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EF051565-FD0F-449B-851D-33DAE1A09EC7}" xr6:coauthVersionLast="36" xr6:coauthVersionMax="36" xr10:uidLastSave="{00000000-0000-0000-0000-000000000000}"/>
  <bookViews>
    <workbookView xWindow="0" yWindow="0" windowWidth="23460" windowHeight="13485" xr2:uid="{00000000-000D-0000-FFFF-FFFF00000000}"/>
  </bookViews>
  <sheets>
    <sheet name="Анализ" sheetId="21" r:id="rId1"/>
    <sheet name="Регрессия с IRDIVTR" sheetId="25" r:id="rId2"/>
    <sheet name="Арсагера" sheetId="3" r:id="rId3"/>
    <sheet name="MSCI" sheetId="19" r:id="rId4"/>
    <sheet name="MOEX" sheetId="22" r:id="rId5"/>
    <sheet name="CPI" sheetId="23" r:id="rId6"/>
  </sheets>
  <definedNames>
    <definedName name="_xlchart.v1.0" hidden="1">Анализ!$C$1</definedName>
    <definedName name="_xlchart.v1.1" hidden="1">Анализ!$C$3:$C$193</definedName>
    <definedName name="_xlchart.v1.2" hidden="1">Анализ!$G$1</definedName>
    <definedName name="_xlchart.v1.3" hidden="1">Анализ!$G$3:$G$193</definedName>
    <definedName name="_xlchart.v1.4" hidden="1">Анализ!$C$3:$C$193</definedName>
  </definedNames>
  <calcPr calcId="191029"/>
</workbook>
</file>

<file path=xl/calcChain.xml><?xml version="1.0" encoding="utf-8"?>
<calcChain xmlns="http://schemas.openxmlformats.org/spreadsheetml/2006/main">
  <c r="AA14" i="21" l="1" a="1"/>
  <c r="AA14" i="21" s="1"/>
  <c r="AA15" i="21" a="1"/>
  <c r="AA15" i="21" s="1"/>
  <c r="AA16" i="21" a="1"/>
  <c r="AA16" i="21" s="1"/>
  <c r="AA17" i="21" a="1"/>
  <c r="AA17" i="21" s="1"/>
  <c r="AA18" i="21" a="1"/>
  <c r="AA18" i="21" s="1"/>
  <c r="AA19" i="21" a="1"/>
  <c r="AA19" i="21"/>
  <c r="AA20" i="21" a="1"/>
  <c r="AA20" i="21" s="1"/>
  <c r="AA21" i="21" a="1"/>
  <c r="AA21" i="21" s="1"/>
  <c r="AA22" i="21" a="1"/>
  <c r="AA22" i="21" s="1"/>
  <c r="AA23" i="21" a="1"/>
  <c r="AA23" i="21" s="1"/>
  <c r="AA24" i="21" a="1"/>
  <c r="AA24" i="21" s="1"/>
  <c r="AA25" i="21" a="1"/>
  <c r="AA25" i="21"/>
  <c r="AA26" i="21" a="1"/>
  <c r="AA26" i="21" s="1"/>
  <c r="AA27" i="21" a="1"/>
  <c r="AA27" i="21" s="1"/>
  <c r="AA28" i="21" a="1"/>
  <c r="AA28" i="21" s="1"/>
  <c r="AA29" i="21" a="1"/>
  <c r="AA29" i="21" s="1"/>
  <c r="AA30" i="21" a="1"/>
  <c r="AA30" i="21" s="1"/>
  <c r="AA31" i="21" a="1"/>
  <c r="AA31" i="21"/>
  <c r="AA32" i="21" a="1"/>
  <c r="AA32" i="21" s="1"/>
  <c r="AA33" i="21" a="1"/>
  <c r="AA33" i="21" s="1"/>
  <c r="AA34" i="21" a="1"/>
  <c r="AA34" i="21" s="1"/>
  <c r="AA35" i="21" a="1"/>
  <c r="AA35" i="21" s="1"/>
  <c r="AA36" i="21" a="1"/>
  <c r="AA36" i="21" s="1"/>
  <c r="AA37" i="21" a="1"/>
  <c r="AA37" i="21"/>
  <c r="AA38" i="21" a="1"/>
  <c r="AA38" i="21" s="1"/>
  <c r="AA39" i="21" a="1"/>
  <c r="AA39" i="21" s="1"/>
  <c r="AA40" i="21" a="1"/>
  <c r="AA40" i="21" s="1"/>
  <c r="AA41" i="21" a="1"/>
  <c r="AA41" i="21" s="1"/>
  <c r="AA42" i="21" a="1"/>
  <c r="AA42" i="21" s="1"/>
  <c r="AA43" i="21" a="1"/>
  <c r="AA43" i="21"/>
  <c r="AA44" i="21" a="1"/>
  <c r="AA44" i="21" s="1"/>
  <c r="AA45" i="21" a="1"/>
  <c r="AA45" i="21" s="1"/>
  <c r="AA46" i="21" a="1"/>
  <c r="AA46" i="21" s="1"/>
  <c r="AA47" i="21" a="1"/>
  <c r="AA47" i="21" s="1"/>
  <c r="AA48" i="21" a="1"/>
  <c r="AA48" i="21" s="1"/>
  <c r="AA49" i="21" a="1"/>
  <c r="AA49" i="21"/>
  <c r="AA50" i="21" a="1"/>
  <c r="AA50" i="21" s="1"/>
  <c r="AA51" i="21" a="1"/>
  <c r="AA51" i="21" s="1"/>
  <c r="AA52" i="21" a="1"/>
  <c r="AA52" i="21" s="1"/>
  <c r="AA53" i="21" a="1"/>
  <c r="AA53" i="21" s="1"/>
  <c r="AA54" i="21" a="1"/>
  <c r="AA54" i="21" s="1"/>
  <c r="AA55" i="21" a="1"/>
  <c r="AA55" i="21"/>
  <c r="AA56" i="21" a="1"/>
  <c r="AA56" i="21" s="1"/>
  <c r="AA57" i="21" a="1"/>
  <c r="AA57" i="21" s="1"/>
  <c r="AA58" i="21" a="1"/>
  <c r="AA58" i="21" s="1"/>
  <c r="AA59" i="21" a="1"/>
  <c r="AA59" i="21" s="1"/>
  <c r="AA60" i="21" a="1"/>
  <c r="AA60" i="21" s="1"/>
  <c r="AA61" i="21" a="1"/>
  <c r="AA61" i="21"/>
  <c r="AA62" i="21" a="1"/>
  <c r="AA62" i="21" s="1"/>
  <c r="AA63" i="21" a="1"/>
  <c r="AA63" i="21" s="1"/>
  <c r="AA64" i="21" a="1"/>
  <c r="AA64" i="21" s="1"/>
  <c r="AA65" i="21" a="1"/>
  <c r="AA65" i="21" s="1"/>
  <c r="AA66" i="21" a="1"/>
  <c r="AA66" i="21" s="1"/>
  <c r="AA67" i="21" a="1"/>
  <c r="AA67" i="21"/>
  <c r="AA68" i="21" a="1"/>
  <c r="AA68" i="21" s="1"/>
  <c r="AA69" i="21" a="1"/>
  <c r="AA69" i="21" s="1"/>
  <c r="AA70" i="21" a="1"/>
  <c r="AA70" i="21" s="1"/>
  <c r="AA71" i="21" a="1"/>
  <c r="AA71" i="21" s="1"/>
  <c r="AA72" i="21" a="1"/>
  <c r="AA72" i="21" s="1"/>
  <c r="AA73" i="21" a="1"/>
  <c r="AA73" i="21"/>
  <c r="AA74" i="21" a="1"/>
  <c r="AA74" i="21" s="1"/>
  <c r="AA75" i="21" a="1"/>
  <c r="AA75" i="21" s="1"/>
  <c r="AA76" i="21" a="1"/>
  <c r="AA76" i="21" s="1"/>
  <c r="AA77" i="21" a="1"/>
  <c r="AA77" i="21" s="1"/>
  <c r="AA78" i="21" a="1"/>
  <c r="AA78" i="21" s="1"/>
  <c r="AA79" i="21" a="1"/>
  <c r="AA79" i="21"/>
  <c r="AA80" i="21" a="1"/>
  <c r="AA80" i="21" s="1"/>
  <c r="AA81" i="21" a="1"/>
  <c r="AA81" i="21" s="1"/>
  <c r="AA82" i="21" a="1"/>
  <c r="AA82" i="21" s="1"/>
  <c r="AA83" i="21" a="1"/>
  <c r="AA83" i="21" s="1"/>
  <c r="AA84" i="21" a="1"/>
  <c r="AA84" i="21" s="1"/>
  <c r="AA85" i="21" a="1"/>
  <c r="AA85" i="21"/>
  <c r="AA86" i="21" a="1"/>
  <c r="AA86" i="21" s="1"/>
  <c r="AA87" i="21" a="1"/>
  <c r="AA87" i="21" s="1"/>
  <c r="AA88" i="21" a="1"/>
  <c r="AA88" i="21" s="1"/>
  <c r="AA89" i="21" a="1"/>
  <c r="AA89" i="21" s="1"/>
  <c r="AA90" i="21" a="1"/>
  <c r="AA90" i="21" s="1"/>
  <c r="AA91" i="21" a="1"/>
  <c r="AA91" i="21"/>
  <c r="AA92" i="21" a="1"/>
  <c r="AA92" i="21" s="1"/>
  <c r="AA93" i="21" a="1"/>
  <c r="AA93" i="21" s="1"/>
  <c r="AA94" i="21" a="1"/>
  <c r="AA94" i="21" s="1"/>
  <c r="AA95" i="21" a="1"/>
  <c r="AA95" i="21" s="1"/>
  <c r="AA96" i="21" a="1"/>
  <c r="AA96" i="21" s="1"/>
  <c r="AA97" i="21" a="1"/>
  <c r="AA97" i="21"/>
  <c r="AA98" i="21" a="1"/>
  <c r="AA98" i="21" s="1"/>
  <c r="AA99" i="21" a="1"/>
  <c r="AA99" i="21" s="1"/>
  <c r="AA100" i="21" a="1"/>
  <c r="AA100" i="21" s="1"/>
  <c r="AA101" i="21" a="1"/>
  <c r="AA101" i="21" s="1"/>
  <c r="AA102" i="21" a="1"/>
  <c r="AA102" i="21" s="1"/>
  <c r="AA103" i="21" a="1"/>
  <c r="AA103" i="21"/>
  <c r="AA104" i="21" a="1"/>
  <c r="AA104" i="21" s="1"/>
  <c r="AA105" i="21" a="1"/>
  <c r="AA105" i="21" s="1"/>
  <c r="AA106" i="21" a="1"/>
  <c r="AA106" i="21" s="1"/>
  <c r="AA107" i="21" a="1"/>
  <c r="AA107" i="21" s="1"/>
  <c r="AA108" i="21" a="1"/>
  <c r="AA108" i="21" s="1"/>
  <c r="AA109" i="21" a="1"/>
  <c r="AA109" i="21"/>
  <c r="AA110" i="21" a="1"/>
  <c r="AA110" i="21" s="1"/>
  <c r="AA111" i="21" a="1"/>
  <c r="AA111" i="21" s="1"/>
  <c r="AA112" i="21" a="1"/>
  <c r="AA112" i="21" s="1"/>
  <c r="AA113" i="21" a="1"/>
  <c r="AA113" i="21" s="1"/>
  <c r="AA114" i="21" a="1"/>
  <c r="AA114" i="21" s="1"/>
  <c r="AA115" i="21" a="1"/>
  <c r="AA115" i="21"/>
  <c r="AA116" i="21" a="1"/>
  <c r="AA116" i="21" s="1"/>
  <c r="AA117" i="21" a="1"/>
  <c r="AA117" i="21" s="1"/>
  <c r="AA118" i="21" a="1"/>
  <c r="AA118" i="21" s="1"/>
  <c r="AA119" i="21" a="1"/>
  <c r="AA119" i="21" s="1"/>
  <c r="AA120" i="21" a="1"/>
  <c r="AA120" i="21" s="1"/>
  <c r="AA121" i="21" a="1"/>
  <c r="AA121" i="21"/>
  <c r="AA122" i="21" a="1"/>
  <c r="AA122" i="21" s="1"/>
  <c r="AA123" i="21" a="1"/>
  <c r="AA123" i="21" s="1"/>
  <c r="AA124" i="21" a="1"/>
  <c r="AA124" i="21" s="1"/>
  <c r="AA125" i="21" a="1"/>
  <c r="AA125" i="21" s="1"/>
  <c r="AA126" i="21" a="1"/>
  <c r="AA126" i="21" s="1"/>
  <c r="AA127" i="21" a="1"/>
  <c r="AA127" i="21"/>
  <c r="AA128" i="21" a="1"/>
  <c r="AA128" i="21" s="1"/>
  <c r="AA129" i="21" a="1"/>
  <c r="AA129" i="21" s="1"/>
  <c r="AA130" i="21" a="1"/>
  <c r="AA130" i="21" s="1"/>
  <c r="AA131" i="21" a="1"/>
  <c r="AA131" i="21" s="1"/>
  <c r="AA132" i="21" a="1"/>
  <c r="AA132" i="21" s="1"/>
  <c r="AA133" i="21" a="1"/>
  <c r="AA133" i="21"/>
  <c r="AA134" i="21" a="1"/>
  <c r="AA134" i="21" s="1"/>
  <c r="AA135" i="21" a="1"/>
  <c r="AA135" i="21" s="1"/>
  <c r="AA136" i="21" a="1"/>
  <c r="AA136" i="21" s="1"/>
  <c r="AA137" i="21" a="1"/>
  <c r="AA137" i="21" s="1"/>
  <c r="AA138" i="21" a="1"/>
  <c r="AA138" i="21" s="1"/>
  <c r="AA139" i="21" a="1"/>
  <c r="AA139" i="21"/>
  <c r="AA140" i="21" a="1"/>
  <c r="AA140" i="21" s="1"/>
  <c r="AA141" i="21" a="1"/>
  <c r="AA141" i="21" s="1"/>
  <c r="AA142" i="21" a="1"/>
  <c r="AA142" i="21" s="1"/>
  <c r="AA143" i="21" a="1"/>
  <c r="AA143" i="21" s="1"/>
  <c r="AA144" i="21" a="1"/>
  <c r="AA144" i="21" s="1"/>
  <c r="AA145" i="21" a="1"/>
  <c r="AA145" i="21"/>
  <c r="AA146" i="21" a="1"/>
  <c r="AA146" i="21" s="1"/>
  <c r="AA147" i="21" a="1"/>
  <c r="AA147" i="21" s="1"/>
  <c r="AA148" i="21" a="1"/>
  <c r="AA148" i="21" s="1"/>
  <c r="AA149" i="21" a="1"/>
  <c r="AA149" i="21" s="1"/>
  <c r="AA150" i="21" a="1"/>
  <c r="AA150" i="21" s="1"/>
  <c r="AA151" i="21" a="1"/>
  <c r="AA151" i="21"/>
  <c r="AA152" i="21" a="1"/>
  <c r="AA152" i="21" s="1"/>
  <c r="AA153" i="21" a="1"/>
  <c r="AA153" i="21" s="1"/>
  <c r="AA154" i="21" a="1"/>
  <c r="AA154" i="21" s="1"/>
  <c r="AA155" i="21" a="1"/>
  <c r="AA155" i="21" s="1"/>
  <c r="AA156" i="21" a="1"/>
  <c r="AA156" i="21" s="1"/>
  <c r="AA157" i="21" a="1"/>
  <c r="AA157" i="21"/>
  <c r="AA158" i="21" a="1"/>
  <c r="AA158" i="21" s="1"/>
  <c r="AA159" i="21" a="1"/>
  <c r="AA159" i="21" s="1"/>
  <c r="AA160" i="21" a="1"/>
  <c r="AA160" i="21" s="1"/>
  <c r="AA161" i="21" a="1"/>
  <c r="AA161" i="21" s="1"/>
  <c r="AA162" i="21" a="1"/>
  <c r="AA162" i="21" s="1"/>
  <c r="AA163" i="21" a="1"/>
  <c r="AA163" i="21"/>
  <c r="AA164" i="21" a="1"/>
  <c r="AA164" i="21" s="1"/>
  <c r="AA165" i="21" a="1"/>
  <c r="AA165" i="21" s="1"/>
  <c r="AA166" i="21" a="1"/>
  <c r="AA166" i="21" s="1"/>
  <c r="AA167" i="21" a="1"/>
  <c r="AA167" i="21" s="1"/>
  <c r="AA168" i="21" a="1"/>
  <c r="AA168" i="21" s="1"/>
  <c r="AA169" i="21" a="1"/>
  <c r="AA169" i="21"/>
  <c r="AA170" i="21" a="1"/>
  <c r="AA170" i="21" s="1"/>
  <c r="AA171" i="21" a="1"/>
  <c r="AA171" i="21" s="1"/>
  <c r="AA172" i="21" a="1"/>
  <c r="AA172" i="21" s="1"/>
  <c r="AA173" i="21" a="1"/>
  <c r="AA173" i="21" s="1"/>
  <c r="AA174" i="21" a="1"/>
  <c r="AA174" i="21" s="1"/>
  <c r="AA175" i="21" a="1"/>
  <c r="AA175" i="21"/>
  <c r="AA176" i="21" a="1"/>
  <c r="AA176" i="21" s="1"/>
  <c r="AA177" i="21" a="1"/>
  <c r="AA177" i="21" s="1"/>
  <c r="AA178" i="21" a="1"/>
  <c r="AA178" i="21" s="1"/>
  <c r="AA179" i="21" a="1"/>
  <c r="AA179" i="21" s="1"/>
  <c r="AA180" i="21" a="1"/>
  <c r="AA180" i="21" s="1"/>
  <c r="AA181" i="21" a="1"/>
  <c r="AA181" i="21"/>
  <c r="AA182" i="21" a="1"/>
  <c r="AA182" i="21" s="1"/>
  <c r="AA183" i="21" a="1"/>
  <c r="AA183" i="21" s="1"/>
  <c r="AA184" i="21" a="1"/>
  <c r="AA184" i="21" s="1"/>
  <c r="AA185" i="21" a="1"/>
  <c r="AA185" i="21" s="1"/>
  <c r="AA186" i="21" a="1"/>
  <c r="AA186" i="21" s="1"/>
  <c r="AA187" i="21" a="1"/>
  <c r="AA187" i="21"/>
  <c r="AA188" i="21" a="1"/>
  <c r="AA188" i="21" s="1"/>
  <c r="AA189" i="21" a="1"/>
  <c r="AA189" i="21" s="1"/>
  <c r="AA190" i="21" a="1"/>
  <c r="AA190" i="21" s="1"/>
  <c r="AA191" i="21" a="1"/>
  <c r="AA191" i="21" s="1"/>
  <c r="AA192" i="21" a="1"/>
  <c r="AA192" i="21" s="1"/>
  <c r="AA193" i="21" a="1"/>
  <c r="AA193" i="21"/>
  <c r="AA13" i="21" a="1"/>
  <c r="AA13" i="21" s="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B4" i="21" l="1"/>
  <c r="D4" i="21" s="1"/>
  <c r="B5" i="21"/>
  <c r="C5" i="21" s="1"/>
  <c r="B6" i="21"/>
  <c r="C6" i="21" s="1"/>
  <c r="B7" i="21"/>
  <c r="C7" i="21" s="1"/>
  <c r="B8" i="21"/>
  <c r="C8" i="21" s="1"/>
  <c r="B9" i="21"/>
  <c r="C9" i="21" s="1"/>
  <c r="B10" i="21"/>
  <c r="C10" i="21" s="1"/>
  <c r="B11" i="21"/>
  <c r="C11" i="21" s="1"/>
  <c r="B12" i="21"/>
  <c r="C12" i="21" s="1"/>
  <c r="B13" i="21"/>
  <c r="C13" i="21" s="1"/>
  <c r="B14" i="21"/>
  <c r="C14" i="21" s="1"/>
  <c r="B15" i="21"/>
  <c r="D15" i="21" s="1"/>
  <c r="B16" i="21"/>
  <c r="D16" i="21" s="1"/>
  <c r="B17" i="21"/>
  <c r="C17" i="21" s="1"/>
  <c r="B18" i="21"/>
  <c r="C18" i="21" s="1"/>
  <c r="B19" i="21"/>
  <c r="C19" i="21" s="1"/>
  <c r="B20" i="21"/>
  <c r="C20" i="21" s="1"/>
  <c r="B21" i="21"/>
  <c r="C21" i="21" s="1"/>
  <c r="B22" i="21"/>
  <c r="C22" i="21" s="1"/>
  <c r="B23" i="21"/>
  <c r="C23" i="21" s="1"/>
  <c r="B24" i="21"/>
  <c r="C24" i="21" s="1"/>
  <c r="B25" i="21"/>
  <c r="C25" i="21" s="1"/>
  <c r="B26" i="21"/>
  <c r="C26" i="21" s="1"/>
  <c r="B27" i="21"/>
  <c r="D27" i="21" s="1"/>
  <c r="B28" i="21"/>
  <c r="D28" i="21" s="1"/>
  <c r="B29" i="21"/>
  <c r="C29" i="21" s="1"/>
  <c r="B30" i="21"/>
  <c r="C30" i="21" s="1"/>
  <c r="B31" i="21"/>
  <c r="C31" i="21" s="1"/>
  <c r="B32" i="21"/>
  <c r="C32" i="21" s="1"/>
  <c r="B33" i="21"/>
  <c r="C33" i="21" s="1"/>
  <c r="B34" i="21"/>
  <c r="C34" i="21" s="1"/>
  <c r="B35" i="21"/>
  <c r="C35" i="21" s="1"/>
  <c r="B36" i="21"/>
  <c r="C36" i="21" s="1"/>
  <c r="B37" i="21"/>
  <c r="C37" i="21" s="1"/>
  <c r="B38" i="21"/>
  <c r="C38" i="21" s="1"/>
  <c r="B39" i="21"/>
  <c r="D39" i="21" s="1"/>
  <c r="B40" i="21"/>
  <c r="C40" i="21" s="1"/>
  <c r="B41" i="21"/>
  <c r="C41" i="21" s="1"/>
  <c r="B42" i="21"/>
  <c r="C42" i="21" s="1"/>
  <c r="B43" i="21"/>
  <c r="C43" i="21" s="1"/>
  <c r="B44" i="21"/>
  <c r="C44" i="21" s="1"/>
  <c r="B45" i="21"/>
  <c r="C45" i="21" s="1"/>
  <c r="B46" i="21"/>
  <c r="C46" i="21" s="1"/>
  <c r="B47" i="21"/>
  <c r="C47" i="21" s="1"/>
  <c r="B48" i="21"/>
  <c r="C48" i="21" s="1"/>
  <c r="B49" i="21"/>
  <c r="C49" i="21" s="1"/>
  <c r="B50" i="21"/>
  <c r="C50" i="21" s="1"/>
  <c r="B51" i="21"/>
  <c r="D51" i="21" s="1"/>
  <c r="B52" i="21"/>
  <c r="D52" i="21" s="1"/>
  <c r="B53" i="21"/>
  <c r="C53" i="21" s="1"/>
  <c r="B54" i="21"/>
  <c r="C54" i="21" s="1"/>
  <c r="B55" i="21"/>
  <c r="C55" i="21" s="1"/>
  <c r="B56" i="21"/>
  <c r="C56" i="21" s="1"/>
  <c r="B57" i="21"/>
  <c r="C57" i="21" s="1"/>
  <c r="B58" i="21"/>
  <c r="C58" i="21" s="1"/>
  <c r="B59" i="21"/>
  <c r="C59" i="21" s="1"/>
  <c r="B60" i="21"/>
  <c r="C60" i="21" s="1"/>
  <c r="B61" i="21"/>
  <c r="C61" i="21" s="1"/>
  <c r="B62" i="21"/>
  <c r="C62" i="21" s="1"/>
  <c r="B63" i="21"/>
  <c r="D63" i="21" s="1"/>
  <c r="B64" i="21"/>
  <c r="D64" i="21" s="1"/>
  <c r="B65" i="21"/>
  <c r="C65" i="21" s="1"/>
  <c r="B66" i="21"/>
  <c r="C66" i="21" s="1"/>
  <c r="B67" i="21"/>
  <c r="C67" i="21" s="1"/>
  <c r="B68" i="21"/>
  <c r="C68" i="21" s="1"/>
  <c r="B69" i="21"/>
  <c r="C69" i="21" s="1"/>
  <c r="B70" i="21"/>
  <c r="C70" i="21" s="1"/>
  <c r="B71" i="21"/>
  <c r="C71" i="21" s="1"/>
  <c r="B72" i="21"/>
  <c r="C72" i="21" s="1"/>
  <c r="B73" i="21"/>
  <c r="C73" i="21" s="1"/>
  <c r="B74" i="21"/>
  <c r="C74" i="21" s="1"/>
  <c r="B75" i="21"/>
  <c r="D75" i="21" s="1"/>
  <c r="B76" i="21"/>
  <c r="D76" i="21" s="1"/>
  <c r="B77" i="21"/>
  <c r="C77" i="21" s="1"/>
  <c r="B78" i="21"/>
  <c r="C78" i="21" s="1"/>
  <c r="B79" i="21"/>
  <c r="C79" i="21" s="1"/>
  <c r="B80" i="21"/>
  <c r="C80" i="21" s="1"/>
  <c r="B81" i="21"/>
  <c r="C81" i="21" s="1"/>
  <c r="B82" i="21"/>
  <c r="C82" i="21" s="1"/>
  <c r="B83" i="21"/>
  <c r="C83" i="21" s="1"/>
  <c r="B84" i="21"/>
  <c r="C84" i="21" s="1"/>
  <c r="B85" i="21"/>
  <c r="C85" i="21" s="1"/>
  <c r="B86" i="21"/>
  <c r="C86" i="21" s="1"/>
  <c r="B87" i="21"/>
  <c r="D87" i="21" s="1"/>
  <c r="B88" i="21"/>
  <c r="D88" i="21" s="1"/>
  <c r="B89" i="21"/>
  <c r="C89" i="21" s="1"/>
  <c r="B90" i="21"/>
  <c r="C90" i="21" s="1"/>
  <c r="B91" i="21"/>
  <c r="C91" i="21" s="1"/>
  <c r="B92" i="21"/>
  <c r="C92" i="21" s="1"/>
  <c r="B93" i="21"/>
  <c r="C93" i="21" s="1"/>
  <c r="B94" i="21"/>
  <c r="C94" i="21" s="1"/>
  <c r="B95" i="21"/>
  <c r="C95" i="21" s="1"/>
  <c r="B96" i="21"/>
  <c r="C96" i="21" s="1"/>
  <c r="B97" i="21"/>
  <c r="C97" i="21" s="1"/>
  <c r="B98" i="21"/>
  <c r="C98" i="21" s="1"/>
  <c r="B99" i="21"/>
  <c r="D99" i="21" s="1"/>
  <c r="B100" i="21"/>
  <c r="D100" i="21" s="1"/>
  <c r="B101" i="21"/>
  <c r="C101" i="21" s="1"/>
  <c r="B102" i="21"/>
  <c r="C102" i="21" s="1"/>
  <c r="B103" i="21"/>
  <c r="C103" i="21" s="1"/>
  <c r="B104" i="21"/>
  <c r="C104" i="21" s="1"/>
  <c r="B105" i="21"/>
  <c r="C105" i="21" s="1"/>
  <c r="B106" i="21"/>
  <c r="C106" i="21" s="1"/>
  <c r="B107" i="21"/>
  <c r="C107" i="21" s="1"/>
  <c r="B108" i="21"/>
  <c r="C108" i="21" s="1"/>
  <c r="B109" i="21"/>
  <c r="C109" i="21" s="1"/>
  <c r="B110" i="21"/>
  <c r="C110" i="21" s="1"/>
  <c r="B111" i="21"/>
  <c r="D111" i="21" s="1"/>
  <c r="B112" i="21"/>
  <c r="D112" i="21" s="1"/>
  <c r="B113" i="21"/>
  <c r="C113" i="21" s="1"/>
  <c r="B114" i="21"/>
  <c r="C114" i="21" s="1"/>
  <c r="B115" i="21"/>
  <c r="C115" i="21" s="1"/>
  <c r="B116" i="21"/>
  <c r="C116" i="21" s="1"/>
  <c r="B117" i="21"/>
  <c r="C117" i="21" s="1"/>
  <c r="B118" i="21"/>
  <c r="C118" i="21" s="1"/>
  <c r="B119" i="21"/>
  <c r="C119" i="21" s="1"/>
  <c r="B120" i="21"/>
  <c r="C120" i="21" s="1"/>
  <c r="B121" i="21"/>
  <c r="C121" i="21" s="1"/>
  <c r="B122" i="21"/>
  <c r="C122" i="21" s="1"/>
  <c r="B123" i="21"/>
  <c r="D123" i="21" s="1"/>
  <c r="B124" i="21"/>
  <c r="D124" i="21" s="1"/>
  <c r="B125" i="21"/>
  <c r="C125" i="21" s="1"/>
  <c r="B126" i="21"/>
  <c r="C126" i="21" s="1"/>
  <c r="B127" i="21"/>
  <c r="C127" i="21" s="1"/>
  <c r="B128" i="21"/>
  <c r="C128" i="21" s="1"/>
  <c r="B129" i="21"/>
  <c r="C129" i="21" s="1"/>
  <c r="B130" i="21"/>
  <c r="C130" i="21" s="1"/>
  <c r="B131" i="21"/>
  <c r="C131" i="21" s="1"/>
  <c r="B132" i="21"/>
  <c r="C132" i="21" s="1"/>
  <c r="B133" i="21"/>
  <c r="C133" i="21" s="1"/>
  <c r="B134" i="21"/>
  <c r="C134" i="21" s="1"/>
  <c r="B135" i="21"/>
  <c r="D135" i="21" s="1"/>
  <c r="B136" i="21"/>
  <c r="D136" i="21" s="1"/>
  <c r="B137" i="21"/>
  <c r="C137" i="21" s="1"/>
  <c r="B138" i="21"/>
  <c r="C138" i="21" s="1"/>
  <c r="B139" i="21"/>
  <c r="C139" i="21" s="1"/>
  <c r="B140" i="21"/>
  <c r="C140" i="21" s="1"/>
  <c r="B141" i="21"/>
  <c r="C141" i="21" s="1"/>
  <c r="B142" i="21"/>
  <c r="C142" i="21" s="1"/>
  <c r="B143" i="21"/>
  <c r="C143" i="21" s="1"/>
  <c r="B144" i="21"/>
  <c r="C144" i="21" s="1"/>
  <c r="B145" i="21"/>
  <c r="C145" i="21" s="1"/>
  <c r="B146" i="21"/>
  <c r="C146" i="21" s="1"/>
  <c r="B147" i="21"/>
  <c r="D147" i="21" s="1"/>
  <c r="B148" i="21"/>
  <c r="D148" i="21" s="1"/>
  <c r="B149" i="21"/>
  <c r="C149" i="21" s="1"/>
  <c r="B150" i="21"/>
  <c r="C150" i="21" s="1"/>
  <c r="B151" i="21"/>
  <c r="C151" i="21" s="1"/>
  <c r="B152" i="21"/>
  <c r="C152" i="21" s="1"/>
  <c r="B153" i="21"/>
  <c r="C153" i="21" s="1"/>
  <c r="B154" i="21"/>
  <c r="C154" i="21" s="1"/>
  <c r="B155" i="21"/>
  <c r="C155" i="21" s="1"/>
  <c r="B156" i="21"/>
  <c r="C156" i="21" s="1"/>
  <c r="B157" i="21"/>
  <c r="C157" i="21" s="1"/>
  <c r="B158" i="21"/>
  <c r="C158" i="21" s="1"/>
  <c r="B159" i="21"/>
  <c r="D159" i="21" s="1"/>
  <c r="B160" i="21"/>
  <c r="D160" i="21" s="1"/>
  <c r="B161" i="21"/>
  <c r="C161" i="21" s="1"/>
  <c r="B162" i="21"/>
  <c r="C162" i="21" s="1"/>
  <c r="B163" i="21"/>
  <c r="C163" i="21" s="1"/>
  <c r="B164" i="21"/>
  <c r="C164" i="21" s="1"/>
  <c r="B165" i="21"/>
  <c r="C165" i="21" s="1"/>
  <c r="B166" i="21"/>
  <c r="C166" i="21" s="1"/>
  <c r="B167" i="21"/>
  <c r="C167" i="21" s="1"/>
  <c r="B168" i="21"/>
  <c r="C168" i="21" s="1"/>
  <c r="B169" i="21"/>
  <c r="C169" i="21" s="1"/>
  <c r="B170" i="21"/>
  <c r="C170" i="21" s="1"/>
  <c r="B171" i="21"/>
  <c r="D171" i="21" s="1"/>
  <c r="B172" i="21"/>
  <c r="C172" i="21" s="1"/>
  <c r="B173" i="21"/>
  <c r="C173" i="21" s="1"/>
  <c r="B174" i="21"/>
  <c r="C174" i="21" s="1"/>
  <c r="B175" i="21"/>
  <c r="C175" i="21" s="1"/>
  <c r="B176" i="21"/>
  <c r="C176" i="21" s="1"/>
  <c r="B177" i="21"/>
  <c r="C177" i="21" s="1"/>
  <c r="B178" i="21"/>
  <c r="C178" i="21" s="1"/>
  <c r="B179" i="21"/>
  <c r="C179" i="21" s="1"/>
  <c r="B180" i="21"/>
  <c r="C180" i="21" s="1"/>
  <c r="B181" i="21"/>
  <c r="C181" i="21" s="1"/>
  <c r="B182" i="21"/>
  <c r="C182" i="21" s="1"/>
  <c r="B183" i="21"/>
  <c r="D183" i="21" s="1"/>
  <c r="B184" i="21"/>
  <c r="D184" i="21" s="1"/>
  <c r="B185" i="21"/>
  <c r="C185" i="21" s="1"/>
  <c r="B186" i="21"/>
  <c r="C186" i="21" s="1"/>
  <c r="B187" i="21"/>
  <c r="C187" i="21" s="1"/>
  <c r="B188" i="21"/>
  <c r="C188" i="21" s="1"/>
  <c r="B189" i="21"/>
  <c r="C189" i="21" s="1"/>
  <c r="B190" i="21"/>
  <c r="C190" i="21" s="1"/>
  <c r="B191" i="21"/>
  <c r="C191" i="21" s="1"/>
  <c r="B192" i="21"/>
  <c r="C192" i="21" s="1"/>
  <c r="B193" i="21"/>
  <c r="C193" i="21" s="1"/>
  <c r="B3" i="21"/>
  <c r="C3" i="21" s="1"/>
  <c r="D146" i="21" l="1"/>
  <c r="D134" i="21"/>
  <c r="D122" i="21"/>
  <c r="D110" i="21"/>
  <c r="D98" i="21"/>
  <c r="D86" i="21"/>
  <c r="D74" i="21"/>
  <c r="D62" i="21"/>
  <c r="D3" i="21"/>
  <c r="D50" i="21"/>
  <c r="D182" i="21"/>
  <c r="D38" i="21"/>
  <c r="D170" i="21"/>
  <c r="D26" i="21"/>
  <c r="D158" i="21"/>
  <c r="D14" i="21"/>
  <c r="C183" i="21"/>
  <c r="C171" i="21"/>
  <c r="C159" i="21"/>
  <c r="C147" i="21"/>
  <c r="C135" i="21"/>
  <c r="C123" i="21"/>
  <c r="C111" i="21"/>
  <c r="C99" i="21"/>
  <c r="C87" i="21"/>
  <c r="C75" i="21"/>
  <c r="C63" i="21"/>
  <c r="C51" i="21"/>
  <c r="C39" i="21"/>
  <c r="C27" i="21"/>
  <c r="C15" i="21"/>
  <c r="D193" i="21"/>
  <c r="D181" i="21"/>
  <c r="D169" i="21"/>
  <c r="D157" i="21"/>
  <c r="D145" i="21"/>
  <c r="D133" i="21"/>
  <c r="D121" i="21"/>
  <c r="D109" i="21"/>
  <c r="D97" i="21"/>
  <c r="D85" i="21"/>
  <c r="D73" i="21"/>
  <c r="D61" i="21"/>
  <c r="D49" i="21"/>
  <c r="D37" i="21"/>
  <c r="D25" i="21"/>
  <c r="D13" i="21"/>
  <c r="C100" i="21"/>
  <c r="C4" i="21"/>
  <c r="D192" i="21"/>
  <c r="D180" i="21"/>
  <c r="D168" i="21"/>
  <c r="D156" i="21"/>
  <c r="D144" i="21"/>
  <c r="D132" i="21"/>
  <c r="D120" i="21"/>
  <c r="D108" i="21"/>
  <c r="D96" i="21"/>
  <c r="D84" i="21"/>
  <c r="D72" i="21"/>
  <c r="D60" i="21"/>
  <c r="D48" i="21"/>
  <c r="D36" i="21"/>
  <c r="D24" i="21"/>
  <c r="D12" i="21"/>
  <c r="C184" i="21"/>
  <c r="C76" i="21"/>
  <c r="D191" i="21"/>
  <c r="D179" i="21"/>
  <c r="D167" i="21"/>
  <c r="D155" i="21"/>
  <c r="D143" i="21"/>
  <c r="D131" i="21"/>
  <c r="D119" i="21"/>
  <c r="D107" i="21"/>
  <c r="D95" i="21"/>
  <c r="D83" i="21"/>
  <c r="D71" i="21"/>
  <c r="D59" i="21"/>
  <c r="D47" i="21"/>
  <c r="D35" i="21"/>
  <c r="D23" i="21"/>
  <c r="D11" i="21"/>
  <c r="C52" i="21"/>
  <c r="D190" i="21"/>
  <c r="D178" i="21"/>
  <c r="D166" i="21"/>
  <c r="D154" i="21"/>
  <c r="D142" i="21"/>
  <c r="D130" i="21"/>
  <c r="D118" i="21"/>
  <c r="D106" i="21"/>
  <c r="D94" i="21"/>
  <c r="D82" i="21"/>
  <c r="D70" i="21"/>
  <c r="D58" i="21"/>
  <c r="D46" i="21"/>
  <c r="D34" i="21"/>
  <c r="D22" i="21"/>
  <c r="D10" i="21"/>
  <c r="C124" i="21"/>
  <c r="D189" i="21"/>
  <c r="D177" i="21"/>
  <c r="D165" i="21"/>
  <c r="D153" i="21"/>
  <c r="D141" i="21"/>
  <c r="D129" i="21"/>
  <c r="D117" i="21"/>
  <c r="D105" i="21"/>
  <c r="D93" i="21"/>
  <c r="D81" i="21"/>
  <c r="D69" i="21"/>
  <c r="D57" i="21"/>
  <c r="D45" i="21"/>
  <c r="D33" i="21"/>
  <c r="D21" i="21"/>
  <c r="D9" i="21"/>
  <c r="C88" i="21"/>
  <c r="D188" i="21"/>
  <c r="D176" i="21"/>
  <c r="D164" i="21"/>
  <c r="D152" i="21"/>
  <c r="D140" i="21"/>
  <c r="D128" i="21"/>
  <c r="D116" i="21"/>
  <c r="D104" i="21"/>
  <c r="D92" i="21"/>
  <c r="D80" i="21"/>
  <c r="D68" i="21"/>
  <c r="D56" i="21"/>
  <c r="D44" i="21"/>
  <c r="D32" i="21"/>
  <c r="D20" i="21"/>
  <c r="D8" i="21"/>
  <c r="C148" i="21"/>
  <c r="C16" i="21"/>
  <c r="D187" i="21"/>
  <c r="D175" i="21"/>
  <c r="D163" i="21"/>
  <c r="D151" i="21"/>
  <c r="D139" i="21"/>
  <c r="D127" i="21"/>
  <c r="D115" i="21"/>
  <c r="D103" i="21"/>
  <c r="D91" i="21"/>
  <c r="D79" i="21"/>
  <c r="D67" i="21"/>
  <c r="D55" i="21"/>
  <c r="D43" i="21"/>
  <c r="D31" i="21"/>
  <c r="D19" i="21"/>
  <c r="D7" i="21"/>
  <c r="C160" i="21"/>
  <c r="C28" i="21"/>
  <c r="D186" i="21"/>
  <c r="D174" i="21"/>
  <c r="D162" i="21"/>
  <c r="D150" i="21"/>
  <c r="D138" i="21"/>
  <c r="D126" i="21"/>
  <c r="D114" i="21"/>
  <c r="D102" i="21"/>
  <c r="D90" i="21"/>
  <c r="D78" i="21"/>
  <c r="D66" i="21"/>
  <c r="D54" i="21"/>
  <c r="D42" i="21"/>
  <c r="D30" i="21"/>
  <c r="D18" i="21"/>
  <c r="D6" i="21"/>
  <c r="C136" i="21"/>
  <c r="C64" i="21"/>
  <c r="D185" i="21"/>
  <c r="D173" i="21"/>
  <c r="D161" i="21"/>
  <c r="D149" i="21"/>
  <c r="D137" i="21"/>
  <c r="D125" i="21"/>
  <c r="D113" i="21"/>
  <c r="D101" i="21"/>
  <c r="D89" i="21"/>
  <c r="D77" i="21"/>
  <c r="D65" i="21"/>
  <c r="D53" i="21"/>
  <c r="D41" i="21"/>
  <c r="D29" i="21"/>
  <c r="D17" i="21"/>
  <c r="D5" i="21"/>
  <c r="C112" i="21"/>
  <c r="D172" i="21"/>
  <c r="D40" i="21"/>
  <c r="P92" i="25"/>
  <c r="Q92" i="25"/>
  <c r="R92" i="25"/>
  <c r="S92" i="25"/>
  <c r="P93" i="25"/>
  <c r="R93" i="25" s="1"/>
  <c r="Q93" i="25"/>
  <c r="S93" i="25" s="1"/>
  <c r="P94" i="25"/>
  <c r="P95" i="25" s="1"/>
  <c r="Q94" i="25"/>
  <c r="Q95" i="25" s="1"/>
  <c r="R94" i="25"/>
  <c r="S94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133" i="25"/>
  <c r="B134" i="25"/>
  <c r="B135" i="25"/>
  <c r="B136" i="25"/>
  <c r="B137" i="25"/>
  <c r="B138" i="25"/>
  <c r="B139" i="25"/>
  <c r="B140" i="25"/>
  <c r="B141" i="25"/>
  <c r="B142" i="25"/>
  <c r="B143" i="25"/>
  <c r="B144" i="25"/>
  <c r="B145" i="25"/>
  <c r="B146" i="25"/>
  <c r="B147" i="25"/>
  <c r="B148" i="25"/>
  <c r="B149" i="25"/>
  <c r="B150" i="25"/>
  <c r="B151" i="25"/>
  <c r="B152" i="25"/>
  <c r="B153" i="25"/>
  <c r="B154" i="25"/>
  <c r="B155" i="25"/>
  <c r="B156" i="25"/>
  <c r="B157" i="25"/>
  <c r="B158" i="25"/>
  <c r="B159" i="25"/>
  <c r="B160" i="25"/>
  <c r="B161" i="25"/>
  <c r="B162" i="25"/>
  <c r="B163" i="25"/>
  <c r="B164" i="25"/>
  <c r="B165" i="25"/>
  <c r="B166" i="25"/>
  <c r="B167" i="25"/>
  <c r="B168" i="25"/>
  <c r="B169" i="25"/>
  <c r="B170" i="25"/>
  <c r="B171" i="25"/>
  <c r="B3" i="25"/>
  <c r="Q3" i="25"/>
  <c r="Q4" i="25" s="1"/>
  <c r="P3" i="25"/>
  <c r="P4" i="25" s="1"/>
  <c r="S95" i="25" l="1"/>
  <c r="Q96" i="25"/>
  <c r="R95" i="25"/>
  <c r="P96" i="25"/>
  <c r="P5" i="25"/>
  <c r="P6" i="25" s="1"/>
  <c r="P7" i="25" s="1"/>
  <c r="P8" i="25" s="1"/>
  <c r="P9" i="25" s="1"/>
  <c r="P10" i="25" s="1"/>
  <c r="P11" i="25" s="1"/>
  <c r="P12" i="25" s="1"/>
  <c r="P13" i="25" s="1"/>
  <c r="R13" i="25" s="1"/>
  <c r="Q5" i="25"/>
  <c r="Q6" i="25" s="1"/>
  <c r="Q7" i="25" s="1"/>
  <c r="Q8" i="25" s="1"/>
  <c r="Q9" i="25" s="1"/>
  <c r="Q10" i="25" s="1"/>
  <c r="Q11" i="25" s="1"/>
  <c r="Q12" i="25" s="1"/>
  <c r="Q13" i="25" s="1"/>
  <c r="S13" i="25" s="1"/>
  <c r="R96" i="25" l="1"/>
  <c r="P97" i="25"/>
  <c r="S96" i="25"/>
  <c r="Q97" i="25"/>
  <c r="Q14" i="25"/>
  <c r="P14" i="25"/>
  <c r="S14" i="25"/>
  <c r="Q15" i="25"/>
  <c r="R14" i="25"/>
  <c r="P15" i="25"/>
  <c r="Q98" i="25" l="1"/>
  <c r="S97" i="25"/>
  <c r="P98" i="25"/>
  <c r="R97" i="25"/>
  <c r="R15" i="25"/>
  <c r="P16" i="25"/>
  <c r="S15" i="25"/>
  <c r="Q16" i="25"/>
  <c r="R98" i="25" l="1"/>
  <c r="P99" i="25"/>
  <c r="S98" i="25"/>
  <c r="Q99" i="25"/>
  <c r="S16" i="25"/>
  <c r="Q17" i="25"/>
  <c r="R16" i="25"/>
  <c r="P17" i="25"/>
  <c r="E3" i="21"/>
  <c r="C3" i="23"/>
  <c r="C4" i="23" s="1"/>
  <c r="C5" i="23" s="1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C124" i="23" s="1"/>
  <c r="C125" i="23" s="1"/>
  <c r="C126" i="23" s="1"/>
  <c r="C127" i="23" s="1"/>
  <c r="C128" i="23" s="1"/>
  <c r="C129" i="23" s="1"/>
  <c r="C130" i="23" s="1"/>
  <c r="C131" i="23" s="1"/>
  <c r="C132" i="23" s="1"/>
  <c r="C133" i="23" s="1"/>
  <c r="C134" i="23" s="1"/>
  <c r="C135" i="23" s="1"/>
  <c r="C136" i="23" s="1"/>
  <c r="C137" i="23" s="1"/>
  <c r="C138" i="23" s="1"/>
  <c r="C139" i="23" s="1"/>
  <c r="C140" i="23" s="1"/>
  <c r="C141" i="23" s="1"/>
  <c r="C142" i="23" s="1"/>
  <c r="C143" i="23" s="1"/>
  <c r="C144" i="23" s="1"/>
  <c r="C145" i="23" s="1"/>
  <c r="C146" i="23" s="1"/>
  <c r="C147" i="23" s="1"/>
  <c r="C148" i="23" s="1"/>
  <c r="C149" i="23" s="1"/>
  <c r="C150" i="23" s="1"/>
  <c r="C151" i="23" s="1"/>
  <c r="C152" i="23" s="1"/>
  <c r="C153" i="23" s="1"/>
  <c r="C154" i="23" s="1"/>
  <c r="C155" i="23" s="1"/>
  <c r="C156" i="23" s="1"/>
  <c r="C157" i="23" s="1"/>
  <c r="C158" i="23" s="1"/>
  <c r="C159" i="23" s="1"/>
  <c r="C160" i="23" s="1"/>
  <c r="C161" i="23" s="1"/>
  <c r="C162" i="23" s="1"/>
  <c r="C163" i="23" s="1"/>
  <c r="C164" i="23" s="1"/>
  <c r="C165" i="23" s="1"/>
  <c r="C166" i="23" s="1"/>
  <c r="C167" i="23" s="1"/>
  <c r="C168" i="23" s="1"/>
  <c r="C169" i="23" s="1"/>
  <c r="C170" i="23" s="1"/>
  <c r="C171" i="23" s="1"/>
  <c r="C172" i="23" s="1"/>
  <c r="C173" i="23" s="1"/>
  <c r="C174" i="23" s="1"/>
  <c r="C175" i="23" s="1"/>
  <c r="C176" i="23" s="1"/>
  <c r="C177" i="23" s="1"/>
  <c r="C178" i="23" s="1"/>
  <c r="C179" i="23" s="1"/>
  <c r="C180" i="23" s="1"/>
  <c r="C181" i="23" s="1"/>
  <c r="C182" i="23" s="1"/>
  <c r="C183" i="23" s="1"/>
  <c r="C184" i="23" s="1"/>
  <c r="C185" i="23" s="1"/>
  <c r="C186" i="23" s="1"/>
  <c r="C187" i="23" s="1"/>
  <c r="C188" i="23" s="1"/>
  <c r="C189" i="23" s="1"/>
  <c r="C190" i="23" s="1"/>
  <c r="C191" i="23" s="1"/>
  <c r="C192" i="23" s="1"/>
  <c r="C193" i="23" s="1"/>
  <c r="L73" i="21" l="1"/>
  <c r="M73" i="21" s="1"/>
  <c r="S99" i="25"/>
  <c r="Q100" i="25"/>
  <c r="R99" i="25"/>
  <c r="P100" i="25"/>
  <c r="R17" i="25"/>
  <c r="P18" i="25"/>
  <c r="S17" i="25"/>
  <c r="Q18" i="25"/>
  <c r="E4" i="21"/>
  <c r="F4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27" i="21"/>
  <c r="F27" i="21"/>
  <c r="E28" i="21"/>
  <c r="F28" i="21"/>
  <c r="E29" i="21"/>
  <c r="F29" i="21"/>
  <c r="E30" i="21"/>
  <c r="F30" i="21"/>
  <c r="E31" i="21"/>
  <c r="F31" i="21"/>
  <c r="E32" i="21"/>
  <c r="F32" i="21"/>
  <c r="E33" i="21"/>
  <c r="F33" i="21"/>
  <c r="E34" i="21"/>
  <c r="F34" i="21"/>
  <c r="E35" i="21"/>
  <c r="F35" i="21"/>
  <c r="E36" i="21"/>
  <c r="F36" i="21"/>
  <c r="E37" i="21"/>
  <c r="F37" i="21"/>
  <c r="E38" i="21"/>
  <c r="F38" i="21"/>
  <c r="E39" i="21"/>
  <c r="F39" i="21"/>
  <c r="E40" i="21"/>
  <c r="F40" i="21"/>
  <c r="E41" i="21"/>
  <c r="F41" i="21"/>
  <c r="E42" i="21"/>
  <c r="F42" i="21"/>
  <c r="E43" i="21"/>
  <c r="F43" i="21"/>
  <c r="E44" i="21"/>
  <c r="F44" i="21"/>
  <c r="E45" i="21"/>
  <c r="F45" i="21"/>
  <c r="E46" i="21"/>
  <c r="F46" i="21"/>
  <c r="E47" i="21"/>
  <c r="F47" i="21"/>
  <c r="E48" i="21"/>
  <c r="F48" i="21"/>
  <c r="E49" i="21"/>
  <c r="F49" i="21"/>
  <c r="E50" i="21"/>
  <c r="F50" i="21"/>
  <c r="E51" i="21"/>
  <c r="F51" i="21"/>
  <c r="E52" i="21"/>
  <c r="F52" i="21"/>
  <c r="E53" i="21"/>
  <c r="F53" i="21"/>
  <c r="E54" i="21"/>
  <c r="G54" i="21" s="1"/>
  <c r="F54" i="21"/>
  <c r="E55" i="21"/>
  <c r="F55" i="21"/>
  <c r="E56" i="21"/>
  <c r="F56" i="21"/>
  <c r="E57" i="21"/>
  <c r="F57" i="21"/>
  <c r="E58" i="21"/>
  <c r="F58" i="21"/>
  <c r="E59" i="21"/>
  <c r="F59" i="21"/>
  <c r="E60" i="21"/>
  <c r="G60" i="21" s="1"/>
  <c r="F60" i="21"/>
  <c r="E61" i="21"/>
  <c r="F61" i="21"/>
  <c r="E62" i="21"/>
  <c r="F62" i="21"/>
  <c r="E63" i="21"/>
  <c r="F63" i="21"/>
  <c r="E64" i="21"/>
  <c r="F64" i="21"/>
  <c r="E65" i="21"/>
  <c r="F65" i="21"/>
  <c r="E66" i="21"/>
  <c r="G66" i="21" s="1"/>
  <c r="F66" i="21"/>
  <c r="E67" i="21"/>
  <c r="F67" i="21"/>
  <c r="E68" i="21"/>
  <c r="F68" i="21"/>
  <c r="E69" i="21"/>
  <c r="F69" i="21"/>
  <c r="E70" i="21"/>
  <c r="F70" i="21"/>
  <c r="E71" i="21"/>
  <c r="F71" i="21"/>
  <c r="E72" i="21"/>
  <c r="G72" i="21" s="1"/>
  <c r="F72" i="21"/>
  <c r="E73" i="21"/>
  <c r="F73" i="21"/>
  <c r="E74" i="21"/>
  <c r="F74" i="21"/>
  <c r="E75" i="21"/>
  <c r="F75" i="21"/>
  <c r="E76" i="21"/>
  <c r="F76" i="21"/>
  <c r="E77" i="21"/>
  <c r="F77" i="21"/>
  <c r="E78" i="21"/>
  <c r="G78" i="21" s="1"/>
  <c r="F78" i="21"/>
  <c r="E79" i="21"/>
  <c r="F79" i="21"/>
  <c r="E80" i="21"/>
  <c r="F80" i="21"/>
  <c r="E81" i="21"/>
  <c r="F81" i="21"/>
  <c r="E82" i="21"/>
  <c r="F82" i="21"/>
  <c r="E83" i="21"/>
  <c r="F83" i="21"/>
  <c r="E84" i="21"/>
  <c r="G84" i="21" s="1"/>
  <c r="F84" i="21"/>
  <c r="E85" i="21"/>
  <c r="F85" i="21"/>
  <c r="E86" i="21"/>
  <c r="F86" i="21"/>
  <c r="E87" i="21"/>
  <c r="F87" i="21"/>
  <c r="E88" i="21"/>
  <c r="F88" i="21"/>
  <c r="E89" i="21"/>
  <c r="F89" i="21"/>
  <c r="E90" i="21"/>
  <c r="G90" i="21" s="1"/>
  <c r="F90" i="21"/>
  <c r="E91" i="21"/>
  <c r="F91" i="21"/>
  <c r="E92" i="21"/>
  <c r="F92" i="21"/>
  <c r="E93" i="21"/>
  <c r="F93" i="21"/>
  <c r="E94" i="21"/>
  <c r="F94" i="21"/>
  <c r="E95" i="21"/>
  <c r="F95" i="21"/>
  <c r="E96" i="21"/>
  <c r="G96" i="21" s="1"/>
  <c r="F96" i="21"/>
  <c r="E97" i="21"/>
  <c r="F97" i="21"/>
  <c r="E98" i="21"/>
  <c r="F98" i="21"/>
  <c r="E99" i="21"/>
  <c r="F99" i="21"/>
  <c r="E100" i="21"/>
  <c r="F100" i="21"/>
  <c r="E101" i="21"/>
  <c r="F101" i="21"/>
  <c r="E102" i="21"/>
  <c r="G102" i="21" s="1"/>
  <c r="F102" i="21"/>
  <c r="E103" i="21"/>
  <c r="F103" i="21"/>
  <c r="E104" i="21"/>
  <c r="F104" i="21"/>
  <c r="E105" i="21"/>
  <c r="F105" i="21"/>
  <c r="E106" i="21"/>
  <c r="F106" i="21"/>
  <c r="E107" i="21"/>
  <c r="F107" i="21"/>
  <c r="E108" i="21"/>
  <c r="G108" i="21" s="1"/>
  <c r="F108" i="21"/>
  <c r="E109" i="21"/>
  <c r="F109" i="21"/>
  <c r="E110" i="21"/>
  <c r="G110" i="21" s="1"/>
  <c r="F110" i="21"/>
  <c r="E111" i="21"/>
  <c r="F111" i="21"/>
  <c r="E112" i="21"/>
  <c r="F112" i="21"/>
  <c r="E113" i="21"/>
  <c r="F113" i="21"/>
  <c r="E114" i="21"/>
  <c r="G114" i="21" s="1"/>
  <c r="F114" i="21"/>
  <c r="E115" i="21"/>
  <c r="F115" i="21"/>
  <c r="E116" i="21"/>
  <c r="G116" i="21" s="1"/>
  <c r="F116" i="21"/>
  <c r="E117" i="21"/>
  <c r="F117" i="21"/>
  <c r="E118" i="21"/>
  <c r="F118" i="21"/>
  <c r="E119" i="21"/>
  <c r="F119" i="21"/>
  <c r="E120" i="21"/>
  <c r="G120" i="21" s="1"/>
  <c r="F120" i="21"/>
  <c r="E121" i="21"/>
  <c r="F121" i="21"/>
  <c r="E122" i="21"/>
  <c r="G122" i="21" s="1"/>
  <c r="F122" i="21"/>
  <c r="E123" i="21"/>
  <c r="F123" i="21"/>
  <c r="E124" i="21"/>
  <c r="F124" i="21"/>
  <c r="E125" i="21"/>
  <c r="F125" i="21"/>
  <c r="E126" i="21"/>
  <c r="G126" i="21" s="1"/>
  <c r="F126" i="21"/>
  <c r="E127" i="21"/>
  <c r="F127" i="21"/>
  <c r="E128" i="21"/>
  <c r="G128" i="21" s="1"/>
  <c r="F128" i="21"/>
  <c r="E129" i="21"/>
  <c r="F129" i="21"/>
  <c r="E130" i="21"/>
  <c r="F130" i="21"/>
  <c r="E131" i="21"/>
  <c r="F131" i="21"/>
  <c r="E132" i="21"/>
  <c r="G132" i="21" s="1"/>
  <c r="F132" i="21"/>
  <c r="E133" i="21"/>
  <c r="F133" i="21"/>
  <c r="E134" i="21"/>
  <c r="G134" i="21" s="1"/>
  <c r="F134" i="21"/>
  <c r="E135" i="21"/>
  <c r="F135" i="21"/>
  <c r="E136" i="21"/>
  <c r="F136" i="21"/>
  <c r="E137" i="21"/>
  <c r="F137" i="21"/>
  <c r="E138" i="21"/>
  <c r="G138" i="21" s="1"/>
  <c r="F138" i="21"/>
  <c r="E139" i="21"/>
  <c r="F139" i="21"/>
  <c r="E140" i="21"/>
  <c r="G140" i="21" s="1"/>
  <c r="F140" i="21"/>
  <c r="E141" i="21"/>
  <c r="F141" i="21"/>
  <c r="E142" i="21"/>
  <c r="F142" i="21"/>
  <c r="E143" i="21"/>
  <c r="F143" i="21"/>
  <c r="E144" i="21"/>
  <c r="G144" i="21" s="1"/>
  <c r="F144" i="21"/>
  <c r="E145" i="21"/>
  <c r="F145" i="21"/>
  <c r="E146" i="21"/>
  <c r="G146" i="21" s="1"/>
  <c r="F146" i="21"/>
  <c r="E147" i="21"/>
  <c r="F147" i="21"/>
  <c r="E148" i="21"/>
  <c r="F148" i="21"/>
  <c r="E149" i="21"/>
  <c r="F149" i="21"/>
  <c r="E150" i="21"/>
  <c r="G150" i="21" s="1"/>
  <c r="F150" i="21"/>
  <c r="E151" i="21"/>
  <c r="F151" i="21"/>
  <c r="E152" i="21"/>
  <c r="G152" i="21" s="1"/>
  <c r="F152" i="21"/>
  <c r="E153" i="21"/>
  <c r="F153" i="21"/>
  <c r="E154" i="21"/>
  <c r="F154" i="21"/>
  <c r="E155" i="21"/>
  <c r="F155" i="21"/>
  <c r="E156" i="21"/>
  <c r="G156" i="21" s="1"/>
  <c r="F156" i="21"/>
  <c r="E157" i="21"/>
  <c r="F157" i="21"/>
  <c r="E158" i="21"/>
  <c r="G158" i="21" s="1"/>
  <c r="F158" i="21"/>
  <c r="E159" i="21"/>
  <c r="F159" i="21"/>
  <c r="E160" i="21"/>
  <c r="F160" i="21"/>
  <c r="E161" i="21"/>
  <c r="F161" i="21"/>
  <c r="E162" i="21"/>
  <c r="G162" i="21" s="1"/>
  <c r="F162" i="21"/>
  <c r="E163" i="21"/>
  <c r="F163" i="21"/>
  <c r="E164" i="21"/>
  <c r="G164" i="21" s="1"/>
  <c r="F164" i="21"/>
  <c r="E165" i="21"/>
  <c r="F165" i="21"/>
  <c r="E166" i="21"/>
  <c r="F166" i="21"/>
  <c r="E167" i="21"/>
  <c r="F167" i="21"/>
  <c r="E168" i="21"/>
  <c r="G168" i="21" s="1"/>
  <c r="F168" i="21"/>
  <c r="E169" i="21"/>
  <c r="F169" i="21"/>
  <c r="E170" i="21"/>
  <c r="G170" i="21" s="1"/>
  <c r="F170" i="21"/>
  <c r="E171" i="21"/>
  <c r="F171" i="21"/>
  <c r="E172" i="21"/>
  <c r="F172" i="21"/>
  <c r="E173" i="21"/>
  <c r="F173" i="21"/>
  <c r="E174" i="21"/>
  <c r="G174" i="21" s="1"/>
  <c r="F174" i="21"/>
  <c r="E175" i="21"/>
  <c r="F175" i="21"/>
  <c r="E176" i="21"/>
  <c r="G176" i="21" s="1"/>
  <c r="F176" i="21"/>
  <c r="E177" i="21"/>
  <c r="F177" i="21"/>
  <c r="E178" i="21"/>
  <c r="F178" i="21"/>
  <c r="E179" i="21"/>
  <c r="F179" i="21"/>
  <c r="E180" i="21"/>
  <c r="G180" i="21" s="1"/>
  <c r="F180" i="21"/>
  <c r="E181" i="21"/>
  <c r="F181" i="21"/>
  <c r="E182" i="21"/>
  <c r="G182" i="21" s="1"/>
  <c r="F182" i="21"/>
  <c r="E183" i="21"/>
  <c r="F183" i="21"/>
  <c r="E184" i="21"/>
  <c r="F184" i="21"/>
  <c r="E185" i="21"/>
  <c r="F185" i="21"/>
  <c r="E186" i="21"/>
  <c r="G186" i="21" s="1"/>
  <c r="F186" i="21"/>
  <c r="E187" i="21"/>
  <c r="F187" i="21"/>
  <c r="E188" i="21"/>
  <c r="G188" i="21" s="1"/>
  <c r="F188" i="21"/>
  <c r="E189" i="21"/>
  <c r="F189" i="21"/>
  <c r="E190" i="21"/>
  <c r="F190" i="21"/>
  <c r="E191" i="21"/>
  <c r="F191" i="21"/>
  <c r="E192" i="21"/>
  <c r="G192" i="21" s="1"/>
  <c r="F192" i="21"/>
  <c r="E193" i="21"/>
  <c r="F193" i="21"/>
  <c r="F3" i="21"/>
  <c r="G3" i="21" s="1"/>
  <c r="H3" i="21" s="1"/>
  <c r="G104" i="21" l="1"/>
  <c r="G48" i="21"/>
  <c r="G193" i="21"/>
  <c r="G181" i="21"/>
  <c r="G169" i="21"/>
  <c r="G163" i="21"/>
  <c r="G157" i="21"/>
  <c r="G151" i="21"/>
  <c r="G145" i="21"/>
  <c r="G139" i="21"/>
  <c r="G133" i="21"/>
  <c r="G127" i="21"/>
  <c r="G121" i="21"/>
  <c r="G187" i="21"/>
  <c r="G175" i="21"/>
  <c r="G178" i="21"/>
  <c r="G172" i="21"/>
  <c r="G166" i="21"/>
  <c r="G160" i="21"/>
  <c r="G154" i="21"/>
  <c r="G148" i="21"/>
  <c r="G183" i="21"/>
  <c r="G171" i="21"/>
  <c r="G165" i="21"/>
  <c r="G159" i="21"/>
  <c r="G153" i="21"/>
  <c r="G147" i="21"/>
  <c r="G141" i="21"/>
  <c r="G135" i="21"/>
  <c r="G177" i="21"/>
  <c r="G98" i="21"/>
  <c r="G92" i="21"/>
  <c r="G86" i="21"/>
  <c r="G80" i="21"/>
  <c r="G74" i="21"/>
  <c r="G68" i="21"/>
  <c r="G62" i="21"/>
  <c r="G56" i="21"/>
  <c r="G50" i="21"/>
  <c r="G44" i="21"/>
  <c r="G38" i="21"/>
  <c r="G32" i="21"/>
  <c r="G26" i="21"/>
  <c r="G42" i="21"/>
  <c r="G36" i="21"/>
  <c r="G20" i="21"/>
  <c r="G14" i="21"/>
  <c r="G115" i="21"/>
  <c r="G109" i="21"/>
  <c r="G103" i="21"/>
  <c r="G97" i="21"/>
  <c r="G91" i="21"/>
  <c r="G30" i="21"/>
  <c r="G184" i="21"/>
  <c r="G142" i="21"/>
  <c r="G136" i="21"/>
  <c r="G130" i="21"/>
  <c r="G124" i="21"/>
  <c r="G118" i="21"/>
  <c r="G112" i="21"/>
  <c r="G85" i="21"/>
  <c r="G79" i="21"/>
  <c r="G73" i="21"/>
  <c r="G67" i="21"/>
  <c r="W3" i="21"/>
  <c r="G106" i="21"/>
  <c r="G100" i="21"/>
  <c r="G94" i="21"/>
  <c r="G88" i="21"/>
  <c r="G82" i="21"/>
  <c r="G76" i="21"/>
  <c r="G70" i="21"/>
  <c r="G64" i="21"/>
  <c r="G58" i="21"/>
  <c r="G129" i="21"/>
  <c r="G123" i="21"/>
  <c r="G117" i="21"/>
  <c r="G111" i="21"/>
  <c r="G105" i="21"/>
  <c r="G99" i="21"/>
  <c r="G93" i="21"/>
  <c r="G61" i="21"/>
  <c r="G55" i="21"/>
  <c r="G49" i="21"/>
  <c r="G43" i="21"/>
  <c r="G37" i="21"/>
  <c r="G8" i="21"/>
  <c r="G52" i="21"/>
  <c r="G87" i="21"/>
  <c r="G81" i="21"/>
  <c r="G75" i="21"/>
  <c r="G69" i="21"/>
  <c r="G31" i="21"/>
  <c r="G190" i="21"/>
  <c r="G46" i="21"/>
  <c r="G40" i="21"/>
  <c r="G34" i="21"/>
  <c r="G28" i="21"/>
  <c r="G22" i="21"/>
  <c r="G16" i="21"/>
  <c r="G10" i="21"/>
  <c r="G63" i="21"/>
  <c r="G57" i="21"/>
  <c r="G51" i="21"/>
  <c r="G45" i="21"/>
  <c r="G39" i="21"/>
  <c r="G33" i="21"/>
  <c r="G27" i="21"/>
  <c r="G21" i="21"/>
  <c r="G189" i="21"/>
  <c r="G24" i="21"/>
  <c r="G4" i="21"/>
  <c r="W4" i="21" s="1"/>
  <c r="G15" i="21"/>
  <c r="G191" i="21"/>
  <c r="G137" i="21"/>
  <c r="G125" i="21"/>
  <c r="G119" i="21"/>
  <c r="G107" i="21"/>
  <c r="G101" i="21"/>
  <c r="G95" i="21"/>
  <c r="G89" i="21"/>
  <c r="G83" i="21"/>
  <c r="G77" i="21"/>
  <c r="G71" i="21"/>
  <c r="G65" i="21"/>
  <c r="G59" i="21"/>
  <c r="G53" i="21"/>
  <c r="G47" i="21"/>
  <c r="G41" i="21"/>
  <c r="G35" i="21"/>
  <c r="G29" i="21"/>
  <c r="G23" i="21"/>
  <c r="G17" i="21"/>
  <c r="G11" i="21"/>
  <c r="G5" i="21"/>
  <c r="G149" i="21"/>
  <c r="G131" i="21"/>
  <c r="G113" i="21"/>
  <c r="G179" i="21"/>
  <c r="G143" i="21"/>
  <c r="G155" i="21"/>
  <c r="G161" i="21"/>
  <c r="G167" i="21"/>
  <c r="G185" i="21"/>
  <c r="G173" i="21"/>
  <c r="G18" i="21"/>
  <c r="G9" i="21"/>
  <c r="G25" i="21"/>
  <c r="G19" i="21"/>
  <c r="G13" i="21"/>
  <c r="G7" i="21"/>
  <c r="G12" i="21"/>
  <c r="G6" i="21"/>
  <c r="P101" i="25"/>
  <c r="R100" i="25"/>
  <c r="Q101" i="25"/>
  <c r="S100" i="25"/>
  <c r="S18" i="25"/>
  <c r="Q19" i="25"/>
  <c r="R18" i="25"/>
  <c r="P19" i="25"/>
  <c r="L75" i="21" l="1" a="1"/>
  <c r="L75" i="21" s="1"/>
  <c r="L74" i="21"/>
  <c r="M74" i="21" s="1"/>
  <c r="W5" i="21"/>
  <c r="W6" i="21" s="1"/>
  <c r="W7" i="21" s="1"/>
  <c r="W8" i="21" s="1"/>
  <c r="W9" i="21" s="1"/>
  <c r="W10" i="21" s="1"/>
  <c r="W11" i="21" s="1"/>
  <c r="W12" i="21" s="1"/>
  <c r="W13" i="21" s="1"/>
  <c r="W14" i="21" s="1"/>
  <c r="S101" i="25"/>
  <c r="Q102" i="25"/>
  <c r="R101" i="25"/>
  <c r="P102" i="25"/>
  <c r="S19" i="25"/>
  <c r="Q20" i="25"/>
  <c r="R19" i="25"/>
  <c r="P20" i="25"/>
  <c r="L76" i="21" l="1"/>
  <c r="Z13" i="21"/>
  <c r="W15" i="21"/>
  <c r="Z14" i="21"/>
  <c r="R102" i="25"/>
  <c r="P103" i="25"/>
  <c r="S102" i="25"/>
  <c r="Q103" i="25"/>
  <c r="R20" i="25"/>
  <c r="P21" i="25"/>
  <c r="S20" i="25"/>
  <c r="Q21" i="25"/>
  <c r="V3" i="21"/>
  <c r="V4" i="21" s="1"/>
  <c r="W16" i="21" l="1"/>
  <c r="Z15" i="21"/>
  <c r="P104" i="25"/>
  <c r="R103" i="25"/>
  <c r="S103" i="25"/>
  <c r="Q104" i="25"/>
  <c r="R21" i="25"/>
  <c r="P22" i="25"/>
  <c r="S21" i="25"/>
  <c r="Q22" i="25"/>
  <c r="V5" i="21"/>
  <c r="V6" i="21" s="1"/>
  <c r="V7" i="21" s="1"/>
  <c r="V8" i="21" s="1"/>
  <c r="V9" i="21" s="1"/>
  <c r="V10" i="21" s="1"/>
  <c r="V11" i="21" s="1"/>
  <c r="V12" i="21" s="1"/>
  <c r="V13" i="21" s="1"/>
  <c r="V14" i="21" s="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W17" i="21" l="1"/>
  <c r="Z16" i="21"/>
  <c r="S104" i="25"/>
  <c r="Q105" i="25"/>
  <c r="R104" i="25"/>
  <c r="P105" i="25"/>
  <c r="S22" i="25"/>
  <c r="Q23" i="25"/>
  <c r="R22" i="25"/>
  <c r="P23" i="25"/>
  <c r="Y13" i="21"/>
  <c r="U14" i="21"/>
  <c r="X13" i="21"/>
  <c r="V15" i="21"/>
  <c r="Y14" i="21"/>
  <c r="W18" i="21" l="1"/>
  <c r="Z17" i="21"/>
  <c r="R105" i="25"/>
  <c r="P106" i="25"/>
  <c r="S105" i="25"/>
  <c r="Q106" i="25"/>
  <c r="R23" i="25"/>
  <c r="P24" i="25"/>
  <c r="S23" i="25"/>
  <c r="Q24" i="25"/>
  <c r="V16" i="21"/>
  <c r="Y15" i="21"/>
  <c r="U15" i="21"/>
  <c r="X14" i="21"/>
  <c r="W19" i="21" l="1"/>
  <c r="Z18" i="21"/>
  <c r="Q107" i="25"/>
  <c r="S106" i="25"/>
  <c r="P107" i="25"/>
  <c r="R106" i="25"/>
  <c r="S24" i="25"/>
  <c r="Q25" i="25"/>
  <c r="R24" i="25"/>
  <c r="P25" i="25"/>
  <c r="U16" i="21"/>
  <c r="X15" i="21"/>
  <c r="V17" i="21"/>
  <c r="Y16" i="21"/>
  <c r="W20" i="21" l="1"/>
  <c r="Z19" i="21"/>
  <c r="R107" i="25"/>
  <c r="P108" i="25"/>
  <c r="S107" i="25"/>
  <c r="Q108" i="25"/>
  <c r="S25" i="25"/>
  <c r="Q26" i="25"/>
  <c r="R25" i="25"/>
  <c r="P26" i="25"/>
  <c r="V18" i="21"/>
  <c r="Y17" i="21"/>
  <c r="U17" i="21"/>
  <c r="X16" i="21"/>
  <c r="W21" i="21" l="1"/>
  <c r="Z20" i="21"/>
  <c r="S108" i="25"/>
  <c r="Q109" i="25"/>
  <c r="R108" i="25"/>
  <c r="P109" i="25"/>
  <c r="R26" i="25"/>
  <c r="P27" i="25"/>
  <c r="S26" i="25"/>
  <c r="Q27" i="25"/>
  <c r="U18" i="21"/>
  <c r="X17" i="21"/>
  <c r="V19" i="21"/>
  <c r="Y18" i="21"/>
  <c r="W22" i="21" l="1"/>
  <c r="Z21" i="21"/>
  <c r="P110" i="25"/>
  <c r="R109" i="25"/>
  <c r="Q110" i="25"/>
  <c r="S109" i="25"/>
  <c r="S27" i="25"/>
  <c r="Q28" i="25"/>
  <c r="R27" i="25"/>
  <c r="P28" i="25"/>
  <c r="V20" i="21"/>
  <c r="Y19" i="21"/>
  <c r="U19" i="21"/>
  <c r="X18" i="21"/>
  <c r="W23" i="21" l="1"/>
  <c r="Z22" i="21"/>
  <c r="S110" i="25"/>
  <c r="Q111" i="25"/>
  <c r="R110" i="25"/>
  <c r="P111" i="25"/>
  <c r="R28" i="25"/>
  <c r="P29" i="25"/>
  <c r="S28" i="25"/>
  <c r="Q29" i="25"/>
  <c r="U20" i="21"/>
  <c r="X19" i="21"/>
  <c r="V21" i="21"/>
  <c r="Y20" i="21"/>
  <c r="W24" i="21" l="1"/>
  <c r="Z23" i="21"/>
  <c r="R111" i="25"/>
  <c r="P112" i="25"/>
  <c r="S111" i="25"/>
  <c r="Q112" i="25"/>
  <c r="S29" i="25"/>
  <c r="Q30" i="25"/>
  <c r="R29" i="25"/>
  <c r="P30" i="25"/>
  <c r="V22" i="21"/>
  <c r="Y21" i="21"/>
  <c r="U21" i="21"/>
  <c r="X20" i="21"/>
  <c r="W25" i="21" l="1"/>
  <c r="Z24" i="21"/>
  <c r="Q113" i="25"/>
  <c r="S112" i="25"/>
  <c r="P113" i="25"/>
  <c r="R112" i="25"/>
  <c r="R30" i="25"/>
  <c r="P31" i="25"/>
  <c r="S30" i="25"/>
  <c r="Q31" i="25"/>
  <c r="U22" i="21"/>
  <c r="X21" i="21"/>
  <c r="V23" i="21"/>
  <c r="Y22" i="21"/>
  <c r="W26" i="21" l="1"/>
  <c r="Z25" i="21"/>
  <c r="R113" i="25"/>
  <c r="P114" i="25"/>
  <c r="S113" i="25"/>
  <c r="Q114" i="25"/>
  <c r="S31" i="25"/>
  <c r="Q32" i="25"/>
  <c r="R31" i="25"/>
  <c r="P32" i="25"/>
  <c r="V24" i="21"/>
  <c r="Y23" i="21"/>
  <c r="U23" i="21"/>
  <c r="X22" i="21"/>
  <c r="W27" i="21" l="1"/>
  <c r="Z26" i="21"/>
  <c r="R114" i="25"/>
  <c r="P115" i="25"/>
  <c r="S114" i="25"/>
  <c r="Q115" i="25"/>
  <c r="R32" i="25"/>
  <c r="P33" i="25"/>
  <c r="S32" i="25"/>
  <c r="Q33" i="25"/>
  <c r="U24" i="21"/>
  <c r="X23" i="21"/>
  <c r="V25" i="21"/>
  <c r="Y24" i="21"/>
  <c r="W28" i="21" l="1"/>
  <c r="Z27" i="21"/>
  <c r="Q116" i="25"/>
  <c r="S115" i="25"/>
  <c r="P116" i="25"/>
  <c r="R115" i="25"/>
  <c r="S33" i="25"/>
  <c r="Q34" i="25"/>
  <c r="R33" i="25"/>
  <c r="P34" i="25"/>
  <c r="V26" i="21"/>
  <c r="Y25" i="21"/>
  <c r="U25" i="21"/>
  <c r="X24" i="21"/>
  <c r="W29" i="21" l="1"/>
  <c r="Z28" i="21"/>
  <c r="R116" i="25"/>
  <c r="P117" i="25"/>
  <c r="S116" i="25"/>
  <c r="Q117" i="25"/>
  <c r="R34" i="25"/>
  <c r="P35" i="25"/>
  <c r="S34" i="25"/>
  <c r="Q35" i="25"/>
  <c r="U26" i="21"/>
  <c r="X25" i="21"/>
  <c r="V27" i="21"/>
  <c r="Y26" i="21"/>
  <c r="W30" i="21" l="1"/>
  <c r="Z29" i="21"/>
  <c r="S117" i="25"/>
  <c r="Q118" i="25"/>
  <c r="R117" i="25"/>
  <c r="P118" i="25"/>
  <c r="S35" i="25"/>
  <c r="Q36" i="25"/>
  <c r="R35" i="25"/>
  <c r="P36" i="25"/>
  <c r="V28" i="21"/>
  <c r="Y27" i="21"/>
  <c r="U27" i="21"/>
  <c r="X26" i="21"/>
  <c r="W31" i="21" l="1"/>
  <c r="Z30" i="21"/>
  <c r="P119" i="25"/>
  <c r="R118" i="25"/>
  <c r="Q119" i="25"/>
  <c r="S118" i="25"/>
  <c r="R36" i="25"/>
  <c r="P37" i="25"/>
  <c r="S36" i="25"/>
  <c r="Q37" i="25"/>
  <c r="U28" i="21"/>
  <c r="X27" i="21"/>
  <c r="V29" i="21"/>
  <c r="Y28" i="21"/>
  <c r="W32" i="21" l="1"/>
  <c r="Z31" i="21"/>
  <c r="S119" i="25"/>
  <c r="Q120" i="25"/>
  <c r="R119" i="25"/>
  <c r="P120" i="25"/>
  <c r="S37" i="25"/>
  <c r="Q38" i="25"/>
  <c r="R37" i="25"/>
  <c r="P38" i="25"/>
  <c r="V30" i="21"/>
  <c r="Y29" i="21"/>
  <c r="U29" i="21"/>
  <c r="X28" i="21"/>
  <c r="W33" i="21" l="1"/>
  <c r="Z32" i="21"/>
  <c r="R120" i="25"/>
  <c r="P121" i="25"/>
  <c r="S120" i="25"/>
  <c r="Q121" i="25"/>
  <c r="R38" i="25"/>
  <c r="P39" i="25"/>
  <c r="S38" i="25"/>
  <c r="Q39" i="25"/>
  <c r="U30" i="21"/>
  <c r="X29" i="21"/>
  <c r="V31" i="21"/>
  <c r="Y30" i="21"/>
  <c r="W34" i="21" l="1"/>
  <c r="Z33" i="21"/>
  <c r="Q122" i="25"/>
  <c r="S121" i="25"/>
  <c r="P122" i="25"/>
  <c r="R121" i="25"/>
  <c r="R39" i="25"/>
  <c r="P40" i="25"/>
  <c r="S39" i="25"/>
  <c r="Q40" i="25"/>
  <c r="V32" i="21"/>
  <c r="Y31" i="21"/>
  <c r="U31" i="21"/>
  <c r="X30" i="21"/>
  <c r="W35" i="21" l="1"/>
  <c r="Z34" i="21"/>
  <c r="R122" i="25"/>
  <c r="P123" i="25"/>
  <c r="S122" i="25"/>
  <c r="Q123" i="25"/>
  <c r="S40" i="25"/>
  <c r="Q41" i="25"/>
  <c r="R40" i="25"/>
  <c r="P41" i="25"/>
  <c r="U32" i="21"/>
  <c r="X31" i="21"/>
  <c r="V33" i="21"/>
  <c r="Y32" i="21"/>
  <c r="W36" i="21" l="1"/>
  <c r="Z35" i="21"/>
  <c r="S123" i="25"/>
  <c r="Q124" i="25"/>
  <c r="R123" i="25"/>
  <c r="P124" i="25"/>
  <c r="R41" i="25"/>
  <c r="P42" i="25"/>
  <c r="S41" i="25"/>
  <c r="Q42" i="25"/>
  <c r="V34" i="21"/>
  <c r="Y33" i="21"/>
  <c r="U33" i="21"/>
  <c r="X32" i="21"/>
  <c r="W37" i="21" l="1"/>
  <c r="Z36" i="21"/>
  <c r="P125" i="25"/>
  <c r="R124" i="25"/>
  <c r="Q125" i="25"/>
  <c r="S124" i="25"/>
  <c r="S42" i="25"/>
  <c r="Q43" i="25"/>
  <c r="R42" i="25"/>
  <c r="P43" i="25"/>
  <c r="U34" i="21"/>
  <c r="X33" i="21"/>
  <c r="V35" i="21"/>
  <c r="Y34" i="21"/>
  <c r="W38" i="21" l="1"/>
  <c r="Z37" i="21"/>
  <c r="S125" i="25"/>
  <c r="Q126" i="25"/>
  <c r="R125" i="25"/>
  <c r="P126" i="25"/>
  <c r="R43" i="25"/>
  <c r="P44" i="25"/>
  <c r="S43" i="25"/>
  <c r="Q44" i="25"/>
  <c r="V36" i="21"/>
  <c r="Y35" i="21"/>
  <c r="U35" i="21"/>
  <c r="X34" i="21"/>
  <c r="W39" i="21" l="1"/>
  <c r="Z38" i="21"/>
  <c r="R126" i="25"/>
  <c r="P127" i="25"/>
  <c r="S126" i="25"/>
  <c r="Q127" i="25"/>
  <c r="S44" i="25"/>
  <c r="Q45" i="25"/>
  <c r="R44" i="25"/>
  <c r="P45" i="25"/>
  <c r="U36" i="21"/>
  <c r="X35" i="21"/>
  <c r="V37" i="21"/>
  <c r="Y36" i="21"/>
  <c r="W40" i="21" l="1"/>
  <c r="Z39" i="21"/>
  <c r="Q128" i="25"/>
  <c r="S127" i="25"/>
  <c r="P128" i="25"/>
  <c r="R127" i="25"/>
  <c r="R45" i="25"/>
  <c r="P46" i="25"/>
  <c r="S45" i="25"/>
  <c r="Q46" i="25"/>
  <c r="V38" i="21"/>
  <c r="Y37" i="21"/>
  <c r="U37" i="21"/>
  <c r="X36" i="21"/>
  <c r="W41" i="21" l="1"/>
  <c r="Z40" i="21"/>
  <c r="R128" i="25"/>
  <c r="P129" i="25"/>
  <c r="S128" i="25"/>
  <c r="Q129" i="25"/>
  <c r="S46" i="25"/>
  <c r="Q47" i="25"/>
  <c r="R46" i="25"/>
  <c r="P47" i="25"/>
  <c r="U38" i="21"/>
  <c r="X37" i="21"/>
  <c r="V39" i="21"/>
  <c r="Y38" i="21"/>
  <c r="W42" i="21" l="1"/>
  <c r="Z41" i="21"/>
  <c r="S129" i="25"/>
  <c r="Q130" i="25"/>
  <c r="R129" i="25"/>
  <c r="P130" i="25"/>
  <c r="R47" i="25"/>
  <c r="P48" i="25"/>
  <c r="S47" i="25"/>
  <c r="Q48" i="25"/>
  <c r="V40" i="21"/>
  <c r="Y39" i="21"/>
  <c r="U39" i="21"/>
  <c r="X38" i="21"/>
  <c r="W43" i="21" l="1"/>
  <c r="Z42" i="21"/>
  <c r="P131" i="25"/>
  <c r="R130" i="25"/>
  <c r="Q131" i="25"/>
  <c r="S130" i="25"/>
  <c r="R48" i="25"/>
  <c r="P49" i="25"/>
  <c r="S48" i="25"/>
  <c r="Q49" i="25"/>
  <c r="U40" i="21"/>
  <c r="X39" i="21"/>
  <c r="V41" i="21"/>
  <c r="Y40" i="21"/>
  <c r="W44" i="21" l="1"/>
  <c r="Z43" i="21"/>
  <c r="S131" i="25"/>
  <c r="Q132" i="25"/>
  <c r="R131" i="25"/>
  <c r="P132" i="25"/>
  <c r="S49" i="25"/>
  <c r="Q50" i="25"/>
  <c r="R49" i="25"/>
  <c r="P50" i="25"/>
  <c r="V42" i="21"/>
  <c r="Y41" i="21"/>
  <c r="U41" i="21"/>
  <c r="X40" i="21"/>
  <c r="W45" i="21" l="1"/>
  <c r="Z44" i="21"/>
  <c r="S132" i="25"/>
  <c r="Q133" i="25"/>
  <c r="R132" i="25"/>
  <c r="P133" i="25"/>
  <c r="R50" i="25"/>
  <c r="P51" i="25"/>
  <c r="S50" i="25"/>
  <c r="Q51" i="25"/>
  <c r="U42" i="21"/>
  <c r="X41" i="21"/>
  <c r="V43" i="21"/>
  <c r="Y42" i="21"/>
  <c r="W46" i="21" l="1"/>
  <c r="Z45" i="21"/>
  <c r="P134" i="25"/>
  <c r="R133" i="25"/>
  <c r="Q134" i="25"/>
  <c r="S133" i="25"/>
  <c r="S51" i="25"/>
  <c r="Q52" i="25"/>
  <c r="R51" i="25"/>
  <c r="P52" i="25"/>
  <c r="V44" i="21"/>
  <c r="Y43" i="21"/>
  <c r="U43" i="21"/>
  <c r="X42" i="21"/>
  <c r="W47" i="21" l="1"/>
  <c r="Z46" i="21"/>
  <c r="S134" i="25"/>
  <c r="Q135" i="25"/>
  <c r="R134" i="25"/>
  <c r="P135" i="25"/>
  <c r="S52" i="25"/>
  <c r="Q53" i="25"/>
  <c r="R52" i="25"/>
  <c r="P53" i="25"/>
  <c r="U44" i="21"/>
  <c r="X43" i="21"/>
  <c r="V45" i="21"/>
  <c r="Y44" i="21"/>
  <c r="W48" i="21" l="1"/>
  <c r="Z47" i="21"/>
  <c r="R135" i="25"/>
  <c r="P136" i="25"/>
  <c r="S135" i="25"/>
  <c r="Q136" i="25"/>
  <c r="R53" i="25"/>
  <c r="P54" i="25"/>
  <c r="S53" i="25"/>
  <c r="Q54" i="25"/>
  <c r="V46" i="21"/>
  <c r="Y45" i="21"/>
  <c r="U45" i="21"/>
  <c r="X44" i="21"/>
  <c r="W49" i="21" l="1"/>
  <c r="Z48" i="21"/>
  <c r="Q137" i="25"/>
  <c r="S136" i="25"/>
  <c r="P137" i="25"/>
  <c r="R136" i="25"/>
  <c r="S54" i="25"/>
  <c r="Q55" i="25"/>
  <c r="R54" i="25"/>
  <c r="P55" i="25"/>
  <c r="U46" i="21"/>
  <c r="X45" i="21"/>
  <c r="V47" i="21"/>
  <c r="Y46" i="21"/>
  <c r="W50" i="21" l="1"/>
  <c r="Z49" i="21"/>
  <c r="R137" i="25"/>
  <c r="P138" i="25"/>
  <c r="S137" i="25"/>
  <c r="Q138" i="25"/>
  <c r="S55" i="25"/>
  <c r="Q56" i="25"/>
  <c r="R55" i="25"/>
  <c r="P56" i="25"/>
  <c r="V48" i="21"/>
  <c r="Y47" i="21"/>
  <c r="U47" i="21"/>
  <c r="X46" i="21"/>
  <c r="W51" i="21" l="1"/>
  <c r="Z50" i="21"/>
  <c r="S138" i="25"/>
  <c r="Q139" i="25"/>
  <c r="R138" i="25"/>
  <c r="P139" i="25"/>
  <c r="R56" i="25"/>
  <c r="P57" i="25"/>
  <c r="S56" i="25"/>
  <c r="Q57" i="25"/>
  <c r="U48" i="21"/>
  <c r="X47" i="21"/>
  <c r="V49" i="21"/>
  <c r="Y48" i="21"/>
  <c r="W52" i="21" l="1"/>
  <c r="Z51" i="21"/>
  <c r="P140" i="25"/>
  <c r="R139" i="25"/>
  <c r="Q140" i="25"/>
  <c r="S139" i="25"/>
  <c r="S57" i="25"/>
  <c r="Q58" i="25"/>
  <c r="R57" i="25"/>
  <c r="P58" i="25"/>
  <c r="V50" i="21"/>
  <c r="Y49" i="21"/>
  <c r="U49" i="21"/>
  <c r="X48" i="21"/>
  <c r="W53" i="21" l="1"/>
  <c r="Z52" i="21"/>
  <c r="S140" i="25"/>
  <c r="Q141" i="25"/>
  <c r="R140" i="25"/>
  <c r="P141" i="25"/>
  <c r="R58" i="25"/>
  <c r="P59" i="25"/>
  <c r="S58" i="25"/>
  <c r="Q59" i="25"/>
  <c r="U50" i="21"/>
  <c r="X49" i="21"/>
  <c r="V51" i="21"/>
  <c r="Y50" i="21"/>
  <c r="W54" i="21" l="1"/>
  <c r="Z53" i="21"/>
  <c r="R141" i="25"/>
  <c r="P142" i="25"/>
  <c r="S141" i="25"/>
  <c r="Q142" i="25"/>
  <c r="R59" i="25"/>
  <c r="P60" i="25"/>
  <c r="S59" i="25"/>
  <c r="Q60" i="25"/>
  <c r="V52" i="21"/>
  <c r="Y51" i="21"/>
  <c r="U51" i="21"/>
  <c r="X50" i="21"/>
  <c r="W55" i="21" l="1"/>
  <c r="Z54" i="21"/>
  <c r="Q143" i="25"/>
  <c r="S142" i="25"/>
  <c r="P143" i="25"/>
  <c r="R142" i="25"/>
  <c r="S60" i="25"/>
  <c r="Q61" i="25"/>
  <c r="R60" i="25"/>
  <c r="P61" i="25"/>
  <c r="U52" i="21"/>
  <c r="X51" i="21"/>
  <c r="V53" i="21"/>
  <c r="Y52" i="21"/>
  <c r="W56" i="21" l="1"/>
  <c r="Z55" i="21"/>
  <c r="R143" i="25"/>
  <c r="P144" i="25"/>
  <c r="S143" i="25"/>
  <c r="Q144" i="25"/>
  <c r="R61" i="25"/>
  <c r="P62" i="25"/>
  <c r="S61" i="25"/>
  <c r="Q62" i="25"/>
  <c r="V54" i="21"/>
  <c r="Y53" i="21"/>
  <c r="U53" i="21"/>
  <c r="X52" i="21"/>
  <c r="W57" i="21" l="1"/>
  <c r="Z56" i="21"/>
  <c r="S144" i="25"/>
  <c r="Q145" i="25"/>
  <c r="R144" i="25"/>
  <c r="P145" i="25"/>
  <c r="R62" i="25"/>
  <c r="P63" i="25"/>
  <c r="S62" i="25"/>
  <c r="Q63" i="25"/>
  <c r="U54" i="21"/>
  <c r="X53" i="21"/>
  <c r="V55" i="21"/>
  <c r="Y54" i="21"/>
  <c r="W58" i="21" l="1"/>
  <c r="Z57" i="21"/>
  <c r="Q146" i="25"/>
  <c r="S145" i="25"/>
  <c r="P146" i="25"/>
  <c r="R145" i="25"/>
  <c r="S63" i="25"/>
  <c r="Q64" i="25"/>
  <c r="R63" i="25"/>
  <c r="P64" i="25"/>
  <c r="V56" i="21"/>
  <c r="Y55" i="21"/>
  <c r="U55" i="21"/>
  <c r="X54" i="21"/>
  <c r="W59" i="21" l="1"/>
  <c r="Z58" i="21"/>
  <c r="R146" i="25"/>
  <c r="P147" i="25"/>
  <c r="S146" i="25"/>
  <c r="Q147" i="25"/>
  <c r="R64" i="25"/>
  <c r="P65" i="25"/>
  <c r="S64" i="25"/>
  <c r="Q65" i="25"/>
  <c r="U56" i="21"/>
  <c r="X55" i="21"/>
  <c r="V57" i="21"/>
  <c r="Y56" i="21"/>
  <c r="W60" i="21" l="1"/>
  <c r="Z59" i="21"/>
  <c r="S147" i="25"/>
  <c r="Q148" i="25"/>
  <c r="R147" i="25"/>
  <c r="P148" i="25"/>
  <c r="R65" i="25"/>
  <c r="P66" i="25"/>
  <c r="S65" i="25"/>
  <c r="Q66" i="25"/>
  <c r="V58" i="21"/>
  <c r="Y57" i="21"/>
  <c r="U57" i="21"/>
  <c r="X56" i="21"/>
  <c r="W61" i="21" l="1"/>
  <c r="Z60" i="21"/>
  <c r="P149" i="25"/>
  <c r="R148" i="25"/>
  <c r="Q149" i="25"/>
  <c r="S148" i="25"/>
  <c r="S66" i="25"/>
  <c r="Q67" i="25"/>
  <c r="R66" i="25"/>
  <c r="P67" i="25"/>
  <c r="U58" i="21"/>
  <c r="X57" i="21"/>
  <c r="V59" i="21"/>
  <c r="Y58" i="21"/>
  <c r="W62" i="21" l="1"/>
  <c r="Z61" i="21"/>
  <c r="S149" i="25"/>
  <c r="Q150" i="25"/>
  <c r="R149" i="25"/>
  <c r="P150" i="25"/>
  <c r="R67" i="25"/>
  <c r="P68" i="25"/>
  <c r="S67" i="25"/>
  <c r="Q68" i="25"/>
  <c r="V60" i="21"/>
  <c r="Y59" i="21"/>
  <c r="U59" i="21"/>
  <c r="X58" i="21"/>
  <c r="W63" i="21" l="1"/>
  <c r="Z62" i="21"/>
  <c r="R150" i="25"/>
  <c r="P151" i="25"/>
  <c r="S150" i="25"/>
  <c r="Q151" i="25"/>
  <c r="S68" i="25"/>
  <c r="Q69" i="25"/>
  <c r="R68" i="25"/>
  <c r="P69" i="25"/>
  <c r="U60" i="21"/>
  <c r="X59" i="21"/>
  <c r="V61" i="21"/>
  <c r="Y60" i="21"/>
  <c r="W64" i="21" l="1"/>
  <c r="Z63" i="21"/>
  <c r="Q152" i="25"/>
  <c r="S151" i="25"/>
  <c r="P152" i="25"/>
  <c r="R151" i="25"/>
  <c r="R69" i="25"/>
  <c r="P70" i="25"/>
  <c r="S69" i="25"/>
  <c r="Q70" i="25"/>
  <c r="V62" i="21"/>
  <c r="Y61" i="21"/>
  <c r="U61" i="21"/>
  <c r="X60" i="21"/>
  <c r="W65" i="21" l="1"/>
  <c r="Z64" i="21"/>
  <c r="R152" i="25"/>
  <c r="P153" i="25"/>
  <c r="S152" i="25"/>
  <c r="Q153" i="25"/>
  <c r="R70" i="25"/>
  <c r="P71" i="25"/>
  <c r="S70" i="25"/>
  <c r="Q71" i="25"/>
  <c r="U62" i="21"/>
  <c r="X61" i="21"/>
  <c r="V63" i="21"/>
  <c r="Y62" i="21"/>
  <c r="W66" i="21" l="1"/>
  <c r="Z65" i="21"/>
  <c r="S153" i="25"/>
  <c r="Q154" i="25"/>
  <c r="R153" i="25"/>
  <c r="P154" i="25"/>
  <c r="S71" i="25"/>
  <c r="Q72" i="25"/>
  <c r="R71" i="25"/>
  <c r="P72" i="25"/>
  <c r="V64" i="21"/>
  <c r="Y63" i="21"/>
  <c r="U63" i="21"/>
  <c r="X62" i="21"/>
  <c r="W67" i="21" l="1"/>
  <c r="Z66" i="21"/>
  <c r="P155" i="25"/>
  <c r="R154" i="25"/>
  <c r="Q155" i="25"/>
  <c r="S154" i="25"/>
  <c r="R72" i="25"/>
  <c r="P73" i="25"/>
  <c r="S72" i="25"/>
  <c r="Q73" i="25"/>
  <c r="U64" i="21"/>
  <c r="X63" i="21"/>
  <c r="V65" i="21"/>
  <c r="Y64" i="21"/>
  <c r="W68" i="21" l="1"/>
  <c r="Z67" i="21"/>
  <c r="S155" i="25"/>
  <c r="Q156" i="25"/>
  <c r="R155" i="25"/>
  <c r="P156" i="25"/>
  <c r="S73" i="25"/>
  <c r="Q74" i="25"/>
  <c r="R73" i="25"/>
  <c r="P74" i="25"/>
  <c r="V66" i="21"/>
  <c r="Y65" i="21"/>
  <c r="U65" i="21"/>
  <c r="X64" i="21"/>
  <c r="W69" i="21" l="1"/>
  <c r="Z68" i="21"/>
  <c r="R156" i="25"/>
  <c r="P157" i="25"/>
  <c r="S156" i="25"/>
  <c r="Q157" i="25"/>
  <c r="R74" i="25"/>
  <c r="P75" i="25"/>
  <c r="S74" i="25"/>
  <c r="Q75" i="25"/>
  <c r="U66" i="21"/>
  <c r="X65" i="21"/>
  <c r="V67" i="21"/>
  <c r="Y66" i="21"/>
  <c r="W70" i="21" l="1"/>
  <c r="Z69" i="21"/>
  <c r="S157" i="25"/>
  <c r="Q158" i="25"/>
  <c r="P158" i="25"/>
  <c r="R157" i="25"/>
  <c r="S75" i="25"/>
  <c r="Q76" i="25"/>
  <c r="R75" i="25"/>
  <c r="P76" i="25"/>
  <c r="V68" i="21"/>
  <c r="Y67" i="21"/>
  <c r="U67" i="21"/>
  <c r="X66" i="21"/>
  <c r="W71" i="21" l="1"/>
  <c r="Z70" i="21"/>
  <c r="R158" i="25"/>
  <c r="P159" i="25"/>
  <c r="S158" i="25"/>
  <c r="Q159" i="25"/>
  <c r="R76" i="25"/>
  <c r="P77" i="25"/>
  <c r="S76" i="25"/>
  <c r="Q77" i="25"/>
  <c r="U68" i="21"/>
  <c r="X67" i="21"/>
  <c r="V69" i="21"/>
  <c r="Y68" i="21"/>
  <c r="W72" i="21" l="1"/>
  <c r="Z71" i="21"/>
  <c r="S159" i="25"/>
  <c r="Q160" i="25"/>
  <c r="R159" i="25"/>
  <c r="P160" i="25"/>
  <c r="S77" i="25"/>
  <c r="Q78" i="25"/>
  <c r="R77" i="25"/>
  <c r="P78" i="25"/>
  <c r="V70" i="21"/>
  <c r="Y69" i="21"/>
  <c r="U69" i="21"/>
  <c r="X68" i="21"/>
  <c r="W73" i="21" l="1"/>
  <c r="Z72" i="21"/>
  <c r="P161" i="25"/>
  <c r="R160" i="25"/>
  <c r="Q161" i="25"/>
  <c r="S160" i="25"/>
  <c r="R78" i="25"/>
  <c r="P79" i="25"/>
  <c r="S78" i="25"/>
  <c r="Q79" i="25"/>
  <c r="U70" i="21"/>
  <c r="X69" i="21"/>
  <c r="V71" i="21"/>
  <c r="Y70" i="21"/>
  <c r="W74" i="21" l="1"/>
  <c r="Z73" i="21"/>
  <c r="S161" i="25"/>
  <c r="Q162" i="25"/>
  <c r="R161" i="25"/>
  <c r="P162" i="25"/>
  <c r="S79" i="25"/>
  <c r="Q80" i="25"/>
  <c r="R79" i="25"/>
  <c r="P80" i="25"/>
  <c r="V72" i="21"/>
  <c r="Y71" i="21"/>
  <c r="U71" i="21"/>
  <c r="X70" i="21"/>
  <c r="W75" i="21" l="1"/>
  <c r="Z74" i="21"/>
  <c r="R162" i="25"/>
  <c r="P163" i="25"/>
  <c r="S162" i="25"/>
  <c r="Q163" i="25"/>
  <c r="R80" i="25"/>
  <c r="P81" i="25"/>
  <c r="S80" i="25"/>
  <c r="Q81" i="25"/>
  <c r="U72" i="21"/>
  <c r="X71" i="21"/>
  <c r="V73" i="21"/>
  <c r="Y72" i="21"/>
  <c r="W76" i="21" l="1"/>
  <c r="Z75" i="21"/>
  <c r="Q164" i="25"/>
  <c r="S163" i="25"/>
  <c r="P164" i="25"/>
  <c r="R163" i="25"/>
  <c r="R81" i="25"/>
  <c r="P82" i="25"/>
  <c r="S81" i="25"/>
  <c r="Q82" i="25"/>
  <c r="V74" i="21"/>
  <c r="Y73" i="21"/>
  <c r="U73" i="21"/>
  <c r="X72" i="21"/>
  <c r="W77" i="21" l="1"/>
  <c r="Z76" i="21"/>
  <c r="R164" i="25"/>
  <c r="P165" i="25"/>
  <c r="S164" i="25"/>
  <c r="Q165" i="25"/>
  <c r="S82" i="25"/>
  <c r="Q83" i="25"/>
  <c r="R82" i="25"/>
  <c r="P83" i="25"/>
  <c r="U74" i="21"/>
  <c r="X73" i="21"/>
  <c r="V75" i="21"/>
  <c r="Y74" i="21"/>
  <c r="W78" i="21" l="1"/>
  <c r="Z77" i="21"/>
  <c r="S165" i="25"/>
  <c r="Q166" i="25"/>
  <c r="R165" i="25"/>
  <c r="P166" i="25"/>
  <c r="R83" i="25"/>
  <c r="P84" i="25"/>
  <c r="S83" i="25"/>
  <c r="Q84" i="25"/>
  <c r="V76" i="21"/>
  <c r="Y75" i="21"/>
  <c r="U75" i="21"/>
  <c r="X74" i="21"/>
  <c r="W79" i="21" l="1"/>
  <c r="Z78" i="21"/>
  <c r="P167" i="25"/>
  <c r="R166" i="25"/>
  <c r="Q167" i="25"/>
  <c r="S166" i="25"/>
  <c r="S84" i="25"/>
  <c r="Q85" i="25"/>
  <c r="R84" i="25"/>
  <c r="P85" i="25"/>
  <c r="U76" i="21"/>
  <c r="X75" i="21"/>
  <c r="V77" i="21"/>
  <c r="Y76" i="21"/>
  <c r="W80" i="21" l="1"/>
  <c r="Z79" i="21"/>
  <c r="S167" i="25"/>
  <c r="Q168" i="25"/>
  <c r="R167" i="25"/>
  <c r="P168" i="25"/>
  <c r="R85" i="25"/>
  <c r="P86" i="25"/>
  <c r="S85" i="25"/>
  <c r="Q86" i="25"/>
  <c r="V78" i="21"/>
  <c r="Y77" i="21"/>
  <c r="U77" i="21"/>
  <c r="X76" i="21"/>
  <c r="W81" i="21" l="1"/>
  <c r="Z80" i="21"/>
  <c r="R168" i="25"/>
  <c r="P169" i="25"/>
  <c r="S168" i="25"/>
  <c r="Q169" i="25"/>
  <c r="S86" i="25"/>
  <c r="Q87" i="25"/>
  <c r="R86" i="25"/>
  <c r="P87" i="25"/>
  <c r="U78" i="21"/>
  <c r="X77" i="21"/>
  <c r="V79" i="21"/>
  <c r="Y78" i="21"/>
  <c r="W82" i="21" l="1"/>
  <c r="Z81" i="21"/>
  <c r="Q170" i="25"/>
  <c r="S169" i="25"/>
  <c r="P170" i="25"/>
  <c r="R169" i="25"/>
  <c r="R87" i="25"/>
  <c r="P88" i="25"/>
  <c r="S87" i="25"/>
  <c r="Q88" i="25"/>
  <c r="V80" i="21"/>
  <c r="Y79" i="21"/>
  <c r="U79" i="21"/>
  <c r="X78" i="21"/>
  <c r="W83" i="21" l="1"/>
  <c r="Z82" i="21"/>
  <c r="R170" i="25"/>
  <c r="S170" i="25"/>
  <c r="R88" i="25"/>
  <c r="P89" i="25"/>
  <c r="S88" i="25"/>
  <c r="Q89" i="25"/>
  <c r="U80" i="21"/>
  <c r="X79" i="21"/>
  <c r="V81" i="21"/>
  <c r="Y80" i="21"/>
  <c r="W84" i="21" l="1"/>
  <c r="Z83" i="21"/>
  <c r="R89" i="25"/>
  <c r="P90" i="25"/>
  <c r="S89" i="25"/>
  <c r="Q90" i="25"/>
  <c r="V82" i="21"/>
  <c r="Y81" i="21"/>
  <c r="U81" i="21"/>
  <c r="X80" i="21"/>
  <c r="W85" i="21" l="1"/>
  <c r="Z84" i="21"/>
  <c r="S90" i="25"/>
  <c r="Q91" i="25"/>
  <c r="S91" i="25" s="1"/>
  <c r="R90" i="25"/>
  <c r="P91" i="25"/>
  <c r="R91" i="25" s="1"/>
  <c r="U82" i="21"/>
  <c r="X81" i="21"/>
  <c r="V83" i="21"/>
  <c r="Y82" i="21"/>
  <c r="W86" i="21" l="1"/>
  <c r="Z85" i="21"/>
  <c r="V84" i="21"/>
  <c r="Y83" i="21"/>
  <c r="U83" i="21"/>
  <c r="X82" i="21"/>
  <c r="W87" i="21" l="1"/>
  <c r="Z86" i="21"/>
  <c r="U84" i="21"/>
  <c r="X83" i="21"/>
  <c r="V85" i="21"/>
  <c r="Y84" i="21"/>
  <c r="W88" i="21" l="1"/>
  <c r="Z87" i="21"/>
  <c r="V86" i="21"/>
  <c r="Y85" i="21"/>
  <c r="U85" i="21"/>
  <c r="X84" i="21"/>
  <c r="W89" i="21" l="1"/>
  <c r="Z88" i="21"/>
  <c r="U86" i="21"/>
  <c r="X85" i="21"/>
  <c r="V87" i="21"/>
  <c r="Y86" i="21"/>
  <c r="W90" i="21" l="1"/>
  <c r="Z89" i="21"/>
  <c r="V88" i="21"/>
  <c r="Y87" i="21"/>
  <c r="U87" i="21"/>
  <c r="X86" i="21"/>
  <c r="W91" i="21" l="1"/>
  <c r="Z90" i="21"/>
  <c r="U88" i="21"/>
  <c r="X87" i="21"/>
  <c r="V89" i="21"/>
  <c r="Y88" i="21"/>
  <c r="W92" i="21" l="1"/>
  <c r="Z91" i="21"/>
  <c r="V90" i="21"/>
  <c r="Y89" i="21"/>
  <c r="U89" i="21"/>
  <c r="X88" i="21"/>
  <c r="W93" i="21" l="1"/>
  <c r="Z92" i="21"/>
  <c r="U90" i="21"/>
  <c r="X89" i="21"/>
  <c r="V91" i="21"/>
  <c r="Y90" i="21"/>
  <c r="W94" i="21" l="1"/>
  <c r="Z93" i="21"/>
  <c r="V92" i="21"/>
  <c r="Y91" i="21"/>
  <c r="U91" i="21"/>
  <c r="X90" i="21"/>
  <c r="W95" i="21" l="1"/>
  <c r="Z94" i="21"/>
  <c r="U92" i="21"/>
  <c r="X91" i="21"/>
  <c r="V93" i="21"/>
  <c r="Y92" i="21"/>
  <c r="W96" i="21" l="1"/>
  <c r="Z95" i="21"/>
  <c r="V94" i="21"/>
  <c r="Y93" i="21"/>
  <c r="U93" i="21"/>
  <c r="X92" i="21"/>
  <c r="W97" i="21" l="1"/>
  <c r="Z96" i="21"/>
  <c r="U94" i="21"/>
  <c r="X93" i="21"/>
  <c r="V95" i="21"/>
  <c r="Y94" i="21"/>
  <c r="W98" i="21" l="1"/>
  <c r="Z97" i="21"/>
  <c r="V96" i="21"/>
  <c r="Y95" i="21"/>
  <c r="U95" i="21"/>
  <c r="X94" i="21"/>
  <c r="W99" i="21" l="1"/>
  <c r="Z98" i="21"/>
  <c r="U96" i="21"/>
  <c r="X95" i="21"/>
  <c r="V97" i="21"/>
  <c r="Y96" i="21"/>
  <c r="W100" i="21" l="1"/>
  <c r="Z99" i="21"/>
  <c r="V98" i="21"/>
  <c r="Y97" i="21"/>
  <c r="U97" i="21"/>
  <c r="X96" i="21"/>
  <c r="W101" i="21" l="1"/>
  <c r="Z100" i="21"/>
  <c r="U98" i="21"/>
  <c r="X97" i="21"/>
  <c r="V99" i="21"/>
  <c r="Y98" i="21"/>
  <c r="W102" i="21" l="1"/>
  <c r="Z101" i="21"/>
  <c r="V100" i="21"/>
  <c r="Y99" i="21"/>
  <c r="U99" i="21"/>
  <c r="X98" i="21"/>
  <c r="W103" i="21" l="1"/>
  <c r="Z102" i="21"/>
  <c r="U100" i="21"/>
  <c r="X99" i="21"/>
  <c r="V101" i="21"/>
  <c r="Y100" i="21"/>
  <c r="W104" i="21" l="1"/>
  <c r="Z103" i="21"/>
  <c r="V102" i="21"/>
  <c r="Y101" i="21"/>
  <c r="U101" i="21"/>
  <c r="X100" i="21"/>
  <c r="W105" i="21" l="1"/>
  <c r="Z104" i="21"/>
  <c r="U102" i="21"/>
  <c r="X101" i="21"/>
  <c r="V103" i="21"/>
  <c r="Y102" i="21"/>
  <c r="W106" i="21" l="1"/>
  <c r="Z105" i="21"/>
  <c r="V104" i="21"/>
  <c r="Y103" i="21"/>
  <c r="U103" i="21"/>
  <c r="X102" i="21"/>
  <c r="W107" i="21" l="1"/>
  <c r="Z106" i="21"/>
  <c r="U104" i="21"/>
  <c r="X103" i="21"/>
  <c r="V105" i="21"/>
  <c r="Y104" i="21"/>
  <c r="W108" i="21" l="1"/>
  <c r="Z107" i="21"/>
  <c r="V106" i="21"/>
  <c r="Y105" i="21"/>
  <c r="U105" i="21"/>
  <c r="X104" i="21"/>
  <c r="W109" i="21" l="1"/>
  <c r="Z108" i="21"/>
  <c r="U106" i="21"/>
  <c r="X105" i="21"/>
  <c r="V107" i="21"/>
  <c r="Y106" i="21"/>
  <c r="W110" i="21" l="1"/>
  <c r="Z109" i="21"/>
  <c r="V108" i="21"/>
  <c r="Y107" i="21"/>
  <c r="U107" i="21"/>
  <c r="X106" i="21"/>
  <c r="W111" i="21" l="1"/>
  <c r="Z110" i="21"/>
  <c r="U108" i="21"/>
  <c r="X107" i="21"/>
  <c r="V109" i="21"/>
  <c r="Y108" i="21"/>
  <c r="W112" i="21" l="1"/>
  <c r="Z111" i="21"/>
  <c r="V110" i="21"/>
  <c r="Y109" i="21"/>
  <c r="U109" i="21"/>
  <c r="X108" i="21"/>
  <c r="W113" i="21" l="1"/>
  <c r="Z112" i="21"/>
  <c r="U110" i="21"/>
  <c r="X109" i="21"/>
  <c r="V111" i="21"/>
  <c r="Y110" i="21"/>
  <c r="W114" i="21" l="1"/>
  <c r="Z113" i="21"/>
  <c r="V112" i="21"/>
  <c r="Y111" i="21"/>
  <c r="U111" i="21"/>
  <c r="X110" i="21"/>
  <c r="W115" i="21" l="1"/>
  <c r="Z114" i="21"/>
  <c r="U112" i="21"/>
  <c r="X111" i="21"/>
  <c r="V113" i="21"/>
  <c r="Y112" i="21"/>
  <c r="W116" i="21" l="1"/>
  <c r="Z115" i="21"/>
  <c r="V114" i="21"/>
  <c r="Y113" i="21"/>
  <c r="U113" i="21"/>
  <c r="X112" i="21"/>
  <c r="W117" i="21" l="1"/>
  <c r="Z116" i="21"/>
  <c r="U114" i="21"/>
  <c r="X113" i="21"/>
  <c r="V115" i="21"/>
  <c r="Y114" i="21"/>
  <c r="W118" i="21" l="1"/>
  <c r="Z117" i="21"/>
  <c r="V116" i="21"/>
  <c r="Y115" i="21"/>
  <c r="U115" i="21"/>
  <c r="X114" i="21"/>
  <c r="W119" i="21" l="1"/>
  <c r="Z118" i="21"/>
  <c r="U116" i="21"/>
  <c r="X115" i="21"/>
  <c r="V117" i="21"/>
  <c r="Y116" i="21"/>
  <c r="W120" i="21" l="1"/>
  <c r="Z119" i="21"/>
  <c r="V118" i="21"/>
  <c r="Y117" i="21"/>
  <c r="U117" i="21"/>
  <c r="X116" i="21"/>
  <c r="W121" i="21" l="1"/>
  <c r="Z120" i="21"/>
  <c r="U118" i="21"/>
  <c r="X117" i="21"/>
  <c r="V119" i="21"/>
  <c r="Y118" i="21"/>
  <c r="W122" i="21" l="1"/>
  <c r="Z121" i="21"/>
  <c r="V120" i="21"/>
  <c r="Y119" i="21"/>
  <c r="U119" i="21"/>
  <c r="X118" i="21"/>
  <c r="W123" i="21" l="1"/>
  <c r="Z122" i="21"/>
  <c r="U120" i="21"/>
  <c r="X119" i="21"/>
  <c r="V121" i="21"/>
  <c r="Y120" i="21"/>
  <c r="W124" i="21" l="1"/>
  <c r="Z123" i="21"/>
  <c r="V122" i="21"/>
  <c r="Y121" i="21"/>
  <c r="U121" i="21"/>
  <c r="X120" i="21"/>
  <c r="W125" i="21" l="1"/>
  <c r="Z124" i="21"/>
  <c r="U122" i="21"/>
  <c r="X121" i="21"/>
  <c r="V123" i="21"/>
  <c r="Y122" i="21"/>
  <c r="W126" i="21" l="1"/>
  <c r="Z125" i="21"/>
  <c r="V124" i="21"/>
  <c r="Y123" i="21"/>
  <c r="U123" i="21"/>
  <c r="X122" i="21"/>
  <c r="W127" i="21" l="1"/>
  <c r="Z126" i="21"/>
  <c r="U124" i="21"/>
  <c r="X123" i="21"/>
  <c r="V125" i="21"/>
  <c r="Y124" i="21"/>
  <c r="W128" i="21" l="1"/>
  <c r="Z127" i="21"/>
  <c r="V126" i="21"/>
  <c r="Y125" i="21"/>
  <c r="U125" i="21"/>
  <c r="X124" i="21"/>
  <c r="W129" i="21" l="1"/>
  <c r="Z128" i="21"/>
  <c r="U126" i="21"/>
  <c r="X125" i="21"/>
  <c r="V127" i="21"/>
  <c r="Y126" i="21"/>
  <c r="W130" i="21" l="1"/>
  <c r="Z129" i="21"/>
  <c r="V128" i="21"/>
  <c r="Y127" i="21"/>
  <c r="U127" i="21"/>
  <c r="X126" i="21"/>
  <c r="W131" i="21" l="1"/>
  <c r="Z130" i="21"/>
  <c r="U128" i="21"/>
  <c r="X127" i="21"/>
  <c r="V129" i="21"/>
  <c r="Y128" i="21"/>
  <c r="W132" i="21" l="1"/>
  <c r="Z131" i="21"/>
  <c r="V130" i="21"/>
  <c r="Y129" i="21"/>
  <c r="U129" i="21"/>
  <c r="X128" i="21"/>
  <c r="W133" i="21" l="1"/>
  <c r="Z132" i="21"/>
  <c r="U130" i="21"/>
  <c r="X129" i="21"/>
  <c r="V131" i="21"/>
  <c r="Y130" i="21"/>
  <c r="W134" i="21" l="1"/>
  <c r="Z133" i="21"/>
  <c r="V132" i="21"/>
  <c r="Y131" i="21"/>
  <c r="U131" i="21"/>
  <c r="X130" i="21"/>
  <c r="W135" i="21" l="1"/>
  <c r="Z134" i="21"/>
  <c r="U132" i="21"/>
  <c r="X131" i="21"/>
  <c r="V133" i="21"/>
  <c r="Y132" i="21"/>
  <c r="W136" i="21" l="1"/>
  <c r="Z135" i="21"/>
  <c r="V134" i="21"/>
  <c r="Y133" i="21"/>
  <c r="U133" i="21"/>
  <c r="X132" i="21"/>
  <c r="W137" i="21" l="1"/>
  <c r="Z136" i="21"/>
  <c r="U134" i="21"/>
  <c r="X133" i="21"/>
  <c r="V135" i="21"/>
  <c r="Y134" i="21"/>
  <c r="W138" i="21" l="1"/>
  <c r="Z137" i="21"/>
  <c r="V136" i="21"/>
  <c r="Y135" i="21"/>
  <c r="U135" i="21"/>
  <c r="X134" i="21"/>
  <c r="W139" i="21" l="1"/>
  <c r="Z138" i="21"/>
  <c r="U136" i="21"/>
  <c r="X135" i="21"/>
  <c r="V137" i="21"/>
  <c r="Y136" i="21"/>
  <c r="W140" i="21" l="1"/>
  <c r="Z139" i="21"/>
  <c r="V138" i="21"/>
  <c r="Y137" i="21"/>
  <c r="U137" i="21"/>
  <c r="X136" i="21"/>
  <c r="W141" i="21" l="1"/>
  <c r="Z140" i="21"/>
  <c r="U138" i="21"/>
  <c r="X137" i="21"/>
  <c r="V139" i="21"/>
  <c r="Y138" i="21"/>
  <c r="W142" i="21" l="1"/>
  <c r="Z141" i="21"/>
  <c r="V140" i="21"/>
  <c r="Y139" i="21"/>
  <c r="U139" i="21"/>
  <c r="X138" i="21"/>
  <c r="W143" i="21" l="1"/>
  <c r="Z142" i="21"/>
  <c r="U140" i="21"/>
  <c r="X139" i="21"/>
  <c r="V141" i="21"/>
  <c r="Y140" i="21"/>
  <c r="W144" i="21" l="1"/>
  <c r="Z143" i="21"/>
  <c r="V142" i="21"/>
  <c r="Y141" i="21"/>
  <c r="U141" i="21"/>
  <c r="X140" i="21"/>
  <c r="W145" i="21" l="1"/>
  <c r="Z144" i="21"/>
  <c r="U142" i="21"/>
  <c r="X141" i="21"/>
  <c r="V143" i="21"/>
  <c r="Y142" i="21"/>
  <c r="W146" i="21" l="1"/>
  <c r="Z145" i="21"/>
  <c r="V144" i="21"/>
  <c r="Y143" i="21"/>
  <c r="U143" i="21"/>
  <c r="X142" i="21"/>
  <c r="W147" i="21" l="1"/>
  <c r="Z146" i="21"/>
  <c r="U144" i="21"/>
  <c r="X143" i="21"/>
  <c r="V145" i="21"/>
  <c r="Y144" i="21"/>
  <c r="W148" i="21" l="1"/>
  <c r="Z147" i="21"/>
  <c r="V146" i="21"/>
  <c r="Y145" i="21"/>
  <c r="U145" i="21"/>
  <c r="X144" i="21"/>
  <c r="W149" i="21" l="1"/>
  <c r="Z148" i="21"/>
  <c r="U146" i="21"/>
  <c r="X145" i="21"/>
  <c r="V147" i="21"/>
  <c r="Y146" i="21"/>
  <c r="W150" i="21" l="1"/>
  <c r="Z149" i="21"/>
  <c r="V148" i="21"/>
  <c r="Y147" i="21"/>
  <c r="U147" i="21"/>
  <c r="X146" i="21"/>
  <c r="W151" i="21" l="1"/>
  <c r="Z150" i="21"/>
  <c r="U148" i="21"/>
  <c r="X147" i="21"/>
  <c r="V149" i="21"/>
  <c r="Y148" i="21"/>
  <c r="W152" i="21" l="1"/>
  <c r="Z151" i="21"/>
  <c r="V150" i="21"/>
  <c r="Y149" i="21"/>
  <c r="U149" i="21"/>
  <c r="X148" i="21"/>
  <c r="W153" i="21" l="1"/>
  <c r="Z152" i="21"/>
  <c r="U150" i="21"/>
  <c r="X149" i="21"/>
  <c r="V151" i="21"/>
  <c r="Y150" i="21"/>
  <c r="W154" i="21" l="1"/>
  <c r="Z153" i="21"/>
  <c r="V152" i="21"/>
  <c r="Y151" i="21"/>
  <c r="U151" i="21"/>
  <c r="X150" i="21"/>
  <c r="W155" i="21" l="1"/>
  <c r="Z154" i="21"/>
  <c r="U152" i="21"/>
  <c r="X151" i="21"/>
  <c r="V153" i="21"/>
  <c r="Y152" i="21"/>
  <c r="W156" i="21" l="1"/>
  <c r="Z155" i="21"/>
  <c r="V154" i="21"/>
  <c r="Y153" i="21"/>
  <c r="U153" i="21"/>
  <c r="X152" i="21"/>
  <c r="W157" i="21" l="1"/>
  <c r="Z156" i="21"/>
  <c r="U154" i="21"/>
  <c r="X153" i="21"/>
  <c r="V155" i="21"/>
  <c r="Y154" i="21"/>
  <c r="W158" i="21" l="1"/>
  <c r="Z157" i="21"/>
  <c r="V156" i="21"/>
  <c r="Y155" i="21"/>
  <c r="U155" i="21"/>
  <c r="X154" i="21"/>
  <c r="W159" i="21" l="1"/>
  <c r="Z158" i="21"/>
  <c r="U156" i="21"/>
  <c r="X155" i="21"/>
  <c r="V157" i="21"/>
  <c r="Y156" i="21"/>
  <c r="W160" i="21" l="1"/>
  <c r="Z159" i="21"/>
  <c r="V158" i="21"/>
  <c r="Y157" i="21"/>
  <c r="U157" i="21"/>
  <c r="X156" i="21"/>
  <c r="W161" i="21" l="1"/>
  <c r="Z160" i="21"/>
  <c r="U158" i="21"/>
  <c r="X157" i="21"/>
  <c r="V159" i="21"/>
  <c r="Y158" i="21"/>
  <c r="W162" i="21" l="1"/>
  <c r="Z161" i="21"/>
  <c r="V160" i="21"/>
  <c r="Y159" i="21"/>
  <c r="U159" i="21"/>
  <c r="X158" i="21"/>
  <c r="W163" i="21" l="1"/>
  <c r="Z162" i="21"/>
  <c r="U160" i="21"/>
  <c r="X159" i="21"/>
  <c r="V161" i="21"/>
  <c r="Y160" i="21"/>
  <c r="W164" i="21" l="1"/>
  <c r="Z163" i="21"/>
  <c r="V162" i="21"/>
  <c r="Y161" i="21"/>
  <c r="U161" i="21"/>
  <c r="X160" i="21"/>
  <c r="W165" i="21" l="1"/>
  <c r="Z164" i="21"/>
  <c r="U162" i="21"/>
  <c r="X161" i="21"/>
  <c r="V163" i="21"/>
  <c r="Y162" i="21"/>
  <c r="W166" i="21" l="1"/>
  <c r="Z165" i="21"/>
  <c r="V164" i="21"/>
  <c r="Y163" i="21"/>
  <c r="U163" i="21"/>
  <c r="X162" i="21"/>
  <c r="W167" i="21" l="1"/>
  <c r="Z166" i="21"/>
  <c r="U164" i="21"/>
  <c r="X163" i="21"/>
  <c r="V165" i="21"/>
  <c r="Y164" i="21"/>
  <c r="W168" i="21" l="1"/>
  <c r="Z167" i="21"/>
  <c r="V166" i="21"/>
  <c r="Y165" i="21"/>
  <c r="U165" i="21"/>
  <c r="X164" i="21"/>
  <c r="W169" i="21" l="1"/>
  <c r="Z168" i="21"/>
  <c r="U166" i="21"/>
  <c r="X165" i="21"/>
  <c r="V167" i="21"/>
  <c r="Y166" i="21"/>
  <c r="W170" i="21" l="1"/>
  <c r="Z169" i="21"/>
  <c r="V168" i="21"/>
  <c r="Y167" i="21"/>
  <c r="U167" i="21"/>
  <c r="X166" i="21"/>
  <c r="W171" i="21" l="1"/>
  <c r="Z170" i="21"/>
  <c r="U168" i="21"/>
  <c r="X167" i="21"/>
  <c r="V169" i="21"/>
  <c r="Y168" i="21"/>
  <c r="W172" i="21" l="1"/>
  <c r="Z171" i="21"/>
  <c r="V170" i="21"/>
  <c r="Y169" i="21"/>
  <c r="U169" i="21"/>
  <c r="X168" i="21"/>
  <c r="W173" i="21" l="1"/>
  <c r="Z172" i="21"/>
  <c r="U170" i="21"/>
  <c r="X169" i="21"/>
  <c r="V171" i="21"/>
  <c r="Y170" i="21"/>
  <c r="W174" i="21" l="1"/>
  <c r="Z173" i="21"/>
  <c r="V172" i="21"/>
  <c r="Y171" i="21"/>
  <c r="U171" i="21"/>
  <c r="X170" i="21"/>
  <c r="W175" i="21" l="1"/>
  <c r="Z174" i="21"/>
  <c r="U172" i="21"/>
  <c r="X171" i="21"/>
  <c r="V173" i="21"/>
  <c r="Y172" i="21"/>
  <c r="W176" i="21" l="1"/>
  <c r="Z175" i="21"/>
  <c r="V174" i="21"/>
  <c r="Y173" i="21"/>
  <c r="U173" i="21"/>
  <c r="X172" i="21"/>
  <c r="W177" i="21" l="1"/>
  <c r="Z176" i="21"/>
  <c r="U174" i="21"/>
  <c r="X173" i="21"/>
  <c r="V175" i="21"/>
  <c r="Y174" i="21"/>
  <c r="W178" i="21" l="1"/>
  <c r="Z177" i="21"/>
  <c r="V176" i="21"/>
  <c r="Y175" i="21"/>
  <c r="U175" i="21"/>
  <c r="X174" i="21"/>
  <c r="W179" i="21" l="1"/>
  <c r="Z178" i="21"/>
  <c r="U176" i="21"/>
  <c r="X175" i="21"/>
  <c r="V177" i="21"/>
  <c r="Y176" i="21"/>
  <c r="W180" i="21" l="1"/>
  <c r="Z179" i="21"/>
  <c r="V178" i="21"/>
  <c r="Y177" i="21"/>
  <c r="U177" i="21"/>
  <c r="X176" i="21"/>
  <c r="W181" i="21" l="1"/>
  <c r="Z180" i="21"/>
  <c r="U178" i="21"/>
  <c r="X177" i="21"/>
  <c r="V179" i="21"/>
  <c r="Y178" i="21"/>
  <c r="W182" i="21" l="1"/>
  <c r="Z181" i="21"/>
  <c r="V180" i="21"/>
  <c r="Y179" i="21"/>
  <c r="U179" i="21"/>
  <c r="X178" i="21"/>
  <c r="W183" i="21" l="1"/>
  <c r="Z182" i="21"/>
  <c r="U180" i="21"/>
  <c r="X179" i="21"/>
  <c r="V181" i="21"/>
  <c r="Y180" i="21"/>
  <c r="W184" i="21" l="1"/>
  <c r="Z183" i="21"/>
  <c r="V182" i="21"/>
  <c r="Y181" i="21"/>
  <c r="U181" i="21"/>
  <c r="X180" i="21"/>
  <c r="W185" i="21" l="1"/>
  <c r="Z184" i="21"/>
  <c r="U182" i="21"/>
  <c r="X181" i="21"/>
  <c r="V183" i="21"/>
  <c r="Y182" i="21"/>
  <c r="W186" i="21" l="1"/>
  <c r="Z185" i="21"/>
  <c r="V184" i="21"/>
  <c r="Y183" i="21"/>
  <c r="U183" i="21"/>
  <c r="X182" i="21"/>
  <c r="W187" i="21" l="1"/>
  <c r="Z186" i="21"/>
  <c r="U184" i="21"/>
  <c r="X183" i="21"/>
  <c r="V185" i="21"/>
  <c r="Y184" i="21"/>
  <c r="W188" i="21" l="1"/>
  <c r="Z187" i="21"/>
  <c r="V186" i="21"/>
  <c r="Y185" i="21"/>
  <c r="U185" i="21"/>
  <c r="X184" i="21"/>
  <c r="W189" i="21" l="1"/>
  <c r="Z188" i="21"/>
  <c r="U186" i="21"/>
  <c r="X185" i="21"/>
  <c r="V187" i="21"/>
  <c r="Y186" i="21"/>
  <c r="W190" i="21" l="1"/>
  <c r="Z189" i="21"/>
  <c r="V188" i="21"/>
  <c r="Y187" i="21"/>
  <c r="U187" i="21"/>
  <c r="X186" i="21"/>
  <c r="W191" i="21" l="1"/>
  <c r="Z190" i="21"/>
  <c r="U188" i="21"/>
  <c r="X187" i="21"/>
  <c r="V189" i="21"/>
  <c r="Y188" i="21"/>
  <c r="W192" i="21" l="1"/>
  <c r="Z191" i="21"/>
  <c r="V190" i="21"/>
  <c r="Y189" i="21"/>
  <c r="U189" i="21"/>
  <c r="X188" i="21"/>
  <c r="W193" i="21" l="1"/>
  <c r="Z193" i="21" s="1"/>
  <c r="Z192" i="21"/>
  <c r="U190" i="21"/>
  <c r="X189" i="21"/>
  <c r="V191" i="21"/>
  <c r="Y190" i="21"/>
  <c r="V192" i="21" l="1"/>
  <c r="Y191" i="21"/>
  <c r="U191" i="21"/>
  <c r="X190" i="21"/>
  <c r="U192" i="21" l="1"/>
  <c r="X191" i="21"/>
  <c r="V193" i="21"/>
  <c r="Y193" i="21" s="1"/>
  <c r="Y192" i="21"/>
  <c r="U193" i="21" l="1"/>
  <c r="X193" i="21" s="1"/>
  <c r="X192" i="21"/>
</calcChain>
</file>

<file path=xl/sharedStrings.xml><?xml version="1.0" encoding="utf-8"?>
<sst xmlns="http://schemas.openxmlformats.org/spreadsheetml/2006/main" count="100" uniqueCount="63">
  <si>
    <t>date</t>
  </si>
  <si>
    <t>MCFTR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</si>
  <si>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</si>
  <si>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</si>
  <si>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</si>
  <si>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</si>
  <si>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</si>
  <si>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</si>
  <si>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</si>
  <si>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</si>
  <si>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</si>
  <si>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</si>
  <si>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</si>
  <si>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</si>
  <si>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</si>
  <si>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</si>
  <si>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</si>
  <si>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</si>
  <si>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</si>
  <si>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</si>
  <si>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</si>
  <si>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</si>
  <si>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</si>
  <si>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</si>
  <si>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</si>
  <si>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MESMTR</t>
  </si>
  <si>
    <t>Intercept</t>
  </si>
  <si>
    <t>Фонд акций</t>
  </si>
  <si>
    <t>Date</t>
  </si>
  <si>
    <t>RUSSIA LARGE CAP Large Cap</t>
  </si>
  <si>
    <t>RUSSIA SMALL CAP Small Cap</t>
  </si>
  <si>
    <t>RUSSIA IMI IMI (Large+Mid+Small Cap)</t>
  </si>
  <si>
    <t>RUSSIA IMI VALUE IMI (Large+Mid+Small Cap)</t>
  </si>
  <si>
    <t>RUSSIA IMI GROWTH IMI (Large+Mid+Small Cap)</t>
  </si>
  <si>
    <t>Арсагера - Фонд акций ER</t>
  </si>
  <si>
    <t>&lt;= Gross, RUB</t>
  </si>
  <si>
    <t>X Variable 1</t>
  </si>
  <si>
    <t>MKT ER</t>
  </si>
  <si>
    <t>HML ER</t>
  </si>
  <si>
    <t>SMB ER</t>
  </si>
  <si>
    <t>RUSSIA IMI MOMENTUM IMI (Large+Mid+Small Cap)</t>
  </si>
  <si>
    <t>CPI RUB</t>
  </si>
  <si>
    <t>MEBCTR</t>
  </si>
  <si>
    <t>IRDIVTR</t>
  </si>
  <si>
    <t>IRDIVTR ER</t>
  </si>
  <si>
    <t>IRDIVTR ER Rolling 1y</t>
  </si>
  <si>
    <t>Арсагера ER Rolling 1y</t>
  </si>
  <si>
    <t>MKT ER Rolling 1y</t>
  </si>
  <si>
    <t>Market beta</t>
  </si>
  <si>
    <t>HML beta (value)</t>
  </si>
  <si>
    <t>SMB beta (size)</t>
  </si>
  <si>
    <t>Intercept (alpha)</t>
  </si>
  <si>
    <t>Benchmark ER</t>
  </si>
  <si>
    <t>Benchmark ER Rolling 1y</t>
  </si>
  <si>
    <t>St. dev.</t>
  </si>
  <si>
    <t>Tracking error</t>
  </si>
  <si>
    <t>Riskfree</t>
  </si>
  <si>
    <t>Monthly</t>
  </si>
  <si>
    <t>Annual</t>
  </si>
  <si>
    <t>Information ratio (IR)</t>
  </si>
  <si>
    <t>Jensen's alpha</t>
  </si>
  <si>
    <t>Арсагера ER / Benchmark ER</t>
  </si>
  <si>
    <t>Jensen's alpha Rolling 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</si>
</sst>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&quot;-&quot;mm"/>
    <numFmt numFmtId="165" formatCode="[$₽]#,##0.00"/>
    <numFmt numFmtId="166" formatCode="0.0000"/>
    <numFmt numFmtId="167" formatCode="0.0000%"/>
    <numFmt numFmtId="168" formatCode="yyyy\-mm;@"/>
  </numFmts>
  <fonts count="12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Times New Roman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1" fillId="0" borderId="0"/>
    <xf numFmtId="0" fontId="9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66" fontId="2" fillId="0" borderId="0" xfId="0" applyNumberFormat="1" applyFont="1"/>
    <xf numFmtId="10" fontId="2" fillId="0" borderId="0" xfId="0" applyNumberFormat="1" applyFont="1"/>
    <xf numFmtId="165" fontId="2" fillId="0" borderId="0" xfId="0" applyNumberFormat="1" applyFont="1" applyAlignment="1"/>
    <xf numFmtId="165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/>
    <xf numFmtId="0" fontId="3" fillId="0" borderId="0" xfId="0" applyFont="1" applyAlignment="1"/>
    <xf numFmtId="10" fontId="0" fillId="0" borderId="0" xfId="1" applyNumberFormat="1" applyFont="1" applyAlignment="1"/>
    <xf numFmtId="0" fontId="7" fillId="0" borderId="0" xfId="2" applyFont="1"/>
    <xf numFmtId="168" fontId="0" fillId="0" borderId="0" xfId="0" applyNumberFormat="1" applyFont="1" applyAlignment="1"/>
    <xf numFmtId="0" fontId="1" fillId="0" borderId="0" xfId="2"/>
    <xf numFmtId="0" fontId="7" fillId="0" borderId="0" xfId="2" applyFont="1"/>
    <xf numFmtId="0" fontId="6" fillId="0" borderId="0" xfId="0" applyFont="1" applyAlignment="1"/>
    <xf numFmtId="167" fontId="3" fillId="0" borderId="0" xfId="1" applyNumberFormat="1" applyFont="1" applyAlignment="1"/>
    <xf numFmtId="167" fontId="0" fillId="0" borderId="0" xfId="1" applyNumberFormat="1" applyFont="1" applyAlignment="1"/>
    <xf numFmtId="164" fontId="8" fillId="0" borderId="0" xfId="0" applyNumberFormat="1" applyFont="1"/>
    <xf numFmtId="0" fontId="8" fillId="0" borderId="0" xfId="0" applyFont="1" applyAlignment="1"/>
    <xf numFmtId="0" fontId="1" fillId="0" borderId="0" xfId="2"/>
    <xf numFmtId="0" fontId="7" fillId="0" borderId="0" xfId="2" applyFont="1"/>
    <xf numFmtId="0" fontId="6" fillId="0" borderId="0" xfId="0" applyFont="1"/>
    <xf numFmtId="0" fontId="0" fillId="0" borderId="0" xfId="0" applyNumberFormat="1" applyFont="1" applyAlignment="1"/>
    <xf numFmtId="2" fontId="0" fillId="0" borderId="0" xfId="0" applyNumberFormat="1" applyFont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167" fontId="0" fillId="0" borderId="0" xfId="1" applyNumberFormat="1" applyFont="1" applyFill="1" applyBorder="1" applyAlignment="1"/>
    <xf numFmtId="166" fontId="0" fillId="0" borderId="0" xfId="0" applyNumberFormat="1" applyFill="1" applyBorder="1" applyAlignment="1"/>
    <xf numFmtId="166" fontId="0" fillId="0" borderId="1" xfId="0" applyNumberFormat="1" applyFill="1" applyBorder="1" applyAlignment="1"/>
    <xf numFmtId="166" fontId="11" fillId="4" borderId="0" xfId="5" applyNumberFormat="1" applyBorder="1" applyAlignment="1"/>
    <xf numFmtId="166" fontId="10" fillId="3" borderId="0" xfId="4" applyNumberFormat="1" applyBorder="1" applyAlignment="1"/>
    <xf numFmtId="166" fontId="10" fillId="3" borderId="1" xfId="4" applyNumberFormat="1" applyBorder="1" applyAlignment="1"/>
    <xf numFmtId="0" fontId="6" fillId="0" borderId="1" xfId="0" applyFont="1" applyFill="1" applyBorder="1" applyAlignment="1"/>
    <xf numFmtId="10" fontId="2" fillId="0" borderId="0" xfId="1" applyNumberFormat="1" applyFont="1"/>
    <xf numFmtId="166" fontId="0" fillId="0" borderId="0" xfId="1" applyNumberFormat="1" applyFont="1" applyAlignment="1"/>
    <xf numFmtId="0" fontId="6" fillId="2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167" fontId="6" fillId="0" borderId="0" xfId="0" applyNumberFormat="1" applyFont="1" applyAlignment="1"/>
    <xf numFmtId="10" fontId="6" fillId="0" borderId="0" xfId="1" applyNumberFormat="1" applyFont="1" applyAlignment="1"/>
    <xf numFmtId="2" fontId="6" fillId="0" borderId="0" xfId="0" applyNumberFormat="1" applyFont="1" applyAlignment="1"/>
    <xf numFmtId="10" fontId="0" fillId="0" borderId="0" xfId="0" applyNumberFormat="1" applyFont="1" applyAlignment="1"/>
    <xf numFmtId="0" fontId="6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6">
    <cellStyle name="Bad" xfId="5" builtinId="27"/>
    <cellStyle name="Good" xfId="4" builtinId="26"/>
    <cellStyle name="Normal" xfId="0" builtinId="0"/>
    <cellStyle name="Normal 2" xfId="2" xr:uid="{00000000-0005-0000-0000-00002F000000}"/>
    <cellStyle name="Normal 3" xfId="3" xr:uid="{00000000-0005-0000-0000-00003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MKT</a:t>
            </a:r>
            <a:r>
              <a:rPr lang="en-US" baseline="0"/>
              <a:t> ER / </a:t>
            </a:r>
            <a:r>
              <a:rPr lang="ru-RU"/>
              <a:t>Арсагера </a:t>
            </a:r>
            <a:r>
              <a:rPr lang="en-US"/>
              <a:t>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Анализ!$C$1</c:f>
              <c:strCache>
                <c:ptCount val="1"/>
                <c:pt idx="0">
                  <c:v>Арсагера - Фонд акций 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Анализ!$D$3:$D$3684</c:f>
              <c:numCache>
                <c:formatCode>0.00%</c:formatCode>
                <c:ptCount val="3682"/>
                <c:pt idx="0">
                  <c:v>9.021171809191042E-2</c:v>
                </c:pt>
                <c:pt idx="1">
                  <c:v>0.12798155705003955</c:v>
                </c:pt>
                <c:pt idx="2">
                  <c:v>0.13549514342085311</c:v>
                </c:pt>
                <c:pt idx="3">
                  <c:v>-6.1501956011958403E-2</c:v>
                </c:pt>
                <c:pt idx="4">
                  <c:v>0.11369724511419843</c:v>
                </c:pt>
                <c:pt idx="5">
                  <c:v>6.3891655640266221E-2</c:v>
                </c:pt>
                <c:pt idx="6">
                  <c:v>0.1384861417754748</c:v>
                </c:pt>
                <c:pt idx="7">
                  <c:v>0.1109208491281275</c:v>
                </c:pt>
                <c:pt idx="8">
                  <c:v>-2.2701524116908733E-2</c:v>
                </c:pt>
                <c:pt idx="9">
                  <c:v>0.14094267552139028</c:v>
                </c:pt>
                <c:pt idx="10">
                  <c:v>-0.14291605723370449</c:v>
                </c:pt>
                <c:pt idx="11">
                  <c:v>4.0117531319652899E-2</c:v>
                </c:pt>
                <c:pt idx="12">
                  <c:v>3.0022331127389501E-2</c:v>
                </c:pt>
                <c:pt idx="13">
                  <c:v>5.1641090583393057E-2</c:v>
                </c:pt>
                <c:pt idx="14">
                  <c:v>-5.7144897408389572E-2</c:v>
                </c:pt>
                <c:pt idx="15">
                  <c:v>4.0810989969472411E-2</c:v>
                </c:pt>
                <c:pt idx="16">
                  <c:v>8.0407815828954732E-2</c:v>
                </c:pt>
                <c:pt idx="17">
                  <c:v>8.4907161318792168E-2</c:v>
                </c:pt>
                <c:pt idx="18">
                  <c:v>-3.2652139000415525E-2</c:v>
                </c:pt>
                <c:pt idx="19">
                  <c:v>-1.2119905746641235E-2</c:v>
                </c:pt>
                <c:pt idx="20">
                  <c:v>1.9975726104559222E-2</c:v>
                </c:pt>
                <c:pt idx="21">
                  <c:v>-6.1747197437658219E-3</c:v>
                </c:pt>
                <c:pt idx="22">
                  <c:v>-8.108956493874353E-2</c:v>
                </c:pt>
                <c:pt idx="23">
                  <c:v>5.2007727894017419E-2</c:v>
                </c:pt>
                <c:pt idx="24">
                  <c:v>3.4963186352195308E-2</c:v>
                </c:pt>
                <c:pt idx="25">
                  <c:v>-3.3659063452541993E-2</c:v>
                </c:pt>
                <c:pt idx="26">
                  <c:v>4.136179454916955E-2</c:v>
                </c:pt>
                <c:pt idx="27">
                  <c:v>4.9125075222918424E-2</c:v>
                </c:pt>
                <c:pt idx="28">
                  <c:v>-2.4643512041506277E-2</c:v>
                </c:pt>
                <c:pt idx="29">
                  <c:v>9.4459987246098276E-3</c:v>
                </c:pt>
                <c:pt idx="30">
                  <c:v>-0.18571528141210458</c:v>
                </c:pt>
                <c:pt idx="31">
                  <c:v>4.2938939746953064E-2</c:v>
                </c:pt>
                <c:pt idx="32">
                  <c:v>-3.1268336511874661E-2</c:v>
                </c:pt>
                <c:pt idx="33">
                  <c:v>9.6966350842560001E-3</c:v>
                </c:pt>
                <c:pt idx="34">
                  <c:v>0.14155397448478935</c:v>
                </c:pt>
                <c:pt idx="35">
                  <c:v>-9.8819896046779099E-2</c:v>
                </c:pt>
                <c:pt idx="36">
                  <c:v>-0.14886872345795532</c:v>
                </c:pt>
                <c:pt idx="37">
                  <c:v>-0.10137962897696329</c:v>
                </c:pt>
                <c:pt idx="38">
                  <c:v>-0.24416437966987703</c:v>
                </c:pt>
                <c:pt idx="39">
                  <c:v>-0.29599385838486214</c:v>
                </c:pt>
                <c:pt idx="40">
                  <c:v>-0.17108311666297205</c:v>
                </c:pt>
                <c:pt idx="41">
                  <c:v>8.6902004454343373E-3</c:v>
                </c:pt>
                <c:pt idx="42">
                  <c:v>3.9346460556985985E-3</c:v>
                </c:pt>
                <c:pt idx="43">
                  <c:v>4.9863229368751094E-2</c:v>
                </c:pt>
                <c:pt idx="44">
                  <c:v>0.14736013686552729</c:v>
                </c:pt>
                <c:pt idx="45">
                  <c:v>0.18383116023298718</c:v>
                </c:pt>
                <c:pt idx="46">
                  <c:v>0.21490178855366171</c:v>
                </c:pt>
                <c:pt idx="47">
                  <c:v>-0.14069021996166642</c:v>
                </c:pt>
                <c:pt idx="48">
                  <c:v>8.0018656029456903E-2</c:v>
                </c:pt>
                <c:pt idx="49">
                  <c:v>3.6914114220143013E-2</c:v>
                </c:pt>
                <c:pt idx="50">
                  <c:v>9.6663388722418864E-2</c:v>
                </c:pt>
                <c:pt idx="51">
                  <c:v>3.3394931362196401E-2</c:v>
                </c:pt>
                <c:pt idx="52">
                  <c:v>3.586236917042962E-2</c:v>
                </c:pt>
                <c:pt idx="53">
                  <c:v>6.2365584584671563E-2</c:v>
                </c:pt>
                <c:pt idx="54">
                  <c:v>3.0432292238929515E-2</c:v>
                </c:pt>
                <c:pt idx="55">
                  <c:v>-6.9735371179039274E-2</c:v>
                </c:pt>
                <c:pt idx="56">
                  <c:v>8.1878869643227103E-2</c:v>
                </c:pt>
                <c:pt idx="57">
                  <c:v>-1.2628070620465892E-2</c:v>
                </c:pt>
                <c:pt idx="58">
                  <c:v>-7.7018648257489275E-2</c:v>
                </c:pt>
                <c:pt idx="59">
                  <c:v>-2.0765873519750344E-2</c:v>
                </c:pt>
                <c:pt idx="60">
                  <c:v>6.3883715184186673E-2</c:v>
                </c:pt>
                <c:pt idx="61">
                  <c:v>-2.35170701876668E-2</c:v>
                </c:pt>
                <c:pt idx="62">
                  <c:v>4.3797029557111955E-2</c:v>
                </c:pt>
                <c:pt idx="63">
                  <c:v>5.2683618336059501E-2</c:v>
                </c:pt>
                <c:pt idx="64">
                  <c:v>1.959003050596575E-2</c:v>
                </c:pt>
                <c:pt idx="65">
                  <c:v>7.0711015872458427E-2</c:v>
                </c:pt>
                <c:pt idx="66">
                  <c:v>7.8665246506892661E-3</c:v>
                </c:pt>
                <c:pt idx="67">
                  <c:v>2.4039078046937279E-2</c:v>
                </c:pt>
                <c:pt idx="68">
                  <c:v>1.3909958854434246E-2</c:v>
                </c:pt>
                <c:pt idx="69">
                  <c:v>-4.386165585597257E-2</c:v>
                </c:pt>
                <c:pt idx="70">
                  <c:v>-4.8171505102835632E-2</c:v>
                </c:pt>
                <c:pt idx="71">
                  <c:v>-1.9961195552491429E-3</c:v>
                </c:pt>
                <c:pt idx="72">
                  <c:v>2.5363237838981423E-2</c:v>
                </c:pt>
                <c:pt idx="73">
                  <c:v>-7.6982632436665366E-2</c:v>
                </c:pt>
                <c:pt idx="74">
                  <c:v>-0.1157081192921553</c:v>
                </c:pt>
                <c:pt idx="75">
                  <c:v>9.2247291453986024E-2</c:v>
                </c:pt>
                <c:pt idx="76">
                  <c:v>-3.0916285355271356E-3</c:v>
                </c:pt>
                <c:pt idx="77">
                  <c:v>-6.88393527646044E-2</c:v>
                </c:pt>
                <c:pt idx="78">
                  <c:v>7.4730918433859372E-2</c:v>
                </c:pt>
                <c:pt idx="79">
                  <c:v>5.2747737050018006E-2</c:v>
                </c:pt>
                <c:pt idx="80">
                  <c:v>-5.608044538388568E-2</c:v>
                </c:pt>
                <c:pt idx="81">
                  <c:v>-3.1992549624385136E-2</c:v>
                </c:pt>
                <c:pt idx="82">
                  <c:v>-0.11859027911453301</c:v>
                </c:pt>
                <c:pt idx="83">
                  <c:v>5.3865452201641961E-2</c:v>
                </c:pt>
                <c:pt idx="84">
                  <c:v>5.6327251485881469E-3</c:v>
                </c:pt>
                <c:pt idx="85">
                  <c:v>3.4917215428033943E-2</c:v>
                </c:pt>
                <c:pt idx="86">
                  <c:v>2.0599275322835453E-2</c:v>
                </c:pt>
                <c:pt idx="87">
                  <c:v>-2.4796120079297546E-2</c:v>
                </c:pt>
                <c:pt idx="88">
                  <c:v>-1.7057302863336732E-2</c:v>
                </c:pt>
                <c:pt idx="89">
                  <c:v>4.3923247678528732E-2</c:v>
                </c:pt>
                <c:pt idx="90">
                  <c:v>4.0347708813330385E-2</c:v>
                </c:pt>
                <c:pt idx="91">
                  <c:v>-4.1066926716829766E-2</c:v>
                </c:pt>
                <c:pt idx="92">
                  <c:v>-3.533988866995641E-2</c:v>
                </c:pt>
                <c:pt idx="93">
                  <c:v>-4.1731319095402952E-2</c:v>
                </c:pt>
                <c:pt idx="94">
                  <c:v>-3.2366274084659752E-2</c:v>
                </c:pt>
                <c:pt idx="95">
                  <c:v>-1.8185748699110271E-2</c:v>
                </c:pt>
                <c:pt idx="96">
                  <c:v>3.0703744172774439E-2</c:v>
                </c:pt>
                <c:pt idx="97">
                  <c:v>1.7098173019948648E-2</c:v>
                </c:pt>
                <c:pt idx="98">
                  <c:v>6.9985229648573011E-2</c:v>
                </c:pt>
                <c:pt idx="99">
                  <c:v>3.0092615370701292E-2</c:v>
                </c:pt>
                <c:pt idx="100">
                  <c:v>-2.4924383322418753E-2</c:v>
                </c:pt>
                <c:pt idx="101">
                  <c:v>1.1767094419000479E-2</c:v>
                </c:pt>
                <c:pt idx="102">
                  <c:v>-3.845623050402236E-2</c:v>
                </c:pt>
                <c:pt idx="103">
                  <c:v>-9.8736119831883684E-3</c:v>
                </c:pt>
                <c:pt idx="104">
                  <c:v>-6.2403116756394872E-2</c:v>
                </c:pt>
                <c:pt idx="105">
                  <c:v>-5.4525555003561488E-2</c:v>
                </c:pt>
                <c:pt idx="106">
                  <c:v>8.7497664064214442E-2</c:v>
                </c:pt>
                <c:pt idx="107">
                  <c:v>3.5978286903856294E-2</c:v>
                </c:pt>
                <c:pt idx="108">
                  <c:v>-4.6776111245253049E-2</c:v>
                </c:pt>
                <c:pt idx="109">
                  <c:v>1.2898086450511714E-2</c:v>
                </c:pt>
                <c:pt idx="110">
                  <c:v>1.1268700498681117E-3</c:v>
                </c:pt>
                <c:pt idx="111">
                  <c:v>4.9089217332885404E-2</c:v>
                </c:pt>
                <c:pt idx="112">
                  <c:v>1.9166661901055537E-2</c:v>
                </c:pt>
                <c:pt idx="113">
                  <c:v>-0.10588597670480793</c:v>
                </c:pt>
                <c:pt idx="114">
                  <c:v>0.141378456735058</c:v>
                </c:pt>
                <c:pt idx="115">
                  <c:v>4.5339917683805631E-2</c:v>
                </c:pt>
                <c:pt idx="116">
                  <c:v>-8.7592660989040061E-2</c:v>
                </c:pt>
                <c:pt idx="117">
                  <c:v>3.4785045556614103E-2</c:v>
                </c:pt>
                <c:pt idx="118">
                  <c:v>-4.5718096892029325E-2</c:v>
                </c:pt>
                <c:pt idx="119">
                  <c:v>3.0708381989399847E-2</c:v>
                </c:pt>
                <c:pt idx="120">
                  <c:v>2.7542286518057457E-2</c:v>
                </c:pt>
                <c:pt idx="121">
                  <c:v>3.4946834253124948E-2</c:v>
                </c:pt>
                <c:pt idx="122">
                  <c:v>-5.5587171313360551E-2</c:v>
                </c:pt>
                <c:pt idx="123">
                  <c:v>3.6983054571646079E-2</c:v>
                </c:pt>
                <c:pt idx="124">
                  <c:v>2.727535912422141E-2</c:v>
                </c:pt>
                <c:pt idx="125">
                  <c:v>-6.9280630710435442E-3</c:v>
                </c:pt>
                <c:pt idx="126">
                  <c:v>5.2999574286933804E-3</c:v>
                </c:pt>
                <c:pt idx="127">
                  <c:v>2.4657206458901015E-2</c:v>
                </c:pt>
                <c:pt idx="128">
                  <c:v>1.2234650617552578E-2</c:v>
                </c:pt>
                <c:pt idx="129">
                  <c:v>4.0513773636482453E-2</c:v>
                </c:pt>
                <c:pt idx="130">
                  <c:v>-3.051097386200774E-2</c:v>
                </c:pt>
                <c:pt idx="131">
                  <c:v>-1.173874168574951E-3</c:v>
                </c:pt>
                <c:pt idx="132">
                  <c:v>4.9391753266177396E-2</c:v>
                </c:pt>
                <c:pt idx="133">
                  <c:v>1.3943423015303047E-2</c:v>
                </c:pt>
                <c:pt idx="134">
                  <c:v>2.8436715481170438E-3</c:v>
                </c:pt>
                <c:pt idx="135">
                  <c:v>3.8640326995180718E-3</c:v>
                </c:pt>
                <c:pt idx="136">
                  <c:v>5.3533488023469022E-2</c:v>
                </c:pt>
                <c:pt idx="137">
                  <c:v>6.3896986687729473E-2</c:v>
                </c:pt>
                <c:pt idx="138">
                  <c:v>-1.2761488159481749E-2</c:v>
                </c:pt>
                <c:pt idx="139">
                  <c:v>-8.4106867804430774E-2</c:v>
                </c:pt>
                <c:pt idx="140">
                  <c:v>-2.0884435472643625E-2</c:v>
                </c:pt>
                <c:pt idx="141">
                  <c:v>7.8184871473554463E-3</c:v>
                </c:pt>
                <c:pt idx="142">
                  <c:v>-5.942895637672263E-2</c:v>
                </c:pt>
                <c:pt idx="143">
                  <c:v>-4.1219518724529003E-3</c:v>
                </c:pt>
                <c:pt idx="144">
                  <c:v>4.6961456709860405E-2</c:v>
                </c:pt>
                <c:pt idx="145">
                  <c:v>5.9227463092573096E-2</c:v>
                </c:pt>
                <c:pt idx="146">
                  <c:v>3.0724434921435062E-2</c:v>
                </c:pt>
                <c:pt idx="147">
                  <c:v>-4.3806413689504442E-3</c:v>
                </c:pt>
                <c:pt idx="148">
                  <c:v>1.5388079517890896E-2</c:v>
                </c:pt>
                <c:pt idx="149">
                  <c:v>7.2841216737866699E-3</c:v>
                </c:pt>
                <c:pt idx="150">
                  <c:v>8.2886248306480725E-2</c:v>
                </c:pt>
                <c:pt idx="151">
                  <c:v>8.724339695025396E-4</c:v>
                </c:pt>
                <c:pt idx="152">
                  <c:v>-1.4074179382514984E-2</c:v>
                </c:pt>
                <c:pt idx="153">
                  <c:v>1.2068469463383469E-2</c:v>
                </c:pt>
                <c:pt idx="154">
                  <c:v>-3.4947967200820163E-3</c:v>
                </c:pt>
                <c:pt idx="155">
                  <c:v>5.93576937158935E-3</c:v>
                </c:pt>
                <c:pt idx="156">
                  <c:v>3.1882182270810411E-2</c:v>
                </c:pt>
                <c:pt idx="157">
                  <c:v>1.2523056041034097E-2</c:v>
                </c:pt>
                <c:pt idx="158">
                  <c:v>5.8247985951048076E-2</c:v>
                </c:pt>
                <c:pt idx="159">
                  <c:v>-4.5920602147308309E-2</c:v>
                </c:pt>
                <c:pt idx="160">
                  <c:v>1.191153012171986E-2</c:v>
                </c:pt>
                <c:pt idx="161">
                  <c:v>-1.2856012825659846E-2</c:v>
                </c:pt>
                <c:pt idx="162">
                  <c:v>5.6804351773958706E-2</c:v>
                </c:pt>
                <c:pt idx="163">
                  <c:v>-1.8392595689078917E-2</c:v>
                </c:pt>
                <c:pt idx="164">
                  <c:v>1.5600068036365489E-3</c:v>
                </c:pt>
                <c:pt idx="165">
                  <c:v>2.201775775553183E-2</c:v>
                </c:pt>
                <c:pt idx="166">
                  <c:v>4.3734926191438817E-2</c:v>
                </c:pt>
                <c:pt idx="167">
                  <c:v>5.6695234059383592E-2</c:v>
                </c:pt>
                <c:pt idx="168">
                  <c:v>1.530005166853754E-2</c:v>
                </c:pt>
                <c:pt idx="169">
                  <c:v>2.5970296682895633E-3</c:v>
                </c:pt>
                <c:pt idx="170">
                  <c:v>7.7811352801866462E-3</c:v>
                </c:pt>
                <c:pt idx="171">
                  <c:v>6.095391452649368E-2</c:v>
                </c:pt>
                <c:pt idx="172">
                  <c:v>1.1502214140024281E-2</c:v>
                </c:pt>
                <c:pt idx="173">
                  <c:v>4.3082818493842101E-2</c:v>
                </c:pt>
                <c:pt idx="174">
                  <c:v>7.8397753181771446E-3</c:v>
                </c:pt>
                <c:pt idx="175">
                  <c:v>-9.7746774439530393E-2</c:v>
                </c:pt>
                <c:pt idx="176">
                  <c:v>-0.10353017576213064</c:v>
                </c:pt>
                <c:pt idx="177">
                  <c:v>4.8201210173391962E-2</c:v>
                </c:pt>
                <c:pt idx="178">
                  <c:v>3.6159273757950139E-2</c:v>
                </c:pt>
                <c:pt idx="179">
                  <c:v>5.3449389578714701E-3</c:v>
                </c:pt>
                <c:pt idx="180">
                  <c:v>8.2764792727687109E-2</c:v>
                </c:pt>
                <c:pt idx="181">
                  <c:v>2.0135014154728736E-2</c:v>
                </c:pt>
                <c:pt idx="182">
                  <c:v>-1.8740728927301831E-2</c:v>
                </c:pt>
                <c:pt idx="183">
                  <c:v>-6.2808850167986874E-2</c:v>
                </c:pt>
                <c:pt idx="184">
                  <c:v>0.14803102847601624</c:v>
                </c:pt>
                <c:pt idx="185">
                  <c:v>5.5310017224251329E-2</c:v>
                </c:pt>
                <c:pt idx="186">
                  <c:v>-9.0568859539340574E-3</c:v>
                </c:pt>
                <c:pt idx="187">
                  <c:v>1.3426724860829076E-2</c:v>
                </c:pt>
                <c:pt idx="188">
                  <c:v>5.1814127423822631E-2</c:v>
                </c:pt>
                <c:pt idx="189">
                  <c:v>-4.9634302165266764E-3</c:v>
                </c:pt>
                <c:pt idx="190">
                  <c:v>6.1298594741331813E-2</c:v>
                </c:pt>
              </c:numCache>
            </c:numRef>
          </c:xVal>
          <c:yVal>
            <c:numRef>
              <c:f>Анализ!$C$3:$C$3684</c:f>
              <c:numCache>
                <c:formatCode>0.00%</c:formatCode>
                <c:ptCount val="3682"/>
                <c:pt idx="0">
                  <c:v>-2.9298830918162988E-3</c:v>
                </c:pt>
                <c:pt idx="1">
                  <c:v>0.11996030351437703</c:v>
                </c:pt>
                <c:pt idx="2">
                  <c:v>0.12753971973044154</c:v>
                </c:pt>
                <c:pt idx="3">
                  <c:v>-5.8310337746042773E-2</c:v>
                </c:pt>
                <c:pt idx="4">
                  <c:v>8.827371036875209E-2</c:v>
                </c:pt>
                <c:pt idx="5">
                  <c:v>2.8552897839273506E-2</c:v>
                </c:pt>
                <c:pt idx="6">
                  <c:v>-1.5879797386580519E-2</c:v>
                </c:pt>
                <c:pt idx="7">
                  <c:v>6.100233534982924E-2</c:v>
                </c:pt>
                <c:pt idx="8">
                  <c:v>-5.0665225938511083E-2</c:v>
                </c:pt>
                <c:pt idx="9">
                  <c:v>4.3388338589398945E-2</c:v>
                </c:pt>
                <c:pt idx="10">
                  <c:v>-9.1923535080566499E-2</c:v>
                </c:pt>
                <c:pt idx="11">
                  <c:v>-4.0486680102466366E-2</c:v>
                </c:pt>
                <c:pt idx="12">
                  <c:v>6.0716419902726582E-2</c:v>
                </c:pt>
                <c:pt idx="13">
                  <c:v>3.471726868954006E-2</c:v>
                </c:pt>
                <c:pt idx="14">
                  <c:v>-0.11001901939169567</c:v>
                </c:pt>
                <c:pt idx="15">
                  <c:v>7.3613640679232484E-2</c:v>
                </c:pt>
                <c:pt idx="16">
                  <c:v>8.6414561478343366E-2</c:v>
                </c:pt>
                <c:pt idx="17">
                  <c:v>2.2793193772702169E-2</c:v>
                </c:pt>
                <c:pt idx="18">
                  <c:v>-1.4110309410707567E-2</c:v>
                </c:pt>
                <c:pt idx="19">
                  <c:v>-3.693243170570859E-2</c:v>
                </c:pt>
                <c:pt idx="20">
                  <c:v>3.9958415919665535E-2</c:v>
                </c:pt>
                <c:pt idx="21">
                  <c:v>-2.9263861205715669E-2</c:v>
                </c:pt>
                <c:pt idx="22">
                  <c:v>-8.2552316721581476E-2</c:v>
                </c:pt>
                <c:pt idx="23">
                  <c:v>6.06810607274475E-2</c:v>
                </c:pt>
                <c:pt idx="24">
                  <c:v>3.5644050463164767E-2</c:v>
                </c:pt>
                <c:pt idx="25">
                  <c:v>-6.2347743238442055E-2</c:v>
                </c:pt>
                <c:pt idx="26">
                  <c:v>6.608503031792301E-2</c:v>
                </c:pt>
                <c:pt idx="27">
                  <c:v>7.9654071770009605E-2</c:v>
                </c:pt>
                <c:pt idx="28">
                  <c:v>-1.9346782965855014E-2</c:v>
                </c:pt>
                <c:pt idx="29">
                  <c:v>1.1587013835620441E-2</c:v>
                </c:pt>
                <c:pt idx="30">
                  <c:v>-0.14260139704371122</c:v>
                </c:pt>
                <c:pt idx="31">
                  <c:v>0.10131777174941647</c:v>
                </c:pt>
                <c:pt idx="32">
                  <c:v>-3.0104855161158794E-2</c:v>
                </c:pt>
                <c:pt idx="33">
                  <c:v>1.8198991210605087E-2</c:v>
                </c:pt>
                <c:pt idx="34">
                  <c:v>7.0908941757830357E-2</c:v>
                </c:pt>
                <c:pt idx="35">
                  <c:v>-4.3227328587408853E-2</c:v>
                </c:pt>
                <c:pt idx="36">
                  <c:v>-0.16140417042248267</c:v>
                </c:pt>
                <c:pt idx="37">
                  <c:v>-0.11573665271649114</c:v>
                </c:pt>
                <c:pt idx="38">
                  <c:v>-0.30023747543504886</c:v>
                </c:pt>
                <c:pt idx="39">
                  <c:v>-0.38016266536553955</c:v>
                </c:pt>
                <c:pt idx="40">
                  <c:v>-0.15293265991650262</c:v>
                </c:pt>
                <c:pt idx="41">
                  <c:v>1.8177138849929886E-2</c:v>
                </c:pt>
                <c:pt idx="42">
                  <c:v>-9.2334208990074718E-3</c:v>
                </c:pt>
                <c:pt idx="43">
                  <c:v>0.12095976370731343</c:v>
                </c:pt>
                <c:pt idx="44">
                  <c:v>0.20115070747632502</c:v>
                </c:pt>
                <c:pt idx="45">
                  <c:v>0.30764983399518275</c:v>
                </c:pt>
                <c:pt idx="46">
                  <c:v>0.18634865100431841</c:v>
                </c:pt>
                <c:pt idx="47">
                  <c:v>-5.5229772172092351E-2</c:v>
                </c:pt>
                <c:pt idx="48">
                  <c:v>4.5863350199687236E-2</c:v>
                </c:pt>
                <c:pt idx="49">
                  <c:v>0.11677104270835059</c:v>
                </c:pt>
                <c:pt idx="50">
                  <c:v>0.27305634589497019</c:v>
                </c:pt>
                <c:pt idx="51">
                  <c:v>0.11093256043615729</c:v>
                </c:pt>
                <c:pt idx="52">
                  <c:v>-1.9689837729795268E-2</c:v>
                </c:pt>
                <c:pt idx="53">
                  <c:v>4.2641171498424502E-2</c:v>
                </c:pt>
                <c:pt idx="54">
                  <c:v>0.12699670857610146</c:v>
                </c:pt>
                <c:pt idx="55">
                  <c:v>-6.5974700179243229E-3</c:v>
                </c:pt>
                <c:pt idx="56">
                  <c:v>0.10265545691789524</c:v>
                </c:pt>
                <c:pt idx="57">
                  <c:v>3.1984194795424692E-3</c:v>
                </c:pt>
                <c:pt idx="58">
                  <c:v>-0.15006307350912618</c:v>
                </c:pt>
                <c:pt idx="59">
                  <c:v>-4.908669560011969E-2</c:v>
                </c:pt>
                <c:pt idx="60">
                  <c:v>7.3515232021629906E-2</c:v>
                </c:pt>
                <c:pt idx="61">
                  <c:v>-2.5851181868616901E-3</c:v>
                </c:pt>
                <c:pt idx="62">
                  <c:v>3.4434407178515425E-2</c:v>
                </c:pt>
                <c:pt idx="63">
                  <c:v>2.1996356426689623E-2</c:v>
                </c:pt>
                <c:pt idx="64">
                  <c:v>7.0683927384495471E-2</c:v>
                </c:pt>
                <c:pt idx="65">
                  <c:v>9.2146486036764452E-2</c:v>
                </c:pt>
                <c:pt idx="66">
                  <c:v>4.4374749861231688E-2</c:v>
                </c:pt>
                <c:pt idx="67">
                  <c:v>5.2091530302222688E-2</c:v>
                </c:pt>
                <c:pt idx="68">
                  <c:v>-2.7460144458343994E-2</c:v>
                </c:pt>
                <c:pt idx="69">
                  <c:v>-5.1263614759626264E-2</c:v>
                </c:pt>
                <c:pt idx="70">
                  <c:v>-5.1449548802760536E-2</c:v>
                </c:pt>
                <c:pt idx="71">
                  <c:v>1.1848775987728155E-2</c:v>
                </c:pt>
                <c:pt idx="72">
                  <c:v>3.1494963840724921E-2</c:v>
                </c:pt>
                <c:pt idx="73">
                  <c:v>-0.10633069242024384</c:v>
                </c:pt>
                <c:pt idx="74">
                  <c:v>-0.14365738637225312</c:v>
                </c:pt>
                <c:pt idx="75">
                  <c:v>9.5665095676824796E-2</c:v>
                </c:pt>
                <c:pt idx="76">
                  <c:v>2.5175183645211652E-2</c:v>
                </c:pt>
                <c:pt idx="77">
                  <c:v>-4.4260951986204722E-2</c:v>
                </c:pt>
                <c:pt idx="78">
                  <c:v>8.7512574069926297E-2</c:v>
                </c:pt>
                <c:pt idx="79">
                  <c:v>4.149106392654911E-2</c:v>
                </c:pt>
                <c:pt idx="80">
                  <c:v>-1.987355626569276E-2</c:v>
                </c:pt>
                <c:pt idx="81">
                  <c:v>-3.9053812428103463E-2</c:v>
                </c:pt>
                <c:pt idx="82">
                  <c:v>-0.13326051805072414</c:v>
                </c:pt>
                <c:pt idx="83">
                  <c:v>3.094146042320256E-2</c:v>
                </c:pt>
                <c:pt idx="84">
                  <c:v>2.3564900322394999E-2</c:v>
                </c:pt>
                <c:pt idx="85">
                  <c:v>3.8049921093110228E-2</c:v>
                </c:pt>
                <c:pt idx="86">
                  <c:v>4.1160693892774436E-2</c:v>
                </c:pt>
                <c:pt idx="87">
                  <c:v>-4.2145370383976588E-2</c:v>
                </c:pt>
                <c:pt idx="88">
                  <c:v>-4.2513075607670814E-2</c:v>
                </c:pt>
                <c:pt idx="89">
                  <c:v>3.013542705283756E-3</c:v>
                </c:pt>
                <c:pt idx="90">
                  <c:v>5.6483451182761657E-2</c:v>
                </c:pt>
                <c:pt idx="91">
                  <c:v>-1.0772617640104065E-2</c:v>
                </c:pt>
                <c:pt idx="92">
                  <c:v>-6.6146976854740469E-2</c:v>
                </c:pt>
                <c:pt idx="93">
                  <c:v>-4.6782351868949745E-2</c:v>
                </c:pt>
                <c:pt idx="94">
                  <c:v>-1.2587380190372199E-2</c:v>
                </c:pt>
                <c:pt idx="95">
                  <c:v>1.4456871635731394E-2</c:v>
                </c:pt>
                <c:pt idx="96">
                  <c:v>3.6801817224016764E-2</c:v>
                </c:pt>
                <c:pt idx="97">
                  <c:v>4.6062759135441222E-3</c:v>
                </c:pt>
                <c:pt idx="98">
                  <c:v>5.6264020572103446E-2</c:v>
                </c:pt>
                <c:pt idx="99">
                  <c:v>2.1562617402123507E-2</c:v>
                </c:pt>
                <c:pt idx="100">
                  <c:v>-6.228820711067562E-3</c:v>
                </c:pt>
                <c:pt idx="101">
                  <c:v>7.1392690722275942E-2</c:v>
                </c:pt>
                <c:pt idx="102">
                  <c:v>-2.7520077779143226E-2</c:v>
                </c:pt>
                <c:pt idx="103">
                  <c:v>-2.2546556505622872E-2</c:v>
                </c:pt>
                <c:pt idx="104">
                  <c:v>-6.8309985897475722E-2</c:v>
                </c:pt>
                <c:pt idx="105">
                  <c:v>-3.1008595506029413E-2</c:v>
                </c:pt>
                <c:pt idx="106">
                  <c:v>8.0382902745232965E-2</c:v>
                </c:pt>
                <c:pt idx="107">
                  <c:v>1.6474404620781868E-2</c:v>
                </c:pt>
                <c:pt idx="108">
                  <c:v>-6.2561810558004582E-2</c:v>
                </c:pt>
                <c:pt idx="109">
                  <c:v>2.2850472421293011E-2</c:v>
                </c:pt>
                <c:pt idx="110">
                  <c:v>-6.6339611618072558E-2</c:v>
                </c:pt>
                <c:pt idx="111">
                  <c:v>1.5377280881836208E-2</c:v>
                </c:pt>
                <c:pt idx="112">
                  <c:v>-7.9792251345225385E-3</c:v>
                </c:pt>
                <c:pt idx="113">
                  <c:v>-0.13150366512859069</c:v>
                </c:pt>
                <c:pt idx="114">
                  <c:v>0.14098893167666904</c:v>
                </c:pt>
                <c:pt idx="115">
                  <c:v>0.13373081707420975</c:v>
                </c:pt>
                <c:pt idx="116">
                  <c:v>-4.5813761760014615E-2</c:v>
                </c:pt>
                <c:pt idx="117">
                  <c:v>6.9247271040812297E-2</c:v>
                </c:pt>
                <c:pt idx="118">
                  <c:v>-1.9860417903831973E-2</c:v>
                </c:pt>
                <c:pt idx="119">
                  <c:v>-6.4004318450325837E-3</c:v>
                </c:pt>
                <c:pt idx="120">
                  <c:v>3.0117778145322127E-3</c:v>
                </c:pt>
                <c:pt idx="121">
                  <c:v>4.7053058612158694E-2</c:v>
                </c:pt>
                <c:pt idx="122">
                  <c:v>-5.2183990820675374E-2</c:v>
                </c:pt>
                <c:pt idx="123">
                  <c:v>3.9166864837762549E-2</c:v>
                </c:pt>
                <c:pt idx="124">
                  <c:v>1.3557933957150325E-2</c:v>
                </c:pt>
                <c:pt idx="125">
                  <c:v>-8.3595704748371524E-3</c:v>
                </c:pt>
                <c:pt idx="126">
                  <c:v>-1.8757858361679869E-3</c:v>
                </c:pt>
                <c:pt idx="127">
                  <c:v>4.1540405960548643E-2</c:v>
                </c:pt>
                <c:pt idx="128">
                  <c:v>6.9353431646560271E-2</c:v>
                </c:pt>
                <c:pt idx="129">
                  <c:v>5.4585800065298118E-2</c:v>
                </c:pt>
                <c:pt idx="130">
                  <c:v>1.1858515225307009E-3</c:v>
                </c:pt>
                <c:pt idx="131">
                  <c:v>-1.467614628335745E-2</c:v>
                </c:pt>
                <c:pt idx="132">
                  <c:v>0.11468305767294673</c:v>
                </c:pt>
                <c:pt idx="133">
                  <c:v>3.6625464861524737E-2</c:v>
                </c:pt>
                <c:pt idx="134">
                  <c:v>1.3483857040289537E-2</c:v>
                </c:pt>
                <c:pt idx="135">
                  <c:v>2.9704411156374899E-2</c:v>
                </c:pt>
                <c:pt idx="136">
                  <c:v>7.7254889135111915E-2</c:v>
                </c:pt>
                <c:pt idx="137">
                  <c:v>5.162221752558338E-2</c:v>
                </c:pt>
                <c:pt idx="138">
                  <c:v>6.6827503382622222E-2</c:v>
                </c:pt>
                <c:pt idx="139">
                  <c:v>-8.5462736411910822E-2</c:v>
                </c:pt>
                <c:pt idx="140">
                  <c:v>-2.372805345046336E-2</c:v>
                </c:pt>
                <c:pt idx="141">
                  <c:v>3.2684643192355534E-3</c:v>
                </c:pt>
                <c:pt idx="142">
                  <c:v>-7.2323902182706901E-2</c:v>
                </c:pt>
                <c:pt idx="143">
                  <c:v>3.110990210371356E-2</c:v>
                </c:pt>
                <c:pt idx="144">
                  <c:v>5.5552395868228022E-2</c:v>
                </c:pt>
                <c:pt idx="145">
                  <c:v>6.9367735765466509E-2</c:v>
                </c:pt>
                <c:pt idx="146">
                  <c:v>8.2375712169728832E-3</c:v>
                </c:pt>
                <c:pt idx="147">
                  <c:v>4.6268526418127287E-3</c:v>
                </c:pt>
                <c:pt idx="148">
                  <c:v>8.0281083457787172E-3</c:v>
                </c:pt>
                <c:pt idx="149">
                  <c:v>-6.2531261396876481E-3</c:v>
                </c:pt>
                <c:pt idx="150">
                  <c:v>8.3859137236383052E-2</c:v>
                </c:pt>
                <c:pt idx="151">
                  <c:v>1.2512143810834875E-2</c:v>
                </c:pt>
                <c:pt idx="152">
                  <c:v>-5.7568857082077596E-3</c:v>
                </c:pt>
                <c:pt idx="153">
                  <c:v>-1.2953183510867494E-2</c:v>
                </c:pt>
                <c:pt idx="154">
                  <c:v>-2.084419981008323E-2</c:v>
                </c:pt>
                <c:pt idx="155">
                  <c:v>-4.5868764734706691E-3</c:v>
                </c:pt>
                <c:pt idx="156">
                  <c:v>1.3300797302646661E-2</c:v>
                </c:pt>
                <c:pt idx="157">
                  <c:v>-4.3839922989882596E-2</c:v>
                </c:pt>
                <c:pt idx="158">
                  <c:v>5.7786657651175632E-2</c:v>
                </c:pt>
                <c:pt idx="159">
                  <c:v>-4.8272150137879888E-2</c:v>
                </c:pt>
                <c:pt idx="160">
                  <c:v>1.8713016674352767E-2</c:v>
                </c:pt>
                <c:pt idx="161">
                  <c:v>-3.5037806718305808E-2</c:v>
                </c:pt>
                <c:pt idx="162">
                  <c:v>7.0170687723340341E-2</c:v>
                </c:pt>
                <c:pt idx="163">
                  <c:v>-2.1448898532924643E-2</c:v>
                </c:pt>
                <c:pt idx="164">
                  <c:v>2.8477450259413617E-2</c:v>
                </c:pt>
                <c:pt idx="165">
                  <c:v>2.0292090728002865E-2</c:v>
                </c:pt>
                <c:pt idx="166">
                  <c:v>2.8740999075805629E-2</c:v>
                </c:pt>
                <c:pt idx="167">
                  <c:v>8.1792391574926793E-2</c:v>
                </c:pt>
                <c:pt idx="168">
                  <c:v>7.7011603169099274E-3</c:v>
                </c:pt>
                <c:pt idx="169">
                  <c:v>-2.0900728785320011E-2</c:v>
                </c:pt>
                <c:pt idx="170">
                  <c:v>1.2437476152678428E-2</c:v>
                </c:pt>
                <c:pt idx="171">
                  <c:v>2.7201695039784646E-2</c:v>
                </c:pt>
                <c:pt idx="172">
                  <c:v>1.0332075303215449E-2</c:v>
                </c:pt>
                <c:pt idx="173">
                  <c:v>3.7755657330969861E-2</c:v>
                </c:pt>
                <c:pt idx="174">
                  <c:v>2.9572788827761265E-2</c:v>
                </c:pt>
                <c:pt idx="175">
                  <c:v>-0.10172128375231471</c:v>
                </c:pt>
                <c:pt idx="176">
                  <c:v>-0.15362178268856541</c:v>
                </c:pt>
                <c:pt idx="177">
                  <c:v>8.7620535132390431E-2</c:v>
                </c:pt>
                <c:pt idx="178">
                  <c:v>5.0668033175643723E-2</c:v>
                </c:pt>
                <c:pt idx="179">
                  <c:v>2.4711451971543896E-2</c:v>
                </c:pt>
                <c:pt idx="180">
                  <c:v>4.3161884868080813E-2</c:v>
                </c:pt>
                <c:pt idx="181">
                  <c:v>1.0074657810135168E-2</c:v>
                </c:pt>
                <c:pt idx="182">
                  <c:v>-1.066813348141904E-2</c:v>
                </c:pt>
                <c:pt idx="183">
                  <c:v>-4.588784474502583E-2</c:v>
                </c:pt>
                <c:pt idx="184">
                  <c:v>0.16712658651654611</c:v>
                </c:pt>
                <c:pt idx="185">
                  <c:v>4.4780827928581957E-2</c:v>
                </c:pt>
                <c:pt idx="186">
                  <c:v>6.168312975041168E-5</c:v>
                </c:pt>
                <c:pt idx="187">
                  <c:v>2.5221284271284228E-2</c:v>
                </c:pt>
                <c:pt idx="188">
                  <c:v>4.4878330105970532E-2</c:v>
                </c:pt>
                <c:pt idx="189">
                  <c:v>-7.3269292531084051E-3</c:v>
                </c:pt>
                <c:pt idx="190">
                  <c:v>3.3141720476425496E-2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19-4040-93BE-4FFF5D24A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896176"/>
        <c:axId val="264381148"/>
      </c:scatterChart>
      <c:valAx>
        <c:axId val="188689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381148"/>
        <c:crosses val="autoZero"/>
        <c:crossBetween val="midCat"/>
      </c:valAx>
      <c:valAx>
        <c:axId val="2643811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689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Анализ!$U$1</c:f>
              <c:strCache>
                <c:ptCount val="1"/>
                <c:pt idx="0">
                  <c:v>Арсагера - Фонд акций 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Анализ!$A$2:$A$192</c:f>
              <c:numCache>
                <c:formatCode>yyyy"-"mm</c:formatCode>
                <c:ptCount val="191"/>
                <c:pt idx="0">
                  <c:v>38533</c:v>
                </c:pt>
                <c:pt idx="1">
                  <c:v>38564</c:v>
                </c:pt>
                <c:pt idx="2">
                  <c:v>38595</c:v>
                </c:pt>
                <c:pt idx="3">
                  <c:v>38625</c:v>
                </c:pt>
                <c:pt idx="4">
                  <c:v>38656</c:v>
                </c:pt>
                <c:pt idx="5">
                  <c:v>38686</c:v>
                </c:pt>
                <c:pt idx="6">
                  <c:v>38717</c:v>
                </c:pt>
                <c:pt idx="7">
                  <c:v>38748</c:v>
                </c:pt>
                <c:pt idx="8">
                  <c:v>38776</c:v>
                </c:pt>
                <c:pt idx="9">
                  <c:v>38807</c:v>
                </c:pt>
                <c:pt idx="10">
                  <c:v>38837</c:v>
                </c:pt>
                <c:pt idx="11">
                  <c:v>38868</c:v>
                </c:pt>
                <c:pt idx="12">
                  <c:v>38898</c:v>
                </c:pt>
                <c:pt idx="13">
                  <c:v>38929</c:v>
                </c:pt>
                <c:pt idx="14">
                  <c:v>38960</c:v>
                </c:pt>
                <c:pt idx="15">
                  <c:v>38990</c:v>
                </c:pt>
                <c:pt idx="16">
                  <c:v>39021</c:v>
                </c:pt>
                <c:pt idx="17">
                  <c:v>39051</c:v>
                </c:pt>
                <c:pt idx="18">
                  <c:v>39080</c:v>
                </c:pt>
                <c:pt idx="19">
                  <c:v>39113</c:v>
                </c:pt>
                <c:pt idx="20">
                  <c:v>39141</c:v>
                </c:pt>
                <c:pt idx="21">
                  <c:v>39171</c:v>
                </c:pt>
                <c:pt idx="22">
                  <c:v>39200</c:v>
                </c:pt>
                <c:pt idx="23">
                  <c:v>39233</c:v>
                </c:pt>
                <c:pt idx="24">
                  <c:v>39262</c:v>
                </c:pt>
                <c:pt idx="25">
                  <c:v>39294</c:v>
                </c:pt>
                <c:pt idx="26">
                  <c:v>39325</c:v>
                </c:pt>
                <c:pt idx="27">
                  <c:v>39353</c:v>
                </c:pt>
                <c:pt idx="28">
                  <c:v>39386</c:v>
                </c:pt>
                <c:pt idx="29">
                  <c:v>39416</c:v>
                </c:pt>
                <c:pt idx="30">
                  <c:v>39445</c:v>
                </c:pt>
                <c:pt idx="31">
                  <c:v>39478</c:v>
                </c:pt>
                <c:pt idx="32">
                  <c:v>39507</c:v>
                </c:pt>
                <c:pt idx="33">
                  <c:v>39538</c:v>
                </c:pt>
                <c:pt idx="34">
                  <c:v>39568</c:v>
                </c:pt>
                <c:pt idx="35">
                  <c:v>39598</c:v>
                </c:pt>
                <c:pt idx="36">
                  <c:v>39629</c:v>
                </c:pt>
                <c:pt idx="37">
                  <c:v>39660</c:v>
                </c:pt>
                <c:pt idx="38">
                  <c:v>39689</c:v>
                </c:pt>
                <c:pt idx="39">
                  <c:v>39721</c:v>
                </c:pt>
                <c:pt idx="40">
                  <c:v>39752</c:v>
                </c:pt>
                <c:pt idx="41">
                  <c:v>39780</c:v>
                </c:pt>
                <c:pt idx="42">
                  <c:v>39813</c:v>
                </c:pt>
                <c:pt idx="43">
                  <c:v>39843</c:v>
                </c:pt>
                <c:pt idx="44">
                  <c:v>39871</c:v>
                </c:pt>
                <c:pt idx="45">
                  <c:v>39903</c:v>
                </c:pt>
                <c:pt idx="46">
                  <c:v>39933</c:v>
                </c:pt>
                <c:pt idx="47">
                  <c:v>39962</c:v>
                </c:pt>
                <c:pt idx="48">
                  <c:v>39994</c:v>
                </c:pt>
                <c:pt idx="49">
                  <c:v>40025</c:v>
                </c:pt>
                <c:pt idx="50">
                  <c:v>40056</c:v>
                </c:pt>
                <c:pt idx="51">
                  <c:v>40086</c:v>
                </c:pt>
                <c:pt idx="52">
                  <c:v>40116</c:v>
                </c:pt>
                <c:pt idx="53">
                  <c:v>40147</c:v>
                </c:pt>
                <c:pt idx="54">
                  <c:v>40178</c:v>
                </c:pt>
                <c:pt idx="55">
                  <c:v>40207</c:v>
                </c:pt>
                <c:pt idx="56">
                  <c:v>40236</c:v>
                </c:pt>
                <c:pt idx="57">
                  <c:v>40268</c:v>
                </c:pt>
                <c:pt idx="58">
                  <c:v>40298</c:v>
                </c:pt>
                <c:pt idx="59">
                  <c:v>40329</c:v>
                </c:pt>
                <c:pt idx="60">
                  <c:v>40359</c:v>
                </c:pt>
                <c:pt idx="61">
                  <c:v>40389</c:v>
                </c:pt>
                <c:pt idx="62">
                  <c:v>40421</c:v>
                </c:pt>
                <c:pt idx="63">
                  <c:v>40451</c:v>
                </c:pt>
                <c:pt idx="64">
                  <c:v>40480</c:v>
                </c:pt>
                <c:pt idx="65">
                  <c:v>40512</c:v>
                </c:pt>
                <c:pt idx="66">
                  <c:v>40543</c:v>
                </c:pt>
                <c:pt idx="67">
                  <c:v>40574</c:v>
                </c:pt>
                <c:pt idx="68">
                  <c:v>40602</c:v>
                </c:pt>
                <c:pt idx="69">
                  <c:v>40633</c:v>
                </c:pt>
                <c:pt idx="70">
                  <c:v>40662</c:v>
                </c:pt>
                <c:pt idx="71">
                  <c:v>40694</c:v>
                </c:pt>
                <c:pt idx="72">
                  <c:v>40724</c:v>
                </c:pt>
                <c:pt idx="73">
                  <c:v>40753</c:v>
                </c:pt>
                <c:pt idx="74">
                  <c:v>40786</c:v>
                </c:pt>
                <c:pt idx="75">
                  <c:v>40816</c:v>
                </c:pt>
                <c:pt idx="76">
                  <c:v>40847</c:v>
                </c:pt>
                <c:pt idx="77">
                  <c:v>40877</c:v>
                </c:pt>
                <c:pt idx="78">
                  <c:v>40907</c:v>
                </c:pt>
                <c:pt idx="79">
                  <c:v>40939</c:v>
                </c:pt>
                <c:pt idx="80">
                  <c:v>40968</c:v>
                </c:pt>
                <c:pt idx="81">
                  <c:v>40998</c:v>
                </c:pt>
                <c:pt idx="82">
                  <c:v>41027</c:v>
                </c:pt>
                <c:pt idx="83">
                  <c:v>41060</c:v>
                </c:pt>
                <c:pt idx="84">
                  <c:v>41089</c:v>
                </c:pt>
                <c:pt idx="85">
                  <c:v>41121</c:v>
                </c:pt>
                <c:pt idx="86">
                  <c:v>41152</c:v>
                </c:pt>
                <c:pt idx="87">
                  <c:v>41180</c:v>
                </c:pt>
                <c:pt idx="88">
                  <c:v>41213</c:v>
                </c:pt>
                <c:pt idx="89">
                  <c:v>41243</c:v>
                </c:pt>
                <c:pt idx="90">
                  <c:v>41272</c:v>
                </c:pt>
                <c:pt idx="91">
                  <c:v>41305</c:v>
                </c:pt>
                <c:pt idx="92">
                  <c:v>41333</c:v>
                </c:pt>
                <c:pt idx="93">
                  <c:v>41362</c:v>
                </c:pt>
                <c:pt idx="94">
                  <c:v>41394</c:v>
                </c:pt>
                <c:pt idx="95">
                  <c:v>41425</c:v>
                </c:pt>
                <c:pt idx="96">
                  <c:v>41453</c:v>
                </c:pt>
                <c:pt idx="97">
                  <c:v>41486</c:v>
                </c:pt>
                <c:pt idx="98">
                  <c:v>41516</c:v>
                </c:pt>
                <c:pt idx="99">
                  <c:v>41547</c:v>
                </c:pt>
                <c:pt idx="100">
                  <c:v>41578</c:v>
                </c:pt>
                <c:pt idx="101">
                  <c:v>41607</c:v>
                </c:pt>
                <c:pt idx="102">
                  <c:v>41639</c:v>
                </c:pt>
                <c:pt idx="103">
                  <c:v>41670</c:v>
                </c:pt>
                <c:pt idx="104">
                  <c:v>41698</c:v>
                </c:pt>
                <c:pt idx="105">
                  <c:v>41729</c:v>
                </c:pt>
                <c:pt idx="106">
                  <c:v>41759</c:v>
                </c:pt>
                <c:pt idx="107">
                  <c:v>41789</c:v>
                </c:pt>
                <c:pt idx="108">
                  <c:v>41820</c:v>
                </c:pt>
                <c:pt idx="109">
                  <c:v>41851</c:v>
                </c:pt>
                <c:pt idx="110">
                  <c:v>41880</c:v>
                </c:pt>
                <c:pt idx="111">
                  <c:v>41912</c:v>
                </c:pt>
                <c:pt idx="112">
                  <c:v>41943</c:v>
                </c:pt>
                <c:pt idx="113">
                  <c:v>41971</c:v>
                </c:pt>
                <c:pt idx="114">
                  <c:v>42004</c:v>
                </c:pt>
                <c:pt idx="115">
                  <c:v>42034</c:v>
                </c:pt>
                <c:pt idx="116">
                  <c:v>42062</c:v>
                </c:pt>
                <c:pt idx="117">
                  <c:v>42094</c:v>
                </c:pt>
                <c:pt idx="118">
                  <c:v>42124</c:v>
                </c:pt>
                <c:pt idx="119">
                  <c:v>42153</c:v>
                </c:pt>
                <c:pt idx="120">
                  <c:v>42185</c:v>
                </c:pt>
                <c:pt idx="121">
                  <c:v>42216</c:v>
                </c:pt>
                <c:pt idx="122">
                  <c:v>42247</c:v>
                </c:pt>
                <c:pt idx="123">
                  <c:v>42277</c:v>
                </c:pt>
                <c:pt idx="124">
                  <c:v>42307</c:v>
                </c:pt>
                <c:pt idx="125">
                  <c:v>42338</c:v>
                </c:pt>
                <c:pt idx="126">
                  <c:v>42369</c:v>
                </c:pt>
                <c:pt idx="127">
                  <c:v>42398</c:v>
                </c:pt>
                <c:pt idx="128">
                  <c:v>42429</c:v>
                </c:pt>
                <c:pt idx="129">
                  <c:v>42460</c:v>
                </c:pt>
                <c:pt idx="130">
                  <c:v>42489</c:v>
                </c:pt>
                <c:pt idx="131">
                  <c:v>42521</c:v>
                </c:pt>
                <c:pt idx="132">
                  <c:v>42551</c:v>
                </c:pt>
                <c:pt idx="133">
                  <c:v>42580</c:v>
                </c:pt>
                <c:pt idx="134">
                  <c:v>42613</c:v>
                </c:pt>
                <c:pt idx="135">
                  <c:v>42643</c:v>
                </c:pt>
                <c:pt idx="136">
                  <c:v>42674</c:v>
                </c:pt>
                <c:pt idx="137">
                  <c:v>42704</c:v>
                </c:pt>
                <c:pt idx="138">
                  <c:v>42734</c:v>
                </c:pt>
                <c:pt idx="139">
                  <c:v>42766</c:v>
                </c:pt>
                <c:pt idx="140">
                  <c:v>42794</c:v>
                </c:pt>
                <c:pt idx="141">
                  <c:v>42825</c:v>
                </c:pt>
                <c:pt idx="142">
                  <c:v>42853</c:v>
                </c:pt>
                <c:pt idx="143">
                  <c:v>42886</c:v>
                </c:pt>
                <c:pt idx="144">
                  <c:v>42916</c:v>
                </c:pt>
                <c:pt idx="145">
                  <c:v>42947</c:v>
                </c:pt>
                <c:pt idx="146">
                  <c:v>42978</c:v>
                </c:pt>
                <c:pt idx="147">
                  <c:v>43007</c:v>
                </c:pt>
                <c:pt idx="148">
                  <c:v>43039</c:v>
                </c:pt>
                <c:pt idx="149">
                  <c:v>43069</c:v>
                </c:pt>
                <c:pt idx="150">
                  <c:v>43098</c:v>
                </c:pt>
                <c:pt idx="151">
                  <c:v>43131</c:v>
                </c:pt>
                <c:pt idx="152">
                  <c:v>43159</c:v>
                </c:pt>
                <c:pt idx="153">
                  <c:v>43189</c:v>
                </c:pt>
                <c:pt idx="154">
                  <c:v>43218</c:v>
                </c:pt>
                <c:pt idx="155">
                  <c:v>43251</c:v>
                </c:pt>
                <c:pt idx="156">
                  <c:v>43280</c:v>
                </c:pt>
                <c:pt idx="157">
                  <c:v>43312</c:v>
                </c:pt>
                <c:pt idx="158">
                  <c:v>43343</c:v>
                </c:pt>
                <c:pt idx="159">
                  <c:v>43371</c:v>
                </c:pt>
                <c:pt idx="160">
                  <c:v>43404</c:v>
                </c:pt>
                <c:pt idx="161">
                  <c:v>43434</c:v>
                </c:pt>
                <c:pt idx="162">
                  <c:v>43463</c:v>
                </c:pt>
                <c:pt idx="163">
                  <c:v>43496</c:v>
                </c:pt>
                <c:pt idx="164">
                  <c:v>43524</c:v>
                </c:pt>
                <c:pt idx="165">
                  <c:v>43553</c:v>
                </c:pt>
                <c:pt idx="166">
                  <c:v>43585</c:v>
                </c:pt>
                <c:pt idx="167">
                  <c:v>43616</c:v>
                </c:pt>
                <c:pt idx="168">
                  <c:v>43644</c:v>
                </c:pt>
                <c:pt idx="169">
                  <c:v>43677</c:v>
                </c:pt>
                <c:pt idx="170">
                  <c:v>43707</c:v>
                </c:pt>
                <c:pt idx="171">
                  <c:v>43738</c:v>
                </c:pt>
                <c:pt idx="172">
                  <c:v>43769</c:v>
                </c:pt>
                <c:pt idx="173">
                  <c:v>43798</c:v>
                </c:pt>
                <c:pt idx="174">
                  <c:v>43830</c:v>
                </c:pt>
                <c:pt idx="175">
                  <c:v>43861</c:v>
                </c:pt>
                <c:pt idx="176">
                  <c:v>43889</c:v>
                </c:pt>
                <c:pt idx="177">
                  <c:v>43917</c:v>
                </c:pt>
                <c:pt idx="178">
                  <c:v>43951</c:v>
                </c:pt>
                <c:pt idx="179">
                  <c:v>43980</c:v>
                </c:pt>
                <c:pt idx="180">
                  <c:v>44012</c:v>
                </c:pt>
                <c:pt idx="181">
                  <c:v>44043</c:v>
                </c:pt>
                <c:pt idx="182">
                  <c:v>44074</c:v>
                </c:pt>
                <c:pt idx="183">
                  <c:v>44104</c:v>
                </c:pt>
                <c:pt idx="184">
                  <c:v>44134</c:v>
                </c:pt>
                <c:pt idx="185">
                  <c:v>44165</c:v>
                </c:pt>
                <c:pt idx="186">
                  <c:v>44196</c:v>
                </c:pt>
                <c:pt idx="187">
                  <c:v>44225</c:v>
                </c:pt>
                <c:pt idx="188">
                  <c:v>44253</c:v>
                </c:pt>
                <c:pt idx="189">
                  <c:v>44286</c:v>
                </c:pt>
                <c:pt idx="190">
                  <c:v>44316</c:v>
                </c:pt>
              </c:numCache>
            </c:numRef>
          </c:cat>
          <c:val>
            <c:numRef>
              <c:f>Анализ!$U$2:$U$192</c:f>
              <c:numCache>
                <c:formatCode>[$₽]#\ ##0.00</c:formatCode>
                <c:ptCount val="191"/>
                <c:pt idx="0">
                  <c:v>1</c:v>
                </c:pt>
                <c:pt idx="1">
                  <c:v>0.9970701169081837</c:v>
                </c:pt>
                <c:pt idx="2">
                  <c:v>1.1166789507576047</c:v>
                </c:pt>
                <c:pt idx="3">
                  <c:v>1.2590998711661132</c:v>
                </c:pt>
                <c:pt idx="4">
                  <c:v>1.1856813324224182</c:v>
                </c:pt>
                <c:pt idx="5">
                  <c:v>1.2903458229503109</c:v>
                </c:pt>
                <c:pt idx="6">
                  <c:v>1.3271889354103443</c:v>
                </c:pt>
                <c:pt idx="7">
                  <c:v>1.3061134440223165</c:v>
                </c:pt>
                <c:pt idx="8">
                  <c:v>1.3857894143394862</c:v>
                </c:pt>
                <c:pt idx="9">
                  <c:v>1.3155780805587791</c:v>
                </c:pt>
                <c:pt idx="10">
                  <c:v>1.3726588277588549</c:v>
                </c:pt>
                <c:pt idx="11">
                  <c:v>1.2464791758517146</c:v>
                </c:pt>
                <c:pt idx="12">
                  <c:v>1.1960133722046205</c:v>
                </c:pt>
                <c:pt idx="13">
                  <c:v>1.2686310223206723</c:v>
                </c:pt>
                <c:pt idx="14">
                  <c:v>1.3126744263904648</c:v>
                </c:pt>
                <c:pt idx="15">
                  <c:v>1.1682552732184293</c:v>
                </c:pt>
                <c:pt idx="16">
                  <c:v>1.2542547971227493</c:v>
                </c:pt>
                <c:pt idx="17">
                  <c:v>1.3626406753982203</c:v>
                </c:pt>
                <c:pt idx="18">
                  <c:v>1.3936996083551376</c:v>
                </c:pt>
                <c:pt idx="19">
                  <c:v>1.3740340756556646</c:v>
                </c:pt>
                <c:pt idx="20">
                  <c:v>1.3232876559951954</c:v>
                </c:pt>
                <c:pt idx="21">
                  <c:v>1.3761641345348108</c:v>
                </c:pt>
                <c:pt idx="22">
                  <c:v>1.3358922583055002</c:v>
                </c:pt>
                <c:pt idx="23">
                  <c:v>1.2256112574919558</c:v>
                </c:pt>
                <c:pt idx="24">
                  <c:v>1.2999826486360684</c:v>
                </c:pt>
                <c:pt idx="25">
                  <c:v>1.346319295765291</c:v>
                </c:pt>
                <c:pt idx="26">
                  <c:v>1.2623793259959564</c:v>
                </c:pt>
                <c:pt idx="27">
                  <c:v>1.3458037020271183</c:v>
                </c:pt>
                <c:pt idx="28">
                  <c:v>1.4530024466967311</c:v>
                </c:pt>
                <c:pt idx="29">
                  <c:v>1.4248915237116331</c:v>
                </c:pt>
                <c:pt idx="30">
                  <c:v>1.4414017615111381</c:v>
                </c:pt>
                <c:pt idx="31">
                  <c:v>1.2358558566183835</c:v>
                </c:pt>
                <c:pt idx="32">
                  <c:v>1.3610700182144244</c:v>
                </c:pt>
                <c:pt idx="33">
                  <c:v>1.3200952024518835</c:v>
                </c:pt>
                <c:pt idx="34">
                  <c:v>1.3441196034384673</c:v>
                </c:pt>
                <c:pt idx="35">
                  <c:v>1.4394297021142435</c:v>
                </c:pt>
                <c:pt idx="36">
                  <c:v>1.3772070014024751</c:v>
                </c:pt>
                <c:pt idx="37">
                  <c:v>1.1549200478410737</c:v>
                </c:pt>
                <c:pt idx="38">
                  <c:v>1.0212534673487781</c:v>
                </c:pt>
                <c:pt idx="39">
                  <c:v>0.71463490453269085</c:v>
                </c:pt>
                <c:pt idx="40">
                  <c:v>0.44295739446229521</c:v>
                </c:pt>
                <c:pt idx="41">
                  <c:v>0.37521474189749293</c:v>
                </c:pt>
                <c:pt idx="42">
                  <c:v>0.38203507235950429</c:v>
                </c:pt>
                <c:pt idx="43">
                  <c:v>0.37850758173822624</c:v>
                </c:pt>
                <c:pt idx="44">
                  <c:v>0.42429176938670871</c:v>
                </c:pt>
                <c:pt idx="45">
                  <c:v>0.50963835897522691</c:v>
                </c:pt>
                <c:pt idx="46">
                  <c:v>0.66642851551153282</c:v>
                </c:pt>
                <c:pt idx="47">
                  <c:v>0.79061657036791744</c:v>
                </c:pt>
                <c:pt idx="48">
                  <c:v>0.74695099731101633</c:v>
                </c:pt>
                <c:pt idx="49">
                  <c:v>0.7812086724826971</c:v>
                </c:pt>
                <c:pt idx="50">
                  <c:v>0.87243122374130799</c:v>
                </c:pt>
                <c:pt idx="51">
                  <c:v>1.1106541057407868</c:v>
                </c:pt>
                <c:pt idx="52">
                  <c:v>1.2338618094495428</c:v>
                </c:pt>
                <c:pt idx="53">
                  <c:v>1.2095672706404899</c:v>
                </c:pt>
                <c:pt idx="54">
                  <c:v>1.2611446360667522</c:v>
                </c:pt>
                <c:pt idx="55">
                  <c:v>1.4213058538856351</c:v>
                </c:pt>
                <c:pt idx="56">
                  <c:v>1.4119288311283242</c:v>
                </c:pt>
                <c:pt idx="57">
                  <c:v>1.5568710304233522</c:v>
                </c:pt>
                <c:pt idx="58">
                  <c:v>1.5618505570541936</c:v>
                </c:pt>
                <c:pt idx="59">
                  <c:v>1.3274744621007004</c:v>
                </c:pt>
                <c:pt idx="60">
                  <c:v>1.2623131272626307</c:v>
                </c:pt>
                <c:pt idx="61">
                  <c:v>1.3551123696972922</c:v>
                </c:pt>
                <c:pt idx="62">
                  <c:v>1.3516092440651466</c:v>
                </c:pt>
                <c:pt idx="63">
                  <c:v>1.3981511071215313</c:v>
                </c:pt>
                <c:pt idx="64">
                  <c:v>1.4289053372121472</c:v>
                </c:pt>
                <c:pt idx="65">
                  <c:v>1.5299059783069686</c:v>
                </c:pt>
                <c:pt idx="66">
                  <c:v>1.6708814381745942</c:v>
                </c:pt>
                <c:pt idx="67">
                  <c:v>1.7450263840413669</c:v>
                </c:pt>
                <c:pt idx="68">
                  <c:v>1.8359274788038358</c:v>
                </c:pt>
                <c:pt idx="69">
                  <c:v>1.7855126450208392</c:v>
                </c:pt>
                <c:pt idx="70">
                  <c:v>1.6939808126380496</c:v>
                </c:pt>
                <c:pt idx="71">
                  <c:v>1.6068262641472884</c:v>
                </c:pt>
                <c:pt idx="72">
                  <c:v>1.6258651886023676</c:v>
                </c:pt>
                <c:pt idx="73">
                  <c:v>1.6770717539272926</c:v>
                </c:pt>
                <c:pt idx="74">
                  <c:v>1.4987475530937708</c:v>
                </c:pt>
                <c:pt idx="75">
                  <c:v>1.28344139678451</c:v>
                </c:pt>
                <c:pt idx="76">
                  <c:v>1.4062219408034977</c:v>
                </c:pt>
                <c:pt idx="77">
                  <c:v>1.4416238364091518</c:v>
                </c:pt>
                <c:pt idx="78">
                  <c:v>1.3778161930036781</c:v>
                </c:pt>
                <c:pt idx="79">
                  <c:v>1.4983924346486563</c:v>
                </c:pt>
                <c:pt idx="80">
                  <c:v>1.5605623309417214</c:v>
                </c:pt>
                <c:pt idx="81">
                  <c:v>1.5295484076516304</c:v>
                </c:pt>
                <c:pt idx="82">
                  <c:v>1.4698137110394993</c:v>
                </c:pt>
                <c:pt idx="83">
                  <c:v>1.2739455744683184</c:v>
                </c:pt>
                <c:pt idx="84">
                  <c:v>1.313363311042044</c:v>
                </c:pt>
                <c:pt idx="85">
                  <c:v>1.3443125865538403</c:v>
                </c:pt>
                <c:pt idx="86">
                  <c:v>1.3954635743966888</c:v>
                </c:pt>
                <c:pt idx="87">
                  <c:v>1.4529018234209476</c:v>
                </c:pt>
                <c:pt idx="88">
                  <c:v>1.3916687379413168</c:v>
                </c:pt>
                <c:pt idx="89">
                  <c:v>1.3325046196643857</c:v>
                </c:pt>
                <c:pt idx="90">
                  <c:v>1.3365201792407322</c:v>
                </c:pt>
                <c:pt idx="91">
                  <c:v>1.412011451539652</c:v>
                </c:pt>
                <c:pt idx="92">
                  <c:v>1.396800392068767</c:v>
                </c:pt>
                <c:pt idx="93">
                  <c:v>1.304406268863902</c:v>
                </c:pt>
                <c:pt idx="94">
                  <c:v>1.2433830758138471</c:v>
                </c:pt>
                <c:pt idx="95">
                  <c:v>1.2277321403163037</c:v>
                </c:pt>
                <c:pt idx="96">
                  <c:v>1.2454813062719183</c:v>
                </c:pt>
                <c:pt idx="97">
                  <c:v>1.291317281661267</c:v>
                </c:pt>
                <c:pt idx="98">
                  <c:v>1.2972654453525265</c:v>
                </c:pt>
                <c:pt idx="99">
                  <c:v>1.3702548150573199</c:v>
                </c:pt>
                <c:pt idx="100">
                  <c:v>1.3998010953778184</c:v>
                </c:pt>
                <c:pt idx="101">
                  <c:v>1.3910819853235539</c:v>
                </c:pt>
                <c:pt idx="102">
                  <c:v>1.4903950712710881</c:v>
                </c:pt>
                <c:pt idx="103">
                  <c:v>1.4493792829880561</c:v>
                </c:pt>
                <c:pt idx="104">
                  <c:v>1.4167007710860866</c:v>
                </c:pt>
                <c:pt idx="105">
                  <c:v>1.3199259613922532</c:v>
                </c:pt>
                <c:pt idx="106">
                  <c:v>1.2789969111575339</c:v>
                </c:pt>
                <c:pt idx="107">
                  <c:v>1.3818063954785633</c:v>
                </c:pt>
                <c:pt idx="108">
                  <c:v>1.4045708331452613</c:v>
                </c:pt>
                <c:pt idx="109">
                  <c:v>1.3166983387667288</c:v>
                </c:pt>
                <c:pt idx="110">
                  <c:v>1.3467855178438803</c:v>
                </c:pt>
                <c:pt idx="111">
                  <c:v>1.2574402896572725</c:v>
                </c:pt>
                <c:pt idx="112">
                  <c:v>1.2767763021834699</c:v>
                </c:pt>
                <c:pt idx="113">
                  <c:v>1.2665886166219249</c:v>
                </c:pt>
                <c:pt idx="114">
                  <c:v>1.1000275713259904</c:v>
                </c:pt>
                <c:pt idx="115">
                  <c:v>1.2551192834221225</c:v>
                </c:pt>
                <c:pt idx="116">
                  <c:v>1.4229674107197596</c:v>
                </c:pt>
                <c:pt idx="117">
                  <c:v>1.3577759207727798</c:v>
                </c:pt>
                <c:pt idx="118">
                  <c:v>1.4517981979712209</c:v>
                </c:pt>
                <c:pt idx="119">
                  <c:v>1.4229648790474823</c:v>
                </c:pt>
                <c:pt idx="120">
                  <c:v>1.4138572893212638</c:v>
                </c:pt>
                <c:pt idx="121">
                  <c:v>1.4181155133381562</c:v>
                </c:pt>
                <c:pt idx="122">
                  <c:v>1.4848421857060681</c:v>
                </c:pt>
                <c:pt idx="123">
                  <c:v>1.4073571947170311</c:v>
                </c:pt>
                <c:pt idx="124">
                  <c:v>1.4624789637409659</c:v>
                </c:pt>
                <c:pt idx="125">
                  <c:v>1.4823071569450876</c:v>
                </c:pt>
                <c:pt idx="126">
                  <c:v>1.4699157058012498</c:v>
                </c:pt>
                <c:pt idx="127">
                  <c:v>1.4671584587399469</c:v>
                </c:pt>
                <c:pt idx="128">
                  <c:v>1.5281048167244571</c:v>
                </c:pt>
                <c:pt idx="129">
                  <c:v>1.6340841296799362</c:v>
                </c:pt>
                <c:pt idx="130">
                  <c:v>1.7232819192725219</c:v>
                </c:pt>
                <c:pt idx="131">
                  <c:v>1.725325475760241</c:v>
                </c:pt>
                <c:pt idx="132">
                  <c:v>1.7000043466915804</c:v>
                </c:pt>
                <c:pt idx="133">
                  <c:v>1.8949660432274711</c:v>
                </c:pt>
                <c:pt idx="134">
                  <c:v>1.9643700554574814</c:v>
                </c:pt>
                <c:pt idx="135">
                  <c:v>1.9908573404594958</c:v>
                </c:pt>
                <c:pt idx="136">
                  <c:v>2.0499945854541917</c:v>
                </c:pt>
                <c:pt idx="137">
                  <c:v>2.2083666898810348</c:v>
                </c:pt>
                <c:pt idx="138">
                  <c:v>2.3223674755223263</c:v>
                </c:pt>
                <c:pt idx="139">
                  <c:v>2.4775654958484865</c:v>
                </c:pt>
                <c:pt idx="140">
                  <c:v>2.2658259689335423</c:v>
                </c:pt>
                <c:pt idx="141">
                  <c:v>2.2120623292332393</c:v>
                </c:pt>
                <c:pt idx="142">
                  <c:v>2.2192923760282635</c:v>
                </c:pt>
                <c:pt idx="143">
                  <c:v>2.0587844913095683</c:v>
                </c:pt>
                <c:pt idx="144">
                  <c:v>2.1228330752868527</c:v>
                </c:pt>
                <c:pt idx="145">
                  <c:v>2.2407615386473561</c:v>
                </c:pt>
                <c:pt idx="146">
                  <c:v>2.3961980929736661</c:v>
                </c:pt>
                <c:pt idx="147">
                  <c:v>2.4159369454145114</c:v>
                </c:pt>
                <c:pt idx="148">
                  <c:v>2.4271151296528557</c:v>
                </c:pt>
                <c:pt idx="149">
                  <c:v>2.4466002728813874</c:v>
                </c:pt>
                <c:pt idx="150">
                  <c:v>2.4313013727616659</c:v>
                </c:pt>
                <c:pt idx="151">
                  <c:v>2.6351882082430929</c:v>
                </c:pt>
                <c:pt idx="152">
                  <c:v>2.6681600620732469</c:v>
                </c:pt>
                <c:pt idx="153">
                  <c:v>2.6527997695446865</c:v>
                </c:pt>
                <c:pt idx="154">
                  <c:v>2.6184375673121871</c:v>
                </c:pt>
                <c:pt idx="155">
                  <c:v>2.5638583314689036</c:v>
                </c:pt>
                <c:pt idx="156">
                  <c:v>2.552098230006977</c:v>
                </c:pt>
                <c:pt idx="157">
                  <c:v>2.586043171260743</c:v>
                </c:pt>
                <c:pt idx="158">
                  <c:v>2.4726712377841604</c:v>
                </c:pt>
                <c:pt idx="159">
                  <c:v>2.6155586440859024</c:v>
                </c:pt>
                <c:pt idx="160">
                  <c:v>2.489300004524158</c:v>
                </c:pt>
                <c:pt idx="161">
                  <c:v>2.5358823170162852</c:v>
                </c:pt>
                <c:pt idx="162">
                  <c:v>2.4470305625322992</c:v>
                </c:pt>
                <c:pt idx="163">
                  <c:v>2.6187403799852231</c:v>
                </c:pt>
                <c:pt idx="164">
                  <c:v>2.5625712832908474</c:v>
                </c:pt>
                <c:pt idx="165">
                  <c:v>2.635546779546964</c:v>
                </c:pt>
                <c:pt idx="166">
                  <c:v>2.6890275339154268</c:v>
                </c:pt>
                <c:pt idx="167">
                  <c:v>2.7663128717825058</c:v>
                </c:pt>
                <c:pt idx="168">
                  <c:v>2.9925762174101007</c:v>
                </c:pt>
                <c:pt idx="169">
                  <c:v>3.0156225266209478</c:v>
                </c:pt>
                <c:pt idx="170">
                  <c:v>2.9525938180731419</c:v>
                </c:pt>
                <c:pt idx="171">
                  <c:v>2.9893166332739725</c:v>
                </c:pt>
                <c:pt idx="172">
                  <c:v>3.0706311127096466</c:v>
                </c:pt>
                <c:pt idx="173">
                  <c:v>3.1023571045945588</c:v>
                </c:pt>
                <c:pt idx="174">
                  <c:v>3.219488636353931</c:v>
                </c:pt>
                <c:pt idx="175">
                  <c:v>3.314697893930203</c:v>
                </c:pt>
                <c:pt idx="176">
                  <c:v>2.9775225689085287</c:v>
                </c:pt>
                <c:pt idx="177">
                  <c:v>2.5201102438773635</c:v>
                </c:pt>
                <c:pt idx="178">
                  <c:v>2.740923652038517</c:v>
                </c:pt>
                <c:pt idx="179">
                  <c:v>2.8798008625719111</c:v>
                </c:pt>
                <c:pt idx="180">
                  <c:v>2.9509649232749675</c:v>
                </c:pt>
                <c:pt idx="181">
                  <c:v>3.0783341315431065</c:v>
                </c:pt>
                <c:pt idx="182">
                  <c:v>3.1093472945436629</c:v>
                </c:pt>
                <c:pt idx="183">
                  <c:v>3.076176362565382</c:v>
                </c:pt>
                <c:pt idx="184">
                  <c:v>2.9350172592316635</c:v>
                </c:pt>
                <c:pt idx="185">
                  <c:v>3.4255366751342002</c:v>
                </c:pt>
                <c:pt idx="186">
                  <c:v>3.5789350435464318</c:v>
                </c:pt>
                <c:pt idx="187">
                  <c:v>3.5791558034610911</c:v>
                </c:pt>
                <c:pt idx="188">
                  <c:v>3.6694267094313999</c:v>
                </c:pt>
                <c:pt idx="189">
                  <c:v>3.8341044525969274</c:v>
                </c:pt>
                <c:pt idx="190">
                  <c:v>3.8060122405237218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F-4ECA-8203-3D96711862AA}"/>
            </c:ext>
          </c:extLst>
        </c:ser>
        <c:ser>
          <c:idx val="2"/>
          <c:order val="1"/>
          <c:tx>
            <c:strRef>
              <c:f>Анализ!$V$1</c:f>
              <c:strCache>
                <c:ptCount val="1"/>
                <c:pt idx="0">
                  <c:v>MKT 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Анализ!$A$2:$A$192</c:f>
              <c:numCache>
                <c:formatCode>yyyy"-"mm</c:formatCode>
                <c:ptCount val="191"/>
                <c:pt idx="0">
                  <c:v>38533</c:v>
                </c:pt>
                <c:pt idx="1">
                  <c:v>38564</c:v>
                </c:pt>
                <c:pt idx="2">
                  <c:v>38595</c:v>
                </c:pt>
                <c:pt idx="3">
                  <c:v>38625</c:v>
                </c:pt>
                <c:pt idx="4">
                  <c:v>38656</c:v>
                </c:pt>
                <c:pt idx="5">
                  <c:v>38686</c:v>
                </c:pt>
                <c:pt idx="6">
                  <c:v>38717</c:v>
                </c:pt>
                <c:pt idx="7">
                  <c:v>38748</c:v>
                </c:pt>
                <c:pt idx="8">
                  <c:v>38776</c:v>
                </c:pt>
                <c:pt idx="9">
                  <c:v>38807</c:v>
                </c:pt>
                <c:pt idx="10">
                  <c:v>38837</c:v>
                </c:pt>
                <c:pt idx="11">
                  <c:v>38868</c:v>
                </c:pt>
                <c:pt idx="12">
                  <c:v>38898</c:v>
                </c:pt>
                <c:pt idx="13">
                  <c:v>38929</c:v>
                </c:pt>
                <c:pt idx="14">
                  <c:v>38960</c:v>
                </c:pt>
                <c:pt idx="15">
                  <c:v>38990</c:v>
                </c:pt>
                <c:pt idx="16">
                  <c:v>39021</c:v>
                </c:pt>
                <c:pt idx="17">
                  <c:v>39051</c:v>
                </c:pt>
                <c:pt idx="18">
                  <c:v>39080</c:v>
                </c:pt>
                <c:pt idx="19">
                  <c:v>39113</c:v>
                </c:pt>
                <c:pt idx="20">
                  <c:v>39141</c:v>
                </c:pt>
                <c:pt idx="21">
                  <c:v>39171</c:v>
                </c:pt>
                <c:pt idx="22">
                  <c:v>39200</c:v>
                </c:pt>
                <c:pt idx="23">
                  <c:v>39233</c:v>
                </c:pt>
                <c:pt idx="24">
                  <c:v>39262</c:v>
                </c:pt>
                <c:pt idx="25">
                  <c:v>39294</c:v>
                </c:pt>
                <c:pt idx="26">
                  <c:v>39325</c:v>
                </c:pt>
                <c:pt idx="27">
                  <c:v>39353</c:v>
                </c:pt>
                <c:pt idx="28">
                  <c:v>39386</c:v>
                </c:pt>
                <c:pt idx="29">
                  <c:v>39416</c:v>
                </c:pt>
                <c:pt idx="30">
                  <c:v>39445</c:v>
                </c:pt>
                <c:pt idx="31">
                  <c:v>39478</c:v>
                </c:pt>
                <c:pt idx="32">
                  <c:v>39507</c:v>
                </c:pt>
                <c:pt idx="33">
                  <c:v>39538</c:v>
                </c:pt>
                <c:pt idx="34">
                  <c:v>39568</c:v>
                </c:pt>
                <c:pt idx="35">
                  <c:v>39598</c:v>
                </c:pt>
                <c:pt idx="36">
                  <c:v>39629</c:v>
                </c:pt>
                <c:pt idx="37">
                  <c:v>39660</c:v>
                </c:pt>
                <c:pt idx="38">
                  <c:v>39689</c:v>
                </c:pt>
                <c:pt idx="39">
                  <c:v>39721</c:v>
                </c:pt>
                <c:pt idx="40">
                  <c:v>39752</c:v>
                </c:pt>
                <c:pt idx="41">
                  <c:v>39780</c:v>
                </c:pt>
                <c:pt idx="42">
                  <c:v>39813</c:v>
                </c:pt>
                <c:pt idx="43">
                  <c:v>39843</c:v>
                </c:pt>
                <c:pt idx="44">
                  <c:v>39871</c:v>
                </c:pt>
                <c:pt idx="45">
                  <c:v>39903</c:v>
                </c:pt>
                <c:pt idx="46">
                  <c:v>39933</c:v>
                </c:pt>
                <c:pt idx="47">
                  <c:v>39962</c:v>
                </c:pt>
                <c:pt idx="48">
                  <c:v>39994</c:v>
                </c:pt>
                <c:pt idx="49">
                  <c:v>40025</c:v>
                </c:pt>
                <c:pt idx="50">
                  <c:v>40056</c:v>
                </c:pt>
                <c:pt idx="51">
                  <c:v>40086</c:v>
                </c:pt>
                <c:pt idx="52">
                  <c:v>40116</c:v>
                </c:pt>
                <c:pt idx="53">
                  <c:v>40147</c:v>
                </c:pt>
                <c:pt idx="54">
                  <c:v>40178</c:v>
                </c:pt>
                <c:pt idx="55">
                  <c:v>40207</c:v>
                </c:pt>
                <c:pt idx="56">
                  <c:v>40236</c:v>
                </c:pt>
                <c:pt idx="57">
                  <c:v>40268</c:v>
                </c:pt>
                <c:pt idx="58">
                  <c:v>40298</c:v>
                </c:pt>
                <c:pt idx="59">
                  <c:v>40329</c:v>
                </c:pt>
                <c:pt idx="60">
                  <c:v>40359</c:v>
                </c:pt>
                <c:pt idx="61">
                  <c:v>40389</c:v>
                </c:pt>
                <c:pt idx="62">
                  <c:v>40421</c:v>
                </c:pt>
                <c:pt idx="63">
                  <c:v>40451</c:v>
                </c:pt>
                <c:pt idx="64">
                  <c:v>40480</c:v>
                </c:pt>
                <c:pt idx="65">
                  <c:v>40512</c:v>
                </c:pt>
                <c:pt idx="66">
                  <c:v>40543</c:v>
                </c:pt>
                <c:pt idx="67">
                  <c:v>40574</c:v>
                </c:pt>
                <c:pt idx="68">
                  <c:v>40602</c:v>
                </c:pt>
                <c:pt idx="69">
                  <c:v>40633</c:v>
                </c:pt>
                <c:pt idx="70">
                  <c:v>40662</c:v>
                </c:pt>
                <c:pt idx="71">
                  <c:v>40694</c:v>
                </c:pt>
                <c:pt idx="72">
                  <c:v>40724</c:v>
                </c:pt>
                <c:pt idx="73">
                  <c:v>40753</c:v>
                </c:pt>
                <c:pt idx="74">
                  <c:v>40786</c:v>
                </c:pt>
                <c:pt idx="75">
                  <c:v>40816</c:v>
                </c:pt>
                <c:pt idx="76">
                  <c:v>40847</c:v>
                </c:pt>
                <c:pt idx="77">
                  <c:v>40877</c:v>
                </c:pt>
                <c:pt idx="78">
                  <c:v>40907</c:v>
                </c:pt>
                <c:pt idx="79">
                  <c:v>40939</c:v>
                </c:pt>
                <c:pt idx="80">
                  <c:v>40968</c:v>
                </c:pt>
                <c:pt idx="81">
                  <c:v>40998</c:v>
                </c:pt>
                <c:pt idx="82">
                  <c:v>41027</c:v>
                </c:pt>
                <c:pt idx="83">
                  <c:v>41060</c:v>
                </c:pt>
                <c:pt idx="84">
                  <c:v>41089</c:v>
                </c:pt>
                <c:pt idx="85">
                  <c:v>41121</c:v>
                </c:pt>
                <c:pt idx="86">
                  <c:v>41152</c:v>
                </c:pt>
                <c:pt idx="87">
                  <c:v>41180</c:v>
                </c:pt>
                <c:pt idx="88">
                  <c:v>41213</c:v>
                </c:pt>
                <c:pt idx="89">
                  <c:v>41243</c:v>
                </c:pt>
                <c:pt idx="90">
                  <c:v>41272</c:v>
                </c:pt>
                <c:pt idx="91">
                  <c:v>41305</c:v>
                </c:pt>
                <c:pt idx="92">
                  <c:v>41333</c:v>
                </c:pt>
                <c:pt idx="93">
                  <c:v>41362</c:v>
                </c:pt>
                <c:pt idx="94">
                  <c:v>41394</c:v>
                </c:pt>
                <c:pt idx="95">
                  <c:v>41425</c:v>
                </c:pt>
                <c:pt idx="96">
                  <c:v>41453</c:v>
                </c:pt>
                <c:pt idx="97">
                  <c:v>41486</c:v>
                </c:pt>
                <c:pt idx="98">
                  <c:v>41516</c:v>
                </c:pt>
                <c:pt idx="99">
                  <c:v>41547</c:v>
                </c:pt>
                <c:pt idx="100">
                  <c:v>41578</c:v>
                </c:pt>
                <c:pt idx="101">
                  <c:v>41607</c:v>
                </c:pt>
                <c:pt idx="102">
                  <c:v>41639</c:v>
                </c:pt>
                <c:pt idx="103">
                  <c:v>41670</c:v>
                </c:pt>
                <c:pt idx="104">
                  <c:v>41698</c:v>
                </c:pt>
                <c:pt idx="105">
                  <c:v>41729</c:v>
                </c:pt>
                <c:pt idx="106">
                  <c:v>41759</c:v>
                </c:pt>
                <c:pt idx="107">
                  <c:v>41789</c:v>
                </c:pt>
                <c:pt idx="108">
                  <c:v>41820</c:v>
                </c:pt>
                <c:pt idx="109">
                  <c:v>41851</c:v>
                </c:pt>
                <c:pt idx="110">
                  <c:v>41880</c:v>
                </c:pt>
                <c:pt idx="111">
                  <c:v>41912</c:v>
                </c:pt>
                <c:pt idx="112">
                  <c:v>41943</c:v>
                </c:pt>
                <c:pt idx="113">
                  <c:v>41971</c:v>
                </c:pt>
                <c:pt idx="114">
                  <c:v>42004</c:v>
                </c:pt>
                <c:pt idx="115">
                  <c:v>42034</c:v>
                </c:pt>
                <c:pt idx="116">
                  <c:v>42062</c:v>
                </c:pt>
                <c:pt idx="117">
                  <c:v>42094</c:v>
                </c:pt>
                <c:pt idx="118">
                  <c:v>42124</c:v>
                </c:pt>
                <c:pt idx="119">
                  <c:v>42153</c:v>
                </c:pt>
                <c:pt idx="120">
                  <c:v>42185</c:v>
                </c:pt>
                <c:pt idx="121">
                  <c:v>42216</c:v>
                </c:pt>
                <c:pt idx="122">
                  <c:v>42247</c:v>
                </c:pt>
                <c:pt idx="123">
                  <c:v>42277</c:v>
                </c:pt>
                <c:pt idx="124">
                  <c:v>42307</c:v>
                </c:pt>
                <c:pt idx="125">
                  <c:v>42338</c:v>
                </c:pt>
                <c:pt idx="126">
                  <c:v>42369</c:v>
                </c:pt>
                <c:pt idx="127">
                  <c:v>42398</c:v>
                </c:pt>
                <c:pt idx="128">
                  <c:v>42429</c:v>
                </c:pt>
                <c:pt idx="129">
                  <c:v>42460</c:v>
                </c:pt>
                <c:pt idx="130">
                  <c:v>42489</c:v>
                </c:pt>
                <c:pt idx="131">
                  <c:v>42521</c:v>
                </c:pt>
                <c:pt idx="132">
                  <c:v>42551</c:v>
                </c:pt>
                <c:pt idx="133">
                  <c:v>42580</c:v>
                </c:pt>
                <c:pt idx="134">
                  <c:v>42613</c:v>
                </c:pt>
                <c:pt idx="135">
                  <c:v>42643</c:v>
                </c:pt>
                <c:pt idx="136">
                  <c:v>42674</c:v>
                </c:pt>
                <c:pt idx="137">
                  <c:v>42704</c:v>
                </c:pt>
                <c:pt idx="138">
                  <c:v>42734</c:v>
                </c:pt>
                <c:pt idx="139">
                  <c:v>42766</c:v>
                </c:pt>
                <c:pt idx="140">
                  <c:v>42794</c:v>
                </c:pt>
                <c:pt idx="141">
                  <c:v>42825</c:v>
                </c:pt>
                <c:pt idx="142">
                  <c:v>42853</c:v>
                </c:pt>
                <c:pt idx="143">
                  <c:v>42886</c:v>
                </c:pt>
                <c:pt idx="144">
                  <c:v>42916</c:v>
                </c:pt>
                <c:pt idx="145">
                  <c:v>42947</c:v>
                </c:pt>
                <c:pt idx="146">
                  <c:v>42978</c:v>
                </c:pt>
                <c:pt idx="147">
                  <c:v>43007</c:v>
                </c:pt>
                <c:pt idx="148">
                  <c:v>43039</c:v>
                </c:pt>
                <c:pt idx="149">
                  <c:v>43069</c:v>
                </c:pt>
                <c:pt idx="150">
                  <c:v>43098</c:v>
                </c:pt>
                <c:pt idx="151">
                  <c:v>43131</c:v>
                </c:pt>
                <c:pt idx="152">
                  <c:v>43159</c:v>
                </c:pt>
                <c:pt idx="153">
                  <c:v>43189</c:v>
                </c:pt>
                <c:pt idx="154">
                  <c:v>43218</c:v>
                </c:pt>
                <c:pt idx="155">
                  <c:v>43251</c:v>
                </c:pt>
                <c:pt idx="156">
                  <c:v>43280</c:v>
                </c:pt>
                <c:pt idx="157">
                  <c:v>43312</c:v>
                </c:pt>
                <c:pt idx="158">
                  <c:v>43343</c:v>
                </c:pt>
                <c:pt idx="159">
                  <c:v>43371</c:v>
                </c:pt>
                <c:pt idx="160">
                  <c:v>43404</c:v>
                </c:pt>
                <c:pt idx="161">
                  <c:v>43434</c:v>
                </c:pt>
                <c:pt idx="162">
                  <c:v>43463</c:v>
                </c:pt>
                <c:pt idx="163">
                  <c:v>43496</c:v>
                </c:pt>
                <c:pt idx="164">
                  <c:v>43524</c:v>
                </c:pt>
                <c:pt idx="165">
                  <c:v>43553</c:v>
                </c:pt>
                <c:pt idx="166">
                  <c:v>43585</c:v>
                </c:pt>
                <c:pt idx="167">
                  <c:v>43616</c:v>
                </c:pt>
                <c:pt idx="168">
                  <c:v>43644</c:v>
                </c:pt>
                <c:pt idx="169">
                  <c:v>43677</c:v>
                </c:pt>
                <c:pt idx="170">
                  <c:v>43707</c:v>
                </c:pt>
                <c:pt idx="171">
                  <c:v>43738</c:v>
                </c:pt>
                <c:pt idx="172">
                  <c:v>43769</c:v>
                </c:pt>
                <c:pt idx="173">
                  <c:v>43798</c:v>
                </c:pt>
                <c:pt idx="174">
                  <c:v>43830</c:v>
                </c:pt>
                <c:pt idx="175">
                  <c:v>43861</c:v>
                </c:pt>
                <c:pt idx="176">
                  <c:v>43889</c:v>
                </c:pt>
                <c:pt idx="177">
                  <c:v>43917</c:v>
                </c:pt>
                <c:pt idx="178">
                  <c:v>43951</c:v>
                </c:pt>
                <c:pt idx="179">
                  <c:v>43980</c:v>
                </c:pt>
                <c:pt idx="180">
                  <c:v>44012</c:v>
                </c:pt>
                <c:pt idx="181">
                  <c:v>44043</c:v>
                </c:pt>
                <c:pt idx="182">
                  <c:v>44074</c:v>
                </c:pt>
                <c:pt idx="183">
                  <c:v>44104</c:v>
                </c:pt>
                <c:pt idx="184">
                  <c:v>44134</c:v>
                </c:pt>
                <c:pt idx="185">
                  <c:v>44165</c:v>
                </c:pt>
                <c:pt idx="186">
                  <c:v>44196</c:v>
                </c:pt>
                <c:pt idx="187">
                  <c:v>44225</c:v>
                </c:pt>
                <c:pt idx="188">
                  <c:v>44253</c:v>
                </c:pt>
                <c:pt idx="189">
                  <c:v>44286</c:v>
                </c:pt>
                <c:pt idx="190">
                  <c:v>44316</c:v>
                </c:pt>
              </c:numCache>
            </c:numRef>
          </c:cat>
          <c:val>
            <c:numRef>
              <c:f>Анализ!$V$2:$V$192</c:f>
              <c:numCache>
                <c:formatCode>[$₽]#\ ##0.00</c:formatCode>
                <c:ptCount val="191"/>
                <c:pt idx="0">
                  <c:v>1</c:v>
                </c:pt>
                <c:pt idx="1">
                  <c:v>1.0902117180919104</c:v>
                </c:pt>
                <c:pt idx="2">
                  <c:v>1.229738711287512</c:v>
                </c:pt>
                <c:pt idx="3">
                  <c:v>1.3963623343435885</c:v>
                </c:pt>
                <c:pt idx="4">
                  <c:v>1.3104833194800336</c:v>
                </c:pt>
                <c:pt idx="5">
                  <c:v>1.4594816626730234</c:v>
                </c:pt>
                <c:pt idx="6">
                  <c:v>1.5527303624778113</c:v>
                </c:pt>
                <c:pt idx="7">
                  <c:v>1.7677619995949978</c:v>
                </c:pt>
                <c:pt idx="8">
                  <c:v>1.9638436616465116</c:v>
                </c:pt>
                <c:pt idx="9">
                  <c:v>1.919261417399805</c:v>
                </c:pt>
                <c:pt idx="10">
                  <c:v>2.1897672565931092</c:v>
                </c:pt>
                <c:pt idx="11">
                  <c:v>1.8768143540213564</c:v>
                </c:pt>
                <c:pt idx="12">
                  <c:v>1.9521075126499823</c:v>
                </c:pt>
                <c:pt idx="13">
                  <c:v>2.0107143307910249</c:v>
                </c:pt>
                <c:pt idx="14">
                  <c:v>2.1145498116847308</c:v>
                </c:pt>
                <c:pt idx="15">
                  <c:v>1.9937140796310773</c:v>
                </c:pt>
                <c:pt idx="16">
                  <c:v>2.0750795249368972</c:v>
                </c:pt>
                <c:pt idx="17">
                  <c:v>2.2419321372084582</c:v>
                </c:pt>
                <c:pt idx="18">
                  <c:v>2.4322882308482012</c:v>
                </c:pt>
                <c:pt idx="19">
                  <c:v>2.3528688174454708</c:v>
                </c:pt>
                <c:pt idx="20">
                  <c:v>2.3243522691438203</c:v>
                </c:pt>
                <c:pt idx="21">
                  <c:v>2.370782893442748</c:v>
                </c:pt>
                <c:pt idx="22">
                  <c:v>2.3561439735024248</c:v>
                </c:pt>
                <c:pt idx="23">
                  <c:v>2.1650852837580707</c:v>
                </c:pt>
                <c:pt idx="24">
                  <c:v>2.277686450063102</c:v>
                </c:pt>
                <c:pt idx="25">
                  <c:v>2.3573216258685283</c:v>
                </c:pt>
                <c:pt idx="26">
                  <c:v>2.2779763876853703</c:v>
                </c:pt>
                <c:pt idx="27">
                  <c:v>2.3721975790206717</c:v>
                </c:pt>
                <c:pt idx="28">
                  <c:v>2.4887319635336871</c:v>
                </c:pt>
                <c:pt idx="29">
                  <c:v>2.4274008674222629</c:v>
                </c:pt>
                <c:pt idx="30">
                  <c:v>2.4503300929200504</c:v>
                </c:pt>
                <c:pt idx="31">
                  <c:v>1.995266350160855</c:v>
                </c:pt>
                <c:pt idx="32">
                  <c:v>2.0809409717495351</c:v>
                </c:pt>
                <c:pt idx="33">
                  <c:v>2.0158734091835231</c:v>
                </c:pt>
                <c:pt idx="34">
                  <c:v>2.035420598008431</c:v>
                </c:pt>
                <c:pt idx="35">
                  <c:v>2.3235424734047312</c:v>
                </c:pt>
                <c:pt idx="36">
                  <c:v>2.0939302477225996</c:v>
                </c:pt>
                <c:pt idx="37">
                  <c:v>1.7822095247341361</c:v>
                </c:pt>
                <c:pt idx="38">
                  <c:v>1.6015297843573792</c:v>
                </c:pt>
                <c:pt idx="39">
                  <c:v>1.2104932580369279</c:v>
                </c:pt>
                <c:pt idx="40">
                  <c:v>0.85219468804171505</c:v>
                </c:pt>
                <c:pt idx="41">
                  <c:v>0.7063985648079093</c:v>
                </c:pt>
                <c:pt idx="42">
                  <c:v>0.71253730993045716</c:v>
                </c:pt>
                <c:pt idx="43">
                  <c:v>0.71534089204651308</c:v>
                </c:pt>
                <c:pt idx="44">
                  <c:v>0.75101009902347537</c:v>
                </c:pt>
                <c:pt idx="45">
                  <c:v>0.86167905000296796</c:v>
                </c:pt>
                <c:pt idx="46">
                  <c:v>1.0200825095134718</c:v>
                </c:pt>
                <c:pt idx="47">
                  <c:v>1.2393000652802244</c:v>
                </c:pt>
                <c:pt idx="48">
                  <c:v>1.0649426664974422</c:v>
                </c:pt>
                <c:pt idx="49">
                  <c:v>1.1501579474189936</c:v>
                </c:pt>
                <c:pt idx="50">
                  <c:v>1.1926150092612235</c:v>
                </c:pt>
                <c:pt idx="51">
                  <c:v>1.3078972174976324</c:v>
                </c:pt>
                <c:pt idx="52">
                  <c:v>1.3515743553047734</c:v>
                </c:pt>
                <c:pt idx="53">
                  <c:v>1.4000450137959985</c:v>
                </c:pt>
                <c:pt idx="54">
                  <c:v>1.4873596395262405</c:v>
                </c:pt>
                <c:pt idx="55">
                  <c:v>1.532623402740692</c:v>
                </c:pt>
                <c:pt idx="56">
                  <c:v>1.4257453408728875</c:v>
                </c:pt>
                <c:pt idx="57">
                  <c:v>1.5424837577826571</c:v>
                </c:pt>
                <c:pt idx="58">
                  <c:v>1.5230051639584561</c:v>
                </c:pt>
                <c:pt idx="59">
                  <c:v>1.4057053649411999</c:v>
                </c:pt>
                <c:pt idx="60">
                  <c:v>1.3765146651267965</c:v>
                </c:pt>
                <c:pt idx="61">
                  <c:v>1.4644515359406129</c:v>
                </c:pt>
                <c:pt idx="62">
                  <c:v>1.4300119263834612</c:v>
                </c:pt>
                <c:pt idx="63">
                  <c:v>1.4926422009903002</c:v>
                </c:pt>
                <c:pt idx="64">
                  <c:v>1.5712799930195689</c:v>
                </c:pt>
                <c:pt idx="65">
                  <c:v>1.6020614160162359</c:v>
                </c:pt>
                <c:pt idx="66">
                  <c:v>1.7153448062328132</c:v>
                </c:pt>
                <c:pt idx="67">
                  <c:v>1.7288386084354754</c:v>
                </c:pt>
                <c:pt idx="68">
                  <c:v>1.7703982946742143</c:v>
                </c:pt>
                <c:pt idx="69">
                  <c:v>1.7950244621090932</c:v>
                </c:pt>
                <c:pt idx="70">
                  <c:v>1.7162917168990119</c:v>
                </c:pt>
                <c:pt idx="71">
                  <c:v>1.6336153617004567</c:v>
                </c:pt>
                <c:pt idx="72">
                  <c:v>1.6303544701312112</c:v>
                </c:pt>
                <c:pt idx="73">
                  <c:v>1.6717055383189956</c:v>
                </c:pt>
                <c:pt idx="74">
                  <c:v>1.5430132453202465</c:v>
                </c:pt>
                <c:pt idx="75">
                  <c:v>1.3644740846613557</c:v>
                </c:pt>
                <c:pt idx="76">
                  <c:v>1.4903431232305226</c:v>
                </c:pt>
                <c:pt idx="77">
                  <c:v>1.4857355359030164</c:v>
                </c:pt>
                <c:pt idx="78">
                  <c:v>1.3834584632320801</c:v>
                </c:pt>
                <c:pt idx="79">
                  <c:v>1.486845584804509</c:v>
                </c:pt>
                <c:pt idx="80">
                  <c:v>1.5652733247457575</c:v>
                </c:pt>
                <c:pt idx="81">
                  <c:v>1.4774920995465</c:v>
                </c:pt>
                <c:pt idx="82">
                  <c:v>1.4302233602321215</c:v>
                </c:pt>
                <c:pt idx="83">
                  <c:v>1.260612772746069</c:v>
                </c:pt>
                <c:pt idx="84">
                  <c:v>1.3285162498012018</c:v>
                </c:pt>
                <c:pt idx="85">
                  <c:v>1.335999416691765</c:v>
                </c:pt>
                <c:pt idx="86">
                  <c:v>1.3826487961361191</c:v>
                </c:pt>
                <c:pt idx="87">
                  <c:v>1.411130359362514</c:v>
                </c:pt>
                <c:pt idx="88">
                  <c:v>1.3761398015242188</c:v>
                </c:pt>
                <c:pt idx="89">
                  <c:v>1.352666568147328</c:v>
                </c:pt>
                <c:pt idx="90">
                  <c:v>1.4120800768465285</c:v>
                </c:pt>
                <c:pt idx="91">
                  <c:v>1.4690542726082374</c:v>
                </c:pt>
                <c:pt idx="92">
                  <c:v>1.4087247284519893</c:v>
                </c:pt>
                <c:pt idx="93">
                  <c:v>1.3589405533818815</c:v>
                </c:pt>
                <c:pt idx="94">
                  <c:v>1.3022301715170188</c:v>
                </c:pt>
                <c:pt idx="95">
                  <c:v>1.2600818328643855</c:v>
                </c:pt>
                <c:pt idx="96">
                  <c:v>1.2371663013115994</c:v>
                </c:pt>
                <c:pt idx="97">
                  <c:v>1.2751519389262485</c:v>
                </c:pt>
                <c:pt idx="98">
                  <c:v>1.2969547074047325</c:v>
                </c:pt>
                <c:pt idx="99">
                  <c:v>1.3877223804462506</c:v>
                </c:pt>
                <c:pt idx="100">
                  <c:v>1.4294825762823336</c:v>
                </c:pt>
                <c:pt idx="101">
                  <c:v>1.3938536045983541</c:v>
                </c:pt>
                <c:pt idx="102">
                  <c:v>1.4102552115699269</c:v>
                </c:pt>
                <c:pt idx="103">
                  <c:v>1.356022112084295</c:v>
                </c:pt>
                <c:pt idx="104">
                  <c:v>1.3426332759089512</c:v>
                </c:pt>
                <c:pt idx="105">
                  <c:v>1.2588487748313839</c:v>
                </c:pt>
                <c:pt idx="106">
                  <c:v>1.1902093467181494</c:v>
                </c:pt>
                <c:pt idx="107">
                  <c:v>1.294349884303382</c:v>
                </c:pt>
                <c:pt idx="108">
                  <c:v>1.3409183757948224</c:v>
                </c:pt>
                <c:pt idx="109">
                  <c:v>1.2781954286778399</c:v>
                </c:pt>
                <c:pt idx="110">
                  <c:v>1.2946817038175755</c:v>
                </c:pt>
                <c:pt idx="111">
                  <c:v>1.2961406418537198</c:v>
                </c:pt>
                <c:pt idx="112">
                  <c:v>1.3597671715156627</c:v>
                </c:pt>
                <c:pt idx="113">
                  <c:v>1.385829369156258</c:v>
                </c:pt>
                <c:pt idx="114">
                  <c:v>1.2390894728569397</c:v>
                </c:pt>
                <c:pt idx="115">
                  <c:v>1.4142700302861104</c:v>
                </c:pt>
                <c:pt idx="116">
                  <c:v>1.4783929170419559</c:v>
                </c:pt>
                <c:pt idx="117">
                  <c:v>1.3488965474509018</c:v>
                </c:pt>
                <c:pt idx="118">
                  <c:v>1.395817975305141</c:v>
                </c:pt>
                <c:pt idx="119">
                  <c:v>1.3320038338665043</c:v>
                </c:pt>
                <c:pt idx="120">
                  <c:v>1.3729075164082221</c:v>
                </c:pt>
                <c:pt idx="121">
                  <c:v>1.4107205285879321</c:v>
                </c:pt>
                <c:pt idx="122">
                  <c:v>1.4600207450779754</c:v>
                </c:pt>
                <c:pt idx="123">
                  <c:v>1.3788623218002656</c:v>
                </c:pt>
                <c:pt idx="124">
                  <c:v>1.4298568622941914</c:v>
                </c:pt>
                <c:pt idx="125">
                  <c:v>1.4688567217094979</c:v>
                </c:pt>
                <c:pt idx="126">
                  <c:v>1.4586803896991682</c:v>
                </c:pt>
                <c:pt idx="127">
                  <c:v>1.4664113336666438</c:v>
                </c:pt>
                <c:pt idx="128">
                  <c:v>1.5025689406745346</c:v>
                </c:pt>
                <c:pt idx="129">
                  <c:v>1.5209523466924737</c:v>
                </c:pt>
                <c:pt idx="130">
                  <c:v>1.5825718657782493</c:v>
                </c:pt>
                <c:pt idx="131">
                  <c:v>1.5342860569467403</c:v>
                </c:pt>
                <c:pt idx="132">
                  <c:v>1.5324849981772857</c:v>
                </c:pt>
                <c:pt idx="133">
                  <c:v>1.6081771190913765</c:v>
                </c:pt>
                <c:pt idx="134">
                  <c:v>1.630600612946399</c:v>
                </c:pt>
                <c:pt idx="135">
                  <c:v>1.6352375055157768</c:v>
                </c:pt>
                <c:pt idx="136">
                  <c:v>1.6415561167085682</c:v>
                </c:pt>
                <c:pt idx="137">
                  <c:v>1.7294343414222386</c:v>
                </c:pt>
                <c:pt idx="138">
                  <c:v>1.8399399845133977</c:v>
                </c:pt>
                <c:pt idx="139">
                  <c:v>1.816459612186873</c:v>
                </c:pt>
                <c:pt idx="140">
                  <c:v>1.6636828837125841</c:v>
                </c:pt>
                <c:pt idx="141">
                  <c:v>1.6289378058807469</c:v>
                </c:pt>
                <c:pt idx="142">
                  <c:v>1.6416736351798669</c:v>
                </c:pt>
                <c:pt idx="143">
                  <c:v>1.5441106843299468</c:v>
                </c:pt>
                <c:pt idx="144">
                  <c:v>1.5377459344033984</c:v>
                </c:pt>
                <c:pt idx="145">
                  <c:v>1.6099607235326474</c:v>
                </c:pt>
                <c:pt idx="146">
                  <c:v>1.7053146128661696</c:v>
                </c:pt>
                <c:pt idx="147">
                  <c:v>1.7577094407097484</c:v>
                </c:pt>
                <c:pt idx="148">
                  <c:v>1.7500095460191805</c:v>
                </c:pt>
                <c:pt idx="149">
                  <c:v>1.7769388320703918</c:v>
                </c:pt>
                <c:pt idx="150">
                  <c:v>1.789882270730069</c:v>
                </c:pt>
                <c:pt idx="151">
                  <c:v>1.938238897061169</c:v>
                </c:pt>
                <c:pt idx="152">
                  <c:v>1.9399298825159763</c:v>
                </c:pt>
                <c:pt idx="153">
                  <c:v>1.9126269613599451</c:v>
                </c:pt>
                <c:pt idx="154">
                  <c:v>1.9357094414379616</c:v>
                </c:pt>
                <c:pt idx="155">
                  <c:v>1.9289445304309925</c:v>
                </c:pt>
                <c:pt idx="156">
                  <c:v>1.9403943002942194</c:v>
                </c:pt>
                <c:pt idx="157">
                  <c:v>2.0022583050534415</c:v>
                </c:pt>
                <c:pt idx="158">
                  <c:v>2.0273326980162518</c:v>
                </c:pt>
                <c:pt idx="159">
                  <c:v>2.145420744528403</c:v>
                </c:pt>
                <c:pt idx="160">
                  <c:v>2.0469017320803324</c:v>
                </c:pt>
                <c:pt idx="161">
                  <c:v>2.071283463718208</c:v>
                </c:pt>
                <c:pt idx="162">
                  <c:v>2.0446550169430697</c:v>
                </c:pt>
                <c:pt idx="163">
                  <c:v>2.1608003197818935</c:v>
                </c:pt>
                <c:pt idx="164">
                  <c:v>2.1210575931353128</c:v>
                </c:pt>
                <c:pt idx="165">
                  <c:v>2.1243664574115089</c:v>
                </c:pt>
                <c:pt idx="166">
                  <c:v>2.1711402434547726</c:v>
                </c:pt>
                <c:pt idx="167">
                  <c:v>2.2660949017535295</c:v>
                </c:pt>
                <c:pt idx="168">
                  <c:v>2.3945716826092216</c:v>
                </c:pt>
                <c:pt idx="169">
                  <c:v>2.4312087530771596</c:v>
                </c:pt>
                <c:pt idx="170">
                  <c:v>2.4375226743387062</c:v>
                </c:pt>
                <c:pt idx="171">
                  <c:v>2.4564893680162578</c:v>
                </c:pt>
                <c:pt idx="172">
                  <c:v>2.6062220109895611</c:v>
                </c:pt>
                <c:pt idx="173">
                  <c:v>2.6361993346564079</c:v>
                </c:pt>
                <c:pt idx="174">
                  <c:v>2.7497742321049974</c:v>
                </c:pt>
                <c:pt idx="175">
                  <c:v>2.7713318442604136</c:v>
                </c:pt>
                <c:pt idx="176">
                  <c:v>2.5004430955824031</c:v>
                </c:pt>
                <c:pt idx="177">
                  <c:v>2.2415717824135508</c:v>
                </c:pt>
                <c:pt idx="178">
                  <c:v>2.3496182550164111</c:v>
                </c:pt>
                <c:pt idx="179">
                  <c:v>2.4345787447262266</c:v>
                </c:pt>
                <c:pt idx="180">
                  <c:v>2.4475914195049198</c:v>
                </c:pt>
                <c:pt idx="181">
                  <c:v>2.6501658160223101</c:v>
                </c:pt>
                <c:pt idx="182">
                  <c:v>2.7035269422402974</c:v>
                </c:pt>
                <c:pt idx="183">
                  <c:v>2.652860876668115</c:v>
                </c:pt>
                <c:pt idx="184">
                  <c:v>2.4862377353489529</c:v>
                </c:pt>
                <c:pt idx="185">
                  <c:v>2.8542780643485397</c:v>
                </c:pt>
                <c:pt idx="186">
                  <c:v>3.0121482332504601</c:v>
                </c:pt>
                <c:pt idx="187">
                  <c:v>2.9848675502255668</c:v>
                </c:pt>
                <c:pt idx="188">
                  <c:v>3.0249445455684625</c:v>
                </c:pt>
                <c:pt idx="189">
                  <c:v>3.1816794077025441</c:v>
                </c:pt>
                <c:pt idx="190">
                  <c:v>3.1658873639910525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F-4ECA-8203-3D96711862AA}"/>
            </c:ext>
          </c:extLst>
        </c:ser>
        <c:ser>
          <c:idx val="0"/>
          <c:order val="2"/>
          <c:tx>
            <c:strRef>
              <c:f>Анализ!$W$1</c:f>
              <c:strCache>
                <c:ptCount val="1"/>
                <c:pt idx="0">
                  <c:v>Benchmark 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Анализ!$W$2:$W$193</c:f>
              <c:numCache>
                <c:formatCode>[$₽]#\ ##0.00</c:formatCode>
                <c:ptCount val="192"/>
                <c:pt idx="0">
                  <c:v>1</c:v>
                </c:pt>
                <c:pt idx="1">
                  <c:v>1.0838165651766731</c:v>
                </c:pt>
                <c:pt idx="2">
                  <c:v>1.2405871798750028</c:v>
                </c:pt>
                <c:pt idx="3">
                  <c:v>1.4163151837240331</c:v>
                </c:pt>
                <c:pt idx="4">
                  <c:v>1.3411907367050881</c:v>
                </c:pt>
                <c:pt idx="5">
                  <c:v>1.4855823057556796</c:v>
                </c:pt>
                <c:pt idx="6">
                  <c:v>1.5923407415115858</c:v>
                </c:pt>
                <c:pt idx="7">
                  <c:v>1.7652653763426891</c:v>
                </c:pt>
                <c:pt idx="8">
                  <c:v>2.0316811402028634</c:v>
                </c:pt>
                <c:pt idx="9">
                  <c:v>1.9793280293786175</c:v>
                </c:pt>
                <c:pt idx="10">
                  <c:v>2.2083215580057431</c:v>
                </c:pt>
                <c:pt idx="11">
                  <c:v>1.8911761662125821</c:v>
                </c:pt>
                <c:pt idx="12">
                  <c:v>1.9486137107147754</c:v>
                </c:pt>
                <c:pt idx="13">
                  <c:v>2.0465487883434625</c:v>
                </c:pt>
                <c:pt idx="14">
                  <c:v>2.1380096872106029</c:v>
                </c:pt>
                <c:pt idx="15">
                  <c:v>2.0718969972779351</c:v>
                </c:pt>
                <c:pt idx="16">
                  <c:v>2.1536057176228027</c:v>
                </c:pt>
                <c:pt idx="17">
                  <c:v>2.3211761742543349</c:v>
                </c:pt>
                <c:pt idx="18">
                  <c:v>2.612373928077885</c:v>
                </c:pt>
                <c:pt idx="19">
                  <c:v>2.5814304723105059</c:v>
                </c:pt>
                <c:pt idx="20">
                  <c:v>2.5624776031405974</c:v>
                </c:pt>
                <c:pt idx="21">
                  <c:v>2.6560442370232873</c:v>
                </c:pt>
                <c:pt idx="22">
                  <c:v>2.6472644209109091</c:v>
                </c:pt>
                <c:pt idx="23">
                  <c:v>2.4628152118738225</c:v>
                </c:pt>
                <c:pt idx="24">
                  <c:v>2.5468536200191028</c:v>
                </c:pt>
                <c:pt idx="25">
                  <c:v>2.6201484449778381</c:v>
                </c:pt>
                <c:pt idx="26">
                  <c:v>2.5159684149177801</c:v>
                </c:pt>
                <c:pt idx="27">
                  <c:v>2.5789096055246614</c:v>
                </c:pt>
                <c:pt idx="28">
                  <c:v>2.6699759306763888</c:v>
                </c:pt>
                <c:pt idx="29">
                  <c:v>2.5849078828871734</c:v>
                </c:pt>
                <c:pt idx="30">
                  <c:v>2.5978703598788537</c:v>
                </c:pt>
                <c:pt idx="31">
                  <c:v>2.1720904301459152</c:v>
                </c:pt>
                <c:pt idx="32">
                  <c:v>2.2190036450161821</c:v>
                </c:pt>
                <c:pt idx="33">
                  <c:v>2.1807255827439964</c:v>
                </c:pt>
                <c:pt idx="34">
                  <c:v>2.157445670871506</c:v>
                </c:pt>
                <c:pt idx="35">
                  <c:v>2.365094832889084</c:v>
                </c:pt>
                <c:pt idx="36">
                  <c:v>2.1742109882558327</c:v>
                </c:pt>
                <c:pt idx="37">
                  <c:v>1.872095306669372</c:v>
                </c:pt>
                <c:pt idx="38">
                  <c:v>1.7047213756261872</c:v>
                </c:pt>
                <c:pt idx="39">
                  <c:v>1.249878936086767</c:v>
                </c:pt>
                <c:pt idx="40">
                  <c:v>0.84194715001525755</c:v>
                </c:pt>
                <c:pt idx="41">
                  <c:v>0.68798209741532002</c:v>
                </c:pt>
                <c:pt idx="42">
                  <c:v>0.68219461893994704</c:v>
                </c:pt>
                <c:pt idx="43">
                  <c:v>0.67031895853638024</c:v>
                </c:pt>
                <c:pt idx="44">
                  <c:v>0.71681079399906034</c:v>
                </c:pt>
                <c:pt idx="45">
                  <c:v>0.82453770622742484</c:v>
                </c:pt>
                <c:pt idx="46">
                  <c:v>1.0203345588468946</c:v>
                </c:pt>
                <c:pt idx="47">
                  <c:v>1.2516491170274844</c:v>
                </c:pt>
                <c:pt idx="48">
                  <c:v>1.1285641622696223</c:v>
                </c:pt>
                <c:pt idx="49">
                  <c:v>1.2164883413937071</c:v>
                </c:pt>
                <c:pt idx="50">
                  <c:v>1.3143182388951613</c:v>
                </c:pt>
                <c:pt idx="51">
                  <c:v>1.4421590196820528</c:v>
                </c:pt>
                <c:pt idx="52">
                  <c:v>1.4971444153491029</c:v>
                </c:pt>
                <c:pt idx="53">
                  <c:v>1.5176032696409651</c:v>
                </c:pt>
                <c:pt idx="54">
                  <c:v>1.6417336887110479</c:v>
                </c:pt>
                <c:pt idx="55">
                  <c:v>1.7133132855583348</c:v>
                </c:pt>
                <c:pt idx="56">
                  <c:v>1.6344666120117433</c:v>
                </c:pt>
                <c:pt idx="57">
                  <c:v>1.8371988530795673</c:v>
                </c:pt>
                <c:pt idx="58">
                  <c:v>1.8145584816472069</c:v>
                </c:pt>
                <c:pt idx="59">
                  <c:v>1.6514324123520852</c:v>
                </c:pt>
                <c:pt idx="60">
                  <c:v>1.6174797176611804</c:v>
                </c:pt>
                <c:pt idx="61">
                  <c:v>1.7039269653980182</c:v>
                </c:pt>
                <c:pt idx="62">
                  <c:v>1.6965369726740571</c:v>
                </c:pt>
                <c:pt idx="63">
                  <c:v>1.7751375203188426</c:v>
                </c:pt>
                <c:pt idx="64">
                  <c:v>1.8520797696887807</c:v>
                </c:pt>
                <c:pt idx="65">
                  <c:v>1.9198311991762149</c:v>
                </c:pt>
                <c:pt idx="66">
                  <c:v>2.0395802433810664</c:v>
                </c:pt>
                <c:pt idx="67">
                  <c:v>2.0601576270506672</c:v>
                </c:pt>
                <c:pt idx="68">
                  <c:v>2.08625587796725</c:v>
                </c:pt>
                <c:pt idx="69">
                  <c:v>2.0978036778301887</c:v>
                </c:pt>
                <c:pt idx="70">
                  <c:v>1.9836153290528118</c:v>
                </c:pt>
                <c:pt idx="71">
                  <c:v>1.8785896256745365</c:v>
                </c:pt>
                <c:pt idx="72">
                  <c:v>1.8607022254708598</c:v>
                </c:pt>
                <c:pt idx="73">
                  <c:v>1.9095767828827859</c:v>
                </c:pt>
                <c:pt idx="74">
                  <c:v>1.7352137137111734</c:v>
                </c:pt>
                <c:pt idx="75">
                  <c:v>1.5578392926377616</c:v>
                </c:pt>
                <c:pt idx="76">
                  <c:v>1.6467176547923861</c:v>
                </c:pt>
                <c:pt idx="77">
                  <c:v>1.5967929755889974</c:v>
                </c:pt>
                <c:pt idx="78">
                  <c:v>1.4747201966796419</c:v>
                </c:pt>
                <c:pt idx="79">
                  <c:v>1.5761755634863195</c:v>
                </c:pt>
                <c:pt idx="80">
                  <c:v>1.6538762991265785</c:v>
                </c:pt>
                <c:pt idx="81">
                  <c:v>1.5685137310528239</c:v>
                </c:pt>
                <c:pt idx="82">
                  <c:v>1.5003560584474935</c:v>
                </c:pt>
                <c:pt idx="83">
                  <c:v>1.2999550294090814</c:v>
                </c:pt>
                <c:pt idx="84">
                  <c:v>1.3533801053510057</c:v>
                </c:pt>
                <c:pt idx="85">
                  <c:v>1.3462048638761432</c:v>
                </c:pt>
                <c:pt idx="86">
                  <c:v>1.3900096336790884</c:v>
                </c:pt>
                <c:pt idx="87">
                  <c:v>1.4252366201372317</c:v>
                </c:pt>
                <c:pt idx="88">
                  <c:v>1.381852725297279</c:v>
                </c:pt>
                <c:pt idx="89">
                  <c:v>1.3609061643736609</c:v>
                </c:pt>
                <c:pt idx="90">
                  <c:v>1.4139317872471331</c:v>
                </c:pt>
                <c:pt idx="91">
                  <c:v>1.4879261294188342</c:v>
                </c:pt>
                <c:pt idx="92">
                  <c:v>1.4378133848606267</c:v>
                </c:pt>
                <c:pt idx="93">
                  <c:v>1.3672316464466954</c:v>
                </c:pt>
                <c:pt idx="94">
                  <c:v>1.2918015799643257</c:v>
                </c:pt>
                <c:pt idx="95">
                  <c:v>1.2448507492892158</c:v>
                </c:pt>
                <c:pt idx="96">
                  <c:v>1.2199853032100656</c:v>
                </c:pt>
                <c:pt idx="97">
                  <c:v>1.2557670444954272</c:v>
                </c:pt>
                <c:pt idx="98">
                  <c:v>1.2574670251528863</c:v>
                </c:pt>
                <c:pt idx="99">
                  <c:v>1.3188593164559925</c:v>
                </c:pt>
                <c:pt idx="100">
                  <c:v>1.3421996234081059</c:v>
                </c:pt>
                <c:pt idx="101">
                  <c:v>1.2916679590968745</c:v>
                </c:pt>
                <c:pt idx="102">
                  <c:v>1.3368695547157379</c:v>
                </c:pt>
                <c:pt idx="103">
                  <c:v>1.2722097127891845</c:v>
                </c:pt>
                <c:pt idx="104">
                  <c:v>1.2519651125448821</c:v>
                </c:pt>
                <c:pt idx="105">
                  <c:v>1.1641153203842287</c:v>
                </c:pt>
                <c:pt idx="106">
                  <c:v>1.1205260658673439</c:v>
                </c:pt>
                <c:pt idx="107">
                  <c:v>1.2207438964033857</c:v>
                </c:pt>
                <c:pt idx="108">
                  <c:v>1.2533368664815741</c:v>
                </c:pt>
                <c:pt idx="109">
                  <c:v>1.1895998914306605</c:v>
                </c:pt>
                <c:pt idx="110">
                  <c:v>1.2202998366703175</c:v>
                </c:pt>
                <c:pt idx="111">
                  <c:v>1.2186930871087334</c:v>
                </c:pt>
                <c:pt idx="112">
                  <c:v>1.2352494020209936</c:v>
                </c:pt>
                <c:pt idx="113">
                  <c:v>1.2366844313350471</c:v>
                </c:pt>
                <c:pt idx="114">
                  <c:v>1.0615002744284454</c:v>
                </c:pt>
                <c:pt idx="115">
                  <c:v>1.2229156220350836</c:v>
                </c:pt>
                <c:pt idx="116">
                  <c:v>1.3036845424667969</c:v>
                </c:pt>
                <c:pt idx="117">
                  <c:v>1.1990565665463124</c:v>
                </c:pt>
                <c:pt idx="118">
                  <c:v>1.2536538605719205</c:v>
                </c:pt>
                <c:pt idx="119">
                  <c:v>1.1947569792510364</c:v>
                </c:pt>
                <c:pt idx="120">
                  <c:v>1.2126877167046659</c:v>
                </c:pt>
                <c:pt idx="121">
                  <c:v>1.2438742535577387</c:v>
                </c:pt>
                <c:pt idx="122">
                  <c:v>1.2785921497990653</c:v>
                </c:pt>
                <c:pt idx="123">
                  <c:v>1.2084248359386864</c:v>
                </c:pt>
                <c:pt idx="124">
                  <c:v>1.2874740401408218</c:v>
                </c:pt>
                <c:pt idx="125">
                  <c:v>1.3117260222289788</c:v>
                </c:pt>
                <c:pt idx="126">
                  <c:v>1.3068538407724946</c:v>
                </c:pt>
                <c:pt idx="127">
                  <c:v>1.2960264325567286</c:v>
                </c:pt>
                <c:pt idx="128">
                  <c:v>1.3360715287973808</c:v>
                </c:pt>
                <c:pt idx="129">
                  <c:v>1.3983770634840911</c:v>
                </c:pt>
                <c:pt idx="130">
                  <c:v>1.4611529501625702</c:v>
                </c:pt>
                <c:pt idx="131">
                  <c:v>1.4475975233933653</c:v>
                </c:pt>
                <c:pt idx="132">
                  <c:v>1.49128686738236</c:v>
                </c:pt>
                <c:pt idx="133">
                  <c:v>1.5604356312602572</c:v>
                </c:pt>
                <c:pt idx="134">
                  <c:v>1.6115396941899456</c:v>
                </c:pt>
                <c:pt idx="135">
                  <c:v>1.6404669521059771</c:v>
                </c:pt>
                <c:pt idx="136">
                  <c:v>1.6651535318605397</c:v>
                </c:pt>
                <c:pt idx="137">
                  <c:v>1.7744512361379239</c:v>
                </c:pt>
                <c:pt idx="138">
                  <c:v>1.8775989324115379</c:v>
                </c:pt>
                <c:pt idx="139">
                  <c:v>1.913334699513493</c:v>
                </c:pt>
                <c:pt idx="140">
                  <c:v>1.7615122185727869</c:v>
                </c:pt>
                <c:pt idx="141">
                  <c:v>1.7201315552291321</c:v>
                </c:pt>
                <c:pt idx="142">
                  <c:v>1.7378043748051815</c:v>
                </c:pt>
                <c:pt idx="143">
                  <c:v>1.6525140513955014</c:v>
                </c:pt>
                <c:pt idx="144">
                  <c:v>1.6448721793581604</c:v>
                </c:pt>
                <c:pt idx="145">
                  <c:v>1.7151759731232168</c:v>
                </c:pt>
                <c:pt idx="146">
                  <c:v>1.8125405871449152</c:v>
                </c:pt>
                <c:pt idx="147">
                  <c:v>1.8413562222319919</c:v>
                </c:pt>
                <c:pt idx="148">
                  <c:v>1.8445432435921156</c:v>
                </c:pt>
                <c:pt idx="149">
                  <c:v>1.8137227026801181</c:v>
                </c:pt>
                <c:pt idx="150">
                  <c:v>1.8034943348675683</c:v>
                </c:pt>
                <c:pt idx="151">
                  <c:v>1.9140601096213812</c:v>
                </c:pt>
                <c:pt idx="152">
                  <c:v>1.91376021514274</c:v>
                </c:pt>
                <c:pt idx="153">
                  <c:v>1.9113025887651152</c:v>
                </c:pt>
                <c:pt idx="154">
                  <c:v>1.905690400727968</c:v>
                </c:pt>
                <c:pt idx="155">
                  <c:v>1.8943221078955883</c:v>
                </c:pt>
                <c:pt idx="156">
                  <c:v>1.8794692028874982</c:v>
                </c:pt>
                <c:pt idx="157">
                  <c:v>1.9111949428553607</c:v>
                </c:pt>
                <c:pt idx="158">
                  <c:v>1.9197275683984765</c:v>
                </c:pt>
                <c:pt idx="159">
                  <c:v>1.9866638538943742</c:v>
                </c:pt>
                <c:pt idx="160">
                  <c:v>1.8857264576760477</c:v>
                </c:pt>
                <c:pt idx="161">
                  <c:v>1.9270342378116159</c:v>
                </c:pt>
                <c:pt idx="162">
                  <c:v>1.8812615710696712</c:v>
                </c:pt>
                <c:pt idx="163">
                  <c:v>1.9750527539183376</c:v>
                </c:pt>
                <c:pt idx="164">
                  <c:v>1.9420280369734455</c:v>
                </c:pt>
                <c:pt idx="165">
                  <c:v>1.9329105052697542</c:v>
                </c:pt>
                <c:pt idx="166">
                  <c:v>1.9642745180166552</c:v>
                </c:pt>
                <c:pt idx="167">
                  <c:v>2.0270742824120931</c:v>
                </c:pt>
                <c:pt idx="168">
                  <c:v>2.1431232537418143</c:v>
                </c:pt>
                <c:pt idx="169">
                  <c:v>2.1942300895044409</c:v>
                </c:pt>
                <c:pt idx="170">
                  <c:v>2.1974835807851485</c:v>
                </c:pt>
                <c:pt idx="171">
                  <c:v>2.1927676167095917</c:v>
                </c:pt>
                <c:pt idx="172">
                  <c:v>2.2867637157838829</c:v>
                </c:pt>
                <c:pt idx="173">
                  <c:v>2.3310571736730337</c:v>
                </c:pt>
                <c:pt idx="174">
                  <c:v>2.4159670866815341</c:v>
                </c:pt>
                <c:pt idx="175">
                  <c:v>2.4897735042837654</c:v>
                </c:pt>
                <c:pt idx="176">
                  <c:v>2.2779679976206268</c:v>
                </c:pt>
                <c:pt idx="177">
                  <c:v>2.0181888232960361</c:v>
                </c:pt>
                <c:pt idx="178">
                  <c:v>2.1176876622507064</c:v>
                </c:pt>
                <c:pt idx="179">
                  <c:v>2.1822742000285453</c:v>
                </c:pt>
                <c:pt idx="180">
                  <c:v>2.2617157803656118</c:v>
                </c:pt>
                <c:pt idx="181">
                  <c:v>2.4778143659367551</c:v>
                </c:pt>
                <c:pt idx="182">
                  <c:v>2.5545561977107534</c:v>
                </c:pt>
                <c:pt idx="183">
                  <c:v>2.5441257114441695</c:v>
                </c:pt>
                <c:pt idx="184">
                  <c:v>2.3994324150319719</c:v>
                </c:pt>
                <c:pt idx="185">
                  <c:v>2.7446501203375115</c:v>
                </c:pt>
                <c:pt idx="186">
                  <c:v>2.8526081691506171</c:v>
                </c:pt>
                <c:pt idx="187">
                  <c:v>2.9301907294026366</c:v>
                </c:pt>
                <c:pt idx="188">
                  <c:v>3.0516303959633491</c:v>
                </c:pt>
                <c:pt idx="189">
                  <c:v>3.1498370386227692</c:v>
                </c:pt>
                <c:pt idx="190">
                  <c:v>3.1320334505547072</c:v>
                </c:pt>
                <c:pt idx="191">
                  <c:v>3.2624795981113719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3-4864-A951-9565FAA3F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656335"/>
        <c:axId val="1817325855"/>
      </c:lineChart>
      <c:dateAx>
        <c:axId val="1843656335"/>
        <c:scaling>
          <c:orientation val="minMax"/>
        </c:scaling>
        <c:delete val="0"/>
        <c:axPos val="b"/>
        <c:numFmt formatCode="yyyy&quot;-&quot;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7325855"/>
        <c:crosses val="autoZero"/>
        <c:auto val="1"/>
        <c:lblOffset val="100"/>
        <c:baseTimeUnit val="months"/>
      </c:dateAx>
      <c:valAx>
        <c:axId val="18173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₽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365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annual excess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Анализ!$X$1</c:f>
              <c:strCache>
                <c:ptCount val="1"/>
                <c:pt idx="0">
                  <c:v>Арсагера ER Rolling 1y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Анализ!$A$2:$A$192</c:f>
              <c:numCache>
                <c:formatCode>yyyy"-"mm</c:formatCode>
                <c:ptCount val="191"/>
                <c:pt idx="0">
                  <c:v>38533</c:v>
                </c:pt>
                <c:pt idx="1">
                  <c:v>38564</c:v>
                </c:pt>
                <c:pt idx="2">
                  <c:v>38595</c:v>
                </c:pt>
                <c:pt idx="3">
                  <c:v>38625</c:v>
                </c:pt>
                <c:pt idx="4">
                  <c:v>38656</c:v>
                </c:pt>
                <c:pt idx="5">
                  <c:v>38686</c:v>
                </c:pt>
                <c:pt idx="6">
                  <c:v>38717</c:v>
                </c:pt>
                <c:pt idx="7">
                  <c:v>38748</c:v>
                </c:pt>
                <c:pt idx="8">
                  <c:v>38776</c:v>
                </c:pt>
                <c:pt idx="9">
                  <c:v>38807</c:v>
                </c:pt>
                <c:pt idx="10">
                  <c:v>38837</c:v>
                </c:pt>
                <c:pt idx="11">
                  <c:v>38868</c:v>
                </c:pt>
                <c:pt idx="12">
                  <c:v>38898</c:v>
                </c:pt>
                <c:pt idx="13">
                  <c:v>38929</c:v>
                </c:pt>
                <c:pt idx="14">
                  <c:v>38960</c:v>
                </c:pt>
                <c:pt idx="15">
                  <c:v>38990</c:v>
                </c:pt>
                <c:pt idx="16">
                  <c:v>39021</c:v>
                </c:pt>
                <c:pt idx="17">
                  <c:v>39051</c:v>
                </c:pt>
                <c:pt idx="18">
                  <c:v>39080</c:v>
                </c:pt>
                <c:pt idx="19">
                  <c:v>39113</c:v>
                </c:pt>
                <c:pt idx="20">
                  <c:v>39141</c:v>
                </c:pt>
                <c:pt idx="21">
                  <c:v>39171</c:v>
                </c:pt>
                <c:pt idx="22">
                  <c:v>39200</c:v>
                </c:pt>
                <c:pt idx="23">
                  <c:v>39233</c:v>
                </c:pt>
                <c:pt idx="24">
                  <c:v>39262</c:v>
                </c:pt>
                <c:pt idx="25">
                  <c:v>39294</c:v>
                </c:pt>
                <c:pt idx="26">
                  <c:v>39325</c:v>
                </c:pt>
                <c:pt idx="27">
                  <c:v>39353</c:v>
                </c:pt>
                <c:pt idx="28">
                  <c:v>39386</c:v>
                </c:pt>
                <c:pt idx="29">
                  <c:v>39416</c:v>
                </c:pt>
                <c:pt idx="30">
                  <c:v>39445</c:v>
                </c:pt>
                <c:pt idx="31">
                  <c:v>39478</c:v>
                </c:pt>
                <c:pt idx="32">
                  <c:v>39507</c:v>
                </c:pt>
                <c:pt idx="33">
                  <c:v>39538</c:v>
                </c:pt>
                <c:pt idx="34">
                  <c:v>39568</c:v>
                </c:pt>
                <c:pt idx="35">
                  <c:v>39598</c:v>
                </c:pt>
                <c:pt idx="36">
                  <c:v>39629</c:v>
                </c:pt>
                <c:pt idx="37">
                  <c:v>39660</c:v>
                </c:pt>
                <c:pt idx="38">
                  <c:v>39689</c:v>
                </c:pt>
                <c:pt idx="39">
                  <c:v>39721</c:v>
                </c:pt>
                <c:pt idx="40">
                  <c:v>39752</c:v>
                </c:pt>
                <c:pt idx="41">
                  <c:v>39780</c:v>
                </c:pt>
                <c:pt idx="42">
                  <c:v>39813</c:v>
                </c:pt>
                <c:pt idx="43">
                  <c:v>39843</c:v>
                </c:pt>
                <c:pt idx="44">
                  <c:v>39871</c:v>
                </c:pt>
                <c:pt idx="45">
                  <c:v>39903</c:v>
                </c:pt>
                <c:pt idx="46">
                  <c:v>39933</c:v>
                </c:pt>
                <c:pt idx="47">
                  <c:v>39962</c:v>
                </c:pt>
                <c:pt idx="48">
                  <c:v>39994</c:v>
                </c:pt>
                <c:pt idx="49">
                  <c:v>40025</c:v>
                </c:pt>
                <c:pt idx="50">
                  <c:v>40056</c:v>
                </c:pt>
                <c:pt idx="51">
                  <c:v>40086</c:v>
                </c:pt>
                <c:pt idx="52">
                  <c:v>40116</c:v>
                </c:pt>
                <c:pt idx="53">
                  <c:v>40147</c:v>
                </c:pt>
                <c:pt idx="54">
                  <c:v>40178</c:v>
                </c:pt>
                <c:pt idx="55">
                  <c:v>40207</c:v>
                </c:pt>
                <c:pt idx="56">
                  <c:v>40236</c:v>
                </c:pt>
                <c:pt idx="57">
                  <c:v>40268</c:v>
                </c:pt>
                <c:pt idx="58">
                  <c:v>40298</c:v>
                </c:pt>
                <c:pt idx="59">
                  <c:v>40329</c:v>
                </c:pt>
                <c:pt idx="60">
                  <c:v>40359</c:v>
                </c:pt>
                <c:pt idx="61">
                  <c:v>40389</c:v>
                </c:pt>
                <c:pt idx="62">
                  <c:v>40421</c:v>
                </c:pt>
                <c:pt idx="63">
                  <c:v>40451</c:v>
                </c:pt>
                <c:pt idx="64">
                  <c:v>40480</c:v>
                </c:pt>
                <c:pt idx="65">
                  <c:v>40512</c:v>
                </c:pt>
                <c:pt idx="66">
                  <c:v>40543</c:v>
                </c:pt>
                <c:pt idx="67">
                  <c:v>40574</c:v>
                </c:pt>
                <c:pt idx="68">
                  <c:v>40602</c:v>
                </c:pt>
                <c:pt idx="69">
                  <c:v>40633</c:v>
                </c:pt>
                <c:pt idx="70">
                  <c:v>40662</c:v>
                </c:pt>
                <c:pt idx="71">
                  <c:v>40694</c:v>
                </c:pt>
                <c:pt idx="72">
                  <c:v>40724</c:v>
                </c:pt>
                <c:pt idx="73">
                  <c:v>40753</c:v>
                </c:pt>
                <c:pt idx="74">
                  <c:v>40786</c:v>
                </c:pt>
                <c:pt idx="75">
                  <c:v>40816</c:v>
                </c:pt>
                <c:pt idx="76">
                  <c:v>40847</c:v>
                </c:pt>
                <c:pt idx="77">
                  <c:v>40877</c:v>
                </c:pt>
                <c:pt idx="78">
                  <c:v>40907</c:v>
                </c:pt>
                <c:pt idx="79">
                  <c:v>40939</c:v>
                </c:pt>
                <c:pt idx="80">
                  <c:v>40968</c:v>
                </c:pt>
                <c:pt idx="81">
                  <c:v>40998</c:v>
                </c:pt>
                <c:pt idx="82">
                  <c:v>41027</c:v>
                </c:pt>
                <c:pt idx="83">
                  <c:v>41060</c:v>
                </c:pt>
                <c:pt idx="84">
                  <c:v>41089</c:v>
                </c:pt>
                <c:pt idx="85">
                  <c:v>41121</c:v>
                </c:pt>
                <c:pt idx="86">
                  <c:v>41152</c:v>
                </c:pt>
                <c:pt idx="87">
                  <c:v>41180</c:v>
                </c:pt>
                <c:pt idx="88">
                  <c:v>41213</c:v>
                </c:pt>
                <c:pt idx="89">
                  <c:v>41243</c:v>
                </c:pt>
                <c:pt idx="90">
                  <c:v>41272</c:v>
                </c:pt>
                <c:pt idx="91">
                  <c:v>41305</c:v>
                </c:pt>
                <c:pt idx="92">
                  <c:v>41333</c:v>
                </c:pt>
                <c:pt idx="93">
                  <c:v>41362</c:v>
                </c:pt>
                <c:pt idx="94">
                  <c:v>41394</c:v>
                </c:pt>
                <c:pt idx="95">
                  <c:v>41425</c:v>
                </c:pt>
                <c:pt idx="96">
                  <c:v>41453</c:v>
                </c:pt>
                <c:pt idx="97">
                  <c:v>41486</c:v>
                </c:pt>
                <c:pt idx="98">
                  <c:v>41516</c:v>
                </c:pt>
                <c:pt idx="99">
                  <c:v>41547</c:v>
                </c:pt>
                <c:pt idx="100">
                  <c:v>41578</c:v>
                </c:pt>
                <c:pt idx="101">
                  <c:v>41607</c:v>
                </c:pt>
                <c:pt idx="102">
                  <c:v>41639</c:v>
                </c:pt>
                <c:pt idx="103">
                  <c:v>41670</c:v>
                </c:pt>
                <c:pt idx="104">
                  <c:v>41698</c:v>
                </c:pt>
                <c:pt idx="105">
                  <c:v>41729</c:v>
                </c:pt>
                <c:pt idx="106">
                  <c:v>41759</c:v>
                </c:pt>
                <c:pt idx="107">
                  <c:v>41789</c:v>
                </c:pt>
                <c:pt idx="108">
                  <c:v>41820</c:v>
                </c:pt>
                <c:pt idx="109">
                  <c:v>41851</c:v>
                </c:pt>
                <c:pt idx="110">
                  <c:v>41880</c:v>
                </c:pt>
                <c:pt idx="111">
                  <c:v>41912</c:v>
                </c:pt>
                <c:pt idx="112">
                  <c:v>41943</c:v>
                </c:pt>
                <c:pt idx="113">
                  <c:v>41971</c:v>
                </c:pt>
                <c:pt idx="114">
                  <c:v>42004</c:v>
                </c:pt>
                <c:pt idx="115">
                  <c:v>42034</c:v>
                </c:pt>
                <c:pt idx="116">
                  <c:v>42062</c:v>
                </c:pt>
                <c:pt idx="117">
                  <c:v>42094</c:v>
                </c:pt>
                <c:pt idx="118">
                  <c:v>42124</c:v>
                </c:pt>
                <c:pt idx="119">
                  <c:v>42153</c:v>
                </c:pt>
                <c:pt idx="120">
                  <c:v>42185</c:v>
                </c:pt>
                <c:pt idx="121">
                  <c:v>42216</c:v>
                </c:pt>
                <c:pt idx="122">
                  <c:v>42247</c:v>
                </c:pt>
                <c:pt idx="123">
                  <c:v>42277</c:v>
                </c:pt>
                <c:pt idx="124">
                  <c:v>42307</c:v>
                </c:pt>
                <c:pt idx="125">
                  <c:v>42338</c:v>
                </c:pt>
                <c:pt idx="126">
                  <c:v>42369</c:v>
                </c:pt>
                <c:pt idx="127">
                  <c:v>42398</c:v>
                </c:pt>
                <c:pt idx="128">
                  <c:v>42429</c:v>
                </c:pt>
                <c:pt idx="129">
                  <c:v>42460</c:v>
                </c:pt>
                <c:pt idx="130">
                  <c:v>42489</c:v>
                </c:pt>
                <c:pt idx="131">
                  <c:v>42521</c:v>
                </c:pt>
                <c:pt idx="132">
                  <c:v>42551</c:v>
                </c:pt>
                <c:pt idx="133">
                  <c:v>42580</c:v>
                </c:pt>
                <c:pt idx="134">
                  <c:v>42613</c:v>
                </c:pt>
                <c:pt idx="135">
                  <c:v>42643</c:v>
                </c:pt>
                <c:pt idx="136">
                  <c:v>42674</c:v>
                </c:pt>
                <c:pt idx="137">
                  <c:v>42704</c:v>
                </c:pt>
                <c:pt idx="138">
                  <c:v>42734</c:v>
                </c:pt>
                <c:pt idx="139">
                  <c:v>42766</c:v>
                </c:pt>
                <c:pt idx="140">
                  <c:v>42794</c:v>
                </c:pt>
                <c:pt idx="141">
                  <c:v>42825</c:v>
                </c:pt>
                <c:pt idx="142">
                  <c:v>42853</c:v>
                </c:pt>
                <c:pt idx="143">
                  <c:v>42886</c:v>
                </c:pt>
                <c:pt idx="144">
                  <c:v>42916</c:v>
                </c:pt>
                <c:pt idx="145">
                  <c:v>42947</c:v>
                </c:pt>
                <c:pt idx="146">
                  <c:v>42978</c:v>
                </c:pt>
                <c:pt idx="147">
                  <c:v>43007</c:v>
                </c:pt>
                <c:pt idx="148">
                  <c:v>43039</c:v>
                </c:pt>
                <c:pt idx="149">
                  <c:v>43069</c:v>
                </c:pt>
                <c:pt idx="150">
                  <c:v>43098</c:v>
                </c:pt>
                <c:pt idx="151">
                  <c:v>43131</c:v>
                </c:pt>
                <c:pt idx="152">
                  <c:v>43159</c:v>
                </c:pt>
                <c:pt idx="153">
                  <c:v>43189</c:v>
                </c:pt>
                <c:pt idx="154">
                  <c:v>43218</c:v>
                </c:pt>
                <c:pt idx="155">
                  <c:v>43251</c:v>
                </c:pt>
                <c:pt idx="156">
                  <c:v>43280</c:v>
                </c:pt>
                <c:pt idx="157">
                  <c:v>43312</c:v>
                </c:pt>
                <c:pt idx="158">
                  <c:v>43343</c:v>
                </c:pt>
                <c:pt idx="159">
                  <c:v>43371</c:v>
                </c:pt>
                <c:pt idx="160">
                  <c:v>43404</c:v>
                </c:pt>
                <c:pt idx="161">
                  <c:v>43434</c:v>
                </c:pt>
                <c:pt idx="162">
                  <c:v>43463</c:v>
                </c:pt>
                <c:pt idx="163">
                  <c:v>43496</c:v>
                </c:pt>
                <c:pt idx="164">
                  <c:v>43524</c:v>
                </c:pt>
                <c:pt idx="165">
                  <c:v>43553</c:v>
                </c:pt>
                <c:pt idx="166">
                  <c:v>43585</c:v>
                </c:pt>
                <c:pt idx="167">
                  <c:v>43616</c:v>
                </c:pt>
                <c:pt idx="168">
                  <c:v>43644</c:v>
                </c:pt>
                <c:pt idx="169">
                  <c:v>43677</c:v>
                </c:pt>
                <c:pt idx="170">
                  <c:v>43707</c:v>
                </c:pt>
                <c:pt idx="171">
                  <c:v>43738</c:v>
                </c:pt>
                <c:pt idx="172">
                  <c:v>43769</c:v>
                </c:pt>
                <c:pt idx="173">
                  <c:v>43798</c:v>
                </c:pt>
                <c:pt idx="174">
                  <c:v>43830</c:v>
                </c:pt>
                <c:pt idx="175">
                  <c:v>43861</c:v>
                </c:pt>
                <c:pt idx="176">
                  <c:v>43889</c:v>
                </c:pt>
                <c:pt idx="177">
                  <c:v>43917</c:v>
                </c:pt>
                <c:pt idx="178">
                  <c:v>43951</c:v>
                </c:pt>
                <c:pt idx="179">
                  <c:v>43980</c:v>
                </c:pt>
                <c:pt idx="180">
                  <c:v>44012</c:v>
                </c:pt>
                <c:pt idx="181">
                  <c:v>44043</c:v>
                </c:pt>
                <c:pt idx="182">
                  <c:v>44074</c:v>
                </c:pt>
                <c:pt idx="183">
                  <c:v>44104</c:v>
                </c:pt>
                <c:pt idx="184">
                  <c:v>44134</c:v>
                </c:pt>
                <c:pt idx="185">
                  <c:v>44165</c:v>
                </c:pt>
                <c:pt idx="186">
                  <c:v>44196</c:v>
                </c:pt>
                <c:pt idx="187">
                  <c:v>44225</c:v>
                </c:pt>
                <c:pt idx="188">
                  <c:v>44253</c:v>
                </c:pt>
                <c:pt idx="189">
                  <c:v>44286</c:v>
                </c:pt>
                <c:pt idx="190">
                  <c:v>44316</c:v>
                </c:pt>
              </c:numCache>
            </c:numRef>
          </c:cat>
          <c:val>
            <c:numRef>
              <c:f>Анализ!$X$2:$X$193</c:f>
              <c:numCache>
                <c:formatCode>General</c:formatCode>
                <c:ptCount val="192"/>
                <c:pt idx="11" formatCode="0.00%">
                  <c:v>0.24647917585171464</c:v>
                </c:pt>
                <c:pt idx="12" formatCode="0.00%">
                  <c:v>0.19952784856629768</c:v>
                </c:pt>
                <c:pt idx="13" formatCode="0.00%">
                  <c:v>0.13607498507962079</c:v>
                </c:pt>
                <c:pt idx="14" formatCode="0.00%">
                  <c:v>4.2549885399268295E-2</c:v>
                </c:pt>
                <c:pt idx="15" formatCode="0.00%">
                  <c:v>-1.4697084897496437E-2</c:v>
                </c:pt>
                <c:pt idx="16" formatCode="0.00%">
                  <c:v>-2.7970041197979967E-2</c:v>
                </c:pt>
                <c:pt idx="17" formatCode="0.00%">
                  <c:v>2.671190140453894E-2</c:v>
                </c:pt>
                <c:pt idx="18" formatCode="0.00%">
                  <c:v>6.7058619397630581E-2</c:v>
                </c:pt>
                <c:pt idx="19" formatCode="0.00%">
                  <c:v>-8.4827741951143398E-3</c:v>
                </c:pt>
                <c:pt idx="20" formatCode="0.00%">
                  <c:v>5.8602188272562916E-3</c:v>
                </c:pt>
                <c:pt idx="21" formatCode="0.00%">
                  <c:v>2.5536620645050245E-3</c:v>
                </c:pt>
                <c:pt idx="22" formatCode="0.00%">
                  <c:v>7.1732512011434046E-2</c:v>
                </c:pt>
                <c:pt idx="23" formatCode="0.00%">
                  <c:v>2.4747119033274201E-2</c:v>
                </c:pt>
                <c:pt idx="24" formatCode="0.00%">
                  <c:v>2.4712958901198512E-2</c:v>
                </c:pt>
                <c:pt idx="25" formatCode="0.00%">
                  <c:v>2.5630779954585847E-2</c:v>
                </c:pt>
                <c:pt idx="26" formatCode="0.00%">
                  <c:v>8.0568053006278895E-2</c:v>
                </c:pt>
                <c:pt idx="27" formatCode="0.00%">
                  <c:v>7.2990675510575143E-2</c:v>
                </c:pt>
                <c:pt idx="28" formatCode="0.00%">
                  <c:v>6.6313719331843046E-2</c:v>
                </c:pt>
                <c:pt idx="29" formatCode="0.00%">
                  <c:v>2.2380658765706718E-2</c:v>
                </c:pt>
                <c:pt idx="30" formatCode="0.00%">
                  <c:v>4.9029123112050099E-2</c:v>
                </c:pt>
                <c:pt idx="31" formatCode="0.00%">
                  <c:v>-6.6071650393396686E-2</c:v>
                </c:pt>
                <c:pt idx="32" formatCode="0.00%">
                  <c:v>-1.0968252944252632E-2</c:v>
                </c:pt>
                <c:pt idx="33" formatCode="0.00%">
                  <c:v>-1.1825097237747495E-2</c:v>
                </c:pt>
                <c:pt idx="34" formatCode="0.00%">
                  <c:v>9.6693258341166377E-2</c:v>
                </c:pt>
                <c:pt idx="35" formatCode="0.00%">
                  <c:v>0.10726839594703974</c:v>
                </c:pt>
                <c:pt idx="36" formatCode="0.00%">
                  <c:v>2.2942333021845673E-2</c:v>
                </c:pt>
                <c:pt idx="37" formatCode="0.00%">
                  <c:v>-8.5124396401297542E-2</c:v>
                </c:pt>
                <c:pt idx="38" formatCode="0.00%">
                  <c:v>-0.24115718673494957</c:v>
                </c:pt>
                <c:pt idx="39" formatCode="0.00%">
                  <c:v>-0.50816675762842078</c:v>
                </c:pt>
                <c:pt idx="40" formatCode="0.00%">
                  <c:v>-0.68912904098941064</c:v>
                </c:pt>
                <c:pt idx="41" formatCode="0.00%">
                  <c:v>-0.73968760694164482</c:v>
                </c:pt>
                <c:pt idx="42" formatCode="0.00%">
                  <c:v>-0.69087408510176129</c:v>
                </c:pt>
                <c:pt idx="43" formatCode="0.00%">
                  <c:v>-0.7219044011895972</c:v>
                </c:pt>
                <c:pt idx="44" formatCode="0.00%">
                  <c:v>-0.67859002244788946</c:v>
                </c:pt>
                <c:pt idx="45" formatCode="0.00%">
                  <c:v>-0.62083853425581137</c:v>
                </c:pt>
                <c:pt idx="46" formatCode="0.00%">
                  <c:v>-0.53701906072059069</c:v>
                </c:pt>
                <c:pt idx="47" formatCode="0.00%">
                  <c:v>-0.42592756966614664</c:v>
                </c:pt>
                <c:pt idx="48" formatCode="0.00%">
                  <c:v>-0.35324440968245896</c:v>
                </c:pt>
                <c:pt idx="49" formatCode="0.00%">
                  <c:v>-0.23504918469383373</c:v>
                </c:pt>
                <c:pt idx="50" formatCode="0.00%">
                  <c:v>0.22080690182884677</c:v>
                </c:pt>
                <c:pt idx="51" formatCode="0.00%">
                  <c:v>1.5073610230370051</c:v>
                </c:pt>
                <c:pt idx="52" formatCode="0.00%">
                  <c:v>2.2884150638906098</c:v>
                </c:pt>
                <c:pt idx="53" formatCode="0.00%">
                  <c:v>2.1661157787687557</c:v>
                </c:pt>
                <c:pt idx="54" formatCode="0.00%">
                  <c:v>2.3318873832729534</c:v>
                </c:pt>
                <c:pt idx="55" formatCode="0.00%">
                  <c:v>2.3498313105155386</c:v>
                </c:pt>
                <c:pt idx="56" formatCode="0.00%">
                  <c:v>1.7704524321273802</c:v>
                </c:pt>
                <c:pt idx="57" formatCode="0.00%">
                  <c:v>1.3361410776793359</c:v>
                </c:pt>
                <c:pt idx="58" formatCode="0.00%">
                  <c:v>0.97548421775093641</c:v>
                </c:pt>
                <c:pt idx="59" formatCode="0.00%">
                  <c:v>0.77719082895603253</c:v>
                </c:pt>
                <c:pt idx="60" formatCode="0.00%">
                  <c:v>0.61584627990748464</c:v>
                </c:pt>
                <c:pt idx="61" formatCode="0.00%">
                  <c:v>0.55325982475279689</c:v>
                </c:pt>
                <c:pt idx="62" formatCode="0.00%">
                  <c:v>0.21694885660522267</c:v>
                </c:pt>
                <c:pt idx="63" formatCode="0.00%">
                  <c:v>0.13315048444953659</c:v>
                </c:pt>
                <c:pt idx="64" formatCode="0.00%">
                  <c:v>0.18133598014396801</c:v>
                </c:pt>
                <c:pt idx="65" formatCode="0.00%">
                  <c:v>0.2131090554993178</c:v>
                </c:pt>
                <c:pt idx="66" formatCode="0.00%">
                  <c:v>0.17559597296152485</c:v>
                </c:pt>
                <c:pt idx="67" formatCode="0.00%">
                  <c:v>0.2359166733969531</c:v>
                </c:pt>
                <c:pt idx="68" formatCode="0.00%">
                  <c:v>0.17924185300345741</c:v>
                </c:pt>
                <c:pt idx="69" formatCode="0.00%">
                  <c:v>0.14320325779983367</c:v>
                </c:pt>
                <c:pt idx="70" formatCode="0.00%">
                  <c:v>0.27609295771864462</c:v>
                </c:pt>
                <c:pt idx="71" formatCode="0.00%">
                  <c:v>0.2729220899664937</c:v>
                </c:pt>
                <c:pt idx="72" formatCode="0.00%">
                  <c:v>0.19980100909680032</c:v>
                </c:pt>
                <c:pt idx="73" formatCode="0.00%">
                  <c:v>0.24079630358495741</c:v>
                </c:pt>
                <c:pt idx="74" formatCode="0.00%">
                  <c:v>7.1949623656447415E-2</c:v>
                </c:pt>
                <c:pt idx="75" formatCode="0.00%">
                  <c:v>-0.10180096374434666</c:v>
                </c:pt>
                <c:pt idx="76" formatCode="0.00%">
                  <c:v>-8.0844208243661231E-2</c:v>
                </c:pt>
                <c:pt idx="77" formatCode="0.00%">
                  <c:v>-0.13720758189515947</c:v>
                </c:pt>
                <c:pt idx="78" formatCode="0.00%">
                  <c:v>-0.21043245786763065</c:v>
                </c:pt>
                <c:pt idx="79" formatCode="0.00%">
                  <c:v>-0.18384987863196756</c:v>
                </c:pt>
                <c:pt idx="80" formatCode="0.00%">
                  <c:v>-0.12598640211617895</c:v>
                </c:pt>
                <c:pt idx="81" formatCode="0.00%">
                  <c:v>-9.7068634874528104E-2</c:v>
                </c:pt>
                <c:pt idx="82" formatCode="0.00%">
                  <c:v>-8.5269052519812316E-2</c:v>
                </c:pt>
                <c:pt idx="83" formatCode="0.00%">
                  <c:v>-0.21645067291007547</c:v>
                </c:pt>
                <c:pt idx="84" formatCode="0.00%">
                  <c:v>-0.21687112792492758</c:v>
                </c:pt>
                <c:pt idx="85" formatCode="0.00%">
                  <c:v>-0.10304268135159922</c:v>
                </c:pt>
                <c:pt idx="86" formatCode="0.00%">
                  <c:v>8.728265886766251E-2</c:v>
                </c:pt>
                <c:pt idx="87" formatCode="0.00%">
                  <c:v>3.3195245546217E-2</c:v>
                </c:pt>
                <c:pt idx="88" formatCode="0.00%">
                  <c:v>-3.4651964823407044E-2</c:v>
                </c:pt>
                <c:pt idx="89" formatCode="0.00%">
                  <c:v>-3.2886515319951237E-2</c:v>
                </c:pt>
                <c:pt idx="90" formatCode="0.00%">
                  <c:v>-0.10803061445373618</c:v>
                </c:pt>
                <c:pt idx="91" formatCode="0.00%">
                  <c:v>-9.519060947243696E-2</c:v>
                </c:pt>
                <c:pt idx="92" formatCode="0.00%">
                  <c:v>-8.6789025387353447E-2</c:v>
                </c:pt>
                <c:pt idx="93" formatCode="0.00%">
                  <c:v>-0.11253633091952575</c:v>
                </c:pt>
                <c:pt idx="94" formatCode="0.00%">
                  <c:v>-2.3990427273336667E-2</c:v>
                </c:pt>
                <c:pt idx="95" formatCode="0.00%">
                  <c:v>-6.5199910798329763E-2</c:v>
                </c:pt>
                <c:pt idx="96" formatCode="0.00%">
                  <c:v>-7.3518079998995622E-2</c:v>
                </c:pt>
                <c:pt idx="97" formatCode="0.00%">
                  <c:v>-7.4632039593328758E-2</c:v>
                </c:pt>
                <c:pt idx="98" formatCode="0.00%">
                  <c:v>-0.1071210563298528</c:v>
                </c:pt>
                <c:pt idx="99" formatCode="0.00%">
                  <c:v>-1.5387227075082777E-2</c:v>
                </c:pt>
                <c:pt idx="100" formatCode="0.00%">
                  <c:v>5.0503746643957292E-2</c:v>
                </c:pt>
                <c:pt idx="101" formatCode="0.00%">
                  <c:v>4.0823780239380936E-2</c:v>
                </c:pt>
                <c:pt idx="102" formatCode="0.00%">
                  <c:v>5.551202835215463E-2</c:v>
                </c:pt>
                <c:pt idx="103" formatCode="0.00%">
                  <c:v>3.7642379840268969E-2</c:v>
                </c:pt>
                <c:pt idx="104" formatCode="0.00%">
                  <c:v>8.6088594407009111E-2</c:v>
                </c:pt>
                <c:pt idx="105" formatCode="0.00%">
                  <c:v>6.1560179696273698E-2</c:v>
                </c:pt>
                <c:pt idx="106" formatCode="0.00%">
                  <c:v>4.1755664088115152E-2</c:v>
                </c:pt>
                <c:pt idx="107" formatCode="0.00%">
                  <c:v>0.10945574897041599</c:v>
                </c:pt>
                <c:pt idx="108" formatCode="0.00%">
                  <c:v>8.7703892058421662E-2</c:v>
                </c:pt>
                <c:pt idx="109" formatCode="0.00%">
                  <c:v>1.4979889801135959E-2</c:v>
                </c:pt>
                <c:pt idx="110" formatCode="0.00%">
                  <c:v>-1.7127688190212931E-2</c:v>
                </c:pt>
                <c:pt idx="111" formatCode="0.00%">
                  <c:v>-0.10170073890542386</c:v>
                </c:pt>
                <c:pt idx="112" formatCode="0.00%">
                  <c:v>-8.2170342471581503E-2</c:v>
                </c:pt>
                <c:pt idx="113" formatCode="0.00%">
                  <c:v>-0.15016585800856752</c:v>
                </c:pt>
                <c:pt idx="114" formatCode="0.00%">
                  <c:v>-0.24103539754055159</c:v>
                </c:pt>
                <c:pt idx="115" formatCode="0.00%">
                  <c:v>-0.1140547749826456</c:v>
                </c:pt>
                <c:pt idx="116" formatCode="0.00%">
                  <c:v>7.8066082751201193E-2</c:v>
                </c:pt>
                <c:pt idx="117" formatCode="0.00%">
                  <c:v>6.1594370500823503E-2</c:v>
                </c:pt>
                <c:pt idx="118" formatCode="0.00%">
                  <c:v>5.0652394374262055E-2</c:v>
                </c:pt>
                <c:pt idx="119" formatCode="0.00%">
                  <c:v>1.3095847833484608E-2</c:v>
                </c:pt>
                <c:pt idx="120" formatCode="0.00%">
                  <c:v>7.3789833019412665E-2</c:v>
                </c:pt>
                <c:pt idx="121" formatCode="0.00%">
                  <c:v>5.2963144130381501E-2</c:v>
                </c:pt>
                <c:pt idx="122" formatCode="0.00%">
                  <c:v>0.18084508498672025</c:v>
                </c:pt>
                <c:pt idx="123" formatCode="0.00%">
                  <c:v>0.10227390053390661</c:v>
                </c:pt>
                <c:pt idx="124" formatCode="0.00%">
                  <c:v>0.15465980393973022</c:v>
                </c:pt>
                <c:pt idx="125" formatCode="0.00%">
                  <c:v>0.34751818552901503</c:v>
                </c:pt>
                <c:pt idx="126" formatCode="0.00%">
                  <c:v>0.17113626188060627</c:v>
                </c:pt>
                <c:pt idx="127" formatCode="0.00%">
                  <c:v>3.1055558748063428E-2</c:v>
                </c:pt>
                <c:pt idx="128" formatCode="0.00%">
                  <c:v>0.12544698528365017</c:v>
                </c:pt>
                <c:pt idx="129" formatCode="0.00%">
                  <c:v>0.12555872569854842</c:v>
                </c:pt>
                <c:pt idx="130" formatCode="0.00%">
                  <c:v>0.21105021258575873</c:v>
                </c:pt>
                <c:pt idx="131" formatCode="0.00%">
                  <c:v>0.22029676459672998</c:v>
                </c:pt>
                <c:pt idx="132" formatCode="0.00%">
                  <c:v>0.19877706061467126</c:v>
                </c:pt>
                <c:pt idx="133" formatCode="0.00%">
                  <c:v>0.27620703497616628</c:v>
                </c:pt>
                <c:pt idx="134" formatCode="0.00%">
                  <c:v>0.39578641643456081</c:v>
                </c:pt>
                <c:pt idx="135" formatCode="0.00%">
                  <c:v>0.36128955685417719</c:v>
                </c:pt>
                <c:pt idx="136" formatCode="0.00%">
                  <c:v>0.38297557010994998</c:v>
                </c:pt>
                <c:pt idx="137" formatCode="0.00%">
                  <c:v>0.5023764159845181</c:v>
                </c:pt>
                <c:pt idx="138" formatCode="0.00%">
                  <c:v>0.58290160254187295</c:v>
                </c:pt>
                <c:pt idx="139" formatCode="0.00%">
                  <c:v>0.62133216827313564</c:v>
                </c:pt>
                <c:pt idx="140" formatCode="0.00%">
                  <c:v>0.38660300762932187</c:v>
                </c:pt>
                <c:pt idx="141" formatCode="0.00%">
                  <c:v>0.28363345805139906</c:v>
                </c:pt>
                <c:pt idx="142" formatCode="0.00%">
                  <c:v>0.28630360312181846</c:v>
                </c:pt>
                <c:pt idx="143" formatCode="0.00%">
                  <c:v>0.2110466042726411</c:v>
                </c:pt>
                <c:pt idx="144" formatCode="0.00%">
                  <c:v>0.12024860966441531</c:v>
                </c:pt>
                <c:pt idx="145" formatCode="0.00%">
                  <c:v>0.14070235005975285</c:v>
                </c:pt>
                <c:pt idx="146" formatCode="0.00%">
                  <c:v>0.20360110404526344</c:v>
                </c:pt>
                <c:pt idx="147" formatCode="0.00%">
                  <c:v>0.17850893975861037</c:v>
                </c:pt>
                <c:pt idx="148" formatCode="0.00%">
                  <c:v>9.9054401053117136E-2</c:v>
                </c:pt>
                <c:pt idx="149" formatCode="0.00%">
                  <c:v>5.3494030840713469E-2</c:v>
                </c:pt>
                <c:pt idx="150" formatCode="0.00%">
                  <c:v>-1.8673218998384811E-2</c:v>
                </c:pt>
                <c:pt idx="151" formatCode="0.00%">
                  <c:v>0.16301439050210842</c:v>
                </c:pt>
                <c:pt idx="152" formatCode="0.00%">
                  <c:v>0.20618665523683655</c:v>
                </c:pt>
                <c:pt idx="153" formatCode="0.00%">
                  <c:v>0.19533586389921531</c:v>
                </c:pt>
                <c:pt idx="154" formatCode="0.00%">
                  <c:v>0.27183664845203404</c:v>
                </c:pt>
                <c:pt idx="155" formatCode="0.00%">
                  <c:v>0.20775314899522024</c:v>
                </c:pt>
                <c:pt idx="156" formatCode="0.00%">
                  <c:v>0.1389423577609068</c:v>
                </c:pt>
                <c:pt idx="157" formatCode="0.00%">
                  <c:v>7.9227622642617401E-2</c:v>
                </c:pt>
                <c:pt idx="158" formatCode="0.00%">
                  <c:v>2.3483349794096053E-2</c:v>
                </c:pt>
                <c:pt idx="159" formatCode="0.00%">
                  <c:v>7.7640945882941903E-2</c:v>
                </c:pt>
                <c:pt idx="160" formatCode="0.00%">
                  <c:v>1.7452679996835974E-2</c:v>
                </c:pt>
                <c:pt idx="161" formatCode="0.00%">
                  <c:v>4.3014389506072614E-2</c:v>
                </c:pt>
                <c:pt idx="162" formatCode="0.00%">
                  <c:v>-7.140197619366262E-2</c:v>
                </c:pt>
                <c:pt idx="163" formatCode="0.00%">
                  <c:v>-1.8522008027368142E-2</c:v>
                </c:pt>
                <c:pt idx="164" formatCode="0.00%">
                  <c:v>-3.4012550547426135E-2</c:v>
                </c:pt>
                <c:pt idx="165" formatCode="0.00%">
                  <c:v>6.5341302952430791E-3</c:v>
                </c:pt>
                <c:pt idx="166" formatCode="0.00%">
                  <c:v>4.8820639155522372E-2</c:v>
                </c:pt>
                <c:pt idx="167" formatCode="0.00%">
                  <c:v>8.3936675813196748E-2</c:v>
                </c:pt>
                <c:pt idx="168" formatCode="0.00%">
                  <c:v>0.15720272989532713</c:v>
                </c:pt>
                <c:pt idx="169" formatCode="0.00%">
                  <c:v>0.21958086483156714</c:v>
                </c:pt>
                <c:pt idx="170" formatCode="0.00%">
                  <c:v>0.1288578158051692</c:v>
                </c:pt>
                <c:pt idx="171" formatCode="0.00%">
                  <c:v>0.20086635915360285</c:v>
                </c:pt>
                <c:pt idx="172" formatCode="0.00%">
                  <c:v>0.21087287533222199</c:v>
                </c:pt>
                <c:pt idx="173" formatCode="0.00%">
                  <c:v>0.26780480476880419</c:v>
                </c:pt>
                <c:pt idx="174" formatCode="0.00%">
                  <c:v>0.2294035181800258</c:v>
                </c:pt>
                <c:pt idx="175" formatCode="0.00%">
                  <c:v>0.29350465898980826</c:v>
                </c:pt>
                <c:pt idx="176" formatCode="0.00%">
                  <c:v>0.12975515821439854</c:v>
                </c:pt>
                <c:pt idx="177" formatCode="0.00%">
                  <c:v>-6.2817240771092853E-2</c:v>
                </c:pt>
                <c:pt idx="178" formatCode="0.00%">
                  <c:v>-9.1780000747453405E-3</c:v>
                </c:pt>
                <c:pt idx="179" formatCode="0.00%">
                  <c:v>-3.7685040127662939E-2</c:v>
                </c:pt>
                <c:pt idx="180" formatCode="0.00%">
                  <c:v>-2.1440880871264167E-2</c:v>
                </c:pt>
                <c:pt idx="181" formatCode="0.00%">
                  <c:v>4.2586390549318009E-2</c:v>
                </c:pt>
                <c:pt idx="182" formatCode="0.00%">
                  <c:v>4.0153210915710114E-2</c:v>
                </c:pt>
                <c:pt idx="183" formatCode="0.00%">
                  <c:v>1.8058990651084184E-3</c:v>
                </c:pt>
                <c:pt idx="184" formatCode="0.00%">
                  <c:v>-5.3939581976255035E-2</c:v>
                </c:pt>
                <c:pt idx="185" formatCode="0.00%">
                  <c:v>6.4000237942637428E-2</c:v>
                </c:pt>
                <c:pt idx="186" formatCode="0.00%">
                  <c:v>7.971681223199667E-2</c:v>
                </c:pt>
                <c:pt idx="187" formatCode="0.00%">
                  <c:v>0.20205832890566566</c:v>
                </c:pt>
                <c:pt idx="188" formatCode="0.00%">
                  <c:v>0.45605801109150446</c:v>
                </c:pt>
                <c:pt idx="189" formatCode="0.00%">
                  <c:v>0.39883664754593773</c:v>
                </c:pt>
                <c:pt idx="190" formatCode="0.00%">
                  <c:v>0.3216234115315264</c:v>
                </c:pt>
                <c:pt idx="191" formatCode="0.00%">
                  <c:v>0.33249636527876136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9-416E-96CB-80C9E2D3D90D}"/>
            </c:ext>
          </c:extLst>
        </c:ser>
        <c:ser>
          <c:idx val="1"/>
          <c:order val="1"/>
          <c:tx>
            <c:strRef>
              <c:f>Анализ!$Y$1</c:f>
              <c:strCache>
                <c:ptCount val="1"/>
                <c:pt idx="0">
                  <c:v>MKT ER Rolling 1y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Анализ!$A$2:$A$192</c:f>
              <c:numCache>
                <c:formatCode>yyyy"-"mm</c:formatCode>
                <c:ptCount val="191"/>
                <c:pt idx="0">
                  <c:v>38533</c:v>
                </c:pt>
                <c:pt idx="1">
                  <c:v>38564</c:v>
                </c:pt>
                <c:pt idx="2">
                  <c:v>38595</c:v>
                </c:pt>
                <c:pt idx="3">
                  <c:v>38625</c:v>
                </c:pt>
                <c:pt idx="4">
                  <c:v>38656</c:v>
                </c:pt>
                <c:pt idx="5">
                  <c:v>38686</c:v>
                </c:pt>
                <c:pt idx="6">
                  <c:v>38717</c:v>
                </c:pt>
                <c:pt idx="7">
                  <c:v>38748</c:v>
                </c:pt>
                <c:pt idx="8">
                  <c:v>38776</c:v>
                </c:pt>
                <c:pt idx="9">
                  <c:v>38807</c:v>
                </c:pt>
                <c:pt idx="10">
                  <c:v>38837</c:v>
                </c:pt>
                <c:pt idx="11">
                  <c:v>38868</c:v>
                </c:pt>
                <c:pt idx="12">
                  <c:v>38898</c:v>
                </c:pt>
                <c:pt idx="13">
                  <c:v>38929</c:v>
                </c:pt>
                <c:pt idx="14">
                  <c:v>38960</c:v>
                </c:pt>
                <c:pt idx="15">
                  <c:v>38990</c:v>
                </c:pt>
                <c:pt idx="16">
                  <c:v>39021</c:v>
                </c:pt>
                <c:pt idx="17">
                  <c:v>39051</c:v>
                </c:pt>
                <c:pt idx="18">
                  <c:v>39080</c:v>
                </c:pt>
                <c:pt idx="19">
                  <c:v>39113</c:v>
                </c:pt>
                <c:pt idx="20">
                  <c:v>39141</c:v>
                </c:pt>
                <c:pt idx="21">
                  <c:v>39171</c:v>
                </c:pt>
                <c:pt idx="22">
                  <c:v>39200</c:v>
                </c:pt>
                <c:pt idx="23">
                  <c:v>39233</c:v>
                </c:pt>
                <c:pt idx="24">
                  <c:v>39262</c:v>
                </c:pt>
                <c:pt idx="25">
                  <c:v>39294</c:v>
                </c:pt>
                <c:pt idx="26">
                  <c:v>39325</c:v>
                </c:pt>
                <c:pt idx="27">
                  <c:v>39353</c:v>
                </c:pt>
                <c:pt idx="28">
                  <c:v>39386</c:v>
                </c:pt>
                <c:pt idx="29">
                  <c:v>39416</c:v>
                </c:pt>
                <c:pt idx="30">
                  <c:v>39445</c:v>
                </c:pt>
                <c:pt idx="31">
                  <c:v>39478</c:v>
                </c:pt>
                <c:pt idx="32">
                  <c:v>39507</c:v>
                </c:pt>
                <c:pt idx="33">
                  <c:v>39538</c:v>
                </c:pt>
                <c:pt idx="34">
                  <c:v>39568</c:v>
                </c:pt>
                <c:pt idx="35">
                  <c:v>39598</c:v>
                </c:pt>
                <c:pt idx="36">
                  <c:v>39629</c:v>
                </c:pt>
                <c:pt idx="37">
                  <c:v>39660</c:v>
                </c:pt>
                <c:pt idx="38">
                  <c:v>39689</c:v>
                </c:pt>
                <c:pt idx="39">
                  <c:v>39721</c:v>
                </c:pt>
                <c:pt idx="40">
                  <c:v>39752</c:v>
                </c:pt>
                <c:pt idx="41">
                  <c:v>39780</c:v>
                </c:pt>
                <c:pt idx="42">
                  <c:v>39813</c:v>
                </c:pt>
                <c:pt idx="43">
                  <c:v>39843</c:v>
                </c:pt>
                <c:pt idx="44">
                  <c:v>39871</c:v>
                </c:pt>
                <c:pt idx="45">
                  <c:v>39903</c:v>
                </c:pt>
                <c:pt idx="46">
                  <c:v>39933</c:v>
                </c:pt>
                <c:pt idx="47">
                  <c:v>39962</c:v>
                </c:pt>
                <c:pt idx="48">
                  <c:v>39994</c:v>
                </c:pt>
                <c:pt idx="49">
                  <c:v>40025</c:v>
                </c:pt>
                <c:pt idx="50">
                  <c:v>40056</c:v>
                </c:pt>
                <c:pt idx="51">
                  <c:v>40086</c:v>
                </c:pt>
                <c:pt idx="52">
                  <c:v>40116</c:v>
                </c:pt>
                <c:pt idx="53">
                  <c:v>40147</c:v>
                </c:pt>
                <c:pt idx="54">
                  <c:v>40178</c:v>
                </c:pt>
                <c:pt idx="55">
                  <c:v>40207</c:v>
                </c:pt>
                <c:pt idx="56">
                  <c:v>40236</c:v>
                </c:pt>
                <c:pt idx="57">
                  <c:v>40268</c:v>
                </c:pt>
                <c:pt idx="58">
                  <c:v>40298</c:v>
                </c:pt>
                <c:pt idx="59">
                  <c:v>40329</c:v>
                </c:pt>
                <c:pt idx="60">
                  <c:v>40359</c:v>
                </c:pt>
                <c:pt idx="61">
                  <c:v>40389</c:v>
                </c:pt>
                <c:pt idx="62">
                  <c:v>40421</c:v>
                </c:pt>
                <c:pt idx="63">
                  <c:v>40451</c:v>
                </c:pt>
                <c:pt idx="64">
                  <c:v>40480</c:v>
                </c:pt>
                <c:pt idx="65">
                  <c:v>40512</c:v>
                </c:pt>
                <c:pt idx="66">
                  <c:v>40543</c:v>
                </c:pt>
                <c:pt idx="67">
                  <c:v>40574</c:v>
                </c:pt>
                <c:pt idx="68">
                  <c:v>40602</c:v>
                </c:pt>
                <c:pt idx="69">
                  <c:v>40633</c:v>
                </c:pt>
                <c:pt idx="70">
                  <c:v>40662</c:v>
                </c:pt>
                <c:pt idx="71">
                  <c:v>40694</c:v>
                </c:pt>
                <c:pt idx="72">
                  <c:v>40724</c:v>
                </c:pt>
                <c:pt idx="73">
                  <c:v>40753</c:v>
                </c:pt>
                <c:pt idx="74">
                  <c:v>40786</c:v>
                </c:pt>
                <c:pt idx="75">
                  <c:v>40816</c:v>
                </c:pt>
                <c:pt idx="76">
                  <c:v>40847</c:v>
                </c:pt>
                <c:pt idx="77">
                  <c:v>40877</c:v>
                </c:pt>
                <c:pt idx="78">
                  <c:v>40907</c:v>
                </c:pt>
                <c:pt idx="79">
                  <c:v>40939</c:v>
                </c:pt>
                <c:pt idx="80">
                  <c:v>40968</c:v>
                </c:pt>
                <c:pt idx="81">
                  <c:v>40998</c:v>
                </c:pt>
                <c:pt idx="82">
                  <c:v>41027</c:v>
                </c:pt>
                <c:pt idx="83">
                  <c:v>41060</c:v>
                </c:pt>
                <c:pt idx="84">
                  <c:v>41089</c:v>
                </c:pt>
                <c:pt idx="85">
                  <c:v>41121</c:v>
                </c:pt>
                <c:pt idx="86">
                  <c:v>41152</c:v>
                </c:pt>
                <c:pt idx="87">
                  <c:v>41180</c:v>
                </c:pt>
                <c:pt idx="88">
                  <c:v>41213</c:v>
                </c:pt>
                <c:pt idx="89">
                  <c:v>41243</c:v>
                </c:pt>
                <c:pt idx="90">
                  <c:v>41272</c:v>
                </c:pt>
                <c:pt idx="91">
                  <c:v>41305</c:v>
                </c:pt>
                <c:pt idx="92">
                  <c:v>41333</c:v>
                </c:pt>
                <c:pt idx="93">
                  <c:v>41362</c:v>
                </c:pt>
                <c:pt idx="94">
                  <c:v>41394</c:v>
                </c:pt>
                <c:pt idx="95">
                  <c:v>41425</c:v>
                </c:pt>
                <c:pt idx="96">
                  <c:v>41453</c:v>
                </c:pt>
                <c:pt idx="97">
                  <c:v>41486</c:v>
                </c:pt>
                <c:pt idx="98">
                  <c:v>41516</c:v>
                </c:pt>
                <c:pt idx="99">
                  <c:v>41547</c:v>
                </c:pt>
                <c:pt idx="100">
                  <c:v>41578</c:v>
                </c:pt>
                <c:pt idx="101">
                  <c:v>41607</c:v>
                </c:pt>
                <c:pt idx="102">
                  <c:v>41639</c:v>
                </c:pt>
                <c:pt idx="103">
                  <c:v>41670</c:v>
                </c:pt>
                <c:pt idx="104">
                  <c:v>41698</c:v>
                </c:pt>
                <c:pt idx="105">
                  <c:v>41729</c:v>
                </c:pt>
                <c:pt idx="106">
                  <c:v>41759</c:v>
                </c:pt>
                <c:pt idx="107">
                  <c:v>41789</c:v>
                </c:pt>
                <c:pt idx="108">
                  <c:v>41820</c:v>
                </c:pt>
                <c:pt idx="109">
                  <c:v>41851</c:v>
                </c:pt>
                <c:pt idx="110">
                  <c:v>41880</c:v>
                </c:pt>
                <c:pt idx="111">
                  <c:v>41912</c:v>
                </c:pt>
                <c:pt idx="112">
                  <c:v>41943</c:v>
                </c:pt>
                <c:pt idx="113">
                  <c:v>41971</c:v>
                </c:pt>
                <c:pt idx="114">
                  <c:v>42004</c:v>
                </c:pt>
                <c:pt idx="115">
                  <c:v>42034</c:v>
                </c:pt>
                <c:pt idx="116">
                  <c:v>42062</c:v>
                </c:pt>
                <c:pt idx="117">
                  <c:v>42094</c:v>
                </c:pt>
                <c:pt idx="118">
                  <c:v>42124</c:v>
                </c:pt>
                <c:pt idx="119">
                  <c:v>42153</c:v>
                </c:pt>
                <c:pt idx="120">
                  <c:v>42185</c:v>
                </c:pt>
                <c:pt idx="121">
                  <c:v>42216</c:v>
                </c:pt>
                <c:pt idx="122">
                  <c:v>42247</c:v>
                </c:pt>
                <c:pt idx="123">
                  <c:v>42277</c:v>
                </c:pt>
                <c:pt idx="124">
                  <c:v>42307</c:v>
                </c:pt>
                <c:pt idx="125">
                  <c:v>42338</c:v>
                </c:pt>
                <c:pt idx="126">
                  <c:v>42369</c:v>
                </c:pt>
                <c:pt idx="127">
                  <c:v>42398</c:v>
                </c:pt>
                <c:pt idx="128">
                  <c:v>42429</c:v>
                </c:pt>
                <c:pt idx="129">
                  <c:v>42460</c:v>
                </c:pt>
                <c:pt idx="130">
                  <c:v>42489</c:v>
                </c:pt>
                <c:pt idx="131">
                  <c:v>42521</c:v>
                </c:pt>
                <c:pt idx="132">
                  <c:v>42551</c:v>
                </c:pt>
                <c:pt idx="133">
                  <c:v>42580</c:v>
                </c:pt>
                <c:pt idx="134">
                  <c:v>42613</c:v>
                </c:pt>
                <c:pt idx="135">
                  <c:v>42643</c:v>
                </c:pt>
                <c:pt idx="136">
                  <c:v>42674</c:v>
                </c:pt>
                <c:pt idx="137">
                  <c:v>42704</c:v>
                </c:pt>
                <c:pt idx="138">
                  <c:v>42734</c:v>
                </c:pt>
                <c:pt idx="139">
                  <c:v>42766</c:v>
                </c:pt>
                <c:pt idx="140">
                  <c:v>42794</c:v>
                </c:pt>
                <c:pt idx="141">
                  <c:v>42825</c:v>
                </c:pt>
                <c:pt idx="142">
                  <c:v>42853</c:v>
                </c:pt>
                <c:pt idx="143">
                  <c:v>42886</c:v>
                </c:pt>
                <c:pt idx="144">
                  <c:v>42916</c:v>
                </c:pt>
                <c:pt idx="145">
                  <c:v>42947</c:v>
                </c:pt>
                <c:pt idx="146">
                  <c:v>42978</c:v>
                </c:pt>
                <c:pt idx="147">
                  <c:v>43007</c:v>
                </c:pt>
                <c:pt idx="148">
                  <c:v>43039</c:v>
                </c:pt>
                <c:pt idx="149">
                  <c:v>43069</c:v>
                </c:pt>
                <c:pt idx="150">
                  <c:v>43098</c:v>
                </c:pt>
                <c:pt idx="151">
                  <c:v>43131</c:v>
                </c:pt>
                <c:pt idx="152">
                  <c:v>43159</c:v>
                </c:pt>
                <c:pt idx="153">
                  <c:v>43189</c:v>
                </c:pt>
                <c:pt idx="154">
                  <c:v>43218</c:v>
                </c:pt>
                <c:pt idx="155">
                  <c:v>43251</c:v>
                </c:pt>
                <c:pt idx="156">
                  <c:v>43280</c:v>
                </c:pt>
                <c:pt idx="157">
                  <c:v>43312</c:v>
                </c:pt>
                <c:pt idx="158">
                  <c:v>43343</c:v>
                </c:pt>
                <c:pt idx="159">
                  <c:v>43371</c:v>
                </c:pt>
                <c:pt idx="160">
                  <c:v>43404</c:v>
                </c:pt>
                <c:pt idx="161">
                  <c:v>43434</c:v>
                </c:pt>
                <c:pt idx="162">
                  <c:v>43463</c:v>
                </c:pt>
                <c:pt idx="163">
                  <c:v>43496</c:v>
                </c:pt>
                <c:pt idx="164">
                  <c:v>43524</c:v>
                </c:pt>
                <c:pt idx="165">
                  <c:v>43553</c:v>
                </c:pt>
                <c:pt idx="166">
                  <c:v>43585</c:v>
                </c:pt>
                <c:pt idx="167">
                  <c:v>43616</c:v>
                </c:pt>
                <c:pt idx="168">
                  <c:v>43644</c:v>
                </c:pt>
                <c:pt idx="169">
                  <c:v>43677</c:v>
                </c:pt>
                <c:pt idx="170">
                  <c:v>43707</c:v>
                </c:pt>
                <c:pt idx="171">
                  <c:v>43738</c:v>
                </c:pt>
                <c:pt idx="172">
                  <c:v>43769</c:v>
                </c:pt>
                <c:pt idx="173">
                  <c:v>43798</c:v>
                </c:pt>
                <c:pt idx="174">
                  <c:v>43830</c:v>
                </c:pt>
                <c:pt idx="175">
                  <c:v>43861</c:v>
                </c:pt>
                <c:pt idx="176">
                  <c:v>43889</c:v>
                </c:pt>
                <c:pt idx="177">
                  <c:v>43917</c:v>
                </c:pt>
                <c:pt idx="178">
                  <c:v>43951</c:v>
                </c:pt>
                <c:pt idx="179">
                  <c:v>43980</c:v>
                </c:pt>
                <c:pt idx="180">
                  <c:v>44012</c:v>
                </c:pt>
                <c:pt idx="181">
                  <c:v>44043</c:v>
                </c:pt>
                <c:pt idx="182">
                  <c:v>44074</c:v>
                </c:pt>
                <c:pt idx="183">
                  <c:v>44104</c:v>
                </c:pt>
                <c:pt idx="184">
                  <c:v>44134</c:v>
                </c:pt>
                <c:pt idx="185">
                  <c:v>44165</c:v>
                </c:pt>
                <c:pt idx="186">
                  <c:v>44196</c:v>
                </c:pt>
                <c:pt idx="187">
                  <c:v>44225</c:v>
                </c:pt>
                <c:pt idx="188">
                  <c:v>44253</c:v>
                </c:pt>
                <c:pt idx="189">
                  <c:v>44286</c:v>
                </c:pt>
                <c:pt idx="190">
                  <c:v>44316</c:v>
                </c:pt>
              </c:numCache>
            </c:numRef>
          </c:cat>
          <c:val>
            <c:numRef>
              <c:f>Анализ!$Y$2:$Y$193</c:f>
              <c:numCache>
                <c:formatCode>General</c:formatCode>
                <c:ptCount val="192"/>
                <c:pt idx="11" formatCode="0.00%">
                  <c:v>0.87681435402135643</c:v>
                </c:pt>
                <c:pt idx="12" formatCode="0.00%">
                  <c:v>0.79057652771019815</c:v>
                </c:pt>
                <c:pt idx="13" formatCode="0.00%">
                  <c:v>0.63507443681743325</c:v>
                </c:pt>
                <c:pt idx="14" formatCode="0.00%">
                  <c:v>0.51432744902758554</c:v>
                </c:pt>
                <c:pt idx="15" formatCode="0.00%">
                  <c:v>0.52135784560930709</c:v>
                </c:pt>
                <c:pt idx="16" formatCode="0.00%">
                  <c:v>0.42179211839935937</c:v>
                </c:pt>
                <c:pt idx="17" formatCode="0.00%">
                  <c:v>0.44386442835498796</c:v>
                </c:pt>
                <c:pt idx="18" formatCode="0.00%">
                  <c:v>0.37591385684580247</c:v>
                </c:pt>
                <c:pt idx="19" formatCode="0.00%">
                  <c:v>0.1980937502289748</c:v>
                </c:pt>
                <c:pt idx="20" formatCode="0.00%">
                  <c:v>0.21106601116007839</c:v>
                </c:pt>
                <c:pt idx="21" formatCode="0.00%">
                  <c:v>8.2664327135508975E-2</c:v>
                </c:pt>
                <c:pt idx="22" formatCode="0.00%">
                  <c:v>0.25539532903402651</c:v>
                </c:pt>
                <c:pt idx="23" formatCode="0.00%">
                  <c:v>0.10910145559502071</c:v>
                </c:pt>
                <c:pt idx="24" formatCode="0.00%">
                  <c:v>0.13277476326885718</c:v>
                </c:pt>
                <c:pt idx="25" formatCode="0.00%">
                  <c:v>0.11481016566376057</c:v>
                </c:pt>
                <c:pt idx="26" formatCode="0.00%">
                  <c:v>0.14257927501163747</c:v>
                </c:pt>
                <c:pt idx="27" formatCode="0.00%">
                  <c:v>0.1431839360917071</c:v>
                </c:pt>
                <c:pt idx="28" formatCode="0.00%">
                  <c:v>0.11008354009882382</c:v>
                </c:pt>
                <c:pt idx="29" formatCode="0.00%">
                  <c:v>-2.0093685295816677E-3</c:v>
                </c:pt>
                <c:pt idx="30" formatCode="0.00%">
                  <c:v>4.1422315920015551E-2</c:v>
                </c:pt>
                <c:pt idx="31" formatCode="0.00%">
                  <c:v>-0.14158177456646226</c:v>
                </c:pt>
                <c:pt idx="32" formatCode="0.00%">
                  <c:v>-0.12225578415251559</c:v>
                </c:pt>
                <c:pt idx="33" formatCode="0.00%">
                  <c:v>-0.14441840912339798</c:v>
                </c:pt>
                <c:pt idx="34" formatCode="0.00%">
                  <c:v>-5.9888950667371765E-2</c:v>
                </c:pt>
                <c:pt idx="35" formatCode="0.00%">
                  <c:v>2.0132719909871089E-2</c:v>
                </c:pt>
                <c:pt idx="36" formatCode="0.00%">
                  <c:v>-0.1117333227912356</c:v>
                </c:pt>
                <c:pt idx="37" formatCode="0.00%">
                  <c:v>-0.21763476813514215</c:v>
                </c:pt>
                <c:pt idx="38" formatCode="0.00%">
                  <c:v>-0.32487504475974205</c:v>
                </c:pt>
                <c:pt idx="39" formatCode="0.00%">
                  <c:v>-0.51361043464151146</c:v>
                </c:pt>
                <c:pt idx="40" formatCode="0.00%">
                  <c:v>-0.64892708926701148</c:v>
                </c:pt>
                <c:pt idx="41" formatCode="0.00%">
                  <c:v>-0.71171289662198278</c:v>
                </c:pt>
                <c:pt idx="42" formatCode="0.00%">
                  <c:v>-0.64288611900210035</c:v>
                </c:pt>
                <c:pt idx="43" formatCode="0.00%">
                  <c:v>-0.6562416225362242</c:v>
                </c:pt>
                <c:pt idx="44" formatCode="0.00%">
                  <c:v>-0.62745175584827395</c:v>
                </c:pt>
                <c:pt idx="45" formatCode="0.00%">
                  <c:v>-0.57665798860143069</c:v>
                </c:pt>
                <c:pt idx="46" formatCode="0.00%">
                  <c:v>-0.56097961574219668</c:v>
                </c:pt>
                <c:pt idx="47" formatCode="0.00%">
                  <c:v>-0.4081464429733932</c:v>
                </c:pt>
                <c:pt idx="48" formatCode="0.00%">
                  <c:v>-0.40245933392354261</c:v>
                </c:pt>
                <c:pt idx="49" formatCode="0.00%">
                  <c:v>-0.28183792855248124</c:v>
                </c:pt>
                <c:pt idx="50" formatCode="0.00%">
                  <c:v>-1.4769391450141334E-2</c:v>
                </c:pt>
                <c:pt idx="51" formatCode="0.00%">
                  <c:v>0.53473993190815405</c:v>
                </c:pt>
                <c:pt idx="52" formatCode="0.00%">
                  <c:v>0.91333111735908834</c:v>
                </c:pt>
                <c:pt idx="53" formatCode="0.00%">
                  <c:v>0.96487256777142139</c:v>
                </c:pt>
                <c:pt idx="54" formatCode="0.00%">
                  <c:v>1.0792319522948914</c:v>
                </c:pt>
                <c:pt idx="55" formatCode="0.00%">
                  <c:v>1.0407493916973074</c:v>
                </c:pt>
                <c:pt idx="56" formatCode="0.00%">
                  <c:v>0.65461298016700842</c:v>
                </c:pt>
                <c:pt idx="57" formatCode="0.00%">
                  <c:v>0.51211666056145244</c:v>
                </c:pt>
                <c:pt idx="58" formatCode="0.00%">
                  <c:v>0.2289236534608603</c:v>
                </c:pt>
                <c:pt idx="59" formatCode="0.00%">
                  <c:v>0.31998220107427366</c:v>
                </c:pt>
                <c:pt idx="60" formatCode="0.00%">
                  <c:v>0.19680489815834212</c:v>
                </c:pt>
                <c:pt idx="61" formatCode="0.00%">
                  <c:v>0.22793317589368689</c:v>
                </c:pt>
                <c:pt idx="62" formatCode="0.00%">
                  <c:v>9.3367205963988287E-2</c:v>
                </c:pt>
                <c:pt idx="63" formatCode="0.00%">
                  <c:v>0.10437298187247479</c:v>
                </c:pt>
                <c:pt idx="64" formatCode="0.00%">
                  <c:v>0.12230676695122389</c:v>
                </c:pt>
                <c:pt idx="65" formatCode="0.00%">
                  <c:v>7.7117714802675819E-2</c:v>
                </c:pt>
                <c:pt idx="66" formatCode="0.00%">
                  <c:v>0.1192213319758606</c:v>
                </c:pt>
                <c:pt idx="67" formatCode="0.00%">
                  <c:v>0.21258583764827477</c:v>
                </c:pt>
                <c:pt idx="68" formatCode="0.00%">
                  <c:v>0.1477581437999631</c:v>
                </c:pt>
                <c:pt idx="69" formatCode="0.00%">
                  <c:v>0.17860694407865907</c:v>
                </c:pt>
                <c:pt idx="70" formatCode="0.00%">
                  <c:v>0.22094697772659044</c:v>
                </c:pt>
                <c:pt idx="71" formatCode="0.00%">
                  <c:v>0.18677657644132517</c:v>
                </c:pt>
                <c:pt idx="72" formatCode="0.00%">
                  <c:v>0.11328673576352877</c:v>
                </c:pt>
                <c:pt idx="73" formatCode="0.00%">
                  <c:v>0.16901510223539473</c:v>
                </c:pt>
                <c:pt idx="74" formatCode="0.00%">
                  <c:v>3.3746228196233075E-2</c:v>
                </c:pt>
                <c:pt idx="75" formatCode="0.00%">
                  <c:v>-0.13161620416281694</c:v>
                </c:pt>
                <c:pt idx="76" formatCode="0.00%">
                  <c:v>-6.9734088636575153E-2</c:v>
                </c:pt>
                <c:pt idx="77" formatCode="0.00%">
                  <c:v>-0.13385604427488684</c:v>
                </c:pt>
                <c:pt idx="78" formatCode="0.00%">
                  <c:v>-0.1997758168507987</c:v>
                </c:pt>
                <c:pt idx="79" formatCode="0.00%">
                  <c:v>-0.16016323034353364</c:v>
                </c:pt>
                <c:pt idx="80" formatCode="0.00%">
                  <c:v>-0.12799331831577709</c:v>
                </c:pt>
                <c:pt idx="81" formatCode="0.00%">
                  <c:v>-0.1391369631404934</c:v>
                </c:pt>
                <c:pt idx="82" formatCode="0.00%">
                  <c:v>-0.12450421698815395</c:v>
                </c:pt>
                <c:pt idx="83" formatCode="0.00%">
                  <c:v>-0.22678607883068846</c:v>
                </c:pt>
                <c:pt idx="84" formatCode="0.00%">
                  <c:v>-0.20529290634694675</c:v>
                </c:pt>
                <c:pt idx="85" formatCode="0.00%">
                  <c:v>-0.13416205548223703</c:v>
                </c:pt>
                <c:pt idx="86" formatCode="0.00%">
                  <c:v>1.3319938926706909E-2</c:v>
                </c:pt>
                <c:pt idx="87" formatCode="0.00%">
                  <c:v>-5.3150689014690888E-2</c:v>
                </c:pt>
                <c:pt idx="88" formatCode="0.00%">
                  <c:v>-7.3765304612026017E-2</c:v>
                </c:pt>
                <c:pt idx="89" formatCode="0.00%">
                  <c:v>-2.2257187984390248E-2</c:v>
                </c:pt>
                <c:pt idx="90" formatCode="0.00%">
                  <c:v>-5.0284648736950488E-2</c:v>
                </c:pt>
                <c:pt idx="91" formatCode="0.00%">
                  <c:v>-6.1471086625173754E-2</c:v>
                </c:pt>
                <c:pt idx="92" formatCode="0.00%">
                  <c:v>-4.6543308837738051E-2</c:v>
                </c:pt>
                <c:pt idx="93" formatCode="0.00%">
                  <c:v>-4.9840331819689387E-2</c:v>
                </c:pt>
                <c:pt idx="94" formatCode="0.00%">
                  <c:v>3.3013626127468276E-2</c:v>
                </c:pt>
                <c:pt idx="95" formatCode="0.00%">
                  <c:v>-5.1511915602881597E-2</c:v>
                </c:pt>
                <c:pt idx="96" formatCode="0.00%">
                  <c:v>-7.3976915068495019E-2</c:v>
                </c:pt>
                <c:pt idx="97" formatCode="0.00%">
                  <c:v>-7.7747044303857926E-2</c:v>
                </c:pt>
                <c:pt idx="98" formatCode="0.00%">
                  <c:v>-8.091077567728111E-2</c:v>
                </c:pt>
                <c:pt idx="99" formatCode="0.00%">
                  <c:v>8.4167167530528886E-3</c:v>
                </c:pt>
                <c:pt idx="100" formatCode="0.00%">
                  <c:v>5.6788575946115305E-2</c:v>
                </c:pt>
                <c:pt idx="101" formatCode="0.00%">
                  <c:v>-1.2907534457166192E-2</c:v>
                </c:pt>
                <c:pt idx="102" formatCode="0.00%">
                  <c:v>-4.0025111484761844E-2</c:v>
                </c:pt>
                <c:pt idx="103" formatCode="0.00%">
                  <c:v>-3.7411578928984723E-2</c:v>
                </c:pt>
                <c:pt idx="104" formatCode="0.00%">
                  <c:v>-1.1999993253823837E-2</c:v>
                </c:pt>
                <c:pt idx="105" formatCode="0.00%">
                  <c:v>-3.3313155872512268E-2</c:v>
                </c:pt>
                <c:pt idx="106" formatCode="0.00%">
                  <c:v>-5.5450752739926279E-2</c:v>
                </c:pt>
                <c:pt idx="107" formatCode="0.00%">
                  <c:v>4.6221419813293085E-2</c:v>
                </c:pt>
                <c:pt idx="108" formatCode="0.00%">
                  <c:v>5.1575372989632218E-2</c:v>
                </c:pt>
                <c:pt idx="109" formatCode="0.00%">
                  <c:v>-1.4464097026511302E-2</c:v>
                </c:pt>
                <c:pt idx="110" formatCode="0.00%">
                  <c:v>-6.7045597836907334E-2</c:v>
                </c:pt>
                <c:pt idx="111" formatCode="0.00%">
                  <c:v>-9.3279859888461991E-2</c:v>
                </c:pt>
                <c:pt idx="112" formatCode="0.00%">
                  <c:v>-2.4454815749831549E-2</c:v>
                </c:pt>
                <c:pt idx="113" formatCode="0.00%">
                  <c:v>-1.7320157524167268E-2</c:v>
                </c:pt>
                <c:pt idx="114" formatCode="0.00%">
                  <c:v>-8.6232103580982322E-2</c:v>
                </c:pt>
                <c:pt idx="115" formatCode="0.00%">
                  <c:v>5.3355414067673745E-2</c:v>
                </c:pt>
                <c:pt idx="116" formatCode="0.00%">
                  <c:v>0.17440072755361635</c:v>
                </c:pt>
                <c:pt idx="117" formatCode="0.00%">
                  <c:v>0.13332713372677851</c:v>
                </c:pt>
                <c:pt idx="118" formatCode="0.00%">
                  <c:v>7.8393093113589662E-2</c:v>
                </c:pt>
                <c:pt idx="119" formatCode="0.00%">
                  <c:v>-6.6480869299997414E-3</c:v>
                </c:pt>
                <c:pt idx="120" formatCode="0.00%">
                  <c:v>7.409828388163775E-2</c:v>
                </c:pt>
                <c:pt idx="121" formatCode="0.00%">
                  <c:v>8.9627299457617715E-2</c:v>
                </c:pt>
                <c:pt idx="122" formatCode="0.00%">
                  <c:v>0.12643697599812698</c:v>
                </c:pt>
                <c:pt idx="123" formatCode="0.00%">
                  <c:v>1.4042955797585854E-2</c:v>
                </c:pt>
                <c:pt idx="124" formatCode="0.00%">
                  <c:v>3.1769779251206831E-2</c:v>
                </c:pt>
                <c:pt idx="125" formatCode="0.00%">
                  <c:v>0.18543233066357123</c:v>
                </c:pt>
                <c:pt idx="126" formatCode="0.00%">
                  <c:v>3.1401612465812745E-2</c:v>
                </c:pt>
                <c:pt idx="127" formatCode="0.00%">
                  <c:v>-8.1044648125651042E-3</c:v>
                </c:pt>
                <c:pt idx="128" formatCode="0.00%">
                  <c:v>0.11392452113102203</c:v>
                </c:pt>
                <c:pt idx="129" formatCode="0.00%">
                  <c:v>8.9649491266923231E-2</c:v>
                </c:pt>
                <c:pt idx="130" formatCode="0.00%">
                  <c:v>0.18811359662862448</c:v>
                </c:pt>
                <c:pt idx="131" formatCode="0.00%">
                  <c:v>0.11754509215647246</c:v>
                </c:pt>
                <c:pt idx="132" formatCode="0.00%">
                  <c:v>8.6313672426128418E-2</c:v>
                </c:pt>
                <c:pt idx="133" formatCode="0.00%">
                  <c:v>0.10147552664088244</c:v>
                </c:pt>
                <c:pt idx="134" formatCode="0.00%">
                  <c:v>0.18256956272288294</c:v>
                </c:pt>
                <c:pt idx="135" formatCode="0.00%">
                  <c:v>0.14363720498012245</c:v>
                </c:pt>
                <c:pt idx="136" formatCode="0.00%">
                  <c:v>0.11757402369243874</c:v>
                </c:pt>
                <c:pt idx="137" formatCode="0.00%">
                  <c:v>0.18561567951078684</c:v>
                </c:pt>
                <c:pt idx="138" formatCode="0.00%">
                  <c:v>0.25472297047294057</c:v>
                </c:pt>
                <c:pt idx="139" formatCode="0.00%">
                  <c:v>0.2089026752885137</c:v>
                </c:pt>
                <c:pt idx="140" formatCode="0.00%">
                  <c:v>9.3842872415101031E-2</c:v>
                </c:pt>
                <c:pt idx="141" formatCode="0.00%">
                  <c:v>2.9297841763221699E-2</c:v>
                </c:pt>
                <c:pt idx="142" formatCode="0.00%">
                  <c:v>6.9991888244640643E-2</c:v>
                </c:pt>
                <c:pt idx="143" formatCode="0.00%">
                  <c:v>7.5861663680156788E-3</c:v>
                </c:pt>
                <c:pt idx="144" formatCode="0.00%">
                  <c:v>-4.3795663955082165E-2</c:v>
                </c:pt>
                <c:pt idx="145" formatCode="0.00%">
                  <c:v>-1.2657844753570013E-2</c:v>
                </c:pt>
                <c:pt idx="146" formatCode="0.00%">
                  <c:v>4.2854390945668452E-2</c:v>
                </c:pt>
                <c:pt idx="147" formatCode="0.00%">
                  <c:v>7.0758058660873369E-2</c:v>
                </c:pt>
                <c:pt idx="148" formatCode="0.00%">
                  <c:v>1.1897071836807216E-2</c:v>
                </c:pt>
                <c:pt idx="149" formatCode="0.00%">
                  <c:v>-3.4240873600922095E-2</c:v>
                </c:pt>
                <c:pt idx="150" formatCode="0.00%">
                  <c:v>-1.4631396854900114E-2</c:v>
                </c:pt>
                <c:pt idx="151" formatCode="0.00%">
                  <c:v>0.16502905453706451</c:v>
                </c:pt>
                <c:pt idx="152" formatCode="0.00%">
                  <c:v>0.19091709671940471</c:v>
                </c:pt>
                <c:pt idx="153" formatCode="0.00%">
                  <c:v>0.16504701079054107</c:v>
                </c:pt>
                <c:pt idx="154" formatCode="0.00%">
                  <c:v>0.25360795769504407</c:v>
                </c:pt>
                <c:pt idx="155" formatCode="0.00%">
                  <c:v>0.25439741850422637</c:v>
                </c:pt>
                <c:pt idx="156" formatCode="0.00%">
                  <c:v>0.20524325341087835</c:v>
                </c:pt>
                <c:pt idx="157" formatCode="0.00%">
                  <c:v>0.1741283924660626</c:v>
                </c:pt>
                <c:pt idx="158" formatCode="0.00%">
                  <c:v>0.1533946686874661</c:v>
                </c:pt>
                <c:pt idx="159" formatCode="0.00%">
                  <c:v>0.22594802377431655</c:v>
                </c:pt>
                <c:pt idx="160" formatCode="0.00%">
                  <c:v>0.1519258261103984</c:v>
                </c:pt>
                <c:pt idx="161" formatCode="0.00%">
                  <c:v>0.15721771067845669</c:v>
                </c:pt>
                <c:pt idx="162" formatCode="0.00%">
                  <c:v>5.4903510626710172E-2</c:v>
                </c:pt>
                <c:pt idx="163" formatCode="0.00%">
                  <c:v>0.11385485591853506</c:v>
                </c:pt>
                <c:pt idx="164" formatCode="0.00%">
                  <c:v>0.10897610249474177</c:v>
                </c:pt>
                <c:pt idx="165" formatCode="0.00%">
                  <c:v>9.7461432968680262E-2</c:v>
                </c:pt>
                <c:pt idx="166" formatCode="0.00%">
                  <c:v>0.12555867169994017</c:v>
                </c:pt>
                <c:pt idx="167" formatCode="0.00%">
                  <c:v>0.16785279229583616</c:v>
                </c:pt>
                <c:pt idx="168" formatCode="0.00%">
                  <c:v>0.19593544777196414</c:v>
                </c:pt>
                <c:pt idx="169" formatCode="0.00%">
                  <c:v>0.1992154792630243</c:v>
                </c:pt>
                <c:pt idx="170" formatCode="0.00%">
                  <c:v>0.13615134959204078</c:v>
                </c:pt>
                <c:pt idx="171" formatCode="0.00%">
                  <c:v>0.20010126989322941</c:v>
                </c:pt>
                <c:pt idx="172" formatCode="0.00%">
                  <c:v>0.25826428716380168</c:v>
                </c:pt>
                <c:pt idx="173" formatCode="0.00%">
                  <c:v>0.28931253087268805</c:v>
                </c:pt>
                <c:pt idx="174" formatCode="0.00%">
                  <c:v>0.27257211456843633</c:v>
                </c:pt>
                <c:pt idx="175" formatCode="0.00%">
                  <c:v>0.3065801952901599</c:v>
                </c:pt>
                <c:pt idx="176" formatCode="0.00%">
                  <c:v>0.17703002081342167</c:v>
                </c:pt>
                <c:pt idx="177" formatCode="0.00%">
                  <c:v>3.2439884604923419E-2</c:v>
                </c:pt>
                <c:pt idx="178" formatCode="0.00%">
                  <c:v>3.6857835564719776E-2</c:v>
                </c:pt>
                <c:pt idx="179" formatCode="0.00%">
                  <c:v>1.6707397990028738E-2</c:v>
                </c:pt>
                <c:pt idx="180" formatCode="0.00%">
                  <c:v>6.7384861160213472E-3</c:v>
                </c:pt>
                <c:pt idx="181" formatCode="0.00%">
                  <c:v>8.7237400464918124E-2</c:v>
                </c:pt>
                <c:pt idx="182" formatCode="0.00%">
                  <c:v>0.10056529347958687</c:v>
                </c:pt>
                <c:pt idx="183" formatCode="0.00%">
                  <c:v>1.7895200593768923E-2</c:v>
                </c:pt>
                <c:pt idx="184" formatCode="0.00%">
                  <c:v>-5.6885531126575573E-2</c:v>
                </c:pt>
                <c:pt idx="185" formatCode="0.00%">
                  <c:v>3.8004513615484292E-2</c:v>
                </c:pt>
                <c:pt idx="186" formatCode="0.00%">
                  <c:v>8.689554428091717E-2</c:v>
                </c:pt>
                <c:pt idx="187" formatCode="0.00%">
                  <c:v>0.19373544452941505</c:v>
                </c:pt>
                <c:pt idx="188" formatCode="0.00%">
                  <c:v>0.34947476110331688</c:v>
                </c:pt>
                <c:pt idx="189" formatCode="0.00%">
                  <c:v>0.3541261015101882</c:v>
                </c:pt>
                <c:pt idx="190" formatCode="0.00%">
                  <c:v>0.30038404830773424</c:v>
                </c:pt>
                <c:pt idx="191" formatCode="0.00%">
                  <c:v>0.37275845295807963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9-416E-96CB-80C9E2D3D90D}"/>
            </c:ext>
          </c:extLst>
        </c:ser>
        <c:ser>
          <c:idx val="2"/>
          <c:order val="2"/>
          <c:tx>
            <c:strRef>
              <c:f>Анализ!$Z$1</c:f>
              <c:strCache>
                <c:ptCount val="1"/>
                <c:pt idx="0">
                  <c:v>Benchmark ER Rolling 1y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Анализ!$Z$2:$Z$193</c:f>
              <c:numCache>
                <c:formatCode>General</c:formatCode>
                <c:ptCount val="192"/>
                <c:pt idx="11" formatCode="0.00%">
                  <c:v>0.89117616621258211</c:v>
                </c:pt>
                <c:pt idx="12" formatCode="0.00%">
                  <c:v>0.79791836859139686</c:v>
                </c:pt>
                <c:pt idx="13" formatCode="0.00%">
                  <c:v>0.64966140352156931</c:v>
                </c:pt>
                <c:pt idx="14" formatCode="0.00%">
                  <c:v>0.50955783838238577</c:v>
                </c:pt>
                <c:pt idx="15" formatCode="0.00%">
                  <c:v>0.54481904816012805</c:v>
                </c:pt>
                <c:pt idx="16" formatCode="0.00%">
                  <c:v>0.44967108808375023</c:v>
                </c:pt>
                <c:pt idx="17" formatCode="0.00%">
                  <c:v>0.45771323545416309</c:v>
                </c:pt>
                <c:pt idx="18" formatCode="0.00%">
                  <c:v>0.47987603625368314</c:v>
                </c:pt>
                <c:pt idx="19" formatCode="0.00%">
                  <c:v>0.27058839166698667</c:v>
                </c:pt>
                <c:pt idx="20" formatCode="0.00%">
                  <c:v>0.29461997461080336</c:v>
                </c:pt>
                <c:pt idx="21" formatCode="0.00%">
                  <c:v>0.20274342628881747</c:v>
                </c:pt>
                <c:pt idx="22" formatCode="0.00%">
                  <c:v>0.39979789731198268</c:v>
                </c:pt>
                <c:pt idx="23" formatCode="0.00%">
                  <c:v>0.26388067492886091</c:v>
                </c:pt>
                <c:pt idx="24" formatCode="0.00%">
                  <c:v>0.244462694720609</c:v>
                </c:pt>
                <c:pt idx="25" formatCode="0.00%">
                  <c:v>0.22550821946754929</c:v>
                </c:pt>
                <c:pt idx="26" formatCode="0.00%">
                  <c:v>0.21433083701712374</c:v>
                </c:pt>
                <c:pt idx="27" formatCode="0.00%">
                  <c:v>0.19748456480293819</c:v>
                </c:pt>
                <c:pt idx="28" formatCode="0.00%">
                  <c:v>0.15026854070398343</c:v>
                </c:pt>
                <c:pt idx="29" formatCode="0.00%">
                  <c:v>-1.0513826101043788E-2</c:v>
                </c:pt>
                <c:pt idx="30" formatCode="0.00%">
                  <c:v>6.368518441495441E-3</c:v>
                </c:pt>
                <c:pt idx="31" formatCode="0.00%">
                  <c:v>-0.15234754540536077</c:v>
                </c:pt>
                <c:pt idx="32" formatCode="0.00%">
                  <c:v>-0.16454567507388751</c:v>
                </c:pt>
                <c:pt idx="33" formatCode="0.00%">
                  <c:v>-0.17623431738880824</c:v>
                </c:pt>
                <c:pt idx="34" formatCode="0.00%">
                  <c:v>-0.12399206385036798</c:v>
                </c:pt>
                <c:pt idx="35" formatCode="0.00%">
                  <c:v>-7.1366012440344129E-2</c:v>
                </c:pt>
                <c:pt idx="36" formatCode="0.00%">
                  <c:v>-0.1701954931510673</c:v>
                </c:pt>
                <c:pt idx="37" formatCode="0.00%">
                  <c:v>-0.25591462294626999</c:v>
                </c:pt>
                <c:pt idx="38" formatCode="0.00%">
                  <c:v>-0.33897590982861403</c:v>
                </c:pt>
                <c:pt idx="39" formatCode="0.00%">
                  <c:v>-0.53187632827456488</c:v>
                </c:pt>
                <c:pt idx="40" formatCode="0.00%">
                  <c:v>-0.67428349938920928</c:v>
                </c:pt>
                <c:pt idx="41" formatCode="0.00%">
                  <c:v>-0.73517458452106799</c:v>
                </c:pt>
                <c:pt idx="42" formatCode="0.00%">
                  <c:v>-0.68592715594528952</c:v>
                </c:pt>
                <c:pt idx="43" formatCode="0.00%">
                  <c:v>-0.69791894662187814</c:v>
                </c:pt>
                <c:pt idx="44" formatCode="0.00%">
                  <c:v>-0.67129711336852349</c:v>
                </c:pt>
                <c:pt idx="45" formatCode="0.00%">
                  <c:v>-0.6178176269466148</c:v>
                </c:pt>
                <c:pt idx="46" formatCode="0.00%">
                  <c:v>-0.56858619592834514</c:v>
                </c:pt>
                <c:pt idx="47" formatCode="0.00%">
                  <c:v>-0.42432030571625157</c:v>
                </c:pt>
                <c:pt idx="48" formatCode="0.00%">
                  <c:v>-0.39716522003495602</c:v>
                </c:pt>
                <c:pt idx="49" formatCode="0.00%">
                  <c:v>-0.28640048820478936</c:v>
                </c:pt>
                <c:pt idx="50" formatCode="0.00%">
                  <c:v>5.1556435545786927E-2</c:v>
                </c:pt>
                <c:pt idx="51" formatCode="0.00%">
                  <c:v>0.71288544614221738</c:v>
                </c:pt>
                <c:pt idx="52" formatCode="0.00%">
                  <c:v>1.1761386247894019</c:v>
                </c:pt>
                <c:pt idx="53" formatCode="0.00%">
                  <c:v>1.2245899154102804</c:v>
                </c:pt>
                <c:pt idx="54" formatCode="0.00%">
                  <c:v>1.4491828372208362</c:v>
                </c:pt>
                <c:pt idx="55" formatCode="0.00%">
                  <c:v>1.3901890148721461</c:v>
                </c:pt>
                <c:pt idx="56" formatCode="0.00%">
                  <c:v>0.98228243495382728</c:v>
                </c:pt>
                <c:pt idx="57" formatCode="0.00%">
                  <c:v>0.80058475639189486</c:v>
                </c:pt>
                <c:pt idx="58" formatCode="0.00%">
                  <c:v>0.44973416028652213</c:v>
                </c:pt>
                <c:pt idx="59" formatCode="0.00%">
                  <c:v>0.46330396406610852</c:v>
                </c:pt>
                <c:pt idx="60" formatCode="0.00%">
                  <c:v>0.32963026658197592</c:v>
                </c:pt>
                <c:pt idx="61" formatCode="0.00%">
                  <c:v>0.2964340864891053</c:v>
                </c:pt>
                <c:pt idx="62" formatCode="0.00%">
                  <c:v>0.17638689598050417</c:v>
                </c:pt>
                <c:pt idx="63" formatCode="0.00%">
                  <c:v>0.18568222418604652</c:v>
                </c:pt>
                <c:pt idx="64" formatCode="0.00%">
                  <c:v>0.2203978514931284</c:v>
                </c:pt>
                <c:pt idx="65" formatCode="0.00%">
                  <c:v>0.16939258320483508</c:v>
                </c:pt>
                <c:pt idx="66" formatCode="0.00%">
                  <c:v>0.1904304137327737</c:v>
                </c:pt>
                <c:pt idx="67" formatCode="0.00%">
                  <c:v>0.2604464428398281</c:v>
                </c:pt>
                <c:pt idx="68" formatCode="0.00%">
                  <c:v>0.13556345545840398</c:v>
                </c:pt>
                <c:pt idx="69" formatCode="0.00%">
                  <c:v>0.15609593135067179</c:v>
                </c:pt>
                <c:pt idx="70" formatCode="0.00%">
                  <c:v>0.2011483571571715</c:v>
                </c:pt>
                <c:pt idx="71" formatCode="0.00%">
                  <c:v>0.16143009718286416</c:v>
                </c:pt>
                <c:pt idx="72" formatCode="0.00%">
                  <c:v>9.2008204140498817E-2</c:v>
                </c:pt>
                <c:pt idx="73" formatCode="0.00%">
                  <c:v>0.1255733377109598</c:v>
                </c:pt>
                <c:pt idx="74" formatCode="0.00%">
                  <c:v>-2.2490542930160284E-2</c:v>
                </c:pt>
                <c:pt idx="75" formatCode="0.00%">
                  <c:v>-0.15887030454442175</c:v>
                </c:pt>
                <c:pt idx="76" formatCode="0.00%">
                  <c:v>-0.14225914471075363</c:v>
                </c:pt>
                <c:pt idx="77" formatCode="0.00%">
                  <c:v>-0.21709725284357961</c:v>
                </c:pt>
                <c:pt idx="78" formatCode="0.00%">
                  <c:v>-0.28417118315802881</c:v>
                </c:pt>
                <c:pt idx="79" formatCode="0.00%">
                  <c:v>-0.24449556733085342</c:v>
                </c:pt>
                <c:pt idx="80" formatCode="0.00%">
                  <c:v>-0.21161531147794321</c:v>
                </c:pt>
                <c:pt idx="81" formatCode="0.00%">
                  <c:v>-0.20926516947124085</c:v>
                </c:pt>
                <c:pt idx="82" formatCode="0.00%">
                  <c:v>-0.20133911209651889</c:v>
                </c:pt>
                <c:pt idx="83" formatCode="0.00%">
                  <c:v>-0.30136321029007129</c:v>
                </c:pt>
                <c:pt idx="84" formatCode="0.00%">
                  <c:v>-0.29126698780455418</c:v>
                </c:pt>
                <c:pt idx="85" formatCode="0.00%">
                  <c:v>-0.22418497892287903</c:v>
                </c:pt>
                <c:pt idx="86" formatCode="0.00%">
                  <c:v>-0.10773233141045058</c:v>
                </c:pt>
                <c:pt idx="87" formatCode="0.00%">
                  <c:v>-0.13449848795304142</c:v>
                </c:pt>
                <c:pt idx="88" formatCode="0.00%">
                  <c:v>-0.13460746231829768</c:v>
                </c:pt>
                <c:pt idx="89" formatCode="0.00%">
                  <c:v>-7.7176696001204359E-2</c:v>
                </c:pt>
                <c:pt idx="90" formatCode="0.00%">
                  <c:v>-0.10293509174848625</c:v>
                </c:pt>
                <c:pt idx="91" formatCode="0.00%">
                  <c:v>-0.10034013414146126</c:v>
                </c:pt>
                <c:pt idx="92" formatCode="0.00%">
                  <c:v>-8.3327511646626107E-2</c:v>
                </c:pt>
                <c:pt idx="93" formatCode="0.00%">
                  <c:v>-8.8728546301569122E-2</c:v>
                </c:pt>
                <c:pt idx="94" formatCode="0.00%">
                  <c:v>-6.272101157577703E-3</c:v>
                </c:pt>
                <c:pt idx="95" formatCode="0.00%">
                  <c:v>-8.019133400342271E-2</c:v>
                </c:pt>
                <c:pt idx="96" formatCode="0.00%">
                  <c:v>-9.3759548827250683E-2</c:v>
                </c:pt>
                <c:pt idx="97" formatCode="0.00%">
                  <c:v>-9.6576732945617638E-2</c:v>
                </c:pt>
                <c:pt idx="98" formatCode="0.00%">
                  <c:v>-0.11771350287658999</c:v>
                </c:pt>
                <c:pt idx="99" formatCode="0.00%">
                  <c:v>-4.5586195755944026E-2</c:v>
                </c:pt>
                <c:pt idx="100" formatCode="0.00%">
                  <c:v>-1.3745650842991286E-2</c:v>
                </c:pt>
                <c:pt idx="101" formatCode="0.00%">
                  <c:v>-8.6470810864434422E-2</c:v>
                </c:pt>
                <c:pt idx="102" formatCode="0.00%">
                  <c:v>-0.10152155521463768</c:v>
                </c:pt>
                <c:pt idx="103" formatCode="0.00%">
                  <c:v>-0.1151774450114017</c:v>
                </c:pt>
                <c:pt idx="104" formatCode="0.00%">
                  <c:v>-8.4306513970313635E-2</c:v>
                </c:pt>
                <c:pt idx="105" formatCode="0.00%">
                  <c:v>-9.8843554273732259E-2</c:v>
                </c:pt>
                <c:pt idx="106" formatCode="0.00%">
                  <c:v>-9.9871156034455288E-2</c:v>
                </c:pt>
                <c:pt idx="107" formatCode="0.00%">
                  <c:v>6.2180519004950696E-4</c:v>
                </c:pt>
                <c:pt idx="108" formatCode="0.00%">
                  <c:v>-1.9352140387070005E-3</c:v>
                </c:pt>
                <c:pt idx="109" formatCode="0.00%">
                  <c:v>-5.3971302916650532E-2</c:v>
                </c:pt>
                <c:pt idx="110" formatCode="0.00%">
                  <c:v>-7.4730851544137167E-2</c:v>
                </c:pt>
                <c:pt idx="111" formatCode="0.00%">
                  <c:v>-9.2018008458209399E-2</c:v>
                </c:pt>
                <c:pt idx="112" formatCode="0.00%">
                  <c:v>-4.3678839192797136E-2</c:v>
                </c:pt>
                <c:pt idx="113" formatCode="0.00%">
                  <c:v>-7.4940088976738872E-2</c:v>
                </c:pt>
                <c:pt idx="114" formatCode="0.00%">
                  <c:v>-0.16562476786848379</c:v>
                </c:pt>
                <c:pt idx="115" formatCode="0.00%">
                  <c:v>-2.3203115021910858E-2</c:v>
                </c:pt>
                <c:pt idx="116" formatCode="0.00%">
                  <c:v>0.11989295187396198</c:v>
                </c:pt>
                <c:pt idx="117" formatCode="0.00%">
                  <c:v>7.008360007955905E-2</c:v>
                </c:pt>
                <c:pt idx="118" formatCode="0.00%">
                  <c:v>2.6958942219982296E-2</c:v>
                </c:pt>
                <c:pt idx="119" formatCode="0.00%">
                  <c:v>-4.6739139968798527E-2</c:v>
                </c:pt>
                <c:pt idx="120" formatCode="0.00%">
                  <c:v>1.9408059331813776E-2</c:v>
                </c:pt>
                <c:pt idx="121" formatCode="0.00%">
                  <c:v>1.931854465517735E-2</c:v>
                </c:pt>
                <c:pt idx="122" formatCode="0.00%">
                  <c:v>4.9150244080270022E-2</c:v>
                </c:pt>
                <c:pt idx="123" formatCode="0.00%">
                  <c:v>-2.1715911004222654E-2</c:v>
                </c:pt>
                <c:pt idx="124" formatCode="0.00%">
                  <c:v>4.1069174575882217E-2</c:v>
                </c:pt>
                <c:pt idx="125" formatCode="0.00%">
                  <c:v>0.23572838729152945</c:v>
                </c:pt>
                <c:pt idx="126" formatCode="0.00%">
                  <c:v>6.8637784345028985E-2</c:v>
                </c:pt>
                <c:pt idx="127" formatCode="0.00%">
                  <c:v>-5.8742047332844827E-3</c:v>
                </c:pt>
                <c:pt idx="128" formatCode="0.00%">
                  <c:v>0.11426897285231319</c:v>
                </c:pt>
                <c:pt idx="129" formatCode="0.00%">
                  <c:v>0.11544111773097199</c:v>
                </c:pt>
                <c:pt idx="130" formatCode="0.00%">
                  <c:v>0.22297084305674519</c:v>
                </c:pt>
                <c:pt idx="131" formatCode="0.00%">
                  <c:v>0.19371005696919141</c:v>
                </c:pt>
                <c:pt idx="132" formatCode="0.00%">
                  <c:v>0.19890484356997495</c:v>
                </c:pt>
                <c:pt idx="133" formatCode="0.00%">
                  <c:v>0.22043267003124045</c:v>
                </c:pt>
                <c:pt idx="134" formatCode="0.00%">
                  <c:v>0.33358703517387212</c:v>
                </c:pt>
                <c:pt idx="135" formatCode="0.00%">
                  <c:v>0.2741747801971568</c:v>
                </c:pt>
                <c:pt idx="136" formatCode="0.00%">
                  <c:v>0.26943698885457157</c:v>
                </c:pt>
                <c:pt idx="137" formatCode="0.00%">
                  <c:v>0.35780389572029558</c:v>
                </c:pt>
                <c:pt idx="138" formatCode="0.00%">
                  <c:v>0.44873506067890578</c:v>
                </c:pt>
                <c:pt idx="139" formatCode="0.00%">
                  <c:v>0.43206007932503132</c:v>
                </c:pt>
                <c:pt idx="140" formatCode="0.00%">
                  <c:v>0.25968328898640225</c:v>
                </c:pt>
                <c:pt idx="141" formatCode="0.00%">
                  <c:v>0.17724263913490201</c:v>
                </c:pt>
                <c:pt idx="142" formatCode="0.00%">
                  <c:v>0.20047481894797103</c:v>
                </c:pt>
                <c:pt idx="143" formatCode="0.00%">
                  <c:v>0.10811279006040042</c:v>
                </c:pt>
                <c:pt idx="144" formatCode="0.00%">
                  <c:v>5.4110881862976745E-2</c:v>
                </c:pt>
                <c:pt idx="145" formatCode="0.00%">
                  <c:v>6.4308858979340799E-2</c:v>
                </c:pt>
                <c:pt idx="146" formatCode="0.00%">
                  <c:v>0.10489308231295702</c:v>
                </c:pt>
                <c:pt idx="147" formatCode="0.00%">
                  <c:v>0.10581768407539816</c:v>
                </c:pt>
                <c:pt idx="148" formatCode="0.00%">
                  <c:v>3.9500667038191661E-2</c:v>
                </c:pt>
                <c:pt idx="149" formatCode="0.00%">
                  <c:v>-3.4020167261907597E-2</c:v>
                </c:pt>
                <c:pt idx="150" formatCode="0.00%">
                  <c:v>-5.7407815095735226E-2</c:v>
                </c:pt>
                <c:pt idx="151" formatCode="0.00%">
                  <c:v>8.6600529613238608E-2</c:v>
                </c:pt>
                <c:pt idx="152" formatCode="0.00%">
                  <c:v>0.11256619258276168</c:v>
                </c:pt>
                <c:pt idx="153" formatCode="0.00%">
                  <c:v>9.9837597646388554E-2</c:v>
                </c:pt>
                <c:pt idx="154" formatCode="0.00%">
                  <c:v>0.15320677553008788</c:v>
                </c:pt>
                <c:pt idx="155" formatCode="0.00%">
                  <c:v>0.15165307776970538</c:v>
                </c:pt>
                <c:pt idx="156" formatCode="0.00%">
                  <c:v>9.5787972976973723E-2</c:v>
                </c:pt>
                <c:pt idx="157" formatCode="0.00%">
                  <c:v>5.4428770539061144E-2</c:v>
                </c:pt>
                <c:pt idx="158" formatCode="0.00%">
                  <c:v>4.2561751615603827E-2</c:v>
                </c:pt>
                <c:pt idx="159" formatCode="0.00%">
                  <c:v>7.7049215731851861E-2</c:v>
                </c:pt>
                <c:pt idx="160" formatCode="0.00%">
                  <c:v>3.9699428633456657E-2</c:v>
                </c:pt>
                <c:pt idx="161" formatCode="0.00%">
                  <c:v>6.8500299976334222E-2</c:v>
                </c:pt>
                <c:pt idx="162" formatCode="0.00%">
                  <c:v>-1.7135584398233927E-2</c:v>
                </c:pt>
                <c:pt idx="163" formatCode="0.00%">
                  <c:v>3.2027282357850684E-2</c:v>
                </c:pt>
                <c:pt idx="164" formatCode="0.00%">
                  <c:v>1.6075658762217282E-2</c:v>
                </c:pt>
                <c:pt idx="165" formatCode="0.00%">
                  <c:v>1.4283592199125339E-2</c:v>
                </c:pt>
                <c:pt idx="166" formatCode="0.00%">
                  <c:v>3.6927410512448411E-2</c:v>
                </c:pt>
                <c:pt idx="167" formatCode="0.00%">
                  <c:v>7.8535513802420187E-2</c:v>
                </c:pt>
                <c:pt idx="168" formatCode="0.00%">
                  <c:v>0.12135251390941226</c:v>
                </c:pt>
                <c:pt idx="169" formatCode="0.00%">
                  <c:v>0.14299035218573586</c:v>
                </c:pt>
                <c:pt idx="170" formatCode="0.00%">
                  <c:v>0.10611746243709685</c:v>
                </c:pt>
                <c:pt idx="171" formatCode="0.00%">
                  <c:v>0.16282380606354696</c:v>
                </c:pt>
                <c:pt idx="172" formatCode="0.00%">
                  <c:v>0.18667518766079838</c:v>
                </c:pt>
                <c:pt idx="173" formatCode="0.00%">
                  <c:v>0.23909253743359682</c:v>
                </c:pt>
                <c:pt idx="174" formatCode="0.00%">
                  <c:v>0.22324180044733488</c:v>
                </c:pt>
                <c:pt idx="175" formatCode="0.00%">
                  <c:v>0.28204817689653661</c:v>
                </c:pt>
                <c:pt idx="176" formatCode="0.00%">
                  <c:v>0.17851705570957987</c:v>
                </c:pt>
                <c:pt idx="177" formatCode="0.00%">
                  <c:v>2.7447439135859009E-2</c:v>
                </c:pt>
                <c:pt idx="178" formatCode="0.00%">
                  <c:v>4.4701558608295722E-2</c:v>
                </c:pt>
                <c:pt idx="179" formatCode="0.00%">
                  <c:v>1.8268172965962171E-2</c:v>
                </c:pt>
                <c:pt idx="180" formatCode="0.00%">
                  <c:v>3.0755977317042715E-2</c:v>
                </c:pt>
                <c:pt idx="181" formatCode="0.00%">
                  <c:v>0.12756900101681112</c:v>
                </c:pt>
                <c:pt idx="182" formatCode="0.00%">
                  <c:v>0.16499175664772525</c:v>
                </c:pt>
                <c:pt idx="183" formatCode="0.00%">
                  <c:v>0.11254420117124564</c:v>
                </c:pt>
                <c:pt idx="184" formatCode="0.00%">
                  <c:v>2.9332288427400321E-2</c:v>
                </c:pt>
                <c:pt idx="185" formatCode="0.00%">
                  <c:v>0.13604615537517195</c:v>
                </c:pt>
                <c:pt idx="186" formatCode="0.00%">
                  <c:v>0.14572998878917232</c:v>
                </c:pt>
                <c:pt idx="187" formatCode="0.00%">
                  <c:v>0.28631777639688827</c:v>
                </c:pt>
                <c:pt idx="188" formatCode="0.00%">
                  <c:v>0.51206386673945214</c:v>
                </c:pt>
                <c:pt idx="189" formatCode="0.00%">
                  <c:v>0.48739452695072183</c:v>
                </c:pt>
                <c:pt idx="190" formatCode="0.00%">
                  <c:v>0.43521535951519685</c:v>
                </c:pt>
                <c:pt idx="191" formatCode="0.00%">
                  <c:v>0.44247992008261283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B-4050-90C6-444937D91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203951"/>
        <c:axId val="436391775"/>
      </c:lineChart>
      <c:dateAx>
        <c:axId val="507203951"/>
        <c:scaling>
          <c:orientation val="minMax"/>
        </c:scaling>
        <c:delete val="0"/>
        <c:axPos val="b"/>
        <c:numFmt formatCode="yyyy&quot;-&quot;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391775"/>
        <c:crosses val="autoZero"/>
        <c:auto val="1"/>
        <c:lblOffset val="100"/>
        <c:baseTimeUnit val="months"/>
      </c:dateAx>
      <c:valAx>
        <c:axId val="4363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2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annual Jensen's 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Анализ!$AA$1</c:f>
              <c:strCache>
                <c:ptCount val="1"/>
                <c:pt idx="0">
                  <c:v>Jensen's alpha Rolling 1y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Анализ!$A$2:$A$193</c:f>
              <c:numCache>
                <c:formatCode>yyyy"-"mm</c:formatCode>
                <c:ptCount val="192"/>
                <c:pt idx="0">
                  <c:v>38533</c:v>
                </c:pt>
                <c:pt idx="1">
                  <c:v>38564</c:v>
                </c:pt>
                <c:pt idx="2">
                  <c:v>38595</c:v>
                </c:pt>
                <c:pt idx="3">
                  <c:v>38625</c:v>
                </c:pt>
                <c:pt idx="4">
                  <c:v>38656</c:v>
                </c:pt>
                <c:pt idx="5">
                  <c:v>38686</c:v>
                </c:pt>
                <c:pt idx="6">
                  <c:v>38717</c:v>
                </c:pt>
                <c:pt idx="7">
                  <c:v>38748</c:v>
                </c:pt>
                <c:pt idx="8">
                  <c:v>38776</c:v>
                </c:pt>
                <c:pt idx="9">
                  <c:v>38807</c:v>
                </c:pt>
                <c:pt idx="10">
                  <c:v>38837</c:v>
                </c:pt>
                <c:pt idx="11">
                  <c:v>38868</c:v>
                </c:pt>
                <c:pt idx="12">
                  <c:v>38898</c:v>
                </c:pt>
                <c:pt idx="13">
                  <c:v>38929</c:v>
                </c:pt>
                <c:pt idx="14">
                  <c:v>38960</c:v>
                </c:pt>
                <c:pt idx="15">
                  <c:v>38990</c:v>
                </c:pt>
                <c:pt idx="16">
                  <c:v>39021</c:v>
                </c:pt>
                <c:pt idx="17">
                  <c:v>39051</c:v>
                </c:pt>
                <c:pt idx="18">
                  <c:v>39080</c:v>
                </c:pt>
                <c:pt idx="19">
                  <c:v>39113</c:v>
                </c:pt>
                <c:pt idx="20">
                  <c:v>39141</c:v>
                </c:pt>
                <c:pt idx="21">
                  <c:v>39171</c:v>
                </c:pt>
                <c:pt idx="22">
                  <c:v>39200</c:v>
                </c:pt>
                <c:pt idx="23">
                  <c:v>39233</c:v>
                </c:pt>
                <c:pt idx="24">
                  <c:v>39262</c:v>
                </c:pt>
                <c:pt idx="25">
                  <c:v>39294</c:v>
                </c:pt>
                <c:pt idx="26">
                  <c:v>39325</c:v>
                </c:pt>
                <c:pt idx="27">
                  <c:v>39353</c:v>
                </c:pt>
                <c:pt idx="28">
                  <c:v>39386</c:v>
                </c:pt>
                <c:pt idx="29">
                  <c:v>39416</c:v>
                </c:pt>
                <c:pt idx="30">
                  <c:v>39445</c:v>
                </c:pt>
                <c:pt idx="31">
                  <c:v>39478</c:v>
                </c:pt>
                <c:pt idx="32">
                  <c:v>39507</c:v>
                </c:pt>
                <c:pt idx="33">
                  <c:v>39538</c:v>
                </c:pt>
                <c:pt idx="34">
                  <c:v>39568</c:v>
                </c:pt>
                <c:pt idx="35">
                  <c:v>39598</c:v>
                </c:pt>
                <c:pt idx="36">
                  <c:v>39629</c:v>
                </c:pt>
                <c:pt idx="37">
                  <c:v>39660</c:v>
                </c:pt>
                <c:pt idx="38">
                  <c:v>39689</c:v>
                </c:pt>
                <c:pt idx="39">
                  <c:v>39721</c:v>
                </c:pt>
                <c:pt idx="40">
                  <c:v>39752</c:v>
                </c:pt>
                <c:pt idx="41">
                  <c:v>39780</c:v>
                </c:pt>
                <c:pt idx="42">
                  <c:v>39813</c:v>
                </c:pt>
                <c:pt idx="43">
                  <c:v>39843</c:v>
                </c:pt>
                <c:pt idx="44">
                  <c:v>39871</c:v>
                </c:pt>
                <c:pt idx="45">
                  <c:v>39903</c:v>
                </c:pt>
                <c:pt idx="46">
                  <c:v>39933</c:v>
                </c:pt>
                <c:pt idx="47">
                  <c:v>39962</c:v>
                </c:pt>
                <c:pt idx="48">
                  <c:v>39994</c:v>
                </c:pt>
                <c:pt idx="49">
                  <c:v>40025</c:v>
                </c:pt>
                <c:pt idx="50">
                  <c:v>40056</c:v>
                </c:pt>
                <c:pt idx="51">
                  <c:v>40086</c:v>
                </c:pt>
                <c:pt idx="52">
                  <c:v>40116</c:v>
                </c:pt>
                <c:pt idx="53">
                  <c:v>40147</c:v>
                </c:pt>
                <c:pt idx="54">
                  <c:v>40178</c:v>
                </c:pt>
                <c:pt idx="55">
                  <c:v>40207</c:v>
                </c:pt>
                <c:pt idx="56">
                  <c:v>40236</c:v>
                </c:pt>
                <c:pt idx="57">
                  <c:v>40268</c:v>
                </c:pt>
                <c:pt idx="58">
                  <c:v>40298</c:v>
                </c:pt>
                <c:pt idx="59">
                  <c:v>40329</c:v>
                </c:pt>
                <c:pt idx="60">
                  <c:v>40359</c:v>
                </c:pt>
                <c:pt idx="61">
                  <c:v>40389</c:v>
                </c:pt>
                <c:pt idx="62">
                  <c:v>40421</c:v>
                </c:pt>
                <c:pt idx="63">
                  <c:v>40451</c:v>
                </c:pt>
                <c:pt idx="64">
                  <c:v>40480</c:v>
                </c:pt>
                <c:pt idx="65">
                  <c:v>40512</c:v>
                </c:pt>
                <c:pt idx="66">
                  <c:v>40543</c:v>
                </c:pt>
                <c:pt idx="67">
                  <c:v>40574</c:v>
                </c:pt>
                <c:pt idx="68">
                  <c:v>40602</c:v>
                </c:pt>
                <c:pt idx="69">
                  <c:v>40633</c:v>
                </c:pt>
                <c:pt idx="70">
                  <c:v>40662</c:v>
                </c:pt>
                <c:pt idx="71">
                  <c:v>40694</c:v>
                </c:pt>
                <c:pt idx="72">
                  <c:v>40724</c:v>
                </c:pt>
                <c:pt idx="73">
                  <c:v>40753</c:v>
                </c:pt>
                <c:pt idx="74">
                  <c:v>40786</c:v>
                </c:pt>
                <c:pt idx="75">
                  <c:v>40816</c:v>
                </c:pt>
                <c:pt idx="76">
                  <c:v>40847</c:v>
                </c:pt>
                <c:pt idx="77">
                  <c:v>40877</c:v>
                </c:pt>
                <c:pt idx="78">
                  <c:v>40907</c:v>
                </c:pt>
                <c:pt idx="79">
                  <c:v>40939</c:v>
                </c:pt>
                <c:pt idx="80">
                  <c:v>40968</c:v>
                </c:pt>
                <c:pt idx="81">
                  <c:v>40998</c:v>
                </c:pt>
                <c:pt idx="82">
                  <c:v>41027</c:v>
                </c:pt>
                <c:pt idx="83">
                  <c:v>41060</c:v>
                </c:pt>
                <c:pt idx="84">
                  <c:v>41089</c:v>
                </c:pt>
                <c:pt idx="85">
                  <c:v>41121</c:v>
                </c:pt>
                <c:pt idx="86">
                  <c:v>41152</c:v>
                </c:pt>
                <c:pt idx="87">
                  <c:v>41180</c:v>
                </c:pt>
                <c:pt idx="88">
                  <c:v>41213</c:v>
                </c:pt>
                <c:pt idx="89">
                  <c:v>41243</c:v>
                </c:pt>
                <c:pt idx="90">
                  <c:v>41272</c:v>
                </c:pt>
                <c:pt idx="91">
                  <c:v>41305</c:v>
                </c:pt>
                <c:pt idx="92">
                  <c:v>41333</c:v>
                </c:pt>
                <c:pt idx="93">
                  <c:v>41362</c:v>
                </c:pt>
                <c:pt idx="94">
                  <c:v>41394</c:v>
                </c:pt>
                <c:pt idx="95">
                  <c:v>41425</c:v>
                </c:pt>
                <c:pt idx="96">
                  <c:v>41453</c:v>
                </c:pt>
                <c:pt idx="97">
                  <c:v>41486</c:v>
                </c:pt>
                <c:pt idx="98">
                  <c:v>41516</c:v>
                </c:pt>
                <c:pt idx="99">
                  <c:v>41547</c:v>
                </c:pt>
                <c:pt idx="100">
                  <c:v>41578</c:v>
                </c:pt>
                <c:pt idx="101">
                  <c:v>41607</c:v>
                </c:pt>
                <c:pt idx="102">
                  <c:v>41639</c:v>
                </c:pt>
                <c:pt idx="103">
                  <c:v>41670</c:v>
                </c:pt>
                <c:pt idx="104">
                  <c:v>41698</c:v>
                </c:pt>
                <c:pt idx="105">
                  <c:v>41729</c:v>
                </c:pt>
                <c:pt idx="106">
                  <c:v>41759</c:v>
                </c:pt>
                <c:pt idx="107">
                  <c:v>41789</c:v>
                </c:pt>
                <c:pt idx="108">
                  <c:v>41820</c:v>
                </c:pt>
                <c:pt idx="109">
                  <c:v>41851</c:v>
                </c:pt>
                <c:pt idx="110">
                  <c:v>41880</c:v>
                </c:pt>
                <c:pt idx="111">
                  <c:v>41912</c:v>
                </c:pt>
                <c:pt idx="112">
                  <c:v>41943</c:v>
                </c:pt>
                <c:pt idx="113">
                  <c:v>41971</c:v>
                </c:pt>
                <c:pt idx="114">
                  <c:v>42004</c:v>
                </c:pt>
                <c:pt idx="115">
                  <c:v>42034</c:v>
                </c:pt>
                <c:pt idx="116">
                  <c:v>42062</c:v>
                </c:pt>
                <c:pt idx="117">
                  <c:v>42094</c:v>
                </c:pt>
                <c:pt idx="118">
                  <c:v>42124</c:v>
                </c:pt>
                <c:pt idx="119">
                  <c:v>42153</c:v>
                </c:pt>
                <c:pt idx="120">
                  <c:v>42185</c:v>
                </c:pt>
                <c:pt idx="121">
                  <c:v>42216</c:v>
                </c:pt>
                <c:pt idx="122">
                  <c:v>42247</c:v>
                </c:pt>
                <c:pt idx="123">
                  <c:v>42277</c:v>
                </c:pt>
                <c:pt idx="124">
                  <c:v>42307</c:v>
                </c:pt>
                <c:pt idx="125">
                  <c:v>42338</c:v>
                </c:pt>
                <c:pt idx="126">
                  <c:v>42369</c:v>
                </c:pt>
                <c:pt idx="127">
                  <c:v>42398</c:v>
                </c:pt>
                <c:pt idx="128">
                  <c:v>42429</c:v>
                </c:pt>
                <c:pt idx="129">
                  <c:v>42460</c:v>
                </c:pt>
                <c:pt idx="130">
                  <c:v>42489</c:v>
                </c:pt>
                <c:pt idx="131">
                  <c:v>42521</c:v>
                </c:pt>
                <c:pt idx="132">
                  <c:v>42551</c:v>
                </c:pt>
                <c:pt idx="133">
                  <c:v>42580</c:v>
                </c:pt>
                <c:pt idx="134">
                  <c:v>42613</c:v>
                </c:pt>
                <c:pt idx="135">
                  <c:v>42643</c:v>
                </c:pt>
                <c:pt idx="136">
                  <c:v>42674</c:v>
                </c:pt>
                <c:pt idx="137">
                  <c:v>42704</c:v>
                </c:pt>
                <c:pt idx="138">
                  <c:v>42734</c:v>
                </c:pt>
                <c:pt idx="139">
                  <c:v>42766</c:v>
                </c:pt>
                <c:pt idx="140">
                  <c:v>42794</c:v>
                </c:pt>
                <c:pt idx="141">
                  <c:v>42825</c:v>
                </c:pt>
                <c:pt idx="142">
                  <c:v>42853</c:v>
                </c:pt>
                <c:pt idx="143">
                  <c:v>42886</c:v>
                </c:pt>
                <c:pt idx="144">
                  <c:v>42916</c:v>
                </c:pt>
                <c:pt idx="145">
                  <c:v>42947</c:v>
                </c:pt>
                <c:pt idx="146">
                  <c:v>42978</c:v>
                </c:pt>
                <c:pt idx="147">
                  <c:v>43007</c:v>
                </c:pt>
                <c:pt idx="148">
                  <c:v>43039</c:v>
                </c:pt>
                <c:pt idx="149">
                  <c:v>43069</c:v>
                </c:pt>
                <c:pt idx="150">
                  <c:v>43098</c:v>
                </c:pt>
                <c:pt idx="151">
                  <c:v>43131</c:v>
                </c:pt>
                <c:pt idx="152">
                  <c:v>43159</c:v>
                </c:pt>
                <c:pt idx="153">
                  <c:v>43189</c:v>
                </c:pt>
                <c:pt idx="154">
                  <c:v>43218</c:v>
                </c:pt>
                <c:pt idx="155">
                  <c:v>43251</c:v>
                </c:pt>
                <c:pt idx="156">
                  <c:v>43280</c:v>
                </c:pt>
                <c:pt idx="157">
                  <c:v>43312</c:v>
                </c:pt>
                <c:pt idx="158">
                  <c:v>43343</c:v>
                </c:pt>
                <c:pt idx="159">
                  <c:v>43371</c:v>
                </c:pt>
                <c:pt idx="160">
                  <c:v>43404</c:v>
                </c:pt>
                <c:pt idx="161">
                  <c:v>43434</c:v>
                </c:pt>
                <c:pt idx="162">
                  <c:v>43463</c:v>
                </c:pt>
                <c:pt idx="163">
                  <c:v>43496</c:v>
                </c:pt>
                <c:pt idx="164">
                  <c:v>43524</c:v>
                </c:pt>
                <c:pt idx="165">
                  <c:v>43553</c:v>
                </c:pt>
                <c:pt idx="166">
                  <c:v>43585</c:v>
                </c:pt>
                <c:pt idx="167">
                  <c:v>43616</c:v>
                </c:pt>
                <c:pt idx="168">
                  <c:v>43644</c:v>
                </c:pt>
                <c:pt idx="169">
                  <c:v>43677</c:v>
                </c:pt>
                <c:pt idx="170">
                  <c:v>43707</c:v>
                </c:pt>
                <c:pt idx="171">
                  <c:v>43738</c:v>
                </c:pt>
                <c:pt idx="172">
                  <c:v>43769</c:v>
                </c:pt>
                <c:pt idx="173">
                  <c:v>43798</c:v>
                </c:pt>
                <c:pt idx="174">
                  <c:v>43830</c:v>
                </c:pt>
                <c:pt idx="175">
                  <c:v>43861</c:v>
                </c:pt>
                <c:pt idx="176">
                  <c:v>43889</c:v>
                </c:pt>
                <c:pt idx="177">
                  <c:v>43917</c:v>
                </c:pt>
                <c:pt idx="178">
                  <c:v>43951</c:v>
                </c:pt>
                <c:pt idx="179">
                  <c:v>43980</c:v>
                </c:pt>
                <c:pt idx="180">
                  <c:v>44012</c:v>
                </c:pt>
                <c:pt idx="181">
                  <c:v>44043</c:v>
                </c:pt>
                <c:pt idx="182">
                  <c:v>44074</c:v>
                </c:pt>
                <c:pt idx="183">
                  <c:v>44104</c:v>
                </c:pt>
                <c:pt idx="184">
                  <c:v>44134</c:v>
                </c:pt>
                <c:pt idx="185">
                  <c:v>44165</c:v>
                </c:pt>
                <c:pt idx="186">
                  <c:v>44196</c:v>
                </c:pt>
                <c:pt idx="187">
                  <c:v>44225</c:v>
                </c:pt>
                <c:pt idx="188">
                  <c:v>44253</c:v>
                </c:pt>
                <c:pt idx="189">
                  <c:v>44286</c:v>
                </c:pt>
                <c:pt idx="190">
                  <c:v>44316</c:v>
                </c:pt>
                <c:pt idx="191">
                  <c:v>44347</c:v>
                </c:pt>
              </c:numCache>
            </c:numRef>
          </c:cat>
          <c:val>
            <c:numRef>
              <c:f>Анализ!$AA$2:$AA$193</c:f>
              <c:numCache>
                <c:formatCode>General</c:formatCode>
                <c:ptCount val="192"/>
                <c:pt idx="11" formatCode="0.00%">
                  <c:v>-0.42281721701656183</c:v>
                </c:pt>
                <c:pt idx="12" formatCode="0.00%">
                  <c:v>-0.36138357948649846</c:v>
                </c:pt>
                <c:pt idx="13" formatCode="0.00%">
                  <c:v>-0.35174948301156861</c:v>
                </c:pt>
                <c:pt idx="14" formatCode="0.00%">
                  <c:v>-0.3944803356943849</c:v>
                </c:pt>
                <c:pt idx="15" formatCode="0.00%">
                  <c:v>-0.37046904106039547</c:v>
                </c:pt>
                <c:pt idx="16" formatCode="0.00%">
                  <c:v>-0.35249959913598305</c:v>
                </c:pt>
                <c:pt idx="17" formatCode="0.00%">
                  <c:v>-0.39266802877193896</c:v>
                </c:pt>
                <c:pt idx="18" formatCode="0.00%">
                  <c:v>-0.30789192909434415</c:v>
                </c:pt>
                <c:pt idx="19" formatCode="0.00%">
                  <c:v>-0.2620128203212222</c:v>
                </c:pt>
                <c:pt idx="20" formatCode="0.00%">
                  <c:v>-0.24056339568872809</c:v>
                </c:pt>
                <c:pt idx="21" formatCode="0.00%">
                  <c:v>-0.20262335205852344</c:v>
                </c:pt>
                <c:pt idx="22" formatCode="0.00%">
                  <c:v>-0.2515772543422391</c:v>
                </c:pt>
                <c:pt idx="23" formatCode="0.00%">
                  <c:v>-0.17310864623469935</c:v>
                </c:pt>
                <c:pt idx="24" formatCode="0.00%">
                  <c:v>-0.17604818272278422</c:v>
                </c:pt>
                <c:pt idx="25" formatCode="0.00%">
                  <c:v>-0.18654586273463458</c:v>
                </c:pt>
                <c:pt idx="26" formatCode="0.00%">
                  <c:v>-8.0401656239417307E-2</c:v>
                </c:pt>
                <c:pt idx="27" formatCode="0.00%">
                  <c:v>-7.136272187088033E-2</c:v>
                </c:pt>
                <c:pt idx="28" formatCode="0.00%">
                  <c:v>-6.7763751226550761E-2</c:v>
                </c:pt>
                <c:pt idx="29" formatCode="0.00%">
                  <c:v>4.571586516675108E-2</c:v>
                </c:pt>
                <c:pt idx="30" formatCode="0.00%">
                  <c:v>7.040856849103716E-2</c:v>
                </c:pt>
                <c:pt idx="31" formatCode="0.00%">
                  <c:v>0.19098278704916649</c:v>
                </c:pt>
                <c:pt idx="32" formatCode="0.00%">
                  <c:v>0.17163755200965181</c:v>
                </c:pt>
                <c:pt idx="33" formatCode="0.00%">
                  <c:v>0.23759354048111492</c:v>
                </c:pt>
                <c:pt idx="34" formatCode="0.00%">
                  <c:v>0.22196967033317727</c:v>
                </c:pt>
                <c:pt idx="35" formatCode="0.00%">
                  <c:v>0.23497224313538867</c:v>
                </c:pt>
                <c:pt idx="36" formatCode="0.00%">
                  <c:v>0.19901530793266176</c:v>
                </c:pt>
                <c:pt idx="37" formatCode="0.00%">
                  <c:v>0.19442070651930199</c:v>
                </c:pt>
                <c:pt idx="38" formatCode="0.00%">
                  <c:v>0.1089552935928737</c:v>
                </c:pt>
                <c:pt idx="39" formatCode="0.00%">
                  <c:v>4.7564066695553464E-3</c:v>
                </c:pt>
                <c:pt idx="40" formatCode="0.00%">
                  <c:v>2.2043907633916504E-2</c:v>
                </c:pt>
                <c:pt idx="41" formatCode="0.00%">
                  <c:v>4.236863389596901E-2</c:v>
                </c:pt>
                <c:pt idx="42" formatCode="0.00%">
                  <c:v>2.8978152551814684E-2</c:v>
                </c:pt>
                <c:pt idx="43" formatCode="0.00%">
                  <c:v>2.1819373968228195E-3</c:v>
                </c:pt>
                <c:pt idx="44" formatCode="0.00%">
                  <c:v>6.6871589533476161E-2</c:v>
                </c:pt>
                <c:pt idx="45" formatCode="0.00%">
                  <c:v>0.10971027104704767</c:v>
                </c:pt>
                <c:pt idx="46" formatCode="0.00%">
                  <c:v>9.2612265091169155E-2</c:v>
                </c:pt>
                <c:pt idx="47" formatCode="0.00%">
                  <c:v>9.8538315203761551E-2</c:v>
                </c:pt>
                <c:pt idx="48" formatCode="0.00%">
                  <c:v>8.7756164492579725E-2</c:v>
                </c:pt>
                <c:pt idx="49" formatCode="0.00%">
                  <c:v>0.15778415416096614</c:v>
                </c:pt>
                <c:pt idx="50" formatCode="0.00%">
                  <c:v>0.40838336953742238</c:v>
                </c:pt>
                <c:pt idx="51" formatCode="0.00%">
                  <c:v>0.59680655710626329</c:v>
                </c:pt>
                <c:pt idx="52" formatCode="0.00%">
                  <c:v>0.49868163532005227</c:v>
                </c:pt>
                <c:pt idx="53" formatCode="0.00%">
                  <c:v>0.40270729584329978</c:v>
                </c:pt>
                <c:pt idx="54" formatCode="0.00%">
                  <c:v>0.50736633878241788</c:v>
                </c:pt>
                <c:pt idx="55" formatCode="0.00%">
                  <c:v>0.48990830722904377</c:v>
                </c:pt>
                <c:pt idx="56" formatCode="0.00%">
                  <c:v>0.38748044272086091</c:v>
                </c:pt>
                <c:pt idx="57" formatCode="0.00%">
                  <c:v>0.31660747819591939</c:v>
                </c:pt>
                <c:pt idx="58" formatCode="0.00%">
                  <c:v>0.28943055822220232</c:v>
                </c:pt>
                <c:pt idx="59" formatCode="0.00%">
                  <c:v>0.20087874809876238</c:v>
                </c:pt>
                <c:pt idx="60" formatCode="0.00%">
                  <c:v>0.26553346735905681</c:v>
                </c:pt>
                <c:pt idx="61" formatCode="0.00%">
                  <c:v>0.22328287461966889</c:v>
                </c:pt>
                <c:pt idx="62" formatCode="0.00%">
                  <c:v>2.801746296622909E-2</c:v>
                </c:pt>
                <c:pt idx="63" formatCode="0.00%">
                  <c:v>-6.2205230777034881E-2</c:v>
                </c:pt>
                <c:pt idx="64" formatCode="0.00%">
                  <c:v>3.239195691617125E-3</c:v>
                </c:pt>
                <c:pt idx="65" formatCode="0.00%">
                  <c:v>7.5204331730812202E-2</c:v>
                </c:pt>
                <c:pt idx="66" formatCode="0.00%">
                  <c:v>2.6464714005672185E-2</c:v>
                </c:pt>
                <c:pt idx="67" formatCode="0.00%">
                  <c:v>2.6465620624132269E-2</c:v>
                </c:pt>
                <c:pt idx="68" formatCode="0.00%">
                  <c:v>1.4282684803414103E-2</c:v>
                </c:pt>
                <c:pt idx="69" formatCode="0.00%">
                  <c:v>1.9447455191092811E-3</c:v>
                </c:pt>
                <c:pt idx="70" formatCode="0.00%">
                  <c:v>6.7681316884701248E-2</c:v>
                </c:pt>
                <c:pt idx="71" formatCode="0.00%">
                  <c:v>0.12252050831114003</c:v>
                </c:pt>
                <c:pt idx="72" formatCode="0.00%">
                  <c:v>0.10618856436694601</c:v>
                </c:pt>
                <c:pt idx="73" formatCode="0.00%">
                  <c:v>8.7667118587821502E-2</c:v>
                </c:pt>
                <c:pt idx="74" formatCode="0.00%">
                  <c:v>5.5149203464675667E-2</c:v>
                </c:pt>
                <c:pt idx="75" formatCode="0.00%">
                  <c:v>0.11979689125798454</c:v>
                </c:pt>
                <c:pt idx="76" formatCode="0.00%">
                  <c:v>0.14295967854591174</c:v>
                </c:pt>
                <c:pt idx="77" formatCode="0.00%">
                  <c:v>0.14564130069776193</c:v>
                </c:pt>
                <c:pt idx="78" formatCode="0.00%">
                  <c:v>0.12839552566215406</c:v>
                </c:pt>
                <c:pt idx="79" formatCode="0.00%">
                  <c:v>7.7123419227918433E-2</c:v>
                </c:pt>
                <c:pt idx="80" formatCode="0.00%">
                  <c:v>0.14923063836172457</c:v>
                </c:pt>
                <c:pt idx="81" formatCode="0.00%">
                  <c:v>0.15064102804899226</c:v>
                </c:pt>
                <c:pt idx="82" formatCode="0.00%">
                  <c:v>0.14927542412282446</c:v>
                </c:pt>
                <c:pt idx="83" formatCode="0.00%">
                  <c:v>0.1138007123327931</c:v>
                </c:pt>
                <c:pt idx="84" formatCode="0.00%">
                  <c:v>0.13999222454224358</c:v>
                </c:pt>
                <c:pt idx="85" formatCode="0.00%">
                  <c:v>0.16375475337678846</c:v>
                </c:pt>
                <c:pt idx="86" formatCode="0.00%">
                  <c:v>0.23326536434468892</c:v>
                </c:pt>
                <c:pt idx="87" formatCode="0.00%">
                  <c:v>0.17351655102353436</c:v>
                </c:pt>
                <c:pt idx="88" formatCode="0.00%">
                  <c:v>8.1405014104292128E-2</c:v>
                </c:pt>
                <c:pt idx="89" formatCode="0.00%">
                  <c:v>1.0018349160512585E-2</c:v>
                </c:pt>
                <c:pt idx="90" formatCode="0.00%">
                  <c:v>-4.4223938875873614E-3</c:v>
                </c:pt>
                <c:pt idx="91" formatCode="0.00%">
                  <c:v>2.639525809473775E-2</c:v>
                </c:pt>
                <c:pt idx="92" formatCode="0.00%">
                  <c:v>-2.2149369980692502E-2</c:v>
                </c:pt>
                <c:pt idx="93" formatCode="0.00%">
                  <c:v>-1.8267058662470692E-2</c:v>
                </c:pt>
                <c:pt idx="94" formatCode="0.00%">
                  <c:v>4.746882381186035E-3</c:v>
                </c:pt>
                <c:pt idx="95" formatCode="0.00%">
                  <c:v>5.0005878664431069E-2</c:v>
                </c:pt>
                <c:pt idx="96" formatCode="0.00%">
                  <c:v>2.8171852923726259E-2</c:v>
                </c:pt>
                <c:pt idx="97" formatCode="0.00%">
                  <c:v>2.5863034374315141E-2</c:v>
                </c:pt>
                <c:pt idx="98" formatCode="0.00%">
                  <c:v>1.7404325038661517E-2</c:v>
                </c:pt>
                <c:pt idx="99" formatCode="0.00%">
                  <c:v>3.3433819829739919E-2</c:v>
                </c:pt>
                <c:pt idx="100" formatCode="0.00%">
                  <c:v>9.5881445587674197E-2</c:v>
                </c:pt>
                <c:pt idx="101" formatCode="0.00%">
                  <c:v>0.1781226970764207</c:v>
                </c:pt>
                <c:pt idx="102" formatCode="0.00%">
                  <c:v>0.19771061993357764</c:v>
                </c:pt>
                <c:pt idx="103" formatCode="0.00%">
                  <c:v>0.16312186772982962</c:v>
                </c:pt>
                <c:pt idx="104" formatCode="0.00%">
                  <c:v>0.18550631667302619</c:v>
                </c:pt>
                <c:pt idx="105" formatCode="0.00%">
                  <c:v>0.18321138082600052</c:v>
                </c:pt>
                <c:pt idx="106" formatCode="0.00%">
                  <c:v>0.14528748159010862</c:v>
                </c:pt>
                <c:pt idx="107" formatCode="0.00%">
                  <c:v>9.5845456015566155E-2</c:v>
                </c:pt>
                <c:pt idx="108" formatCode="0.00%">
                  <c:v>7.498286215343275E-2</c:v>
                </c:pt>
                <c:pt idx="109" formatCode="0.00%">
                  <c:v>6.8329916503313548E-2</c:v>
                </c:pt>
                <c:pt idx="110" formatCode="0.00%">
                  <c:v>-8.5144913871542105E-3</c:v>
                </c:pt>
                <c:pt idx="111" formatCode="0.00%">
                  <c:v>-1.0562218916677524E-2</c:v>
                </c:pt>
                <c:pt idx="112" formatCode="0.00%">
                  <c:v>-4.9471820385598053E-2</c:v>
                </c:pt>
                <c:pt idx="113" formatCode="0.00%">
                  <c:v>-7.3542585731760424E-2</c:v>
                </c:pt>
                <c:pt idx="114" formatCode="0.00%">
                  <c:v>-0.10251212060051329</c:v>
                </c:pt>
                <c:pt idx="115" formatCode="0.00%">
                  <c:v>-3.5366987428586127E-2</c:v>
                </c:pt>
                <c:pt idx="116" formatCode="0.00%">
                  <c:v>-3.9953655940770938E-3</c:v>
                </c:pt>
                <c:pt idx="117" formatCode="0.00%">
                  <c:v>1.3103779738925292E-2</c:v>
                </c:pt>
                <c:pt idx="118" formatCode="0.00%">
                  <c:v>5.0087764279849845E-2</c:v>
                </c:pt>
                <c:pt idx="119" formatCode="0.00%">
                  <c:v>3.8222874446138144E-2</c:v>
                </c:pt>
                <c:pt idx="120" formatCode="0.00%">
                  <c:v>2.667016283857393E-2</c:v>
                </c:pt>
                <c:pt idx="121" formatCode="0.00%">
                  <c:v>4.9425245106849092E-2</c:v>
                </c:pt>
                <c:pt idx="122" formatCode="0.00%">
                  <c:v>0.12543188436829067</c:v>
                </c:pt>
                <c:pt idx="123" formatCode="0.00%">
                  <c:v>9.3931008899361457E-2</c:v>
                </c:pt>
                <c:pt idx="124" formatCode="0.00%">
                  <c:v>9.8194768041715674E-2</c:v>
                </c:pt>
                <c:pt idx="125" formatCode="0.00%">
                  <c:v>8.2107134981631802E-2</c:v>
                </c:pt>
                <c:pt idx="126" formatCode="0.00%">
                  <c:v>0.10123833018690354</c:v>
                </c:pt>
                <c:pt idx="127" formatCode="0.00%">
                  <c:v>4.2403092777812956E-2</c:v>
                </c:pt>
                <c:pt idx="128" formatCode="0.00%">
                  <c:v>3.0591097678706047E-2</c:v>
                </c:pt>
                <c:pt idx="129" formatCode="0.00%">
                  <c:v>1.6477023880466124E-2</c:v>
                </c:pt>
                <c:pt idx="130" formatCode="0.00%">
                  <c:v>-7.0796332413136653E-6</c:v>
                </c:pt>
                <c:pt idx="131" formatCode="0.00%">
                  <c:v>-2.3968331786237029E-2</c:v>
                </c:pt>
                <c:pt idx="132" formatCode="0.00%">
                  <c:v>6.6933651949814932E-2</c:v>
                </c:pt>
                <c:pt idx="133" formatCode="0.00%">
                  <c:v>5.0951385326167165E-2</c:v>
                </c:pt>
                <c:pt idx="134" formatCode="0.00%">
                  <c:v>4.3445955792639657E-2</c:v>
                </c:pt>
                <c:pt idx="135" formatCode="0.00%">
                  <c:v>8.7277694934378536E-2</c:v>
                </c:pt>
                <c:pt idx="136" formatCode="0.00%">
                  <c:v>0.10574540654034559</c:v>
                </c:pt>
                <c:pt idx="137" formatCode="0.00%">
                  <c:v>0.10367702186466499</c:v>
                </c:pt>
                <c:pt idx="138" formatCode="0.00%">
                  <c:v>0.14906235816232272</c:v>
                </c:pt>
                <c:pt idx="139" formatCode="0.00%">
                  <c:v>0.13001242616614461</c:v>
                </c:pt>
                <c:pt idx="140" formatCode="0.00%">
                  <c:v>0.10464753511848945</c:v>
                </c:pt>
                <c:pt idx="141" formatCode="0.00%">
                  <c:v>8.6377595612946889E-2</c:v>
                </c:pt>
                <c:pt idx="142" formatCode="0.00%">
                  <c:v>5.0137586762286634E-2</c:v>
                </c:pt>
                <c:pt idx="143" formatCode="0.00%">
                  <c:v>0.13874384122346273</c:v>
                </c:pt>
                <c:pt idx="144" formatCode="0.00%">
                  <c:v>7.9581417240102592E-2</c:v>
                </c:pt>
                <c:pt idx="145" formatCode="0.00%">
                  <c:v>8.8965040541188589E-2</c:v>
                </c:pt>
                <c:pt idx="146" formatCode="0.00%">
                  <c:v>8.547113296762987E-2</c:v>
                </c:pt>
                <c:pt idx="147" formatCode="0.00%">
                  <c:v>7.2890533375187472E-2</c:v>
                </c:pt>
                <c:pt idx="148" formatCode="0.00%">
                  <c:v>8.6805713568901544E-2</c:v>
                </c:pt>
                <c:pt idx="149" formatCode="0.00%">
                  <c:v>9.3252688092769542E-2</c:v>
                </c:pt>
                <c:pt idx="150" formatCode="0.00%">
                  <c:v>6.6915488959912617E-2</c:v>
                </c:pt>
                <c:pt idx="151" formatCode="0.00%">
                  <c:v>8.7077427327130863E-2</c:v>
                </c:pt>
                <c:pt idx="152" formatCode="0.00%">
                  <c:v>8.2471259179857315E-2</c:v>
                </c:pt>
                <c:pt idx="153" formatCode="0.00%">
                  <c:v>7.9188700686265712E-2</c:v>
                </c:pt>
                <c:pt idx="154" formatCode="0.00%">
                  <c:v>8.8431818771159465E-2</c:v>
                </c:pt>
                <c:pt idx="155" formatCode="0.00%">
                  <c:v>5.4298814203562307E-2</c:v>
                </c:pt>
                <c:pt idx="156" formatCode="0.00%">
                  <c:v>3.7236841777499752E-2</c:v>
                </c:pt>
                <c:pt idx="157" formatCode="0.00%">
                  <c:v>-2.5150600589656902E-2</c:v>
                </c:pt>
                <c:pt idx="158" formatCode="0.00%">
                  <c:v>4.8898449428329549E-3</c:v>
                </c:pt>
                <c:pt idx="159" formatCode="0.00%">
                  <c:v>4.5284122779871705E-3</c:v>
                </c:pt>
                <c:pt idx="160" formatCode="0.00%">
                  <c:v>-2.2850418524401617E-2</c:v>
                </c:pt>
                <c:pt idx="161" formatCode="0.00%">
                  <c:v>-3.328418591330673E-2</c:v>
                </c:pt>
                <c:pt idx="162" formatCode="0.00%">
                  <c:v>-3.5399510737878948E-2</c:v>
                </c:pt>
                <c:pt idx="163" formatCode="0.00%">
                  <c:v>-5.1970530514627078E-2</c:v>
                </c:pt>
                <c:pt idx="164" formatCode="0.00%">
                  <c:v>-1.6121620268727654E-2</c:v>
                </c:pt>
                <c:pt idx="165" formatCode="0.00%">
                  <c:v>-2.1258167651448945E-3</c:v>
                </c:pt>
                <c:pt idx="166" formatCode="0.00%">
                  <c:v>9.6737648197318116E-3</c:v>
                </c:pt>
                <c:pt idx="167" formatCode="0.00%">
                  <c:v>3.1099022187550229E-2</c:v>
                </c:pt>
                <c:pt idx="168" formatCode="0.00%">
                  <c:v>1.8095302539666847E-2</c:v>
                </c:pt>
                <c:pt idx="169" formatCode="0.00%">
                  <c:v>4.5824805669932633E-2</c:v>
                </c:pt>
                <c:pt idx="170" formatCode="0.00%">
                  <c:v>3.7302641895597954E-2</c:v>
                </c:pt>
                <c:pt idx="171" formatCode="0.00%">
                  <c:v>1.8471413382153967E-2</c:v>
                </c:pt>
                <c:pt idx="172" formatCode="0.00%">
                  <c:v>1.2499447161373745E-2</c:v>
                </c:pt>
                <c:pt idx="173" formatCode="0.00%">
                  <c:v>2.5417973187323861E-2</c:v>
                </c:pt>
                <c:pt idx="174" formatCode="0.00%">
                  <c:v>4.0196318856546842E-3</c:v>
                </c:pt>
                <c:pt idx="175" formatCode="0.00%">
                  <c:v>-8.0082859269390294E-3</c:v>
                </c:pt>
                <c:pt idx="176" formatCode="0.00%">
                  <c:v>-7.7862633587651886E-2</c:v>
                </c:pt>
                <c:pt idx="177" formatCode="0.00%">
                  <c:v>-4.6403918230707775E-2</c:v>
                </c:pt>
                <c:pt idx="178" formatCode="0.00%">
                  <c:v>-2.4018044084700985E-2</c:v>
                </c:pt>
                <c:pt idx="179" formatCode="0.00%">
                  <c:v>-5.8535174387158495E-2</c:v>
                </c:pt>
                <c:pt idx="180" formatCode="0.00%">
                  <c:v>-9.3212512849161766E-2</c:v>
                </c:pt>
                <c:pt idx="181" formatCode="0.00%">
                  <c:v>-9.1833662016293616E-2</c:v>
                </c:pt>
                <c:pt idx="182" formatCode="0.00%">
                  <c:v>-0.11078193260054436</c:v>
                </c:pt>
                <c:pt idx="183" formatCode="0.00%">
                  <c:v>-8.6706815329315901E-2</c:v>
                </c:pt>
                <c:pt idx="184" formatCode="0.00%">
                  <c:v>-5.6948304967948227E-2</c:v>
                </c:pt>
                <c:pt idx="185" formatCode="0.00%">
                  <c:v>-5.3071226463211163E-2</c:v>
                </c:pt>
                <c:pt idx="186" formatCode="0.00%">
                  <c:v>-7.7865902965074896E-2</c:v>
                </c:pt>
                <c:pt idx="187" formatCode="0.00%">
                  <c:v>-7.7464462114771426E-2</c:v>
                </c:pt>
                <c:pt idx="188" formatCode="0.00%">
                  <c:v>-2.7247980739364519E-2</c:v>
                </c:pt>
                <c:pt idx="189" formatCode="0.00%">
                  <c:v>-6.4716624905876929E-2</c:v>
                </c:pt>
                <c:pt idx="190" formatCode="0.00%">
                  <c:v>-9.1007224467770986E-2</c:v>
                </c:pt>
                <c:pt idx="191" formatCode="0.00%">
                  <c:v>-8.0253861844087671E-2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4B-4E52-BEE2-4397DB7F3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203951"/>
        <c:axId val="436391775"/>
      </c:lineChart>
      <c:dateAx>
        <c:axId val="507203951"/>
        <c:scaling>
          <c:orientation val="minMax"/>
        </c:scaling>
        <c:delete val="0"/>
        <c:axPos val="b"/>
        <c:numFmt formatCode="yyyy&quot;-&quot;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391775"/>
        <c:crosses val="autoZero"/>
        <c:auto val="1"/>
        <c:lblOffset val="100"/>
        <c:baseTimeUnit val="months"/>
      </c:dateAx>
      <c:valAx>
        <c:axId val="4363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2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'Регрессия с IRDIVTR'!$B$1</c:f>
              <c:strCache>
                <c:ptCount val="1"/>
                <c:pt idx="0">
                  <c:v>Арсагера - Фонд акций 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'Регрессия с IRDIVTR'!$C$3:$C$3684</c:f>
              <c:numCache>
                <c:formatCode>0.00%</c:formatCode>
                <c:ptCount val="3682"/>
                <c:pt idx="0">
                  <c:v>-6.0417647058823576E-2</c:v>
                </c:pt>
                <c:pt idx="1">
                  <c:v>3.2788557213930591E-2</c:v>
                </c:pt>
                <c:pt idx="2">
                  <c:v>-7.5066825775658153E-3</c:v>
                </c:pt>
                <c:pt idx="3">
                  <c:v>-1.8778426698450645E-2</c:v>
                </c:pt>
                <c:pt idx="4">
                  <c:v>4.9138834951456323E-2</c:v>
                </c:pt>
                <c:pt idx="5">
                  <c:v>4.7893915040183588E-2</c:v>
                </c:pt>
                <c:pt idx="6">
                  <c:v>-9.0637540453073484E-3</c:v>
                </c:pt>
                <c:pt idx="7">
                  <c:v>9.667741935483809E-3</c:v>
                </c:pt>
                <c:pt idx="8">
                  <c:v>-0.18055129015271199</c:v>
                </c:pt>
                <c:pt idx="9">
                  <c:v>2.0499999999999963E-2</c:v>
                </c:pt>
                <c:pt idx="10">
                  <c:v>-5.3414043583535076E-3</c:v>
                </c:pt>
                <c:pt idx="11">
                  <c:v>-3.284101022248942E-2</c:v>
                </c:pt>
                <c:pt idx="12">
                  <c:v>0.11517647058823544</c:v>
                </c:pt>
                <c:pt idx="13">
                  <c:v>-0.15193669923995667</c:v>
                </c:pt>
                <c:pt idx="14">
                  <c:v>-0.10889746835443048</c:v>
                </c:pt>
                <c:pt idx="15">
                  <c:v>-9.8232768361582012E-2</c:v>
                </c:pt>
                <c:pt idx="16">
                  <c:v>-0.2872511700468019</c:v>
                </c:pt>
                <c:pt idx="17">
                  <c:v>-0.32728181818181812</c:v>
                </c:pt>
                <c:pt idx="18">
                  <c:v>-0.16544285714285711</c:v>
                </c:pt>
                <c:pt idx="19">
                  <c:v>-6.5280414312617552E-2</c:v>
                </c:pt>
                <c:pt idx="20">
                  <c:v>-3.5699999999999954E-2</c:v>
                </c:pt>
                <c:pt idx="21">
                  <c:v>7.0544534412955384E-2</c:v>
                </c:pt>
                <c:pt idx="22">
                  <c:v>0.1731197392923649</c:v>
                </c:pt>
                <c:pt idx="23">
                  <c:v>0.20189120879120881</c:v>
                </c:pt>
                <c:pt idx="24">
                  <c:v>0.36053376623376621</c:v>
                </c:pt>
                <c:pt idx="25">
                  <c:v>-0.12006844106463876</c:v>
                </c:pt>
                <c:pt idx="26">
                  <c:v>0.1020690987124464</c:v>
                </c:pt>
                <c:pt idx="27">
                  <c:v>0.11810261374636988</c:v>
                </c:pt>
                <c:pt idx="28">
                  <c:v>0.12324372294372288</c:v>
                </c:pt>
                <c:pt idx="29">
                  <c:v>-9.2521202775637246E-3</c:v>
                </c:pt>
                <c:pt idx="30">
                  <c:v>3.4454085603112805E-2</c:v>
                </c:pt>
                <c:pt idx="31">
                  <c:v>0.10392700675168798</c:v>
                </c:pt>
                <c:pt idx="32">
                  <c:v>8.7865402843601892E-2</c:v>
                </c:pt>
                <c:pt idx="33">
                  <c:v>-4.2934763948497712E-2</c:v>
                </c:pt>
                <c:pt idx="34">
                  <c:v>0.1638587301587302</c:v>
                </c:pt>
                <c:pt idx="35">
                  <c:v>-4.0338958220293208E-2</c:v>
                </c:pt>
                <c:pt idx="36">
                  <c:v>-7.8280721533257935E-2</c:v>
                </c:pt>
                <c:pt idx="37">
                  <c:v>-2.0751824817519804E-3</c:v>
                </c:pt>
                <c:pt idx="38">
                  <c:v>0.10508245294474805</c:v>
                </c:pt>
                <c:pt idx="39">
                  <c:v>-7.142935377875248E-3</c:v>
                </c:pt>
                <c:pt idx="40">
                  <c:v>4.4260449808008806E-2</c:v>
                </c:pt>
                <c:pt idx="41">
                  <c:v>1.8970818134445011E-2</c:v>
                </c:pt>
                <c:pt idx="42">
                  <c:v>2.0398727735368993E-2</c:v>
                </c:pt>
                <c:pt idx="43">
                  <c:v>3.8185650667986071E-2</c:v>
                </c:pt>
                <c:pt idx="44">
                  <c:v>-9.5490566037736979E-3</c:v>
                </c:pt>
                <c:pt idx="45">
                  <c:v>7.5920930232558081E-2</c:v>
                </c:pt>
                <c:pt idx="46">
                  <c:v>1.8263519313304721E-2</c:v>
                </c:pt>
                <c:pt idx="47">
                  <c:v>-6.0018475073313815E-2</c:v>
                </c:pt>
                <c:pt idx="48">
                  <c:v>-2.8757409050576888E-2</c:v>
                </c:pt>
                <c:pt idx="49">
                  <c:v>2.9063636363636514E-2</c:v>
                </c:pt>
                <c:pt idx="50">
                  <c:v>3.6679991185544325E-2</c:v>
                </c:pt>
                <c:pt idx="51">
                  <c:v>-0.10134149659863956</c:v>
                </c:pt>
                <c:pt idx="52">
                  <c:v>-0.14571005692599603</c:v>
                </c:pt>
                <c:pt idx="53">
                  <c:v>0.11742222222222209</c:v>
                </c:pt>
                <c:pt idx="54">
                  <c:v>7.9463366336633756E-2</c:v>
                </c:pt>
                <c:pt idx="55">
                  <c:v>-5.7849063499314846E-2</c:v>
                </c:pt>
                <c:pt idx="56">
                  <c:v>9.7799227799228117E-2</c:v>
                </c:pt>
                <c:pt idx="57">
                  <c:v>4.1774617067833475E-3</c:v>
                </c:pt>
                <c:pt idx="58">
                  <c:v>-7.1026487190621879E-3</c:v>
                </c:pt>
                <c:pt idx="59">
                  <c:v>-1.4404347826087127E-2</c:v>
                </c:pt>
                <c:pt idx="60">
                  <c:v>-0.12041547933157404</c:v>
                </c:pt>
                <c:pt idx="61">
                  <c:v>5.8694433399602453E-2</c:v>
                </c:pt>
                <c:pt idx="62">
                  <c:v>1.7029608938547547E-2</c:v>
                </c:pt>
                <c:pt idx="63">
                  <c:v>1.8900497512438053E-2</c:v>
                </c:pt>
                <c:pt idx="64">
                  <c:v>4.8601995565410006E-2</c:v>
                </c:pt>
                <c:pt idx="65">
                  <c:v>-5.3821708035338478E-2</c:v>
                </c:pt>
                <c:pt idx="66">
                  <c:v>-1.2249557522124088E-2</c:v>
                </c:pt>
                <c:pt idx="67">
                  <c:v>4.5046428571428709E-2</c:v>
                </c:pt>
                <c:pt idx="68">
                  <c:v>2.7699065023374381E-2</c:v>
                </c:pt>
                <c:pt idx="69">
                  <c:v>-4.0012126177796037E-2</c:v>
                </c:pt>
                <c:pt idx="70">
                  <c:v>-2.8431820110309758E-2</c:v>
                </c:pt>
                <c:pt idx="71">
                  <c:v>-4.0348041775456922E-2</c:v>
                </c:pt>
                <c:pt idx="72">
                  <c:v>-2.5404600811906874E-3</c:v>
                </c:pt>
                <c:pt idx="73">
                  <c:v>9.2770889487869823E-3</c:v>
                </c:pt>
                <c:pt idx="74">
                  <c:v>5.7402836879432595E-2</c:v>
                </c:pt>
                <c:pt idx="75">
                  <c:v>-1.0551414309484253E-2</c:v>
                </c:pt>
                <c:pt idx="76">
                  <c:v>6.2551553316540609E-2</c:v>
                </c:pt>
                <c:pt idx="77">
                  <c:v>1.7564984227129266E-2</c:v>
                </c:pt>
                <c:pt idx="78">
                  <c:v>-2.7565317919075238E-2</c:v>
                </c:pt>
                <c:pt idx="79">
                  <c:v>6.1881875492513672E-2</c:v>
                </c:pt>
                <c:pt idx="80">
                  <c:v>-3.9134859675036937E-2</c:v>
                </c:pt>
                <c:pt idx="81">
                  <c:v>-2.266080977845697E-2</c:v>
                </c:pt>
                <c:pt idx="82">
                  <c:v>-9.2466201008925109E-2</c:v>
                </c:pt>
                <c:pt idx="83">
                  <c:v>-4.3249471458773892E-2</c:v>
                </c:pt>
                <c:pt idx="84">
                  <c:v>9.739229422066531E-2</c:v>
                </c:pt>
                <c:pt idx="85">
                  <c:v>3.5746972694895129E-2</c:v>
                </c:pt>
                <c:pt idx="86">
                  <c:v>-1.3635282947208283E-2</c:v>
                </c:pt>
                <c:pt idx="87">
                  <c:v>1.3691954022988506E-2</c:v>
                </c:pt>
                <c:pt idx="88">
                  <c:v>3.4978129713423955E-2</c:v>
                </c:pt>
                <c:pt idx="89">
                  <c:v>6.3125126719768332E-2</c:v>
                </c:pt>
                <c:pt idx="90">
                  <c:v>3.8568705643798662E-2</c:v>
                </c:pt>
                <c:pt idx="91">
                  <c:v>-6.4129926068788201E-2</c:v>
                </c:pt>
                <c:pt idx="92">
                  <c:v>0.16430654861343141</c:v>
                </c:pt>
                <c:pt idx="93">
                  <c:v>3.279999999999994E-2</c:v>
                </c:pt>
                <c:pt idx="94">
                  <c:v>-3.342701421800931E-2</c:v>
                </c:pt>
                <c:pt idx="95">
                  <c:v>-7.8284100080711072E-3</c:v>
                </c:pt>
                <c:pt idx="96">
                  <c:v>-3.1030364372469421E-2</c:v>
                </c:pt>
                <c:pt idx="97">
                  <c:v>5.4441937274493535E-2</c:v>
                </c:pt>
                <c:pt idx="98">
                  <c:v>5.4532842879663646E-2</c:v>
                </c:pt>
                <c:pt idx="99">
                  <c:v>3.8290306627102089E-2</c:v>
                </c:pt>
                <c:pt idx="100">
                  <c:v>-4.2490885354854124E-2</c:v>
                </c:pt>
                <c:pt idx="101">
                  <c:v>3.769610645638255E-2</c:v>
                </c:pt>
                <c:pt idx="102">
                  <c:v>2.6218462626738992E-2</c:v>
                </c:pt>
                <c:pt idx="103">
                  <c:v>-1.6367883211678924E-2</c:v>
                </c:pt>
                <c:pt idx="104">
                  <c:v>8.8077312471239733E-3</c:v>
                </c:pt>
                <c:pt idx="105">
                  <c:v>1.0871260732038035E-2</c:v>
                </c:pt>
                <c:pt idx="106">
                  <c:v>2.4942425588627248E-2</c:v>
                </c:pt>
                <c:pt idx="107">
                  <c:v>2.4941963322545835E-2</c:v>
                </c:pt>
                <c:pt idx="108">
                  <c:v>-1.8143177530915988E-2</c:v>
                </c:pt>
                <c:pt idx="109">
                  <c:v>-4.4503401360544981E-3</c:v>
                </c:pt>
                <c:pt idx="110">
                  <c:v>5.6514893617021222E-2</c:v>
                </c:pt>
                <c:pt idx="111">
                  <c:v>1.7131015828491414E-2</c:v>
                </c:pt>
                <c:pt idx="112">
                  <c:v>-9.9726019302738278E-3</c:v>
                </c:pt>
                <c:pt idx="113">
                  <c:v>1.4965143992055507E-2</c:v>
                </c:pt>
                <c:pt idx="114">
                  <c:v>6.6917225253312562E-2</c:v>
                </c:pt>
                <c:pt idx="115">
                  <c:v>4.1652964714441687E-2</c:v>
                </c:pt>
                <c:pt idx="116">
                  <c:v>1.2411932510001833E-2</c:v>
                </c:pt>
                <c:pt idx="117">
                  <c:v>-7.8019672131147577E-2</c:v>
                </c:pt>
                <c:pt idx="118">
                  <c:v>-2.7353215077605131E-2</c:v>
                </c:pt>
                <c:pt idx="119">
                  <c:v>-2.7308480364258703E-3</c:v>
                </c:pt>
                <c:pt idx="120">
                  <c:v>-6.8546416382252673E-2</c:v>
                </c:pt>
                <c:pt idx="121">
                  <c:v>5.254420113544267E-3</c:v>
                </c:pt>
                <c:pt idx="122">
                  <c:v>5.0021732157177201E-2</c:v>
                </c:pt>
                <c:pt idx="123">
                  <c:v>4.7567525281435041E-2</c:v>
                </c:pt>
                <c:pt idx="124">
                  <c:v>3.061021603808145E-2</c:v>
                </c:pt>
                <c:pt idx="125">
                  <c:v>1.7747375911759455E-2</c:v>
                </c:pt>
                <c:pt idx="126">
                  <c:v>1.4722540125610584E-2</c:v>
                </c:pt>
                <c:pt idx="127">
                  <c:v>1.6386721564590978E-2</c:v>
                </c:pt>
                <c:pt idx="128">
                  <c:v>6.8508673726676683E-2</c:v>
                </c:pt>
                <c:pt idx="129">
                  <c:v>4.0176470588235702E-3</c:v>
                </c:pt>
                <c:pt idx="130">
                  <c:v>1.1536326785157591E-3</c:v>
                </c:pt>
                <c:pt idx="131">
                  <c:v>3.4864596273291859E-2</c:v>
                </c:pt>
                <c:pt idx="132">
                  <c:v>-7.8364777993720214E-3</c:v>
                </c:pt>
                <c:pt idx="133">
                  <c:v>3.9561993395376138E-3</c:v>
                </c:pt>
                <c:pt idx="134">
                  <c:v>6.0534637702722938E-2</c:v>
                </c:pt>
                <c:pt idx="135">
                  <c:v>4.7059249930030855E-2</c:v>
                </c:pt>
                <c:pt idx="136">
                  <c:v>5.7333582787651993E-2</c:v>
                </c:pt>
                <c:pt idx="137">
                  <c:v>-4.4262241292276294E-2</c:v>
                </c:pt>
                <c:pt idx="138">
                  <c:v>7.7614787527957585E-3</c:v>
                </c:pt>
                <c:pt idx="139">
                  <c:v>-1.1387789036113261E-2</c:v>
                </c:pt>
                <c:pt idx="140">
                  <c:v>4.4753420195439597E-2</c:v>
                </c:pt>
                <c:pt idx="141">
                  <c:v>-9.5877470355729688E-3</c:v>
                </c:pt>
                <c:pt idx="142">
                  <c:v>4.0069530667996567E-4</c:v>
                </c:pt>
                <c:pt idx="143">
                  <c:v>2.0853556847704846E-2</c:v>
                </c:pt>
                <c:pt idx="144">
                  <c:v>3.0195166163141884E-2</c:v>
                </c:pt>
                <c:pt idx="145">
                  <c:v>5.525298725593375E-2</c:v>
                </c:pt>
                <c:pt idx="146">
                  <c:v>1.3226270904862503E-3</c:v>
                </c:pt>
                <c:pt idx="147">
                  <c:v>-8.7491334584391955E-3</c:v>
                </c:pt>
                <c:pt idx="148">
                  <c:v>1.4214422862245946E-2</c:v>
                </c:pt>
                <c:pt idx="149">
                  <c:v>4.2135122919193302E-2</c:v>
                </c:pt>
                <c:pt idx="150">
                  <c:v>7.7652403592183283E-3</c:v>
                </c:pt>
                <c:pt idx="151">
                  <c:v>5.1914898065865023E-2</c:v>
                </c:pt>
                <c:pt idx="152">
                  <c:v>-4.1980982567353387E-3</c:v>
                </c:pt>
                <c:pt idx="153">
                  <c:v>-8.5923340598375364E-2</c:v>
                </c:pt>
                <c:pt idx="154">
                  <c:v>-8.195788336933052E-2</c:v>
                </c:pt>
                <c:pt idx="155">
                  <c:v>2.0114405986903838E-2</c:v>
                </c:pt>
                <c:pt idx="156">
                  <c:v>3.5503524729960212E-2</c:v>
                </c:pt>
                <c:pt idx="157">
                  <c:v>-2.6380681195926625E-3</c:v>
                </c:pt>
                <c:pt idx="158">
                  <c:v>4.8652952777473724E-2</c:v>
                </c:pt>
                <c:pt idx="159">
                  <c:v>9.0431323544725162E-3</c:v>
                </c:pt>
                <c:pt idx="160">
                  <c:v>4.7264298988229925E-3</c:v>
                </c:pt>
                <c:pt idx="161">
                  <c:v>-3.4325706940874001E-2</c:v>
                </c:pt>
                <c:pt idx="162">
                  <c:v>0.12414138662143537</c:v>
                </c:pt>
                <c:pt idx="163">
                  <c:v>7.7821263236810267E-2</c:v>
                </c:pt>
                <c:pt idx="164">
                  <c:v>8.9275237273511721E-4</c:v>
                </c:pt>
                <c:pt idx="165">
                  <c:v>1.2408939886966897E-2</c:v>
                </c:pt>
                <c:pt idx="166">
                  <c:v>6.5667920094007126E-2</c:v>
                </c:pt>
                <c:pt idx="167">
                  <c:v>3.8281800391388732E-3</c:v>
                </c:pt>
                <c:pt idx="168">
                  <c:v>4.8655202356954863E-2</c:v>
                </c:pt>
              </c:numCache>
            </c:numRef>
          </c:xVal>
          <c:yVal>
            <c:numRef>
              <c:f>'Регрессия с IRDIVTR'!$B$3:$B$3684</c:f>
              <c:numCache>
                <c:formatCode>0.00%</c:formatCode>
                <c:ptCount val="3682"/>
                <c:pt idx="0">
                  <c:v>-8.2552316721581476E-2</c:v>
                </c:pt>
                <c:pt idx="1">
                  <c:v>6.06810607274475E-2</c:v>
                </c:pt>
                <c:pt idx="2">
                  <c:v>3.5644050463164767E-2</c:v>
                </c:pt>
                <c:pt idx="3">
                  <c:v>-6.2347743238442055E-2</c:v>
                </c:pt>
                <c:pt idx="4">
                  <c:v>6.608503031792301E-2</c:v>
                </c:pt>
                <c:pt idx="5">
                  <c:v>7.9654071770009605E-2</c:v>
                </c:pt>
                <c:pt idx="6">
                  <c:v>-1.9346782965855014E-2</c:v>
                </c:pt>
                <c:pt idx="7">
                  <c:v>1.1587013835620441E-2</c:v>
                </c:pt>
                <c:pt idx="8">
                  <c:v>-0.14260139704371122</c:v>
                </c:pt>
                <c:pt idx="9">
                  <c:v>0.10131777174941647</c:v>
                </c:pt>
                <c:pt idx="10">
                  <c:v>-3.0104855161158794E-2</c:v>
                </c:pt>
                <c:pt idx="11">
                  <c:v>1.8198991210605087E-2</c:v>
                </c:pt>
                <c:pt idx="12">
                  <c:v>7.0908941757830357E-2</c:v>
                </c:pt>
                <c:pt idx="13">
                  <c:v>-4.3227328587408853E-2</c:v>
                </c:pt>
                <c:pt idx="14">
                  <c:v>-0.16140417042248267</c:v>
                </c:pt>
                <c:pt idx="15">
                  <c:v>-0.11573665271649114</c:v>
                </c:pt>
                <c:pt idx="16">
                  <c:v>-0.30023747543504886</c:v>
                </c:pt>
                <c:pt idx="17">
                  <c:v>-0.38016266536553955</c:v>
                </c:pt>
                <c:pt idx="18">
                  <c:v>-0.15293265991650262</c:v>
                </c:pt>
                <c:pt idx="19">
                  <c:v>1.8177138849929886E-2</c:v>
                </c:pt>
                <c:pt idx="20">
                  <c:v>-9.2334208990074718E-3</c:v>
                </c:pt>
                <c:pt idx="21">
                  <c:v>0.12095976370731343</c:v>
                </c:pt>
                <c:pt idx="22">
                  <c:v>0.20115070747632502</c:v>
                </c:pt>
                <c:pt idx="23">
                  <c:v>0.30764983399518275</c:v>
                </c:pt>
                <c:pt idx="24">
                  <c:v>0.18634865100431841</c:v>
                </c:pt>
                <c:pt idx="25">
                  <c:v>-5.5229772172092351E-2</c:v>
                </c:pt>
                <c:pt idx="26">
                  <c:v>4.5863350199687236E-2</c:v>
                </c:pt>
                <c:pt idx="27">
                  <c:v>0.11677104270835059</c:v>
                </c:pt>
                <c:pt idx="28">
                  <c:v>0.27305634589497019</c:v>
                </c:pt>
                <c:pt idx="29">
                  <c:v>0.11093256043615729</c:v>
                </c:pt>
                <c:pt idx="30">
                  <c:v>-1.9689837729795268E-2</c:v>
                </c:pt>
                <c:pt idx="31">
                  <c:v>4.2641171498424502E-2</c:v>
                </c:pt>
                <c:pt idx="32">
                  <c:v>0.12699670857610146</c:v>
                </c:pt>
                <c:pt idx="33">
                  <c:v>-6.5974700179243229E-3</c:v>
                </c:pt>
                <c:pt idx="34">
                  <c:v>0.10265545691789524</c:v>
                </c:pt>
                <c:pt idx="35">
                  <c:v>3.1984194795424692E-3</c:v>
                </c:pt>
                <c:pt idx="36">
                  <c:v>-0.15006307350912618</c:v>
                </c:pt>
                <c:pt idx="37">
                  <c:v>-4.908669560011969E-2</c:v>
                </c:pt>
                <c:pt idx="38">
                  <c:v>7.3515232021629906E-2</c:v>
                </c:pt>
                <c:pt idx="39">
                  <c:v>-2.5851181868616901E-3</c:v>
                </c:pt>
                <c:pt idx="40">
                  <c:v>3.4434407178515425E-2</c:v>
                </c:pt>
                <c:pt idx="41">
                  <c:v>2.1996356426689623E-2</c:v>
                </c:pt>
                <c:pt idx="42">
                  <c:v>7.0683927384495471E-2</c:v>
                </c:pt>
                <c:pt idx="43">
                  <c:v>9.2146486036764452E-2</c:v>
                </c:pt>
                <c:pt idx="44">
                  <c:v>4.4374749861231688E-2</c:v>
                </c:pt>
                <c:pt idx="45">
                  <c:v>5.2091530302222688E-2</c:v>
                </c:pt>
                <c:pt idx="46">
                  <c:v>-2.7460144458343994E-2</c:v>
                </c:pt>
                <c:pt idx="47">
                  <c:v>-5.1263614759626264E-2</c:v>
                </c:pt>
                <c:pt idx="48">
                  <c:v>-5.1449548802760536E-2</c:v>
                </c:pt>
                <c:pt idx="49">
                  <c:v>1.1848775987728155E-2</c:v>
                </c:pt>
                <c:pt idx="50">
                  <c:v>3.1494963840725032E-2</c:v>
                </c:pt>
                <c:pt idx="51">
                  <c:v>-0.10633069242024384</c:v>
                </c:pt>
                <c:pt idx="52">
                  <c:v>-0.14365738637225312</c:v>
                </c:pt>
                <c:pt idx="53">
                  <c:v>9.5665095676824796E-2</c:v>
                </c:pt>
                <c:pt idx="54">
                  <c:v>2.5175183645211652E-2</c:v>
                </c:pt>
                <c:pt idx="55">
                  <c:v>-4.4260951986204722E-2</c:v>
                </c:pt>
                <c:pt idx="56">
                  <c:v>8.7512574069926297E-2</c:v>
                </c:pt>
                <c:pt idx="57">
                  <c:v>4.149106392654911E-2</c:v>
                </c:pt>
                <c:pt idx="58">
                  <c:v>-1.987355626569276E-2</c:v>
                </c:pt>
                <c:pt idx="59">
                  <c:v>-3.9053812428103463E-2</c:v>
                </c:pt>
                <c:pt idx="60">
                  <c:v>-0.13326051805072414</c:v>
                </c:pt>
                <c:pt idx="61">
                  <c:v>3.094146042320256E-2</c:v>
                </c:pt>
                <c:pt idx="62">
                  <c:v>2.3564900322394999E-2</c:v>
                </c:pt>
                <c:pt idx="63">
                  <c:v>3.8049921093110228E-2</c:v>
                </c:pt>
                <c:pt idx="64">
                  <c:v>4.1160693892774436E-2</c:v>
                </c:pt>
                <c:pt idx="65">
                  <c:v>-4.2145370383976588E-2</c:v>
                </c:pt>
                <c:pt idx="66">
                  <c:v>-4.2513075607670814E-2</c:v>
                </c:pt>
                <c:pt idx="67">
                  <c:v>3.013542705283756E-3</c:v>
                </c:pt>
                <c:pt idx="68">
                  <c:v>5.6483451182761657E-2</c:v>
                </c:pt>
                <c:pt idx="69">
                  <c:v>-1.0772617640104065E-2</c:v>
                </c:pt>
                <c:pt idx="70">
                  <c:v>-6.6146976854740469E-2</c:v>
                </c:pt>
                <c:pt idx="71">
                  <c:v>-4.6782351868949745E-2</c:v>
                </c:pt>
                <c:pt idx="72">
                  <c:v>-1.2587380190372199E-2</c:v>
                </c:pt>
                <c:pt idx="73">
                  <c:v>1.4456871635731394E-2</c:v>
                </c:pt>
                <c:pt idx="74">
                  <c:v>3.6801817224016764E-2</c:v>
                </c:pt>
                <c:pt idx="75">
                  <c:v>4.6062759135441222E-3</c:v>
                </c:pt>
                <c:pt idx="76">
                  <c:v>5.6264020572103446E-2</c:v>
                </c:pt>
                <c:pt idx="77">
                  <c:v>2.1562617402123507E-2</c:v>
                </c:pt>
                <c:pt idx="78">
                  <c:v>-6.228820711067562E-3</c:v>
                </c:pt>
                <c:pt idx="79">
                  <c:v>7.1392690722275942E-2</c:v>
                </c:pt>
                <c:pt idx="80">
                  <c:v>-2.7520077779143226E-2</c:v>
                </c:pt>
                <c:pt idx="81">
                  <c:v>-2.2546556505622872E-2</c:v>
                </c:pt>
                <c:pt idx="82">
                  <c:v>-6.8309985897475722E-2</c:v>
                </c:pt>
                <c:pt idx="83">
                  <c:v>-3.1008595506029413E-2</c:v>
                </c:pt>
                <c:pt idx="84">
                  <c:v>8.0382902745232965E-2</c:v>
                </c:pt>
                <c:pt idx="85">
                  <c:v>1.6474404620781868E-2</c:v>
                </c:pt>
                <c:pt idx="86">
                  <c:v>-6.2561810558004582E-2</c:v>
                </c:pt>
                <c:pt idx="87">
                  <c:v>2.2850472421293011E-2</c:v>
                </c:pt>
                <c:pt idx="88">
                  <c:v>-6.6339611618072558E-2</c:v>
                </c:pt>
                <c:pt idx="89">
                  <c:v>1.5377280881836208E-2</c:v>
                </c:pt>
                <c:pt idx="90">
                  <c:v>-7.9792251345225385E-3</c:v>
                </c:pt>
                <c:pt idx="91">
                  <c:v>-0.13150366512859069</c:v>
                </c:pt>
                <c:pt idx="92">
                  <c:v>0.14098893167666904</c:v>
                </c:pt>
                <c:pt idx="93">
                  <c:v>0.13373081707420975</c:v>
                </c:pt>
                <c:pt idx="94">
                  <c:v>-4.5813761760014615E-2</c:v>
                </c:pt>
                <c:pt idx="95">
                  <c:v>6.9247271040812297E-2</c:v>
                </c:pt>
                <c:pt idx="96">
                  <c:v>-1.9860417903831973E-2</c:v>
                </c:pt>
                <c:pt idx="97">
                  <c:v>-6.4004318450325837E-3</c:v>
                </c:pt>
                <c:pt idx="98">
                  <c:v>3.0117778145322127E-3</c:v>
                </c:pt>
                <c:pt idx="99">
                  <c:v>4.7053058612158694E-2</c:v>
                </c:pt>
                <c:pt idx="100">
                  <c:v>-5.2183990820675374E-2</c:v>
                </c:pt>
                <c:pt idx="101">
                  <c:v>3.9166864837762549E-2</c:v>
                </c:pt>
                <c:pt idx="102">
                  <c:v>1.3557933957150325E-2</c:v>
                </c:pt>
                <c:pt idx="103">
                  <c:v>-8.3595704748371524E-3</c:v>
                </c:pt>
                <c:pt idx="104">
                  <c:v>-1.8757858361679869E-3</c:v>
                </c:pt>
                <c:pt idx="105">
                  <c:v>4.1540405960548643E-2</c:v>
                </c:pt>
                <c:pt idx="106">
                  <c:v>6.9353431646560271E-2</c:v>
                </c:pt>
                <c:pt idx="107">
                  <c:v>5.4585800065298118E-2</c:v>
                </c:pt>
                <c:pt idx="108">
                  <c:v>1.1858515225307009E-3</c:v>
                </c:pt>
                <c:pt idx="109">
                  <c:v>-1.467614628335745E-2</c:v>
                </c:pt>
                <c:pt idx="110">
                  <c:v>0.11468305767294673</c:v>
                </c:pt>
                <c:pt idx="111">
                  <c:v>3.6625464861524737E-2</c:v>
                </c:pt>
                <c:pt idx="112">
                  <c:v>1.3483857040289537E-2</c:v>
                </c:pt>
                <c:pt idx="113">
                  <c:v>2.9704411156374899E-2</c:v>
                </c:pt>
                <c:pt idx="114">
                  <c:v>7.7254889135111915E-2</c:v>
                </c:pt>
                <c:pt idx="115">
                  <c:v>5.162221752558338E-2</c:v>
                </c:pt>
                <c:pt idx="116">
                  <c:v>6.6827503382622222E-2</c:v>
                </c:pt>
                <c:pt idx="117">
                  <c:v>-8.5462736411910822E-2</c:v>
                </c:pt>
                <c:pt idx="118">
                  <c:v>-2.372805345046336E-2</c:v>
                </c:pt>
                <c:pt idx="119">
                  <c:v>3.2684643192355534E-3</c:v>
                </c:pt>
                <c:pt idx="120">
                  <c:v>-7.2323902182706901E-2</c:v>
                </c:pt>
                <c:pt idx="121">
                  <c:v>3.110990210371356E-2</c:v>
                </c:pt>
                <c:pt idx="122">
                  <c:v>5.5552395868228022E-2</c:v>
                </c:pt>
                <c:pt idx="123">
                  <c:v>6.936773576546662E-2</c:v>
                </c:pt>
                <c:pt idx="124">
                  <c:v>8.2375712169728832E-3</c:v>
                </c:pt>
                <c:pt idx="125">
                  <c:v>4.6268526418127287E-3</c:v>
                </c:pt>
                <c:pt idx="126">
                  <c:v>8.0281083457787172E-3</c:v>
                </c:pt>
                <c:pt idx="127">
                  <c:v>-6.2531261396876481E-3</c:v>
                </c:pt>
                <c:pt idx="128">
                  <c:v>8.3859137236383052E-2</c:v>
                </c:pt>
                <c:pt idx="129">
                  <c:v>1.2512143810834875E-2</c:v>
                </c:pt>
                <c:pt idx="130">
                  <c:v>-5.7568857082077596E-3</c:v>
                </c:pt>
                <c:pt idx="131">
                  <c:v>-1.2953183510867494E-2</c:v>
                </c:pt>
                <c:pt idx="132">
                  <c:v>-2.084419981008323E-2</c:v>
                </c:pt>
                <c:pt idx="133">
                  <c:v>-4.5868764734706691E-3</c:v>
                </c:pt>
                <c:pt idx="134">
                  <c:v>1.3300797302646661E-2</c:v>
                </c:pt>
                <c:pt idx="135">
                  <c:v>-4.3839922989882596E-2</c:v>
                </c:pt>
                <c:pt idx="136">
                  <c:v>5.7786657651175632E-2</c:v>
                </c:pt>
                <c:pt idx="137">
                  <c:v>-4.8272150137879888E-2</c:v>
                </c:pt>
                <c:pt idx="138">
                  <c:v>1.8713016674352767E-2</c:v>
                </c:pt>
                <c:pt idx="139">
                  <c:v>-3.5037806718305808E-2</c:v>
                </c:pt>
                <c:pt idx="140">
                  <c:v>7.0170687723340341E-2</c:v>
                </c:pt>
                <c:pt idx="141">
                  <c:v>-2.1448898532924643E-2</c:v>
                </c:pt>
                <c:pt idx="142">
                  <c:v>2.8477450259413617E-2</c:v>
                </c:pt>
                <c:pt idx="143">
                  <c:v>2.0292090728002865E-2</c:v>
                </c:pt>
                <c:pt idx="144">
                  <c:v>2.8740999075805629E-2</c:v>
                </c:pt>
                <c:pt idx="145">
                  <c:v>8.1792391574926793E-2</c:v>
                </c:pt>
                <c:pt idx="146">
                  <c:v>7.7011603169099274E-3</c:v>
                </c:pt>
                <c:pt idx="147">
                  <c:v>-2.0900728785320011E-2</c:v>
                </c:pt>
                <c:pt idx="148">
                  <c:v>1.2437476152678317E-2</c:v>
                </c:pt>
                <c:pt idx="149">
                  <c:v>2.7201695039784646E-2</c:v>
                </c:pt>
                <c:pt idx="150">
                  <c:v>1.0332075303215449E-2</c:v>
                </c:pt>
                <c:pt idx="151">
                  <c:v>3.7755657330969861E-2</c:v>
                </c:pt>
                <c:pt idx="152">
                  <c:v>2.9572788827761265E-2</c:v>
                </c:pt>
                <c:pt idx="153">
                  <c:v>-0.10172128375231471</c:v>
                </c:pt>
                <c:pt idx="154">
                  <c:v>-0.15362178268856541</c:v>
                </c:pt>
                <c:pt idx="155">
                  <c:v>8.7620535132390431E-2</c:v>
                </c:pt>
                <c:pt idx="156">
                  <c:v>5.0668033175643723E-2</c:v>
                </c:pt>
                <c:pt idx="157">
                  <c:v>2.4711451971543896E-2</c:v>
                </c:pt>
                <c:pt idx="158">
                  <c:v>4.3161884868080813E-2</c:v>
                </c:pt>
                <c:pt idx="159">
                  <c:v>1.0074657810135279E-2</c:v>
                </c:pt>
                <c:pt idx="160">
                  <c:v>-1.066813348141904E-2</c:v>
                </c:pt>
                <c:pt idx="161">
                  <c:v>-4.588784474502583E-2</c:v>
                </c:pt>
                <c:pt idx="162">
                  <c:v>0.16712658651654611</c:v>
                </c:pt>
                <c:pt idx="163">
                  <c:v>4.4780827928581957E-2</c:v>
                </c:pt>
                <c:pt idx="164">
                  <c:v>6.168312975041168E-5</c:v>
                </c:pt>
                <c:pt idx="165">
                  <c:v>2.5221284271284228E-2</c:v>
                </c:pt>
                <c:pt idx="166">
                  <c:v>4.4878330105970532E-2</c:v>
                </c:pt>
                <c:pt idx="167">
                  <c:v>-7.3269292531084051E-3</c:v>
                </c:pt>
                <c:pt idx="168">
                  <c:v>3.3141720476425496E-2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2-4C70-8DE2-1CAB9427D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896176"/>
        <c:axId val="264381148"/>
      </c:scatterChart>
      <c:valAx>
        <c:axId val="188689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381148"/>
        <c:crosses val="autoZero"/>
        <c:crossBetween val="midCat"/>
      </c:valAx>
      <c:valAx>
        <c:axId val="2643811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689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'Регрессия с IRDIVTR'!$P$1</c:f>
              <c:strCache>
                <c:ptCount val="1"/>
                <c:pt idx="0">
                  <c:v>Арсагера - Фонд акций 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'Регрессия с IRDIVTR'!$A$2:$A$171</c:f>
              <c:numCache>
                <c:formatCode>yyyy"-"mm</c:formatCode>
                <c:ptCount val="170"/>
                <c:pt idx="0">
                  <c:v>39200</c:v>
                </c:pt>
                <c:pt idx="1">
                  <c:v>39233</c:v>
                </c:pt>
                <c:pt idx="2">
                  <c:v>39262</c:v>
                </c:pt>
                <c:pt idx="3">
                  <c:v>39294</c:v>
                </c:pt>
                <c:pt idx="4">
                  <c:v>39325</c:v>
                </c:pt>
                <c:pt idx="5">
                  <c:v>39353</c:v>
                </c:pt>
                <c:pt idx="6">
                  <c:v>39386</c:v>
                </c:pt>
                <c:pt idx="7">
                  <c:v>39416</c:v>
                </c:pt>
                <c:pt idx="8">
                  <c:v>39444</c:v>
                </c:pt>
                <c:pt idx="9">
                  <c:v>39478</c:v>
                </c:pt>
                <c:pt idx="10">
                  <c:v>39507</c:v>
                </c:pt>
                <c:pt idx="11">
                  <c:v>39538</c:v>
                </c:pt>
                <c:pt idx="12">
                  <c:v>39568</c:v>
                </c:pt>
                <c:pt idx="13">
                  <c:v>39598</c:v>
                </c:pt>
                <c:pt idx="14">
                  <c:v>39629</c:v>
                </c:pt>
                <c:pt idx="15">
                  <c:v>39660</c:v>
                </c:pt>
                <c:pt idx="16">
                  <c:v>39689</c:v>
                </c:pt>
                <c:pt idx="17">
                  <c:v>39721</c:v>
                </c:pt>
                <c:pt idx="18">
                  <c:v>39752</c:v>
                </c:pt>
                <c:pt idx="19">
                  <c:v>39780</c:v>
                </c:pt>
                <c:pt idx="20">
                  <c:v>39813</c:v>
                </c:pt>
                <c:pt idx="21">
                  <c:v>39843</c:v>
                </c:pt>
                <c:pt idx="22">
                  <c:v>39871</c:v>
                </c:pt>
                <c:pt idx="23">
                  <c:v>39903</c:v>
                </c:pt>
                <c:pt idx="24">
                  <c:v>39933</c:v>
                </c:pt>
                <c:pt idx="25">
                  <c:v>39962</c:v>
                </c:pt>
                <c:pt idx="26">
                  <c:v>39994</c:v>
                </c:pt>
                <c:pt idx="27">
                  <c:v>40025</c:v>
                </c:pt>
                <c:pt idx="28">
                  <c:v>40056</c:v>
                </c:pt>
                <c:pt idx="29">
                  <c:v>40086</c:v>
                </c:pt>
                <c:pt idx="30">
                  <c:v>40116</c:v>
                </c:pt>
                <c:pt idx="31">
                  <c:v>40147</c:v>
                </c:pt>
                <c:pt idx="32">
                  <c:v>40178</c:v>
                </c:pt>
                <c:pt idx="33">
                  <c:v>40207</c:v>
                </c:pt>
                <c:pt idx="34">
                  <c:v>40236</c:v>
                </c:pt>
                <c:pt idx="35">
                  <c:v>40268</c:v>
                </c:pt>
                <c:pt idx="36">
                  <c:v>40298</c:v>
                </c:pt>
                <c:pt idx="37">
                  <c:v>40329</c:v>
                </c:pt>
                <c:pt idx="38">
                  <c:v>40359</c:v>
                </c:pt>
                <c:pt idx="39">
                  <c:v>40389</c:v>
                </c:pt>
                <c:pt idx="40">
                  <c:v>40421</c:v>
                </c:pt>
                <c:pt idx="41">
                  <c:v>40451</c:v>
                </c:pt>
                <c:pt idx="42">
                  <c:v>40480</c:v>
                </c:pt>
                <c:pt idx="43">
                  <c:v>40512</c:v>
                </c:pt>
                <c:pt idx="44">
                  <c:v>40542</c:v>
                </c:pt>
                <c:pt idx="45">
                  <c:v>40574</c:v>
                </c:pt>
                <c:pt idx="46">
                  <c:v>40602</c:v>
                </c:pt>
                <c:pt idx="47">
                  <c:v>40633</c:v>
                </c:pt>
                <c:pt idx="48">
                  <c:v>40662</c:v>
                </c:pt>
                <c:pt idx="49">
                  <c:v>40694</c:v>
                </c:pt>
                <c:pt idx="50">
                  <c:v>40724</c:v>
                </c:pt>
                <c:pt idx="51">
                  <c:v>40753</c:v>
                </c:pt>
                <c:pt idx="52">
                  <c:v>40786</c:v>
                </c:pt>
                <c:pt idx="53">
                  <c:v>40816</c:v>
                </c:pt>
                <c:pt idx="54">
                  <c:v>40847</c:v>
                </c:pt>
                <c:pt idx="55">
                  <c:v>40877</c:v>
                </c:pt>
                <c:pt idx="56">
                  <c:v>40907</c:v>
                </c:pt>
                <c:pt idx="57">
                  <c:v>40939</c:v>
                </c:pt>
                <c:pt idx="58">
                  <c:v>40968</c:v>
                </c:pt>
                <c:pt idx="59">
                  <c:v>40998</c:v>
                </c:pt>
                <c:pt idx="60">
                  <c:v>41027</c:v>
                </c:pt>
                <c:pt idx="61">
                  <c:v>41060</c:v>
                </c:pt>
                <c:pt idx="62">
                  <c:v>41089</c:v>
                </c:pt>
                <c:pt idx="63">
                  <c:v>41121</c:v>
                </c:pt>
                <c:pt idx="64">
                  <c:v>41152</c:v>
                </c:pt>
                <c:pt idx="65">
                  <c:v>41180</c:v>
                </c:pt>
                <c:pt idx="66">
                  <c:v>41213</c:v>
                </c:pt>
                <c:pt idx="67">
                  <c:v>41243</c:v>
                </c:pt>
                <c:pt idx="68">
                  <c:v>41271</c:v>
                </c:pt>
                <c:pt idx="69">
                  <c:v>41305</c:v>
                </c:pt>
                <c:pt idx="70">
                  <c:v>41333</c:v>
                </c:pt>
                <c:pt idx="71">
                  <c:v>41362</c:v>
                </c:pt>
                <c:pt idx="72">
                  <c:v>41394</c:v>
                </c:pt>
                <c:pt idx="73">
                  <c:v>41425</c:v>
                </c:pt>
                <c:pt idx="74">
                  <c:v>41453</c:v>
                </c:pt>
                <c:pt idx="75">
                  <c:v>41486</c:v>
                </c:pt>
                <c:pt idx="76">
                  <c:v>41516</c:v>
                </c:pt>
                <c:pt idx="77">
                  <c:v>41547</c:v>
                </c:pt>
                <c:pt idx="78">
                  <c:v>41578</c:v>
                </c:pt>
                <c:pt idx="79">
                  <c:v>41607</c:v>
                </c:pt>
                <c:pt idx="80">
                  <c:v>41638</c:v>
                </c:pt>
                <c:pt idx="81">
                  <c:v>41670</c:v>
                </c:pt>
                <c:pt idx="82">
                  <c:v>41698</c:v>
                </c:pt>
                <c:pt idx="83">
                  <c:v>41729</c:v>
                </c:pt>
                <c:pt idx="84">
                  <c:v>41759</c:v>
                </c:pt>
                <c:pt idx="85">
                  <c:v>41789</c:v>
                </c:pt>
                <c:pt idx="86">
                  <c:v>41820</c:v>
                </c:pt>
                <c:pt idx="87">
                  <c:v>41851</c:v>
                </c:pt>
                <c:pt idx="88">
                  <c:v>41880</c:v>
                </c:pt>
                <c:pt idx="89">
                  <c:v>41912</c:v>
                </c:pt>
                <c:pt idx="90">
                  <c:v>41943</c:v>
                </c:pt>
                <c:pt idx="91">
                  <c:v>41971</c:v>
                </c:pt>
                <c:pt idx="92">
                  <c:v>42003</c:v>
                </c:pt>
                <c:pt idx="93">
                  <c:v>42034</c:v>
                </c:pt>
                <c:pt idx="94">
                  <c:v>42062</c:v>
                </c:pt>
                <c:pt idx="95">
                  <c:v>42094</c:v>
                </c:pt>
                <c:pt idx="96">
                  <c:v>42124</c:v>
                </c:pt>
                <c:pt idx="97">
                  <c:v>42153</c:v>
                </c:pt>
                <c:pt idx="98">
                  <c:v>42185</c:v>
                </c:pt>
                <c:pt idx="99">
                  <c:v>42216</c:v>
                </c:pt>
                <c:pt idx="100">
                  <c:v>42247</c:v>
                </c:pt>
                <c:pt idx="101">
                  <c:v>42277</c:v>
                </c:pt>
                <c:pt idx="102">
                  <c:v>42307</c:v>
                </c:pt>
                <c:pt idx="103">
                  <c:v>42338</c:v>
                </c:pt>
                <c:pt idx="104">
                  <c:v>42368</c:v>
                </c:pt>
                <c:pt idx="105">
                  <c:v>42398</c:v>
                </c:pt>
                <c:pt idx="106">
                  <c:v>42429</c:v>
                </c:pt>
                <c:pt idx="107">
                  <c:v>42460</c:v>
                </c:pt>
                <c:pt idx="108">
                  <c:v>42489</c:v>
                </c:pt>
                <c:pt idx="109">
                  <c:v>42521</c:v>
                </c:pt>
                <c:pt idx="110">
                  <c:v>42551</c:v>
                </c:pt>
                <c:pt idx="111">
                  <c:v>42580</c:v>
                </c:pt>
                <c:pt idx="112">
                  <c:v>42613</c:v>
                </c:pt>
                <c:pt idx="113">
                  <c:v>42643</c:v>
                </c:pt>
                <c:pt idx="114">
                  <c:v>42674</c:v>
                </c:pt>
                <c:pt idx="115">
                  <c:v>42704</c:v>
                </c:pt>
                <c:pt idx="116">
                  <c:v>42734</c:v>
                </c:pt>
                <c:pt idx="117">
                  <c:v>42766</c:v>
                </c:pt>
                <c:pt idx="118">
                  <c:v>42794</c:v>
                </c:pt>
                <c:pt idx="119">
                  <c:v>42825</c:v>
                </c:pt>
                <c:pt idx="120">
                  <c:v>42853</c:v>
                </c:pt>
                <c:pt idx="121">
                  <c:v>42886</c:v>
                </c:pt>
                <c:pt idx="122">
                  <c:v>42916</c:v>
                </c:pt>
                <c:pt idx="123">
                  <c:v>42947</c:v>
                </c:pt>
                <c:pt idx="124">
                  <c:v>42978</c:v>
                </c:pt>
                <c:pt idx="125">
                  <c:v>43007</c:v>
                </c:pt>
                <c:pt idx="126">
                  <c:v>43039</c:v>
                </c:pt>
                <c:pt idx="127">
                  <c:v>43069</c:v>
                </c:pt>
                <c:pt idx="128">
                  <c:v>43098</c:v>
                </c:pt>
                <c:pt idx="129">
                  <c:v>43131</c:v>
                </c:pt>
                <c:pt idx="130">
                  <c:v>43159</c:v>
                </c:pt>
                <c:pt idx="131">
                  <c:v>43189</c:v>
                </c:pt>
                <c:pt idx="132">
                  <c:v>43220</c:v>
                </c:pt>
                <c:pt idx="133">
                  <c:v>43251</c:v>
                </c:pt>
                <c:pt idx="134">
                  <c:v>43280</c:v>
                </c:pt>
                <c:pt idx="135">
                  <c:v>43312</c:v>
                </c:pt>
                <c:pt idx="136">
                  <c:v>43343</c:v>
                </c:pt>
                <c:pt idx="137">
                  <c:v>43371</c:v>
                </c:pt>
                <c:pt idx="138">
                  <c:v>43404</c:v>
                </c:pt>
                <c:pt idx="139">
                  <c:v>43434</c:v>
                </c:pt>
                <c:pt idx="140">
                  <c:v>43463</c:v>
                </c:pt>
                <c:pt idx="141">
                  <c:v>43496</c:v>
                </c:pt>
                <c:pt idx="142">
                  <c:v>43524</c:v>
                </c:pt>
                <c:pt idx="143">
                  <c:v>43553</c:v>
                </c:pt>
                <c:pt idx="144">
                  <c:v>43585</c:v>
                </c:pt>
                <c:pt idx="145">
                  <c:v>43616</c:v>
                </c:pt>
                <c:pt idx="146">
                  <c:v>43644</c:v>
                </c:pt>
                <c:pt idx="147">
                  <c:v>43677</c:v>
                </c:pt>
                <c:pt idx="148">
                  <c:v>43707</c:v>
                </c:pt>
                <c:pt idx="149">
                  <c:v>43738</c:v>
                </c:pt>
                <c:pt idx="150">
                  <c:v>43769</c:v>
                </c:pt>
                <c:pt idx="151">
                  <c:v>43798</c:v>
                </c:pt>
                <c:pt idx="152">
                  <c:v>43829</c:v>
                </c:pt>
                <c:pt idx="153">
                  <c:v>43861</c:v>
                </c:pt>
                <c:pt idx="154">
                  <c:v>43889</c:v>
                </c:pt>
                <c:pt idx="155">
                  <c:v>43921</c:v>
                </c:pt>
                <c:pt idx="156">
                  <c:v>43951</c:v>
                </c:pt>
                <c:pt idx="157">
                  <c:v>43980</c:v>
                </c:pt>
                <c:pt idx="158">
                  <c:v>44012</c:v>
                </c:pt>
                <c:pt idx="159">
                  <c:v>44043</c:v>
                </c:pt>
                <c:pt idx="160">
                  <c:v>44074</c:v>
                </c:pt>
                <c:pt idx="161">
                  <c:v>44104</c:v>
                </c:pt>
                <c:pt idx="162">
                  <c:v>44134</c:v>
                </c:pt>
                <c:pt idx="163">
                  <c:v>44165</c:v>
                </c:pt>
                <c:pt idx="164">
                  <c:v>44195</c:v>
                </c:pt>
                <c:pt idx="165">
                  <c:v>44225</c:v>
                </c:pt>
                <c:pt idx="166">
                  <c:v>44253</c:v>
                </c:pt>
                <c:pt idx="167">
                  <c:v>44286</c:v>
                </c:pt>
                <c:pt idx="168">
                  <c:v>44316</c:v>
                </c:pt>
                <c:pt idx="169">
                  <c:v>44347</c:v>
                </c:pt>
              </c:numCache>
            </c:numRef>
          </c:cat>
          <c:val>
            <c:numRef>
              <c:f>'Регрессия с IRDIVTR'!$P$2:$P$171</c:f>
              <c:numCache>
                <c:formatCode>[$₽]#\ ##0.00</c:formatCode>
                <c:ptCount val="170"/>
                <c:pt idx="0">
                  <c:v>1</c:v>
                </c:pt>
                <c:pt idx="1">
                  <c:v>0.91744768327841852</c:v>
                </c:pt>
                <c:pt idx="2">
                  <c:v>0.97311938186169222</c:v>
                </c:pt>
                <c:pt idx="3">
                  <c:v>1.0078052982154542</c:v>
                </c:pt>
                <c:pt idx="4">
                  <c:v>0.94497091224797547</c:v>
                </c:pt>
                <c:pt idx="5">
                  <c:v>1.0074193436334382</c:v>
                </c:pt>
                <c:pt idx="6">
                  <c:v>1.087664396333712</c:v>
                </c:pt>
                <c:pt idx="7">
                  <c:v>1.0666215893181561</c:v>
                </c:pt>
                <c:pt idx="8">
                  <c:v>1.0789805484309571</c:v>
                </c:pt>
                <c:pt idx="9">
                  <c:v>0.92511641484171292</c:v>
                </c:pt>
                <c:pt idx="10">
                  <c:v>1.0188471486022841</c:v>
                </c:pt>
                <c:pt idx="11">
                  <c:v>0.98817490276225273</c:v>
                </c:pt>
                <c:pt idx="12">
                  <c:v>1.0061586891321634</c:v>
                </c:pt>
                <c:pt idx="13">
                  <c:v>1.077504337018971</c:v>
                </c:pt>
                <c:pt idx="14">
                  <c:v>1.0309267029882938</c:v>
                </c:pt>
                <c:pt idx="15">
                  <c:v>0.86453083372608308</c:v>
                </c:pt>
                <c:pt idx="16">
                  <c:v>0.76447292886042884</c:v>
                </c:pt>
                <c:pt idx="17">
                  <c:v>0.53494950666093599</c:v>
                </c:pt>
                <c:pt idx="18">
                  <c:v>0.33158167637273411</c:v>
                </c:pt>
                <c:pt idx="19">
                  <c:v>0.28087200862547895</c:v>
                </c:pt>
                <c:pt idx="20">
                  <c:v>0.28597745812532299</c:v>
                </c:pt>
                <c:pt idx="21">
                  <c:v>0.28333690788682359</c:v>
                </c:pt>
                <c:pt idx="22">
                  <c:v>0.31760927331437461</c:v>
                </c:pt>
                <c:pt idx="23">
                  <c:v>0.38149660334260255</c:v>
                </c:pt>
                <c:pt idx="24">
                  <c:v>0.49886397003068028</c:v>
                </c:pt>
                <c:pt idx="25">
                  <c:v>0.59182659788055625</c:v>
                </c:pt>
                <c:pt idx="26">
                  <c:v>0.55914014971422865</c:v>
                </c:pt>
                <c:pt idx="27">
                  <c:v>0.58478419021127792</c:v>
                </c:pt>
                <c:pt idx="28">
                  <c:v>0.65307004986160733</c:v>
                </c:pt>
                <c:pt idx="29">
                  <c:v>0.83139497129026385</c:v>
                </c:pt>
                <c:pt idx="30">
                  <c:v>0.92362374418923832</c:v>
                </c:pt>
                <c:pt idx="31">
                  <c:v>0.90543774254276632</c:v>
                </c:pt>
                <c:pt idx="32">
                  <c:v>0.9440466686036787</c:v>
                </c:pt>
                <c:pt idx="33">
                  <c:v>1.0639374882585795</c:v>
                </c:pt>
                <c:pt idx="34">
                  <c:v>1.0569181925788478</c:v>
                </c:pt>
                <c:pt idx="35">
                  <c:v>1.1654166125628653</c:v>
                </c:pt>
                <c:pt idx="36">
                  <c:v>1.1691441037582688</c:v>
                </c:pt>
                <c:pt idx="37">
                  <c:v>0.99369874617323029</c:v>
                </c:pt>
                <c:pt idx="38">
                  <c:v>0.94492135830160429</c:v>
                </c:pt>
                <c:pt idx="39">
                  <c:v>1.0143874711993404</c:v>
                </c:pt>
                <c:pt idx="40">
                  <c:v>1.0117651596990183</c:v>
                </c:pt>
                <c:pt idx="41">
                  <c:v>1.04660469317713</c:v>
                </c:pt>
                <c:pt idx="42">
                  <c:v>1.0696261830461002</c:v>
                </c:pt>
                <c:pt idx="43">
                  <c:v>1.1452315624970859</c:v>
                </c:pt>
                <c:pt idx="44">
                  <c:v>1.2507606266795857</c:v>
                </c:pt>
                <c:pt idx="45">
                  <c:v>1.3062628166247696</c:v>
                </c:pt>
                <c:pt idx="46">
                  <c:v>1.3743080457196455</c:v>
                </c:pt>
                <c:pt idx="47">
                  <c:v>1.3365693482539196</c:v>
                </c:pt>
                <c:pt idx="48">
                  <c:v>1.2680519720855059</c:v>
                </c:pt>
                <c:pt idx="49">
                  <c:v>1.2028112702632558</c:v>
                </c:pt>
                <c:pt idx="50">
                  <c:v>1.2170631115601198</c:v>
                </c:pt>
                <c:pt idx="51">
                  <c:v>1.2553944702505859</c:v>
                </c:pt>
                <c:pt idx="52">
                  <c:v>1.121907506968296</c:v>
                </c:pt>
                <c:pt idx="53">
                  <c:v>0.9607372067658202</c:v>
                </c:pt>
                <c:pt idx="54">
                  <c:v>1.0526462235713578</c:v>
                </c:pt>
                <c:pt idx="55">
                  <c:v>1.0791467855632053</c:v>
                </c:pt>
                <c:pt idx="56">
                  <c:v>1.0313827215013252</c:v>
                </c:pt>
                <c:pt idx="57">
                  <c:v>1.121641678311152</c:v>
                </c:pt>
                <c:pt idx="58">
                  <c:v>1.1681797848886419</c:v>
                </c:pt>
                <c:pt idx="59">
                  <c:v>1.1449638982052126</c:v>
                </c:pt>
                <c:pt idx="60">
                  <c:v>1.1002486928877562</c:v>
                </c:pt>
                <c:pt idx="61">
                  <c:v>0.95362898208890168</c:v>
                </c:pt>
                <c:pt idx="62">
                  <c:v>0.98313565549662441</c:v>
                </c:pt>
                <c:pt idx="63">
                  <c:v>1.0063031492217949</c:v>
                </c:pt>
                <c:pt idx="64">
                  <c:v>1.0445929046454325</c:v>
                </c:pt>
                <c:pt idx="65">
                  <c:v>1.0875890734361073</c:v>
                </c:pt>
                <c:pt idx="66">
                  <c:v>1.0417522291105767</c:v>
                </c:pt>
                <c:pt idx="67">
                  <c:v>0.99746413782993915</c:v>
                </c:pt>
                <c:pt idx="68">
                  <c:v>1.0004700386062788</c:v>
                </c:pt>
                <c:pt idx="69">
                  <c:v>1.0569800391917121</c:v>
                </c:pt>
                <c:pt idx="70">
                  <c:v>1.0455935973762776</c:v>
                </c:pt>
                <c:pt idx="71">
                  <c:v>0.97643074189116408</c:v>
                </c:pt>
                <c:pt idx="72">
                  <c:v>0.93075101534835203</c:v>
                </c:pt>
                <c:pt idx="73">
                  <c:v>0.9190352984555874</c:v>
                </c:pt>
                <c:pt idx="74">
                  <c:v>0.93232167379406594</c:v>
                </c:pt>
                <c:pt idx="75">
                  <c:v>0.96663280562702458</c:v>
                </c:pt>
                <c:pt idx="76">
                  <c:v>0.9710853830368259</c:v>
                </c:pt>
                <c:pt idx="77">
                  <c:v>1.0257225510052788</c:v>
                </c:pt>
                <c:pt idx="78">
                  <c:v>1.0478398139333358</c:v>
                </c:pt>
                <c:pt idx="79">
                  <c:v>1.0413130075984267</c:v>
                </c:pt>
                <c:pt idx="80">
                  <c:v>1.1156551450949841</c:v>
                </c:pt>
                <c:pt idx="81">
                  <c:v>1.0849522287272688</c:v>
                </c:pt>
                <c:pt idx="82">
                  <c:v>1.0604902919963679</c:v>
                </c:pt>
                <c:pt idx="83">
                  <c:v>0.98804821510568608</c:v>
                </c:pt>
                <c:pt idx="84">
                  <c:v>0.95741022766301953</c:v>
                </c:pt>
                <c:pt idx="85">
                  <c:v>1.0343696408805474</c:v>
                </c:pt>
                <c:pt idx="86">
                  <c:v>1.0514102648718664</c:v>
                </c:pt>
                <c:pt idx="87">
                  <c:v>0.98563213506221126</c:v>
                </c:pt>
                <c:pt idx="88">
                  <c:v>1.0081542949819904</c:v>
                </c:pt>
                <c:pt idx="89">
                  <c:v>0.94127373060179342</c:v>
                </c:pt>
                <c:pt idx="90">
                  <c:v>0.955747961143951</c:v>
                </c:pt>
                <c:pt idx="91">
                  <c:v>0.94812183299012254</c:v>
                </c:pt>
                <c:pt idx="92">
                  <c:v>0.82344033696348384</c:v>
                </c:pt>
                <c:pt idx="93">
                  <c:v>0.93953631037144181</c:v>
                </c:pt>
                <c:pt idx="94">
                  <c:v>1.0651812688283031</c:v>
                </c:pt>
                <c:pt idx="95">
                  <c:v>1.0163813079469732</c:v>
                </c:pt>
                <c:pt idx="96">
                  <c:v>1.0867629398591927</c:v>
                </c:pt>
                <c:pt idx="97">
                  <c:v>1.0651793737111921</c:v>
                </c:pt>
                <c:pt idx="98">
                  <c:v>1.058361765727019</c:v>
                </c:pt>
                <c:pt idx="99">
                  <c:v>1.0615493162127847</c:v>
                </c:pt>
                <c:pt idx="100">
                  <c:v>1.1114984584082419</c:v>
                </c:pt>
                <c:pt idx="101">
                  <c:v>1.0534960330574714</c:v>
                </c:pt>
                <c:pt idx="102">
                  <c:v>1.0947581697913524</c:v>
                </c:pt>
                <c:pt idx="103">
                  <c:v>1.1096008287564343</c:v>
                </c:pt>
                <c:pt idx="104">
                  <c:v>1.1003250424295072</c:v>
                </c:pt>
                <c:pt idx="105">
                  <c:v>1.0982610682997371</c:v>
                </c:pt>
                <c:pt idx="106">
                  <c:v>1.1438832789275741</c:v>
                </c:pt>
                <c:pt idx="107">
                  <c:v>1.2232155097243209</c:v>
                </c:pt>
                <c:pt idx="108">
                  <c:v>1.2899857069749043</c:v>
                </c:pt>
                <c:pt idx="109">
                  <c:v>1.2915154384895633</c:v>
                </c:pt>
                <c:pt idx="110">
                  <c:v>1.2725609689870758</c:v>
                </c:pt>
                <c:pt idx="111">
                  <c:v>1.4185021519857617</c:v>
                </c:pt>
                <c:pt idx="112">
                  <c:v>1.4704554527093134</c:v>
                </c:pt>
                <c:pt idx="113">
                  <c:v>1.4902828638177601</c:v>
                </c:pt>
                <c:pt idx="114">
                  <c:v>1.5345508387439026</c:v>
                </c:pt>
                <c:pt idx="115">
                  <c:v>1.6531023936632558</c:v>
                </c:pt>
                <c:pt idx="116">
                  <c:v>1.7384392050210029</c:v>
                </c:pt>
                <c:pt idx="117">
                  <c:v>1.8546147568750271</c:v>
                </c:pt>
                <c:pt idx="118">
                  <c:v>1.6961143047625766</c:v>
                </c:pt>
                <c:pt idx="119">
                  <c:v>1.6558688138810747</c:v>
                </c:pt>
                <c:pt idx="120">
                  <c:v>1.6612809620165798</c:v>
                </c:pt>
                <c:pt idx="121">
                  <c:v>1.5411306402216995</c:v>
                </c:pt>
                <c:pt idx="122">
                  <c:v>1.58907506356803</c:v>
                </c:pt>
                <c:pt idx="123">
                  <c:v>1.6773519905636907</c:v>
                </c:pt>
                <c:pt idx="124">
                  <c:v>1.7937061002307921</c:v>
                </c:pt>
                <c:pt idx="125">
                  <c:v>1.808481881973762</c:v>
                </c:pt>
                <c:pt idx="126">
                  <c:v>1.8168494611470427</c:v>
                </c:pt>
                <c:pt idx="127">
                  <c:v>1.8314353254691009</c:v>
                </c:pt>
                <c:pt idx="128">
                  <c:v>1.8199831293622628</c:v>
                </c:pt>
                <c:pt idx="129">
                  <c:v>1.9726053443753546</c:v>
                </c:pt>
                <c:pt idx="130">
                  <c:v>1.9972868661262004</c:v>
                </c:pt>
                <c:pt idx="131">
                  <c:v>1.9857887139114074</c:v>
                </c:pt>
                <c:pt idx="132">
                  <c:v>1.9600664282863034</c:v>
                </c:pt>
                <c:pt idx="133">
                  <c:v>1.9192104120140676</c:v>
                </c:pt>
                <c:pt idx="134">
                  <c:v>1.9104072309275604</c:v>
                </c:pt>
                <c:pt idx="135">
                  <c:v>1.9358171702716382</c:v>
                </c:pt>
                <c:pt idx="136">
                  <c:v>1.8509510946044372</c:v>
                </c:pt>
                <c:pt idx="137">
                  <c:v>1.9579113718374126</c:v>
                </c:pt>
                <c:pt idx="138">
                  <c:v>1.8633987801394147</c:v>
                </c:pt>
                <c:pt idx="139">
                  <c:v>1.8982685925831322</c:v>
                </c:pt>
                <c:pt idx="140">
                  <c:v>1.831757424536774</c:v>
                </c:pt>
                <c:pt idx="141">
                  <c:v>1.9602931027588542</c:v>
                </c:pt>
                <c:pt idx="142">
                  <c:v>1.9182469749029876</c:v>
                </c:pt>
                <c:pt idx="143">
                  <c:v>1.972873757716058</c:v>
                </c:pt>
                <c:pt idx="144">
                  <c:v>2.0129074910025282</c:v>
                </c:pt>
                <c:pt idx="145">
                  <c:v>2.0707604633411143</c:v>
                </c:pt>
                <c:pt idx="146">
                  <c:v>2.2401329140165878</c:v>
                </c:pt>
                <c:pt idx="147">
                  <c:v>2.2573845367186163</c:v>
                </c:pt>
                <c:pt idx="148">
                  <c:v>2.2102035547524852</c:v>
                </c:pt>
                <c:pt idx="149">
                  <c:v>2.2376929087572841</c:v>
                </c:pt>
                <c:pt idx="150">
                  <c:v>2.2985619488539886</c:v>
                </c:pt>
                <c:pt idx="151">
                  <c:v>2.3223108639986538</c:v>
                </c:pt>
                <c:pt idx="152">
                  <c:v>2.4099912371957757</c:v>
                </c:pt>
                <c:pt idx="153">
                  <c:v>2.4812613991301213</c:v>
                </c:pt>
                <c:pt idx="154">
                  <c:v>2.2288643042855409</c:v>
                </c:pt>
                <c:pt idx="155">
                  <c:v>1.886462196490287</c:v>
                </c:pt>
                <c:pt idx="156">
                  <c:v>2.0517550236537905</c:v>
                </c:pt>
                <c:pt idx="157">
                  <c:v>2.1557134152605744</c:v>
                </c:pt>
                <c:pt idx="158">
                  <c:v>2.208984223786199</c:v>
                </c:pt>
                <c:pt idx="159">
                  <c:v>2.3043281465286656</c:v>
                </c:pt>
                <c:pt idx="160">
                  <c:v>2.327543464087205</c:v>
                </c:pt>
                <c:pt idx="161">
                  <c:v>2.3027129197285183</c:v>
                </c:pt>
                <c:pt idx="162">
                  <c:v>2.1970463867756509</c:v>
                </c:pt>
                <c:pt idx="163">
                  <c:v>2.5642312498159767</c:v>
                </c:pt>
                <c:pt idx="164">
                  <c:v>2.6790596481830788</c:v>
                </c:pt>
                <c:pt idx="165">
                  <c:v>2.6792249009669669</c:v>
                </c:pt>
                <c:pt idx="166">
                  <c:v>2.7467983938209581</c:v>
                </c:pt>
                <c:pt idx="167">
                  <c:v>2.8700701188734046</c:v>
                </c:pt>
                <c:pt idx="168">
                  <c:v>2.8490413181609586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D-411F-B94A-BB22F746395E}"/>
            </c:ext>
          </c:extLst>
        </c:ser>
        <c:ser>
          <c:idx val="2"/>
          <c:order val="1"/>
          <c:tx>
            <c:strRef>
              <c:f>'Регрессия с IRDIVTR'!$Q$1</c:f>
              <c:strCache>
                <c:ptCount val="1"/>
                <c:pt idx="0">
                  <c:v>IRDIVTR 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'Регрессия с IRDIVTR'!$A$2:$A$171</c:f>
              <c:numCache>
                <c:formatCode>yyyy"-"mm</c:formatCode>
                <c:ptCount val="170"/>
                <c:pt idx="0">
                  <c:v>39200</c:v>
                </c:pt>
                <c:pt idx="1">
                  <c:v>39233</c:v>
                </c:pt>
                <c:pt idx="2">
                  <c:v>39262</c:v>
                </c:pt>
                <c:pt idx="3">
                  <c:v>39294</c:v>
                </c:pt>
                <c:pt idx="4">
                  <c:v>39325</c:v>
                </c:pt>
                <c:pt idx="5">
                  <c:v>39353</c:v>
                </c:pt>
                <c:pt idx="6">
                  <c:v>39386</c:v>
                </c:pt>
                <c:pt idx="7">
                  <c:v>39416</c:v>
                </c:pt>
                <c:pt idx="8">
                  <c:v>39444</c:v>
                </c:pt>
                <c:pt idx="9">
                  <c:v>39478</c:v>
                </c:pt>
                <c:pt idx="10">
                  <c:v>39507</c:v>
                </c:pt>
                <c:pt idx="11">
                  <c:v>39538</c:v>
                </c:pt>
                <c:pt idx="12">
                  <c:v>39568</c:v>
                </c:pt>
                <c:pt idx="13">
                  <c:v>39598</c:v>
                </c:pt>
                <c:pt idx="14">
                  <c:v>39629</c:v>
                </c:pt>
                <c:pt idx="15">
                  <c:v>39660</c:v>
                </c:pt>
                <c:pt idx="16">
                  <c:v>39689</c:v>
                </c:pt>
                <c:pt idx="17">
                  <c:v>39721</c:v>
                </c:pt>
                <c:pt idx="18">
                  <c:v>39752</c:v>
                </c:pt>
                <c:pt idx="19">
                  <c:v>39780</c:v>
                </c:pt>
                <c:pt idx="20">
                  <c:v>39813</c:v>
                </c:pt>
                <c:pt idx="21">
                  <c:v>39843</c:v>
                </c:pt>
                <c:pt idx="22">
                  <c:v>39871</c:v>
                </c:pt>
                <c:pt idx="23">
                  <c:v>39903</c:v>
                </c:pt>
                <c:pt idx="24">
                  <c:v>39933</c:v>
                </c:pt>
                <c:pt idx="25">
                  <c:v>39962</c:v>
                </c:pt>
                <c:pt idx="26">
                  <c:v>39994</c:v>
                </c:pt>
                <c:pt idx="27">
                  <c:v>40025</c:v>
                </c:pt>
                <c:pt idx="28">
                  <c:v>40056</c:v>
                </c:pt>
                <c:pt idx="29">
                  <c:v>40086</c:v>
                </c:pt>
                <c:pt idx="30">
                  <c:v>40116</c:v>
                </c:pt>
                <c:pt idx="31">
                  <c:v>40147</c:v>
                </c:pt>
                <c:pt idx="32">
                  <c:v>40178</c:v>
                </c:pt>
                <c:pt idx="33">
                  <c:v>40207</c:v>
                </c:pt>
                <c:pt idx="34">
                  <c:v>40236</c:v>
                </c:pt>
                <c:pt idx="35">
                  <c:v>40268</c:v>
                </c:pt>
                <c:pt idx="36">
                  <c:v>40298</c:v>
                </c:pt>
                <c:pt idx="37">
                  <c:v>40329</c:v>
                </c:pt>
                <c:pt idx="38">
                  <c:v>40359</c:v>
                </c:pt>
                <c:pt idx="39">
                  <c:v>40389</c:v>
                </c:pt>
                <c:pt idx="40">
                  <c:v>40421</c:v>
                </c:pt>
                <c:pt idx="41">
                  <c:v>40451</c:v>
                </c:pt>
                <c:pt idx="42">
                  <c:v>40480</c:v>
                </c:pt>
                <c:pt idx="43">
                  <c:v>40512</c:v>
                </c:pt>
                <c:pt idx="44">
                  <c:v>40542</c:v>
                </c:pt>
                <c:pt idx="45">
                  <c:v>40574</c:v>
                </c:pt>
                <c:pt idx="46">
                  <c:v>40602</c:v>
                </c:pt>
                <c:pt idx="47">
                  <c:v>40633</c:v>
                </c:pt>
                <c:pt idx="48">
                  <c:v>40662</c:v>
                </c:pt>
                <c:pt idx="49">
                  <c:v>40694</c:v>
                </c:pt>
                <c:pt idx="50">
                  <c:v>40724</c:v>
                </c:pt>
                <c:pt idx="51">
                  <c:v>40753</c:v>
                </c:pt>
                <c:pt idx="52">
                  <c:v>40786</c:v>
                </c:pt>
                <c:pt idx="53">
                  <c:v>40816</c:v>
                </c:pt>
                <c:pt idx="54">
                  <c:v>40847</c:v>
                </c:pt>
                <c:pt idx="55">
                  <c:v>40877</c:v>
                </c:pt>
                <c:pt idx="56">
                  <c:v>40907</c:v>
                </c:pt>
                <c:pt idx="57">
                  <c:v>40939</c:v>
                </c:pt>
                <c:pt idx="58">
                  <c:v>40968</c:v>
                </c:pt>
                <c:pt idx="59">
                  <c:v>40998</c:v>
                </c:pt>
                <c:pt idx="60">
                  <c:v>41027</c:v>
                </c:pt>
                <c:pt idx="61">
                  <c:v>41060</c:v>
                </c:pt>
                <c:pt idx="62">
                  <c:v>41089</c:v>
                </c:pt>
                <c:pt idx="63">
                  <c:v>41121</c:v>
                </c:pt>
                <c:pt idx="64">
                  <c:v>41152</c:v>
                </c:pt>
                <c:pt idx="65">
                  <c:v>41180</c:v>
                </c:pt>
                <c:pt idx="66">
                  <c:v>41213</c:v>
                </c:pt>
                <c:pt idx="67">
                  <c:v>41243</c:v>
                </c:pt>
                <c:pt idx="68">
                  <c:v>41271</c:v>
                </c:pt>
                <c:pt idx="69">
                  <c:v>41305</c:v>
                </c:pt>
                <c:pt idx="70">
                  <c:v>41333</c:v>
                </c:pt>
                <c:pt idx="71">
                  <c:v>41362</c:v>
                </c:pt>
                <c:pt idx="72">
                  <c:v>41394</c:v>
                </c:pt>
                <c:pt idx="73">
                  <c:v>41425</c:v>
                </c:pt>
                <c:pt idx="74">
                  <c:v>41453</c:v>
                </c:pt>
                <c:pt idx="75">
                  <c:v>41486</c:v>
                </c:pt>
                <c:pt idx="76">
                  <c:v>41516</c:v>
                </c:pt>
                <c:pt idx="77">
                  <c:v>41547</c:v>
                </c:pt>
                <c:pt idx="78">
                  <c:v>41578</c:v>
                </c:pt>
                <c:pt idx="79">
                  <c:v>41607</c:v>
                </c:pt>
                <c:pt idx="80">
                  <c:v>41638</c:v>
                </c:pt>
                <c:pt idx="81">
                  <c:v>41670</c:v>
                </c:pt>
                <c:pt idx="82">
                  <c:v>41698</c:v>
                </c:pt>
                <c:pt idx="83">
                  <c:v>41729</c:v>
                </c:pt>
                <c:pt idx="84">
                  <c:v>41759</c:v>
                </c:pt>
                <c:pt idx="85">
                  <c:v>41789</c:v>
                </c:pt>
                <c:pt idx="86">
                  <c:v>41820</c:v>
                </c:pt>
                <c:pt idx="87">
                  <c:v>41851</c:v>
                </c:pt>
                <c:pt idx="88">
                  <c:v>41880</c:v>
                </c:pt>
                <c:pt idx="89">
                  <c:v>41912</c:v>
                </c:pt>
                <c:pt idx="90">
                  <c:v>41943</c:v>
                </c:pt>
                <c:pt idx="91">
                  <c:v>41971</c:v>
                </c:pt>
                <c:pt idx="92">
                  <c:v>42003</c:v>
                </c:pt>
                <c:pt idx="93">
                  <c:v>42034</c:v>
                </c:pt>
                <c:pt idx="94">
                  <c:v>42062</c:v>
                </c:pt>
                <c:pt idx="95">
                  <c:v>42094</c:v>
                </c:pt>
                <c:pt idx="96">
                  <c:v>42124</c:v>
                </c:pt>
                <c:pt idx="97">
                  <c:v>42153</c:v>
                </c:pt>
                <c:pt idx="98">
                  <c:v>42185</c:v>
                </c:pt>
                <c:pt idx="99">
                  <c:v>42216</c:v>
                </c:pt>
                <c:pt idx="100">
                  <c:v>42247</c:v>
                </c:pt>
                <c:pt idx="101">
                  <c:v>42277</c:v>
                </c:pt>
                <c:pt idx="102">
                  <c:v>42307</c:v>
                </c:pt>
                <c:pt idx="103">
                  <c:v>42338</c:v>
                </c:pt>
                <c:pt idx="104">
                  <c:v>42368</c:v>
                </c:pt>
                <c:pt idx="105">
                  <c:v>42398</c:v>
                </c:pt>
                <c:pt idx="106">
                  <c:v>42429</c:v>
                </c:pt>
                <c:pt idx="107">
                  <c:v>42460</c:v>
                </c:pt>
                <c:pt idx="108">
                  <c:v>42489</c:v>
                </c:pt>
                <c:pt idx="109">
                  <c:v>42521</c:v>
                </c:pt>
                <c:pt idx="110">
                  <c:v>42551</c:v>
                </c:pt>
                <c:pt idx="111">
                  <c:v>42580</c:v>
                </c:pt>
                <c:pt idx="112">
                  <c:v>42613</c:v>
                </c:pt>
                <c:pt idx="113">
                  <c:v>42643</c:v>
                </c:pt>
                <c:pt idx="114">
                  <c:v>42674</c:v>
                </c:pt>
                <c:pt idx="115">
                  <c:v>42704</c:v>
                </c:pt>
                <c:pt idx="116">
                  <c:v>42734</c:v>
                </c:pt>
                <c:pt idx="117">
                  <c:v>42766</c:v>
                </c:pt>
                <c:pt idx="118">
                  <c:v>42794</c:v>
                </c:pt>
                <c:pt idx="119">
                  <c:v>42825</c:v>
                </c:pt>
                <c:pt idx="120">
                  <c:v>42853</c:v>
                </c:pt>
                <c:pt idx="121">
                  <c:v>42886</c:v>
                </c:pt>
                <c:pt idx="122">
                  <c:v>42916</c:v>
                </c:pt>
                <c:pt idx="123">
                  <c:v>42947</c:v>
                </c:pt>
                <c:pt idx="124">
                  <c:v>42978</c:v>
                </c:pt>
                <c:pt idx="125">
                  <c:v>43007</c:v>
                </c:pt>
                <c:pt idx="126">
                  <c:v>43039</c:v>
                </c:pt>
                <c:pt idx="127">
                  <c:v>43069</c:v>
                </c:pt>
                <c:pt idx="128">
                  <c:v>43098</c:v>
                </c:pt>
                <c:pt idx="129">
                  <c:v>43131</c:v>
                </c:pt>
                <c:pt idx="130">
                  <c:v>43159</c:v>
                </c:pt>
                <c:pt idx="131">
                  <c:v>43189</c:v>
                </c:pt>
                <c:pt idx="132">
                  <c:v>43220</c:v>
                </c:pt>
                <c:pt idx="133">
                  <c:v>43251</c:v>
                </c:pt>
                <c:pt idx="134">
                  <c:v>43280</c:v>
                </c:pt>
                <c:pt idx="135">
                  <c:v>43312</c:v>
                </c:pt>
                <c:pt idx="136">
                  <c:v>43343</c:v>
                </c:pt>
                <c:pt idx="137">
                  <c:v>43371</c:v>
                </c:pt>
                <c:pt idx="138">
                  <c:v>43404</c:v>
                </c:pt>
                <c:pt idx="139">
                  <c:v>43434</c:v>
                </c:pt>
                <c:pt idx="140">
                  <c:v>43463</c:v>
                </c:pt>
                <c:pt idx="141">
                  <c:v>43496</c:v>
                </c:pt>
                <c:pt idx="142">
                  <c:v>43524</c:v>
                </c:pt>
                <c:pt idx="143">
                  <c:v>43553</c:v>
                </c:pt>
                <c:pt idx="144">
                  <c:v>43585</c:v>
                </c:pt>
                <c:pt idx="145">
                  <c:v>43616</c:v>
                </c:pt>
                <c:pt idx="146">
                  <c:v>43644</c:v>
                </c:pt>
                <c:pt idx="147">
                  <c:v>43677</c:v>
                </c:pt>
                <c:pt idx="148">
                  <c:v>43707</c:v>
                </c:pt>
                <c:pt idx="149">
                  <c:v>43738</c:v>
                </c:pt>
                <c:pt idx="150">
                  <c:v>43769</c:v>
                </c:pt>
                <c:pt idx="151">
                  <c:v>43798</c:v>
                </c:pt>
                <c:pt idx="152">
                  <c:v>43829</c:v>
                </c:pt>
                <c:pt idx="153">
                  <c:v>43861</c:v>
                </c:pt>
                <c:pt idx="154">
                  <c:v>43889</c:v>
                </c:pt>
                <c:pt idx="155">
                  <c:v>43921</c:v>
                </c:pt>
                <c:pt idx="156">
                  <c:v>43951</c:v>
                </c:pt>
                <c:pt idx="157">
                  <c:v>43980</c:v>
                </c:pt>
                <c:pt idx="158">
                  <c:v>44012</c:v>
                </c:pt>
                <c:pt idx="159">
                  <c:v>44043</c:v>
                </c:pt>
                <c:pt idx="160">
                  <c:v>44074</c:v>
                </c:pt>
                <c:pt idx="161">
                  <c:v>44104</c:v>
                </c:pt>
                <c:pt idx="162">
                  <c:v>44134</c:v>
                </c:pt>
                <c:pt idx="163">
                  <c:v>44165</c:v>
                </c:pt>
                <c:pt idx="164">
                  <c:v>44195</c:v>
                </c:pt>
                <c:pt idx="165">
                  <c:v>44225</c:v>
                </c:pt>
                <c:pt idx="166">
                  <c:v>44253</c:v>
                </c:pt>
                <c:pt idx="167">
                  <c:v>44286</c:v>
                </c:pt>
                <c:pt idx="168">
                  <c:v>44316</c:v>
                </c:pt>
                <c:pt idx="169">
                  <c:v>44347</c:v>
                </c:pt>
              </c:numCache>
            </c:numRef>
          </c:cat>
          <c:val>
            <c:numRef>
              <c:f>'Регрессия с IRDIVTR'!$Q$2:$Q$171</c:f>
              <c:numCache>
                <c:formatCode>[$₽]#\ ##0.00</c:formatCode>
                <c:ptCount val="170"/>
                <c:pt idx="0">
                  <c:v>1</c:v>
                </c:pt>
                <c:pt idx="1">
                  <c:v>0.93958235294117642</c:v>
                </c:pt>
                <c:pt idx="2">
                  <c:v>0.97038990267778769</c:v>
                </c:pt>
                <c:pt idx="3">
                  <c:v>0.96310549370191056</c:v>
                </c:pt>
                <c:pt idx="4">
                  <c:v>0.94501988778555412</c:v>
                </c:pt>
                <c:pt idx="5">
                  <c:v>0.99145706407729228</c:v>
                </c:pt>
                <c:pt idx="6">
                  <c:v>1.0389418244702</c:v>
                </c:pt>
                <c:pt idx="7">
                  <c:v>1.0295251113058193</c:v>
                </c:pt>
                <c:pt idx="8">
                  <c:v>1.0394782943980241</c:v>
                </c:pt>
                <c:pt idx="9">
                  <c:v>0.8517991472587203</c:v>
                </c:pt>
                <c:pt idx="10">
                  <c:v>0.86926102977752406</c:v>
                </c:pt>
                <c:pt idx="11">
                  <c:v>0.86461795512452355</c:v>
                </c:pt>
                <c:pt idx="12">
                  <c:v>0.83622302802173121</c:v>
                </c:pt>
                <c:pt idx="13">
                  <c:v>0.93253624501388133</c:v>
                </c:pt>
                <c:pt idx="14">
                  <c:v>0.79084976602484869</c:v>
                </c:pt>
                <c:pt idx="15">
                  <c:v>0.704728228656049</c:v>
                </c:pt>
                <c:pt idx="16">
                  <c:v>0.6355008238126113</c:v>
                </c:pt>
                <c:pt idx="17">
                  <c:v>0.45295246860673222</c:v>
                </c:pt>
                <c:pt idx="18">
                  <c:v>0.30470936113117802</c:v>
                </c:pt>
                <c:pt idx="19">
                  <c:v>0.25429737382746126</c:v>
                </c:pt>
                <c:pt idx="20">
                  <c:v>0.237696735905394</c:v>
                </c:pt>
                <c:pt idx="21">
                  <c:v>0.22921096243357145</c:v>
                </c:pt>
                <c:pt idx="22">
                  <c:v>0.24538054306079315</c:v>
                </c:pt>
                <c:pt idx="23">
                  <c:v>0.28786075870289657</c:v>
                </c:pt>
                <c:pt idx="24">
                  <c:v>0.34597731524097886</c:v>
                </c:pt>
                <c:pt idx="25">
                  <c:v>0.47071381973625598</c:v>
                </c:pt>
                <c:pt idx="26">
                  <c:v>0.41419594521294234</c:v>
                </c:pt>
                <c:pt idx="27">
                  <c:v>0.4564725520311772</c:v>
                </c:pt>
                <c:pt idx="28">
                  <c:v>0.51038315352953501</c:v>
                </c:pt>
                <c:pt idx="29">
                  <c:v>0.57328467349827261</c:v>
                </c:pt>
                <c:pt idx="30">
                  <c:v>0.56798057474578278</c:v>
                </c:pt>
                <c:pt idx="31">
                  <c:v>0.58754982608897921</c:v>
                </c:pt>
                <c:pt idx="32">
                  <c:v>0.64861212083188169</c:v>
                </c:pt>
                <c:pt idx="33">
                  <c:v>0.70560268611801791</c:v>
                </c:pt>
                <c:pt idx="34">
                  <c:v>0.67530780134811486</c:v>
                </c:pt>
                <c:pt idx="35">
                  <c:v>0.78596288014330096</c:v>
                </c:pt>
                <c:pt idx="36">
                  <c:v>0.75425795635849902</c:v>
                </c:pt>
                <c:pt idx="37">
                  <c:v>0.69521409931255518</c:v>
                </c:pt>
                <c:pt idx="38">
                  <c:v>0.69377140319259478</c:v>
                </c:pt>
                <c:pt idx="39">
                  <c:v>0.76667460402299248</c:v>
                </c:pt>
                <c:pt idx="40">
                  <c:v>0.76119829687059815</c:v>
                </c:pt>
                <c:pt idx="41">
                  <c:v>0.79488927588318103</c:v>
                </c:pt>
                <c:pt idx="42">
                  <c:v>0.80996897577298155</c:v>
                </c:pt>
                <c:pt idx="43">
                  <c:v>0.8264913123838703</c:v>
                </c:pt>
                <c:pt idx="44">
                  <c:v>0.85805142091868614</c:v>
                </c:pt>
                <c:pt idx="45">
                  <c:v>0.84985783933138515</c:v>
                </c:pt>
                <c:pt idx="46">
                  <c:v>0.91437983705885584</c:v>
                </c:pt>
                <c:pt idx="47">
                  <c:v>0.93107963087267664</c:v>
                </c:pt>
                <c:pt idx="48">
                  <c:v>0.87519765125587468</c:v>
                </c:pt>
                <c:pt idx="49">
                  <c:v>0.85002923439860534</c:v>
                </c:pt>
                <c:pt idx="50">
                  <c:v>0.87473417496562678</c:v>
                </c:pt>
                <c:pt idx="51">
                  <c:v>0.90681941679306022</c:v>
                </c:pt>
                <c:pt idx="52">
                  <c:v>0.81492097995054602</c:v>
                </c:pt>
                <c:pt idx="53">
                  <c:v>0.69617879757176349</c:v>
                </c:pt>
                <c:pt idx="54">
                  <c:v>0.77792565904663447</c:v>
                </c:pt>
                <c:pt idx="55">
                  <c:v>0.83974225067412445</c:v>
                </c:pt>
                <c:pt idx="56">
                  <c:v>0.79116394789181943</c:v>
                </c:pt>
                <c:pt idx="57">
                  <c:v>0.86853917105822809</c:v>
                </c:pt>
                <c:pt idx="58">
                  <c:v>0.8721674601861652</c:v>
                </c:pt>
                <c:pt idx="59">
                  <c:v>0.86597276109226617</c:v>
                </c:pt>
                <c:pt idx="60">
                  <c:v>0.85349898823357617</c:v>
                </c:pt>
                <c:pt idx="61">
                  <c:v>0.75072449845641664</c:v>
                </c:pt>
                <c:pt idx="62">
                  <c:v>0.79478784753251674</c:v>
                </c:pt>
                <c:pt idx="63">
                  <c:v>0.80832277376510542</c:v>
                </c:pt>
                <c:pt idx="64">
                  <c:v>0.82360047633989986</c:v>
                </c:pt>
                <c:pt idx="65">
                  <c:v>0.86362910303864127</c:v>
                </c:pt>
                <c:pt idx="66">
                  <c:v>0.81714710960407422</c:v>
                </c:pt>
                <c:pt idx="67">
                  <c:v>0.80713741908094172</c:v>
                </c:pt>
                <c:pt idx="68">
                  <c:v>0.84349607717689867</c:v>
                </c:pt>
                <c:pt idx="69">
                  <c:v>0.86686012986558281</c:v>
                </c:pt>
                <c:pt idx="70">
                  <c:v>0.83217521297090047</c:v>
                </c:pt>
                <c:pt idx="71">
                  <c:v>0.80851495701545306</c:v>
                </c:pt>
                <c:pt idx="72">
                  <c:v>0.77589296175371181</c:v>
                </c:pt>
                <c:pt idx="73">
                  <c:v>0.77392183665709968</c:v>
                </c:pt>
                <c:pt idx="74">
                  <c:v>0.78110157837517613</c:v>
                </c:pt>
                <c:pt idx="75">
                  <c:v>0.82593902486491366</c:v>
                </c:pt>
                <c:pt idx="76">
                  <c:v>0.81722420001919249</c:v>
                </c:pt>
                <c:pt idx="77">
                  <c:v>0.86834284313826027</c:v>
                </c:pt>
                <c:pt idx="78">
                  <c:v>0.88359527148172434</c:v>
                </c:pt>
                <c:pt idx="79">
                  <c:v>0.85923868691153904</c:v>
                </c:pt>
                <c:pt idx="80">
                  <c:v>0.91240998835334985</c:v>
                </c:pt>
                <c:pt idx="81">
                  <c:v>0.87670295149303945</c:v>
                </c:pt>
                <c:pt idx="82">
                  <c:v>0.85683615267704394</c:v>
                </c:pt>
                <c:pt idx="83">
                  <c:v>0.7776077687518943</c:v>
                </c:pt>
                <c:pt idx="84">
                  <c:v>0.74397664375113837</c:v>
                </c:pt>
                <c:pt idx="85">
                  <c:v>0.8164342359326523</c:v>
                </c:pt>
                <c:pt idx="86">
                  <c:v>0.8456192882717144</c:v>
                </c:pt>
                <c:pt idx="87">
                  <c:v>0.83408903001051271</c:v>
                </c:pt>
                <c:pt idx="88">
                  <c:v>0.84550933866049571</c:v>
                </c:pt>
                <c:pt idx="89">
                  <c:v>0.87508367398207387</c:v>
                </c:pt>
                <c:pt idx="90">
                  <c:v>0.93032344179259274</c:v>
                </c:pt>
                <c:pt idx="91">
                  <c:v>0.96620481277261694</c:v>
                </c:pt>
                <c:pt idx="92">
                  <c:v>0.90424216956220171</c:v>
                </c:pt>
                <c:pt idx="93">
                  <c:v>1.0528150795536884</c:v>
                </c:pt>
                <c:pt idx="94">
                  <c:v>1.0873474141630493</c:v>
                </c:pt>
                <c:pt idx="95">
                  <c:v>1.0510006366899054</c:v>
                </c:pt>
                <c:pt idx="96">
                  <c:v>1.0427729727871531</c:v>
                </c:pt>
                <c:pt idx="97">
                  <c:v>1.0104153474838047</c:v>
                </c:pt>
                <c:pt idx="98">
                  <c:v>1.0654243164527035</c:v>
                </c:pt>
                <c:pt idx="99">
                  <c:v>1.1235249333019919</c:v>
                </c:pt>
                <c:pt idx="100">
                  <c:v>1.1665450475013195</c:v>
                </c:pt>
                <c:pt idx="101">
                  <c:v>1.1169775156266681</c:v>
                </c:pt>
                <c:pt idx="102">
                  <c:v>1.1590832189651168</c:v>
                </c:pt>
                <c:pt idx="103">
                  <c:v>1.1894725990228341</c:v>
                </c:pt>
                <c:pt idx="104">
                  <c:v>1.1700034504385362</c:v>
                </c:pt>
                <c:pt idx="105">
                  <c:v>1.1803085263882065</c:v>
                </c:pt>
                <c:pt idx="106">
                  <c:v>1.1931399681228203</c:v>
                </c:pt>
                <c:pt idx="107">
                  <c:v>1.2228997729945408</c:v>
                </c:pt>
                <c:pt idx="108">
                  <c:v>1.2534012942797201</c:v>
                </c:pt>
                <c:pt idx="109">
                  <c:v>1.2306606120801233</c:v>
                </c:pt>
                <c:pt idx="110">
                  <c:v>1.2251837537643218</c:v>
                </c:pt>
                <c:pt idx="111">
                  <c:v>1.294424883269615</c:v>
                </c:pt>
                <c:pt idx="112">
                  <c:v>1.3165996964336999</c:v>
                </c:pt>
                <c:pt idx="113">
                  <c:v>1.3034697717596473</c:v>
                </c:pt>
                <c:pt idx="114">
                  <c:v>1.3229763845833222</c:v>
                </c:pt>
                <c:pt idx="115">
                  <c:v>1.4115062933152975</c:v>
                </c:pt>
                <c:pt idx="116">
                  <c:v>1.4702997151449719</c:v>
                </c:pt>
                <c:pt idx="117">
                  <c:v>1.4885489759788262</c:v>
                </c:pt>
                <c:pt idx="118">
                  <c:v>1.3724128729218026</c:v>
                </c:pt>
                <c:pt idx="119">
                  <c:v>1.3348729684334986</c:v>
                </c:pt>
                <c:pt idx="120">
                  <c:v>1.331227633208774</c:v>
                </c:pt>
                <c:pt idx="121">
                  <c:v>1.2399767495632847</c:v>
                </c:pt>
                <c:pt idx="122">
                  <c:v>1.2464921083365172</c:v>
                </c:pt>
                <c:pt idx="123">
                  <c:v>1.3088438027157616</c:v>
                </c:pt>
                <c:pt idx="124">
                  <c:v>1.3711022633908934</c:v>
                </c:pt>
                <c:pt idx="125">
                  <c:v>1.413071999883591</c:v>
                </c:pt>
                <c:pt idx="126">
                  <c:v>1.4381503198559069</c:v>
                </c:pt>
                <c:pt idx="127">
                  <c:v>1.4593235456466451</c:v>
                </c:pt>
                <c:pt idx="128">
                  <c:v>1.4832370742618084</c:v>
                </c:pt>
                <c:pt idx="129">
                  <c:v>1.5848516790417211</c:v>
                </c:pt>
                <c:pt idx="130">
                  <c:v>1.5912190537286945</c:v>
                </c:pt>
                <c:pt idx="131">
                  <c:v>1.5930547360277529</c:v>
                </c:pt>
                <c:pt idx="132">
                  <c:v>1.6485959462406161</c:v>
                </c:pt>
                <c:pt idx="133">
                  <c:v>1.6356767607077669</c:v>
                </c:pt>
                <c:pt idx="134">
                  <c:v>1.6421478240281759</c:v>
                </c:pt>
                <c:pt idx="135">
                  <c:v>1.7415546476100363</c:v>
                </c:pt>
                <c:pt idx="136">
                  <c:v>1.8235109030387238</c:v>
                </c:pt>
                <c:pt idx="137">
                  <c:v>1.9280593163622806</c:v>
                </c:pt>
                <c:pt idx="138">
                  <c:v>1.842719089675632</c:v>
                </c:pt>
                <c:pt idx="139">
                  <c:v>1.8570213147375205</c:v>
                </c:pt>
                <c:pt idx="140">
                  <c:v>1.8358739477697239</c:v>
                </c:pt>
                <c:pt idx="141">
                  <c:v>1.9180355859801228</c:v>
                </c:pt>
                <c:pt idx="142">
                  <c:v>1.8996459459765185</c:v>
                </c:pt>
                <c:pt idx="143">
                  <c:v>1.900407125191425</c:v>
                </c:pt>
                <c:pt idx="144">
                  <c:v>1.9400373732103877</c:v>
                </c:pt>
                <c:pt idx="145">
                  <c:v>1.9986171240571806</c:v>
                </c:pt>
                <c:pt idx="146">
                  <c:v>2.1090466905422032</c:v>
                </c:pt>
                <c:pt idx="147">
                  <c:v>2.1118361728302149</c:v>
                </c:pt>
                <c:pt idx="148">
                  <c:v>2.093359436311764</c:v>
                </c:pt>
                <c:pt idx="149">
                  <c:v>2.1231153325421723</c:v>
                </c:pt>
                <c:pt idx="150">
                  <c:v>2.2125730580504608</c:v>
                </c:pt>
                <c:pt idx="151">
                  <c:v>2.2297542196585534</c:v>
                </c:pt>
                <c:pt idx="152">
                  <c:v>2.3455116826840596</c:v>
                </c:pt>
                <c:pt idx="153">
                  <c:v>2.3356649941778311</c:v>
                </c:pt>
                <c:pt idx="154">
                  <c:v>2.1349768553593869</c:v>
                </c:pt>
                <c:pt idx="155">
                  <c:v>1.9599986712516222</c:v>
                </c:pt>
                <c:pt idx="156">
                  <c:v>1.9994228802589693</c:v>
                </c:pt>
                <c:pt idx="157">
                  <c:v>2.0704094399338917</c:v>
                </c:pt>
                <c:pt idx="158">
                  <c:v>2.0649475587958985</c:v>
                </c:pt>
                <c:pt idx="159">
                  <c:v>2.165413354861955</c:v>
                </c:pt>
                <c:pt idx="160">
                  <c:v>2.1849954744321138</c:v>
                </c:pt>
                <c:pt idx="161">
                  <c:v>2.1953227023712629</c:v>
                </c:pt>
                <c:pt idx="162">
                  <c:v>2.1199666986490193</c:v>
                </c:pt>
                <c:pt idx="163">
                  <c:v>2.3831423042105753</c:v>
                </c:pt>
                <c:pt idx="164">
                  <c:v>2.5686014487973252</c:v>
                </c:pt>
                <c:pt idx="165">
                  <c:v>2.5708945738353499</c:v>
                </c:pt>
                <c:pt idx="166">
                  <c:v>2.6027966500578024</c:v>
                </c:pt>
                <c:pt idx="167">
                  <c:v>2.7737168924947477</c:v>
                </c:pt>
                <c:pt idx="168">
                  <c:v>2.7843351801368184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D-411F-B94A-BB22F7463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656335"/>
        <c:axId val="1817325855"/>
      </c:lineChart>
      <c:dateAx>
        <c:axId val="1843656335"/>
        <c:scaling>
          <c:orientation val="minMax"/>
        </c:scaling>
        <c:delete val="0"/>
        <c:axPos val="b"/>
        <c:numFmt formatCode="yyyy&quot;-&quot;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7325855"/>
        <c:crosses val="autoZero"/>
        <c:auto val="1"/>
        <c:lblOffset val="100"/>
        <c:baseTimeUnit val="months"/>
      </c:dateAx>
      <c:valAx>
        <c:axId val="18173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₽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365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annual excess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'Регрессия с IRDIVTR'!$R$1</c:f>
              <c:strCache>
                <c:ptCount val="1"/>
                <c:pt idx="0">
                  <c:v>Арсагера ER Rolling 1y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'Регрессия с IRDIVTR'!$A$2:$A$192</c:f>
              <c:numCache>
                <c:formatCode>yyyy"-"mm</c:formatCode>
                <c:ptCount val="191"/>
                <c:pt idx="0">
                  <c:v>39200</c:v>
                </c:pt>
                <c:pt idx="1">
                  <c:v>39233</c:v>
                </c:pt>
                <c:pt idx="2">
                  <c:v>39262</c:v>
                </c:pt>
                <c:pt idx="3">
                  <c:v>39294</c:v>
                </c:pt>
                <c:pt idx="4">
                  <c:v>39325</c:v>
                </c:pt>
                <c:pt idx="5">
                  <c:v>39353</c:v>
                </c:pt>
                <c:pt idx="6">
                  <c:v>39386</c:v>
                </c:pt>
                <c:pt idx="7">
                  <c:v>39416</c:v>
                </c:pt>
                <c:pt idx="8">
                  <c:v>39444</c:v>
                </c:pt>
                <c:pt idx="9">
                  <c:v>39478</c:v>
                </c:pt>
                <c:pt idx="10">
                  <c:v>39507</c:v>
                </c:pt>
                <c:pt idx="11">
                  <c:v>39538</c:v>
                </c:pt>
                <c:pt idx="12">
                  <c:v>39568</c:v>
                </c:pt>
                <c:pt idx="13">
                  <c:v>39598</c:v>
                </c:pt>
                <c:pt idx="14">
                  <c:v>39629</c:v>
                </c:pt>
                <c:pt idx="15">
                  <c:v>39660</c:v>
                </c:pt>
                <c:pt idx="16">
                  <c:v>39689</c:v>
                </c:pt>
                <c:pt idx="17">
                  <c:v>39721</c:v>
                </c:pt>
                <c:pt idx="18">
                  <c:v>39752</c:v>
                </c:pt>
                <c:pt idx="19">
                  <c:v>39780</c:v>
                </c:pt>
                <c:pt idx="20">
                  <c:v>39813</c:v>
                </c:pt>
                <c:pt idx="21">
                  <c:v>39843</c:v>
                </c:pt>
                <c:pt idx="22">
                  <c:v>39871</c:v>
                </c:pt>
                <c:pt idx="23">
                  <c:v>39903</c:v>
                </c:pt>
                <c:pt idx="24">
                  <c:v>39933</c:v>
                </c:pt>
                <c:pt idx="25">
                  <c:v>39962</c:v>
                </c:pt>
                <c:pt idx="26">
                  <c:v>39994</c:v>
                </c:pt>
                <c:pt idx="27">
                  <c:v>40025</c:v>
                </c:pt>
                <c:pt idx="28">
                  <c:v>40056</c:v>
                </c:pt>
                <c:pt idx="29">
                  <c:v>40086</c:v>
                </c:pt>
                <c:pt idx="30">
                  <c:v>40116</c:v>
                </c:pt>
                <c:pt idx="31">
                  <c:v>40147</c:v>
                </c:pt>
                <c:pt idx="32">
                  <c:v>40178</c:v>
                </c:pt>
                <c:pt idx="33">
                  <c:v>40207</c:v>
                </c:pt>
                <c:pt idx="34">
                  <c:v>40236</c:v>
                </c:pt>
                <c:pt idx="35">
                  <c:v>40268</c:v>
                </c:pt>
                <c:pt idx="36">
                  <c:v>40298</c:v>
                </c:pt>
                <c:pt idx="37">
                  <c:v>40329</c:v>
                </c:pt>
                <c:pt idx="38">
                  <c:v>40359</c:v>
                </c:pt>
                <c:pt idx="39">
                  <c:v>40389</c:v>
                </c:pt>
                <c:pt idx="40">
                  <c:v>40421</c:v>
                </c:pt>
                <c:pt idx="41">
                  <c:v>40451</c:v>
                </c:pt>
                <c:pt idx="42">
                  <c:v>40480</c:v>
                </c:pt>
                <c:pt idx="43">
                  <c:v>40512</c:v>
                </c:pt>
                <c:pt idx="44">
                  <c:v>40542</c:v>
                </c:pt>
                <c:pt idx="45">
                  <c:v>40574</c:v>
                </c:pt>
                <c:pt idx="46">
                  <c:v>40602</c:v>
                </c:pt>
                <c:pt idx="47">
                  <c:v>40633</c:v>
                </c:pt>
                <c:pt idx="48">
                  <c:v>40662</c:v>
                </c:pt>
                <c:pt idx="49">
                  <c:v>40694</c:v>
                </c:pt>
                <c:pt idx="50">
                  <c:v>40724</c:v>
                </c:pt>
                <c:pt idx="51">
                  <c:v>40753</c:v>
                </c:pt>
                <c:pt idx="52">
                  <c:v>40786</c:v>
                </c:pt>
                <c:pt idx="53">
                  <c:v>40816</c:v>
                </c:pt>
                <c:pt idx="54">
                  <c:v>40847</c:v>
                </c:pt>
                <c:pt idx="55">
                  <c:v>40877</c:v>
                </c:pt>
                <c:pt idx="56">
                  <c:v>40907</c:v>
                </c:pt>
                <c:pt idx="57">
                  <c:v>40939</c:v>
                </c:pt>
                <c:pt idx="58">
                  <c:v>40968</c:v>
                </c:pt>
                <c:pt idx="59">
                  <c:v>40998</c:v>
                </c:pt>
                <c:pt idx="60">
                  <c:v>41027</c:v>
                </c:pt>
                <c:pt idx="61">
                  <c:v>41060</c:v>
                </c:pt>
                <c:pt idx="62">
                  <c:v>41089</c:v>
                </c:pt>
                <c:pt idx="63">
                  <c:v>41121</c:v>
                </c:pt>
                <c:pt idx="64">
                  <c:v>41152</c:v>
                </c:pt>
                <c:pt idx="65">
                  <c:v>41180</c:v>
                </c:pt>
                <c:pt idx="66">
                  <c:v>41213</c:v>
                </c:pt>
                <c:pt idx="67">
                  <c:v>41243</c:v>
                </c:pt>
                <c:pt idx="68">
                  <c:v>41271</c:v>
                </c:pt>
                <c:pt idx="69">
                  <c:v>41305</c:v>
                </c:pt>
                <c:pt idx="70">
                  <c:v>41333</c:v>
                </c:pt>
                <c:pt idx="71">
                  <c:v>41362</c:v>
                </c:pt>
                <c:pt idx="72">
                  <c:v>41394</c:v>
                </c:pt>
                <c:pt idx="73">
                  <c:v>41425</c:v>
                </c:pt>
                <c:pt idx="74">
                  <c:v>41453</c:v>
                </c:pt>
                <c:pt idx="75">
                  <c:v>41486</c:v>
                </c:pt>
                <c:pt idx="76">
                  <c:v>41516</c:v>
                </c:pt>
                <c:pt idx="77">
                  <c:v>41547</c:v>
                </c:pt>
                <c:pt idx="78">
                  <c:v>41578</c:v>
                </c:pt>
                <c:pt idx="79">
                  <c:v>41607</c:v>
                </c:pt>
                <c:pt idx="80">
                  <c:v>41638</c:v>
                </c:pt>
                <c:pt idx="81">
                  <c:v>41670</c:v>
                </c:pt>
                <c:pt idx="82">
                  <c:v>41698</c:v>
                </c:pt>
                <c:pt idx="83">
                  <c:v>41729</c:v>
                </c:pt>
                <c:pt idx="84">
                  <c:v>41759</c:v>
                </c:pt>
                <c:pt idx="85">
                  <c:v>41789</c:v>
                </c:pt>
                <c:pt idx="86">
                  <c:v>41820</c:v>
                </c:pt>
                <c:pt idx="87">
                  <c:v>41851</c:v>
                </c:pt>
                <c:pt idx="88">
                  <c:v>41880</c:v>
                </c:pt>
                <c:pt idx="89">
                  <c:v>41912</c:v>
                </c:pt>
                <c:pt idx="90">
                  <c:v>41943</c:v>
                </c:pt>
                <c:pt idx="91">
                  <c:v>41971</c:v>
                </c:pt>
                <c:pt idx="92">
                  <c:v>42003</c:v>
                </c:pt>
                <c:pt idx="93">
                  <c:v>42034</c:v>
                </c:pt>
                <c:pt idx="94">
                  <c:v>42062</c:v>
                </c:pt>
                <c:pt idx="95">
                  <c:v>42094</c:v>
                </c:pt>
                <c:pt idx="96">
                  <c:v>42124</c:v>
                </c:pt>
                <c:pt idx="97">
                  <c:v>42153</c:v>
                </c:pt>
                <c:pt idx="98">
                  <c:v>42185</c:v>
                </c:pt>
                <c:pt idx="99">
                  <c:v>42216</c:v>
                </c:pt>
                <c:pt idx="100">
                  <c:v>42247</c:v>
                </c:pt>
                <c:pt idx="101">
                  <c:v>42277</c:v>
                </c:pt>
                <c:pt idx="102">
                  <c:v>42307</c:v>
                </c:pt>
                <c:pt idx="103">
                  <c:v>42338</c:v>
                </c:pt>
                <c:pt idx="104">
                  <c:v>42368</c:v>
                </c:pt>
                <c:pt idx="105">
                  <c:v>42398</c:v>
                </c:pt>
                <c:pt idx="106">
                  <c:v>42429</c:v>
                </c:pt>
                <c:pt idx="107">
                  <c:v>42460</c:v>
                </c:pt>
                <c:pt idx="108">
                  <c:v>42489</c:v>
                </c:pt>
                <c:pt idx="109">
                  <c:v>42521</c:v>
                </c:pt>
                <c:pt idx="110">
                  <c:v>42551</c:v>
                </c:pt>
                <c:pt idx="111">
                  <c:v>42580</c:v>
                </c:pt>
                <c:pt idx="112">
                  <c:v>42613</c:v>
                </c:pt>
                <c:pt idx="113">
                  <c:v>42643</c:v>
                </c:pt>
                <c:pt idx="114">
                  <c:v>42674</c:v>
                </c:pt>
                <c:pt idx="115">
                  <c:v>42704</c:v>
                </c:pt>
                <c:pt idx="116">
                  <c:v>42734</c:v>
                </c:pt>
                <c:pt idx="117">
                  <c:v>42766</c:v>
                </c:pt>
                <c:pt idx="118">
                  <c:v>42794</c:v>
                </c:pt>
                <c:pt idx="119">
                  <c:v>42825</c:v>
                </c:pt>
                <c:pt idx="120">
                  <c:v>42853</c:v>
                </c:pt>
                <c:pt idx="121">
                  <c:v>42886</c:v>
                </c:pt>
                <c:pt idx="122">
                  <c:v>42916</c:v>
                </c:pt>
                <c:pt idx="123">
                  <c:v>42947</c:v>
                </c:pt>
                <c:pt idx="124">
                  <c:v>42978</c:v>
                </c:pt>
                <c:pt idx="125">
                  <c:v>43007</c:v>
                </c:pt>
                <c:pt idx="126">
                  <c:v>43039</c:v>
                </c:pt>
                <c:pt idx="127">
                  <c:v>43069</c:v>
                </c:pt>
                <c:pt idx="128">
                  <c:v>43098</c:v>
                </c:pt>
                <c:pt idx="129">
                  <c:v>43131</c:v>
                </c:pt>
                <c:pt idx="130">
                  <c:v>43159</c:v>
                </c:pt>
                <c:pt idx="131">
                  <c:v>43189</c:v>
                </c:pt>
                <c:pt idx="132">
                  <c:v>43220</c:v>
                </c:pt>
                <c:pt idx="133">
                  <c:v>43251</c:v>
                </c:pt>
                <c:pt idx="134">
                  <c:v>43280</c:v>
                </c:pt>
                <c:pt idx="135">
                  <c:v>43312</c:v>
                </c:pt>
                <c:pt idx="136">
                  <c:v>43343</c:v>
                </c:pt>
                <c:pt idx="137">
                  <c:v>43371</c:v>
                </c:pt>
                <c:pt idx="138">
                  <c:v>43404</c:v>
                </c:pt>
                <c:pt idx="139">
                  <c:v>43434</c:v>
                </c:pt>
                <c:pt idx="140">
                  <c:v>43463</c:v>
                </c:pt>
                <c:pt idx="141">
                  <c:v>43496</c:v>
                </c:pt>
                <c:pt idx="142">
                  <c:v>43524</c:v>
                </c:pt>
                <c:pt idx="143">
                  <c:v>43553</c:v>
                </c:pt>
                <c:pt idx="144">
                  <c:v>43585</c:v>
                </c:pt>
                <c:pt idx="145">
                  <c:v>43616</c:v>
                </c:pt>
                <c:pt idx="146">
                  <c:v>43644</c:v>
                </c:pt>
                <c:pt idx="147">
                  <c:v>43677</c:v>
                </c:pt>
                <c:pt idx="148">
                  <c:v>43707</c:v>
                </c:pt>
                <c:pt idx="149">
                  <c:v>43738</c:v>
                </c:pt>
                <c:pt idx="150">
                  <c:v>43769</c:v>
                </c:pt>
                <c:pt idx="151">
                  <c:v>43798</c:v>
                </c:pt>
                <c:pt idx="152">
                  <c:v>43829</c:v>
                </c:pt>
                <c:pt idx="153">
                  <c:v>43861</c:v>
                </c:pt>
                <c:pt idx="154">
                  <c:v>43889</c:v>
                </c:pt>
                <c:pt idx="155">
                  <c:v>43921</c:v>
                </c:pt>
                <c:pt idx="156">
                  <c:v>43951</c:v>
                </c:pt>
                <c:pt idx="157">
                  <c:v>43980</c:v>
                </c:pt>
                <c:pt idx="158">
                  <c:v>44012</c:v>
                </c:pt>
                <c:pt idx="159">
                  <c:v>44043</c:v>
                </c:pt>
                <c:pt idx="160">
                  <c:v>44074</c:v>
                </c:pt>
                <c:pt idx="161">
                  <c:v>44104</c:v>
                </c:pt>
                <c:pt idx="162">
                  <c:v>44134</c:v>
                </c:pt>
                <c:pt idx="163">
                  <c:v>44165</c:v>
                </c:pt>
                <c:pt idx="164">
                  <c:v>44195</c:v>
                </c:pt>
                <c:pt idx="165">
                  <c:v>44225</c:v>
                </c:pt>
                <c:pt idx="166">
                  <c:v>44253</c:v>
                </c:pt>
                <c:pt idx="167">
                  <c:v>44286</c:v>
                </c:pt>
                <c:pt idx="168">
                  <c:v>44316</c:v>
                </c:pt>
                <c:pt idx="169">
                  <c:v>44347</c:v>
                </c:pt>
              </c:numCache>
            </c:numRef>
          </c:cat>
          <c:val>
            <c:numRef>
              <c:f>'Регрессия с IRDIVTR'!$R$2:$R$193</c:f>
              <c:numCache>
                <c:formatCode>General</c:formatCode>
                <c:ptCount val="192"/>
                <c:pt idx="11" formatCode="0.00%">
                  <c:v>-1.1825097237747273E-2</c:v>
                </c:pt>
                <c:pt idx="12" formatCode="0.00%">
                  <c:v>9.6693258341166599E-2</c:v>
                </c:pt>
                <c:pt idx="13" formatCode="0.00%">
                  <c:v>0.10726839594703996</c:v>
                </c:pt>
                <c:pt idx="14" formatCode="0.00%">
                  <c:v>2.2942333021845895E-2</c:v>
                </c:pt>
                <c:pt idx="15" formatCode="0.00%">
                  <c:v>-8.5124396401297542E-2</c:v>
                </c:pt>
                <c:pt idx="16" formatCode="0.00%">
                  <c:v>-0.24115718673494957</c:v>
                </c:pt>
                <c:pt idx="17" formatCode="0.00%">
                  <c:v>-0.50816675762842078</c:v>
                </c:pt>
                <c:pt idx="18" formatCode="0.00%">
                  <c:v>-0.68912904098941064</c:v>
                </c:pt>
                <c:pt idx="19" formatCode="0.00%">
                  <c:v>-0.73968760694164482</c:v>
                </c:pt>
                <c:pt idx="20" formatCode="0.00%">
                  <c:v>-0.6908740851017614</c:v>
                </c:pt>
                <c:pt idx="21" formatCode="0.00%">
                  <c:v>-0.7219044011895972</c:v>
                </c:pt>
                <c:pt idx="22" formatCode="0.00%">
                  <c:v>-0.67859002244788957</c:v>
                </c:pt>
                <c:pt idx="23" formatCode="0.00%">
                  <c:v>-0.62083853425581137</c:v>
                </c:pt>
                <c:pt idx="24" formatCode="0.00%">
                  <c:v>-0.5370190607205908</c:v>
                </c:pt>
                <c:pt idx="25" formatCode="0.00%">
                  <c:v>-0.42592756966614687</c:v>
                </c:pt>
                <c:pt idx="26" formatCode="0.00%">
                  <c:v>-0.35324440968245907</c:v>
                </c:pt>
                <c:pt idx="27" formatCode="0.00%">
                  <c:v>-0.23504918469383373</c:v>
                </c:pt>
                <c:pt idx="28" formatCode="0.00%">
                  <c:v>0.22080690182884677</c:v>
                </c:pt>
                <c:pt idx="29" formatCode="0.00%">
                  <c:v>1.5073610230370056</c:v>
                </c:pt>
                <c:pt idx="30" formatCode="0.00%">
                  <c:v>2.2884150638906098</c:v>
                </c:pt>
                <c:pt idx="31" formatCode="0.00%">
                  <c:v>2.1661157787687562</c:v>
                </c:pt>
                <c:pt idx="32" formatCode="0.00%">
                  <c:v>2.3318873832729543</c:v>
                </c:pt>
                <c:pt idx="33" formatCode="0.00%">
                  <c:v>2.3498313105155391</c:v>
                </c:pt>
                <c:pt idx="34" formatCode="0.00%">
                  <c:v>1.7704524321273807</c:v>
                </c:pt>
                <c:pt idx="35" formatCode="0.00%">
                  <c:v>1.3361410776793359</c:v>
                </c:pt>
                <c:pt idx="36" formatCode="0.00%">
                  <c:v>0.97548421775093663</c:v>
                </c:pt>
                <c:pt idx="37" formatCode="0.00%">
                  <c:v>0.77719082895603275</c:v>
                </c:pt>
                <c:pt idx="38" formatCode="0.00%">
                  <c:v>0.61584627990748464</c:v>
                </c:pt>
                <c:pt idx="39" formatCode="0.00%">
                  <c:v>0.55325982475279667</c:v>
                </c:pt>
                <c:pt idx="40" formatCode="0.00%">
                  <c:v>0.21694885660522245</c:v>
                </c:pt>
                <c:pt idx="41" formatCode="0.00%">
                  <c:v>0.13315048444953637</c:v>
                </c:pt>
                <c:pt idx="42" formatCode="0.00%">
                  <c:v>0.18133598014396757</c:v>
                </c:pt>
                <c:pt idx="43" formatCode="0.00%">
                  <c:v>0.21310905549931758</c:v>
                </c:pt>
                <c:pt idx="44" formatCode="0.00%">
                  <c:v>0.17559597296152485</c:v>
                </c:pt>
                <c:pt idx="45" formatCode="0.00%">
                  <c:v>0.23591667339695288</c:v>
                </c:pt>
                <c:pt idx="46" formatCode="0.00%">
                  <c:v>0.17924185300345719</c:v>
                </c:pt>
                <c:pt idx="47" formatCode="0.00%">
                  <c:v>0.14320325779983367</c:v>
                </c:pt>
                <c:pt idx="48" formatCode="0.00%">
                  <c:v>0.27609295771864439</c:v>
                </c:pt>
                <c:pt idx="49" formatCode="0.00%">
                  <c:v>0.27292208996649348</c:v>
                </c:pt>
                <c:pt idx="50" formatCode="0.00%">
                  <c:v>0.1998010090968001</c:v>
                </c:pt>
                <c:pt idx="51" formatCode="0.00%">
                  <c:v>0.24079630358495741</c:v>
                </c:pt>
                <c:pt idx="52" formatCode="0.00%">
                  <c:v>7.1949623656447192E-2</c:v>
                </c:pt>
                <c:pt idx="53" formatCode="0.00%">
                  <c:v>-0.10180096374434677</c:v>
                </c:pt>
                <c:pt idx="54" formatCode="0.00%">
                  <c:v>-8.0844208243661342E-2</c:v>
                </c:pt>
                <c:pt idx="55" formatCode="0.00%">
                  <c:v>-0.13720758189515958</c:v>
                </c:pt>
                <c:pt idx="56" formatCode="0.00%">
                  <c:v>-0.21043245786763076</c:v>
                </c:pt>
                <c:pt idx="57" formatCode="0.00%">
                  <c:v>-0.18384987863196767</c:v>
                </c:pt>
                <c:pt idx="58" formatCode="0.00%">
                  <c:v>-0.12598640211617906</c:v>
                </c:pt>
                <c:pt idx="59" formatCode="0.00%">
                  <c:v>-9.7068634874528104E-2</c:v>
                </c:pt>
                <c:pt idx="60" formatCode="0.00%">
                  <c:v>-8.5269052519812316E-2</c:v>
                </c:pt>
                <c:pt idx="61" formatCode="0.00%">
                  <c:v>-0.21645067291007547</c:v>
                </c:pt>
                <c:pt idx="62" formatCode="0.00%">
                  <c:v>-0.21687112792492758</c:v>
                </c:pt>
                <c:pt idx="63" formatCode="0.00%">
                  <c:v>-0.10304268135159911</c:v>
                </c:pt>
                <c:pt idx="64" formatCode="0.00%">
                  <c:v>8.7282658867662732E-2</c:v>
                </c:pt>
                <c:pt idx="65" formatCode="0.00%">
                  <c:v>3.3195245546217222E-2</c:v>
                </c:pt>
                <c:pt idx="66" formatCode="0.00%">
                  <c:v>-3.4651964823406711E-2</c:v>
                </c:pt>
                <c:pt idx="67" formatCode="0.00%">
                  <c:v>-3.2886515319950904E-2</c:v>
                </c:pt>
                <c:pt idx="68" formatCode="0.00%">
                  <c:v>-0.10803061445373574</c:v>
                </c:pt>
                <c:pt idx="69" formatCode="0.00%">
                  <c:v>-9.5190609472436738E-2</c:v>
                </c:pt>
                <c:pt idx="70" formatCode="0.00%">
                  <c:v>-8.6789025387353225E-2</c:v>
                </c:pt>
                <c:pt idx="71" formatCode="0.00%">
                  <c:v>-0.11253633091952564</c:v>
                </c:pt>
                <c:pt idx="72" formatCode="0.00%">
                  <c:v>-2.3990427273336445E-2</c:v>
                </c:pt>
                <c:pt idx="73" formatCode="0.00%">
                  <c:v>-6.519991079832943E-2</c:v>
                </c:pt>
                <c:pt idx="74" formatCode="0.00%">
                  <c:v>-7.35180799989954E-2</c:v>
                </c:pt>
                <c:pt idx="75" formatCode="0.00%">
                  <c:v>-7.4632039593328536E-2</c:v>
                </c:pt>
                <c:pt idx="76" formatCode="0.00%">
                  <c:v>-0.10712105632985258</c:v>
                </c:pt>
                <c:pt idx="77" formatCode="0.00%">
                  <c:v>-1.5387227075082666E-2</c:v>
                </c:pt>
                <c:pt idx="78" formatCode="0.00%">
                  <c:v>5.0503746643957514E-2</c:v>
                </c:pt>
                <c:pt idx="79" formatCode="0.00%">
                  <c:v>4.0823780239381158E-2</c:v>
                </c:pt>
                <c:pt idx="80" formatCode="0.00%">
                  <c:v>5.5512028352154852E-2</c:v>
                </c:pt>
                <c:pt idx="81" formatCode="0.00%">
                  <c:v>3.7642379840269191E-2</c:v>
                </c:pt>
                <c:pt idx="82" formatCode="0.00%">
                  <c:v>8.6088594407009555E-2</c:v>
                </c:pt>
                <c:pt idx="83" formatCode="0.00%">
                  <c:v>6.156017969627392E-2</c:v>
                </c:pt>
                <c:pt idx="84" formatCode="0.00%">
                  <c:v>4.1755664088115152E-2</c:v>
                </c:pt>
                <c:pt idx="85" formatCode="0.00%">
                  <c:v>0.10945574897041621</c:v>
                </c:pt>
                <c:pt idx="86" formatCode="0.00%">
                  <c:v>8.7703892058421662E-2</c:v>
                </c:pt>
                <c:pt idx="87" formatCode="0.00%">
                  <c:v>1.4979889801135737E-2</c:v>
                </c:pt>
                <c:pt idx="88" formatCode="0.00%">
                  <c:v>-1.7127688190213153E-2</c:v>
                </c:pt>
                <c:pt idx="89" formatCode="0.00%">
                  <c:v>-0.10170073890542408</c:v>
                </c:pt>
                <c:pt idx="90" formatCode="0.00%">
                  <c:v>-8.2170342471581947E-2</c:v>
                </c:pt>
                <c:pt idx="91" formatCode="0.00%">
                  <c:v>-0.15016585800856785</c:v>
                </c:pt>
                <c:pt idx="92" formatCode="0.00%">
                  <c:v>-0.24103539754055181</c:v>
                </c:pt>
                <c:pt idx="93" formatCode="0.00%">
                  <c:v>-0.11405477498264582</c:v>
                </c:pt>
                <c:pt idx="94" formatCode="0.00%">
                  <c:v>7.8066082751201193E-2</c:v>
                </c:pt>
                <c:pt idx="95" formatCode="0.00%">
                  <c:v>6.1594370500823503E-2</c:v>
                </c:pt>
                <c:pt idx="96" formatCode="0.00%">
                  <c:v>5.0652394374262055E-2</c:v>
                </c:pt>
                <c:pt idx="97" formatCode="0.00%">
                  <c:v>1.3095847833484608E-2</c:v>
                </c:pt>
                <c:pt idx="98" formatCode="0.00%">
                  <c:v>7.3789833019412665E-2</c:v>
                </c:pt>
                <c:pt idx="99" formatCode="0.00%">
                  <c:v>5.2963144130381501E-2</c:v>
                </c:pt>
                <c:pt idx="100" formatCode="0.00%">
                  <c:v>0.18084508498672025</c:v>
                </c:pt>
                <c:pt idx="101" formatCode="0.00%">
                  <c:v>0.10227390053390661</c:v>
                </c:pt>
                <c:pt idx="102" formatCode="0.00%">
                  <c:v>0.15465980393973022</c:v>
                </c:pt>
                <c:pt idx="103" formatCode="0.00%">
                  <c:v>0.34751818552901481</c:v>
                </c:pt>
                <c:pt idx="104" formatCode="0.00%">
                  <c:v>0.17113626188060604</c:v>
                </c:pt>
                <c:pt idx="105" formatCode="0.00%">
                  <c:v>3.1055558748063428E-2</c:v>
                </c:pt>
                <c:pt idx="106" formatCode="0.00%">
                  <c:v>0.12544698528364995</c:v>
                </c:pt>
                <c:pt idx="107" formatCode="0.00%">
                  <c:v>0.1255587256985482</c:v>
                </c:pt>
                <c:pt idx="108" formatCode="0.00%">
                  <c:v>0.21105021258575851</c:v>
                </c:pt>
                <c:pt idx="109" formatCode="0.00%">
                  <c:v>0.22029676459672975</c:v>
                </c:pt>
                <c:pt idx="110" formatCode="0.00%">
                  <c:v>0.19877706061467082</c:v>
                </c:pt>
                <c:pt idx="111" formatCode="0.00%">
                  <c:v>0.27620703497616583</c:v>
                </c:pt>
                <c:pt idx="112" formatCode="0.00%">
                  <c:v>0.39578641643456058</c:v>
                </c:pt>
                <c:pt idx="113" formatCode="0.00%">
                  <c:v>0.36128955685417719</c:v>
                </c:pt>
                <c:pt idx="114" formatCode="0.00%">
                  <c:v>0.38297557010994998</c:v>
                </c:pt>
                <c:pt idx="115" formatCode="0.00%">
                  <c:v>0.5023764159845181</c:v>
                </c:pt>
                <c:pt idx="116" formatCode="0.00%">
                  <c:v>0.58290160254187251</c:v>
                </c:pt>
                <c:pt idx="117" formatCode="0.00%">
                  <c:v>0.62133216827313498</c:v>
                </c:pt>
                <c:pt idx="118" formatCode="0.00%">
                  <c:v>0.3866030076293212</c:v>
                </c:pt>
                <c:pt idx="119" formatCode="0.00%">
                  <c:v>0.28363345805139861</c:v>
                </c:pt>
                <c:pt idx="120" formatCode="0.00%">
                  <c:v>0.2863036031218178</c:v>
                </c:pt>
                <c:pt idx="121" formatCode="0.00%">
                  <c:v>0.21104660427264088</c:v>
                </c:pt>
                <c:pt idx="122" formatCode="0.00%">
                  <c:v>0.12024860966441486</c:v>
                </c:pt>
                <c:pt idx="123" formatCode="0.00%">
                  <c:v>0.14070235005975218</c:v>
                </c:pt>
                <c:pt idx="124" formatCode="0.00%">
                  <c:v>0.20360110404526277</c:v>
                </c:pt>
                <c:pt idx="125" formatCode="0.00%">
                  <c:v>0.17850893975860971</c:v>
                </c:pt>
                <c:pt idx="126" formatCode="0.00%">
                  <c:v>9.905440105311647E-2</c:v>
                </c:pt>
                <c:pt idx="127" formatCode="0.00%">
                  <c:v>5.3494030840713025E-2</c:v>
                </c:pt>
                <c:pt idx="128" formatCode="0.00%">
                  <c:v>-1.8673218998385144E-2</c:v>
                </c:pt>
                <c:pt idx="129" formatCode="0.00%">
                  <c:v>0.16301439050210798</c:v>
                </c:pt>
                <c:pt idx="130" formatCode="0.00%">
                  <c:v>0.2061866552368361</c:v>
                </c:pt>
                <c:pt idx="131" formatCode="0.00%">
                  <c:v>0.19533586389921509</c:v>
                </c:pt>
                <c:pt idx="132" formatCode="0.00%">
                  <c:v>0.27183664845203381</c:v>
                </c:pt>
                <c:pt idx="133" formatCode="0.00%">
                  <c:v>0.20775314899522002</c:v>
                </c:pt>
                <c:pt idx="134" formatCode="0.00%">
                  <c:v>0.13894235776090702</c:v>
                </c:pt>
                <c:pt idx="135" formatCode="0.00%">
                  <c:v>7.9227622642617401E-2</c:v>
                </c:pt>
                <c:pt idx="136" formatCode="0.00%">
                  <c:v>2.3483349794096053E-2</c:v>
                </c:pt>
                <c:pt idx="137" formatCode="0.00%">
                  <c:v>7.7640945882941903E-2</c:v>
                </c:pt>
                <c:pt idx="138" formatCode="0.00%">
                  <c:v>1.7452679996836196E-2</c:v>
                </c:pt>
                <c:pt idx="139" formatCode="0.00%">
                  <c:v>4.3014389506072614E-2</c:v>
                </c:pt>
                <c:pt idx="140" formatCode="0.00%">
                  <c:v>-7.1401976193662509E-2</c:v>
                </c:pt>
                <c:pt idx="141" formatCode="0.00%">
                  <c:v>-1.8522008027368031E-2</c:v>
                </c:pt>
                <c:pt idx="142" formatCode="0.00%">
                  <c:v>-3.4012550547426024E-2</c:v>
                </c:pt>
                <c:pt idx="143" formatCode="0.00%">
                  <c:v>6.5341302952430791E-3</c:v>
                </c:pt>
                <c:pt idx="144" formatCode="0.00%">
                  <c:v>4.8820639155522594E-2</c:v>
                </c:pt>
                <c:pt idx="145" formatCode="0.00%">
                  <c:v>8.393667581319697E-2</c:v>
                </c:pt>
                <c:pt idx="146" formatCode="0.00%">
                  <c:v>0.15720272989532758</c:v>
                </c:pt>
                <c:pt idx="147" formatCode="0.00%">
                  <c:v>0.21958086483156758</c:v>
                </c:pt>
                <c:pt idx="148" formatCode="0.00%">
                  <c:v>0.12885781580516986</c:v>
                </c:pt>
                <c:pt idx="149" formatCode="0.00%">
                  <c:v>0.20086635915360307</c:v>
                </c:pt>
                <c:pt idx="150" formatCode="0.00%">
                  <c:v>0.21087287533222265</c:v>
                </c:pt>
                <c:pt idx="151" formatCode="0.00%">
                  <c:v>0.26780480476880508</c:v>
                </c:pt>
                <c:pt idx="152" formatCode="0.00%">
                  <c:v>0.22940351818002669</c:v>
                </c:pt>
                <c:pt idx="153" formatCode="0.00%">
                  <c:v>0.29350465898980893</c:v>
                </c:pt>
                <c:pt idx="154" formatCode="0.00%">
                  <c:v>0.12975515821439898</c:v>
                </c:pt>
                <c:pt idx="155" formatCode="0.00%">
                  <c:v>-6.2817240771092298E-2</c:v>
                </c:pt>
                <c:pt idx="156" formatCode="0.00%">
                  <c:v>-9.1780000747450075E-3</c:v>
                </c:pt>
                <c:pt idx="157" formatCode="0.00%">
                  <c:v>-3.7685040127662828E-2</c:v>
                </c:pt>
                <c:pt idx="158" formatCode="0.00%">
                  <c:v>-2.1440880871263945E-2</c:v>
                </c:pt>
                <c:pt idx="159" formatCode="0.00%">
                  <c:v>4.2586390549318009E-2</c:v>
                </c:pt>
                <c:pt idx="160" formatCode="0.00%">
                  <c:v>4.0153210915710558E-2</c:v>
                </c:pt>
                <c:pt idx="161" formatCode="0.00%">
                  <c:v>1.8058990651086404E-3</c:v>
                </c:pt>
                <c:pt idx="162" formatCode="0.00%">
                  <c:v>-5.3939581976255035E-2</c:v>
                </c:pt>
                <c:pt idx="163" formatCode="0.00%">
                  <c:v>6.4000237942637428E-2</c:v>
                </c:pt>
                <c:pt idx="164" formatCode="0.00%">
                  <c:v>7.9716812231996892E-2</c:v>
                </c:pt>
                <c:pt idx="165" formatCode="0.00%">
                  <c:v>0.20205832890566588</c:v>
                </c:pt>
                <c:pt idx="166" formatCode="0.00%">
                  <c:v>0.45605801109150446</c:v>
                </c:pt>
                <c:pt idx="167" formatCode="0.00%">
                  <c:v>0.39883664754593773</c:v>
                </c:pt>
                <c:pt idx="168" formatCode="0.00%">
                  <c:v>0.32162341153152663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D-4879-ABB7-6300C1D0FCAF}"/>
            </c:ext>
          </c:extLst>
        </c:ser>
        <c:ser>
          <c:idx val="1"/>
          <c:order val="1"/>
          <c:tx>
            <c:strRef>
              <c:f>'Регрессия с IRDIVTR'!$S$1</c:f>
              <c:strCache>
                <c:ptCount val="1"/>
                <c:pt idx="0">
                  <c:v>IRDIVTR ER Rolling 1y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'Регрессия с IRDIVTR'!$A$2:$A$192</c:f>
              <c:numCache>
                <c:formatCode>yyyy"-"mm</c:formatCode>
                <c:ptCount val="191"/>
                <c:pt idx="0">
                  <c:v>39200</c:v>
                </c:pt>
                <c:pt idx="1">
                  <c:v>39233</c:v>
                </c:pt>
                <c:pt idx="2">
                  <c:v>39262</c:v>
                </c:pt>
                <c:pt idx="3">
                  <c:v>39294</c:v>
                </c:pt>
                <c:pt idx="4">
                  <c:v>39325</c:v>
                </c:pt>
                <c:pt idx="5">
                  <c:v>39353</c:v>
                </c:pt>
                <c:pt idx="6">
                  <c:v>39386</c:v>
                </c:pt>
                <c:pt idx="7">
                  <c:v>39416</c:v>
                </c:pt>
                <c:pt idx="8">
                  <c:v>39444</c:v>
                </c:pt>
                <c:pt idx="9">
                  <c:v>39478</c:v>
                </c:pt>
                <c:pt idx="10">
                  <c:v>39507</c:v>
                </c:pt>
                <c:pt idx="11">
                  <c:v>39538</c:v>
                </c:pt>
                <c:pt idx="12">
                  <c:v>39568</c:v>
                </c:pt>
                <c:pt idx="13">
                  <c:v>39598</c:v>
                </c:pt>
                <c:pt idx="14">
                  <c:v>39629</c:v>
                </c:pt>
                <c:pt idx="15">
                  <c:v>39660</c:v>
                </c:pt>
                <c:pt idx="16">
                  <c:v>39689</c:v>
                </c:pt>
                <c:pt idx="17">
                  <c:v>39721</c:v>
                </c:pt>
                <c:pt idx="18">
                  <c:v>39752</c:v>
                </c:pt>
                <c:pt idx="19">
                  <c:v>39780</c:v>
                </c:pt>
                <c:pt idx="20">
                  <c:v>39813</c:v>
                </c:pt>
                <c:pt idx="21">
                  <c:v>39843</c:v>
                </c:pt>
                <c:pt idx="22">
                  <c:v>39871</c:v>
                </c:pt>
                <c:pt idx="23">
                  <c:v>39903</c:v>
                </c:pt>
                <c:pt idx="24">
                  <c:v>39933</c:v>
                </c:pt>
                <c:pt idx="25">
                  <c:v>39962</c:v>
                </c:pt>
                <c:pt idx="26">
                  <c:v>39994</c:v>
                </c:pt>
                <c:pt idx="27">
                  <c:v>40025</c:v>
                </c:pt>
                <c:pt idx="28">
                  <c:v>40056</c:v>
                </c:pt>
                <c:pt idx="29">
                  <c:v>40086</c:v>
                </c:pt>
                <c:pt idx="30">
                  <c:v>40116</c:v>
                </c:pt>
                <c:pt idx="31">
                  <c:v>40147</c:v>
                </c:pt>
                <c:pt idx="32">
                  <c:v>40178</c:v>
                </c:pt>
                <c:pt idx="33">
                  <c:v>40207</c:v>
                </c:pt>
                <c:pt idx="34">
                  <c:v>40236</c:v>
                </c:pt>
                <c:pt idx="35">
                  <c:v>40268</c:v>
                </c:pt>
                <c:pt idx="36">
                  <c:v>40298</c:v>
                </c:pt>
                <c:pt idx="37">
                  <c:v>40329</c:v>
                </c:pt>
                <c:pt idx="38">
                  <c:v>40359</c:v>
                </c:pt>
                <c:pt idx="39">
                  <c:v>40389</c:v>
                </c:pt>
                <c:pt idx="40">
                  <c:v>40421</c:v>
                </c:pt>
                <c:pt idx="41">
                  <c:v>40451</c:v>
                </c:pt>
                <c:pt idx="42">
                  <c:v>40480</c:v>
                </c:pt>
                <c:pt idx="43">
                  <c:v>40512</c:v>
                </c:pt>
                <c:pt idx="44">
                  <c:v>40542</c:v>
                </c:pt>
                <c:pt idx="45">
                  <c:v>40574</c:v>
                </c:pt>
                <c:pt idx="46">
                  <c:v>40602</c:v>
                </c:pt>
                <c:pt idx="47">
                  <c:v>40633</c:v>
                </c:pt>
                <c:pt idx="48">
                  <c:v>40662</c:v>
                </c:pt>
                <c:pt idx="49">
                  <c:v>40694</c:v>
                </c:pt>
                <c:pt idx="50">
                  <c:v>40724</c:v>
                </c:pt>
                <c:pt idx="51">
                  <c:v>40753</c:v>
                </c:pt>
                <c:pt idx="52">
                  <c:v>40786</c:v>
                </c:pt>
                <c:pt idx="53">
                  <c:v>40816</c:v>
                </c:pt>
                <c:pt idx="54">
                  <c:v>40847</c:v>
                </c:pt>
                <c:pt idx="55">
                  <c:v>40877</c:v>
                </c:pt>
                <c:pt idx="56">
                  <c:v>40907</c:v>
                </c:pt>
                <c:pt idx="57">
                  <c:v>40939</c:v>
                </c:pt>
                <c:pt idx="58">
                  <c:v>40968</c:v>
                </c:pt>
                <c:pt idx="59">
                  <c:v>40998</c:v>
                </c:pt>
                <c:pt idx="60">
                  <c:v>41027</c:v>
                </c:pt>
                <c:pt idx="61">
                  <c:v>41060</c:v>
                </c:pt>
                <c:pt idx="62">
                  <c:v>41089</c:v>
                </c:pt>
                <c:pt idx="63">
                  <c:v>41121</c:v>
                </c:pt>
                <c:pt idx="64">
                  <c:v>41152</c:v>
                </c:pt>
                <c:pt idx="65">
                  <c:v>41180</c:v>
                </c:pt>
                <c:pt idx="66">
                  <c:v>41213</c:v>
                </c:pt>
                <c:pt idx="67">
                  <c:v>41243</c:v>
                </c:pt>
                <c:pt idx="68">
                  <c:v>41271</c:v>
                </c:pt>
                <c:pt idx="69">
                  <c:v>41305</c:v>
                </c:pt>
                <c:pt idx="70">
                  <c:v>41333</c:v>
                </c:pt>
                <c:pt idx="71">
                  <c:v>41362</c:v>
                </c:pt>
                <c:pt idx="72">
                  <c:v>41394</c:v>
                </c:pt>
                <c:pt idx="73">
                  <c:v>41425</c:v>
                </c:pt>
                <c:pt idx="74">
                  <c:v>41453</c:v>
                </c:pt>
                <c:pt idx="75">
                  <c:v>41486</c:v>
                </c:pt>
                <c:pt idx="76">
                  <c:v>41516</c:v>
                </c:pt>
                <c:pt idx="77">
                  <c:v>41547</c:v>
                </c:pt>
                <c:pt idx="78">
                  <c:v>41578</c:v>
                </c:pt>
                <c:pt idx="79">
                  <c:v>41607</c:v>
                </c:pt>
                <c:pt idx="80">
                  <c:v>41638</c:v>
                </c:pt>
                <c:pt idx="81">
                  <c:v>41670</c:v>
                </c:pt>
                <c:pt idx="82">
                  <c:v>41698</c:v>
                </c:pt>
                <c:pt idx="83">
                  <c:v>41729</c:v>
                </c:pt>
                <c:pt idx="84">
                  <c:v>41759</c:v>
                </c:pt>
                <c:pt idx="85">
                  <c:v>41789</c:v>
                </c:pt>
                <c:pt idx="86">
                  <c:v>41820</c:v>
                </c:pt>
                <c:pt idx="87">
                  <c:v>41851</c:v>
                </c:pt>
                <c:pt idx="88">
                  <c:v>41880</c:v>
                </c:pt>
                <c:pt idx="89">
                  <c:v>41912</c:v>
                </c:pt>
                <c:pt idx="90">
                  <c:v>41943</c:v>
                </c:pt>
                <c:pt idx="91">
                  <c:v>41971</c:v>
                </c:pt>
                <c:pt idx="92">
                  <c:v>42003</c:v>
                </c:pt>
                <c:pt idx="93">
                  <c:v>42034</c:v>
                </c:pt>
                <c:pt idx="94">
                  <c:v>42062</c:v>
                </c:pt>
                <c:pt idx="95">
                  <c:v>42094</c:v>
                </c:pt>
                <c:pt idx="96">
                  <c:v>42124</c:v>
                </c:pt>
                <c:pt idx="97">
                  <c:v>42153</c:v>
                </c:pt>
                <c:pt idx="98">
                  <c:v>42185</c:v>
                </c:pt>
                <c:pt idx="99">
                  <c:v>42216</c:v>
                </c:pt>
                <c:pt idx="100">
                  <c:v>42247</c:v>
                </c:pt>
                <c:pt idx="101">
                  <c:v>42277</c:v>
                </c:pt>
                <c:pt idx="102">
                  <c:v>42307</c:v>
                </c:pt>
                <c:pt idx="103">
                  <c:v>42338</c:v>
                </c:pt>
                <c:pt idx="104">
                  <c:v>42368</c:v>
                </c:pt>
                <c:pt idx="105">
                  <c:v>42398</c:v>
                </c:pt>
                <c:pt idx="106">
                  <c:v>42429</c:v>
                </c:pt>
                <c:pt idx="107">
                  <c:v>42460</c:v>
                </c:pt>
                <c:pt idx="108">
                  <c:v>42489</c:v>
                </c:pt>
                <c:pt idx="109">
                  <c:v>42521</c:v>
                </c:pt>
                <c:pt idx="110">
                  <c:v>42551</c:v>
                </c:pt>
                <c:pt idx="111">
                  <c:v>42580</c:v>
                </c:pt>
                <c:pt idx="112">
                  <c:v>42613</c:v>
                </c:pt>
                <c:pt idx="113">
                  <c:v>42643</c:v>
                </c:pt>
                <c:pt idx="114">
                  <c:v>42674</c:v>
                </c:pt>
                <c:pt idx="115">
                  <c:v>42704</c:v>
                </c:pt>
                <c:pt idx="116">
                  <c:v>42734</c:v>
                </c:pt>
                <c:pt idx="117">
                  <c:v>42766</c:v>
                </c:pt>
                <c:pt idx="118">
                  <c:v>42794</c:v>
                </c:pt>
                <c:pt idx="119">
                  <c:v>42825</c:v>
                </c:pt>
                <c:pt idx="120">
                  <c:v>42853</c:v>
                </c:pt>
                <c:pt idx="121">
                  <c:v>42886</c:v>
                </c:pt>
                <c:pt idx="122">
                  <c:v>42916</c:v>
                </c:pt>
                <c:pt idx="123">
                  <c:v>42947</c:v>
                </c:pt>
                <c:pt idx="124">
                  <c:v>42978</c:v>
                </c:pt>
                <c:pt idx="125">
                  <c:v>43007</c:v>
                </c:pt>
                <c:pt idx="126">
                  <c:v>43039</c:v>
                </c:pt>
                <c:pt idx="127">
                  <c:v>43069</c:v>
                </c:pt>
                <c:pt idx="128">
                  <c:v>43098</c:v>
                </c:pt>
                <c:pt idx="129">
                  <c:v>43131</c:v>
                </c:pt>
                <c:pt idx="130">
                  <c:v>43159</c:v>
                </c:pt>
                <c:pt idx="131">
                  <c:v>43189</c:v>
                </c:pt>
                <c:pt idx="132">
                  <c:v>43220</c:v>
                </c:pt>
                <c:pt idx="133">
                  <c:v>43251</c:v>
                </c:pt>
                <c:pt idx="134">
                  <c:v>43280</c:v>
                </c:pt>
                <c:pt idx="135">
                  <c:v>43312</c:v>
                </c:pt>
                <c:pt idx="136">
                  <c:v>43343</c:v>
                </c:pt>
                <c:pt idx="137">
                  <c:v>43371</c:v>
                </c:pt>
                <c:pt idx="138">
                  <c:v>43404</c:v>
                </c:pt>
                <c:pt idx="139">
                  <c:v>43434</c:v>
                </c:pt>
                <c:pt idx="140">
                  <c:v>43463</c:v>
                </c:pt>
                <c:pt idx="141">
                  <c:v>43496</c:v>
                </c:pt>
                <c:pt idx="142">
                  <c:v>43524</c:v>
                </c:pt>
                <c:pt idx="143">
                  <c:v>43553</c:v>
                </c:pt>
                <c:pt idx="144">
                  <c:v>43585</c:v>
                </c:pt>
                <c:pt idx="145">
                  <c:v>43616</c:v>
                </c:pt>
                <c:pt idx="146">
                  <c:v>43644</c:v>
                </c:pt>
                <c:pt idx="147">
                  <c:v>43677</c:v>
                </c:pt>
                <c:pt idx="148">
                  <c:v>43707</c:v>
                </c:pt>
                <c:pt idx="149">
                  <c:v>43738</c:v>
                </c:pt>
                <c:pt idx="150">
                  <c:v>43769</c:v>
                </c:pt>
                <c:pt idx="151">
                  <c:v>43798</c:v>
                </c:pt>
                <c:pt idx="152">
                  <c:v>43829</c:v>
                </c:pt>
                <c:pt idx="153">
                  <c:v>43861</c:v>
                </c:pt>
                <c:pt idx="154">
                  <c:v>43889</c:v>
                </c:pt>
                <c:pt idx="155">
                  <c:v>43921</c:v>
                </c:pt>
                <c:pt idx="156">
                  <c:v>43951</c:v>
                </c:pt>
                <c:pt idx="157">
                  <c:v>43980</c:v>
                </c:pt>
                <c:pt idx="158">
                  <c:v>44012</c:v>
                </c:pt>
                <c:pt idx="159">
                  <c:v>44043</c:v>
                </c:pt>
                <c:pt idx="160">
                  <c:v>44074</c:v>
                </c:pt>
                <c:pt idx="161">
                  <c:v>44104</c:v>
                </c:pt>
                <c:pt idx="162">
                  <c:v>44134</c:v>
                </c:pt>
                <c:pt idx="163">
                  <c:v>44165</c:v>
                </c:pt>
                <c:pt idx="164">
                  <c:v>44195</c:v>
                </c:pt>
                <c:pt idx="165">
                  <c:v>44225</c:v>
                </c:pt>
                <c:pt idx="166">
                  <c:v>44253</c:v>
                </c:pt>
                <c:pt idx="167">
                  <c:v>44286</c:v>
                </c:pt>
                <c:pt idx="168">
                  <c:v>44316</c:v>
                </c:pt>
                <c:pt idx="169">
                  <c:v>44347</c:v>
                </c:pt>
              </c:numCache>
            </c:numRef>
          </c:cat>
          <c:val>
            <c:numRef>
              <c:f>'Регрессия с IRDIVTR'!$S$2:$S$193</c:f>
              <c:numCache>
                <c:formatCode>General</c:formatCode>
                <c:ptCount val="192"/>
                <c:pt idx="11" formatCode="0.00%">
                  <c:v>-0.13538204487547645</c:v>
                </c:pt>
                <c:pt idx="12" formatCode="0.00%">
                  <c:v>-0.11000560471990484</c:v>
                </c:pt>
                <c:pt idx="13" formatCode="0.00%">
                  <c:v>-3.9008709343995918E-2</c:v>
                </c:pt>
                <c:pt idx="14" formatCode="0.00%">
                  <c:v>-0.178854475240255</c:v>
                </c:pt>
                <c:pt idx="15" formatCode="0.00%">
                  <c:v>-0.25427153675313197</c:v>
                </c:pt>
                <c:pt idx="16" formatCode="0.00%">
                  <c:v>-0.35902335377069972</c:v>
                </c:pt>
                <c:pt idx="17" formatCode="0.00%">
                  <c:v>-0.56402518607072949</c:v>
                </c:pt>
                <c:pt idx="18" formatCode="0.00%">
                  <c:v>-0.70402920940442759</c:v>
                </c:pt>
                <c:pt idx="19" formatCode="0.00%">
                  <c:v>-0.75536057347428476</c:v>
                </c:pt>
                <c:pt idx="20" formatCode="0.00%">
                  <c:v>-0.72094743617629209</c:v>
                </c:pt>
                <c:pt idx="21" formatCode="0.00%">
                  <c:v>-0.73631515208701459</c:v>
                </c:pt>
                <c:pt idx="22" formatCode="0.00%">
                  <c:v>-0.71619772454823338</c:v>
                </c:pt>
                <c:pt idx="23" formatCode="0.00%">
                  <c:v>-0.65576078503375557</c:v>
                </c:pt>
                <c:pt idx="24" formatCode="0.00%">
                  <c:v>-0.62899317094551233</c:v>
                </c:pt>
                <c:pt idx="25" formatCode="0.00%">
                  <c:v>-0.40479995068814878</c:v>
                </c:pt>
                <c:pt idx="26" formatCode="0.00%">
                  <c:v>-0.41226145289676541</c:v>
                </c:pt>
                <c:pt idx="27" formatCode="0.00%">
                  <c:v>-0.28171210024146842</c:v>
                </c:pt>
                <c:pt idx="28" formatCode="0.00%">
                  <c:v>0.12679185765221201</c:v>
                </c:pt>
                <c:pt idx="29" formatCode="0.00%">
                  <c:v>0.88141470734623195</c:v>
                </c:pt>
                <c:pt idx="30" formatCode="0.00%">
                  <c:v>1.2335290616534369</c:v>
                </c:pt>
                <c:pt idx="31" formatCode="0.00%">
                  <c:v>1.4718464216640768</c:v>
                </c:pt>
                <c:pt idx="32" formatCode="0.00%">
                  <c:v>1.8297604702037695</c:v>
                </c:pt>
                <c:pt idx="33" formatCode="0.00%">
                  <c:v>1.8755445615881796</c:v>
                </c:pt>
                <c:pt idx="34" formatCode="0.00%">
                  <c:v>1.3459529683415639</c:v>
                </c:pt>
                <c:pt idx="35" formatCode="0.00%">
                  <c:v>1.271717958143773</c:v>
                </c:pt>
                <c:pt idx="36" formatCode="0.00%">
                  <c:v>0.60237053754044156</c:v>
                </c:pt>
                <c:pt idx="37" formatCode="0.00%">
                  <c:v>0.67846669516559022</c:v>
                </c:pt>
                <c:pt idx="38" formatCode="0.00%">
                  <c:v>0.51985349415973214</c:v>
                </c:pt>
                <c:pt idx="39" formatCode="0.00%">
                  <c:v>0.50215499614570702</c:v>
                </c:pt>
                <c:pt idx="40" formatCode="0.00%">
                  <c:v>0.32778413946712948</c:v>
                </c:pt>
                <c:pt idx="41" formatCode="0.00%">
                  <c:v>0.39950081257437065</c:v>
                </c:pt>
                <c:pt idx="42" formatCode="0.00%">
                  <c:v>0.3785536814205761</c:v>
                </c:pt>
                <c:pt idx="43" formatCode="0.00%">
                  <c:v>0.27424586411343732</c:v>
                </c:pt>
                <c:pt idx="44" formatCode="0.00%">
                  <c:v>0.2160546406638395</c:v>
                </c:pt>
                <c:pt idx="45" formatCode="0.00%">
                  <c:v>0.25847478384644251</c:v>
                </c:pt>
                <c:pt idx="46" formatCode="0.00%">
                  <c:v>0.16338806852066745</c:v>
                </c:pt>
                <c:pt idx="47" formatCode="0.00%">
                  <c:v>0.23443130168339144</c:v>
                </c:pt>
                <c:pt idx="48" formatCode="0.00%">
                  <c:v>0.25888938691158825</c:v>
                </c:pt>
                <c:pt idx="49" formatCode="0.00%">
                  <c:v>0.22522956479172218</c:v>
                </c:pt>
                <c:pt idx="50" formatCode="0.00%">
                  <c:v>0.14094580722461703</c:v>
                </c:pt>
                <c:pt idx="51" formatCode="0.00%">
                  <c:v>0.19130510475540019</c:v>
                </c:pt>
                <c:pt idx="52" formatCode="0.00%">
                  <c:v>2.5200621866621864E-2</c:v>
                </c:pt>
                <c:pt idx="53" formatCode="0.00%">
                  <c:v>-0.14048708235105445</c:v>
                </c:pt>
                <c:pt idx="54" formatCode="0.00%">
                  <c:v>-5.8761238756589784E-2</c:v>
                </c:pt>
                <c:pt idx="55" formatCode="0.00%">
                  <c:v>-2.1338080443895402E-2</c:v>
                </c:pt>
                <c:pt idx="56" formatCode="0.00%">
                  <c:v>-6.9063187657058545E-2</c:v>
                </c:pt>
                <c:pt idx="57" formatCode="0.00%">
                  <c:v>-5.0133067400169651E-2</c:v>
                </c:pt>
                <c:pt idx="58" formatCode="0.00%">
                  <c:v>-6.3272966922597762E-2</c:v>
                </c:pt>
                <c:pt idx="59" formatCode="0.00%">
                  <c:v>-1.0540350685780631E-2</c:v>
                </c:pt>
                <c:pt idx="60" formatCode="0.00%">
                  <c:v>4.0819229440098859E-3</c:v>
                </c:pt>
                <c:pt idx="61" formatCode="0.00%">
                  <c:v>-0.14176841383164562</c:v>
                </c:pt>
                <c:pt idx="62" formatCode="0.00%">
                  <c:v>-0.12354341689852621</c:v>
                </c:pt>
                <c:pt idx="63" formatCode="0.00%">
                  <c:v>-8.0967435466454685E-3</c:v>
                </c:pt>
                <c:pt idx="64" formatCode="0.00%">
                  <c:v>0.18303010550246102</c:v>
                </c:pt>
                <c:pt idx="65" formatCode="0.00%">
                  <c:v>0.11016919546918968</c:v>
                </c:pt>
                <c:pt idx="66" formatCode="0.00%">
                  <c:v>-2.6907233799313257E-2</c:v>
                </c:pt>
                <c:pt idx="67" formatCode="0.00%">
                  <c:v>2.0189837051708626E-2</c:v>
                </c:pt>
                <c:pt idx="68" formatCode="0.00%">
                  <c:v>-2.8833580241196199E-2</c:v>
                </c:pt>
                <c:pt idx="69" formatCode="0.00%">
                  <c:v>-6.0852193676769195E-3</c:v>
                </c:pt>
                <c:pt idx="70" formatCode="0.00%">
                  <c:v>-3.9028419414412374E-2</c:v>
                </c:pt>
                <c:pt idx="71" formatCode="0.00%">
                  <c:v>-5.2705430045351553E-2</c:v>
                </c:pt>
                <c:pt idx="72" formatCode="0.00%">
                  <c:v>3.3525565435848614E-2</c:v>
                </c:pt>
                <c:pt idx="73" formatCode="0.00%">
                  <c:v>-2.6253560544738153E-2</c:v>
                </c:pt>
                <c:pt idx="74" formatCode="0.00%">
                  <c:v>-3.3676145561425952E-2</c:v>
                </c:pt>
                <c:pt idx="75" formatCode="0.00%">
                  <c:v>2.839421044784185E-3</c:v>
                </c:pt>
                <c:pt idx="76" formatCode="0.00%">
                  <c:v>-5.3732444698974535E-2</c:v>
                </c:pt>
                <c:pt idx="77" formatCode="0.00%">
                  <c:v>6.2651795414159217E-2</c:v>
                </c:pt>
                <c:pt idx="78" formatCode="0.00%">
                  <c:v>9.4727181014408135E-2</c:v>
                </c:pt>
                <c:pt idx="79" formatCode="0.00%">
                  <c:v>1.8663524538643284E-2</c:v>
                </c:pt>
                <c:pt idx="80" formatCode="0.00%">
                  <c:v>5.2545799395376624E-2</c:v>
                </c:pt>
                <c:pt idx="81" formatCode="0.00%">
                  <c:v>5.3507648182854473E-2</c:v>
                </c:pt>
                <c:pt idx="82" formatCode="0.00%">
                  <c:v>5.9765370129902573E-2</c:v>
                </c:pt>
                <c:pt idx="83" formatCode="0.00%">
                  <c:v>2.2101076858676016E-3</c:v>
                </c:pt>
                <c:pt idx="84" formatCode="0.00%">
                  <c:v>-3.8692787162211917E-2</c:v>
                </c:pt>
                <c:pt idx="85" formatCode="0.00%">
                  <c:v>4.523439528950135E-2</c:v>
                </c:pt>
                <c:pt idx="86" formatCode="0.00%">
                  <c:v>2.3827743712702798E-2</c:v>
                </c:pt>
                <c:pt idx="87" formatCode="0.00%">
                  <c:v>2.0636723668883139E-2</c:v>
                </c:pt>
                <c:pt idx="88" formatCode="0.00%">
                  <c:v>-2.6295494525229723E-2</c:v>
                </c:pt>
                <c:pt idx="89" formatCode="0.00%">
                  <c:v>-9.6329142701014892E-3</c:v>
                </c:pt>
                <c:pt idx="90" formatCode="0.00%">
                  <c:v>8.2729928207215364E-2</c:v>
                </c:pt>
                <c:pt idx="91" formatCode="0.00%">
                  <c:v>5.8959048131807412E-2</c:v>
                </c:pt>
                <c:pt idx="92" formatCode="0.00%">
                  <c:v>3.1412256594166355E-2</c:v>
                </c:pt>
                <c:pt idx="93" formatCode="0.00%">
                  <c:v>0.22872392377975692</c:v>
                </c:pt>
                <c:pt idx="94" formatCode="0.00%">
                  <c:v>0.39832375377152562</c:v>
                </c:pt>
                <c:pt idx="95" formatCode="0.00%">
                  <c:v>0.412679612347437</c:v>
                </c:pt>
                <c:pt idx="96" formatCode="0.00%">
                  <c:v>0.27722837540728928</c:v>
                </c:pt>
                <c:pt idx="97" formatCode="0.00%">
                  <c:v>0.19488209587662331</c:v>
                </c:pt>
                <c:pt idx="98" formatCode="0.00%">
                  <c:v>0.27735083200803534</c:v>
                </c:pt>
                <c:pt idx="99" formatCode="0.00%">
                  <c:v>0.32881433939209281</c:v>
                </c:pt>
                <c:pt idx="100" formatCode="0.00%">
                  <c:v>0.33306686227266558</c:v>
                </c:pt>
                <c:pt idx="101" formatCode="0.00%">
                  <c:v>0.2006335274906339</c:v>
                </c:pt>
                <c:pt idx="102" formatCode="0.00%">
                  <c:v>0.19962476241348548</c:v>
                </c:pt>
                <c:pt idx="103" formatCode="0.00%">
                  <c:v>0.31543588549816204</c:v>
                </c:pt>
                <c:pt idx="104" formatCode="0.00%">
                  <c:v>0.11130954823949391</c:v>
                </c:pt>
                <c:pt idx="105" formatCode="0.00%">
                  <c:v>8.5493477994529554E-2</c:v>
                </c:pt>
                <c:pt idx="106" formatCode="0.00%">
                  <c:v>0.13524190801689562</c:v>
                </c:pt>
                <c:pt idx="107" formatCode="0.00%">
                  <c:v>0.17273827084906102</c:v>
                </c:pt>
                <c:pt idx="108" formatCode="0.00%">
                  <c:v>0.24048125100337514</c:v>
                </c:pt>
                <c:pt idx="109" formatCode="0.00%">
                  <c:v>0.15508966059416474</c:v>
                </c:pt>
                <c:pt idx="110" formatCode="0.00%">
                  <c:v>9.0482033330189671E-2</c:v>
                </c:pt>
                <c:pt idx="111" formatCode="0.00%">
                  <c:v>0.10962271542124125</c:v>
                </c:pt>
                <c:pt idx="112" formatCode="0.00%">
                  <c:v>0.17871638239292209</c:v>
                </c:pt>
                <c:pt idx="113" formatCode="0.00%">
                  <c:v>0.12456961711812675</c:v>
                </c:pt>
                <c:pt idx="114" formatCode="0.00%">
                  <c:v>0.11223779822264346</c:v>
                </c:pt>
                <c:pt idx="115" formatCode="0.00%">
                  <c:v>0.20641207749108959</c:v>
                </c:pt>
                <c:pt idx="116" formatCode="0.00%">
                  <c:v>0.24569100559169099</c:v>
                </c:pt>
                <c:pt idx="117" formatCode="0.00%">
                  <c:v>0.24758956681400579</c:v>
                </c:pt>
                <c:pt idx="118" formatCode="0.00%">
                  <c:v>0.12226112329806549</c:v>
                </c:pt>
                <c:pt idx="119" formatCode="0.00%">
                  <c:v>6.5000470739578153E-2</c:v>
                </c:pt>
                <c:pt idx="120" formatCode="0.00%">
                  <c:v>8.1717916492563658E-2</c:v>
                </c:pt>
                <c:pt idx="121" formatCode="0.00%">
                  <c:v>1.2074103785258528E-2</c:v>
                </c:pt>
                <c:pt idx="122" formatCode="0.00%">
                  <c:v>-3.7030171122810485E-2</c:v>
                </c:pt>
                <c:pt idx="123" formatCode="0.00%">
                  <c:v>-5.8908518199927151E-3</c:v>
                </c:pt>
                <c:pt idx="124" formatCode="0.00%">
                  <c:v>5.1886505614889833E-2</c:v>
                </c:pt>
                <c:pt idx="125" formatCode="0.00%">
                  <c:v>6.8100698054897491E-2</c:v>
                </c:pt>
                <c:pt idx="126" formatCode="0.00%">
                  <c:v>1.8876307294407368E-2</c:v>
                </c:pt>
                <c:pt idx="127" formatCode="0.00%">
                  <c:v>-7.4652598958332428E-3</c:v>
                </c:pt>
                <c:pt idx="128" formatCode="0.00%">
                  <c:v>-3.5685098728611697E-3</c:v>
                </c:pt>
                <c:pt idx="129" formatCode="0.00%">
                  <c:v>0.15479219869720851</c:v>
                </c:pt>
                <c:pt idx="130" formatCode="0.00%">
                  <c:v>0.19203781285347588</c:v>
                </c:pt>
                <c:pt idx="131" formatCode="0.00%">
                  <c:v>0.19668094042479733</c:v>
                </c:pt>
                <c:pt idx="132" formatCode="0.00%">
                  <c:v>0.32953778917326115</c:v>
                </c:pt>
                <c:pt idx="133" formatCode="0.00%">
                  <c:v>0.31222392004601529</c:v>
                </c:pt>
                <c:pt idx="134" formatCode="0.00%">
                  <c:v>0.25465530770045386</c:v>
                </c:pt>
                <c:pt idx="135" formatCode="0.00%">
                  <c:v>0.27018581626652094</c:v>
                </c:pt>
                <c:pt idx="136" formatCode="0.00%">
                  <c:v>0.29045859176952393</c:v>
                </c:pt>
                <c:pt idx="137" formatCode="0.00%">
                  <c:v>0.34065214862620152</c:v>
                </c:pt>
                <c:pt idx="138" formatCode="0.00%">
                  <c:v>0.26272141306340635</c:v>
                </c:pt>
                <c:pt idx="139" formatCode="0.00%">
                  <c:v>0.25200572919992625</c:v>
                </c:pt>
                <c:pt idx="140" formatCode="0.00%">
                  <c:v>0.15838849278298595</c:v>
                </c:pt>
                <c:pt idx="141" formatCode="0.00%">
                  <c:v>0.20538751813309486</c:v>
                </c:pt>
                <c:pt idx="142" formatCode="0.00%">
                  <c:v>0.19245491257459491</c:v>
                </c:pt>
                <c:pt idx="143" formatCode="0.00%">
                  <c:v>0.15274281095075337</c:v>
                </c:pt>
                <c:pt idx="144" formatCode="0.00%">
                  <c:v>0.18607625896141133</c:v>
                </c:pt>
                <c:pt idx="145" formatCode="0.00%">
                  <c:v>0.21707503722447363</c:v>
                </c:pt>
                <c:pt idx="146" formatCode="0.00%">
                  <c:v>0.21101378784552183</c:v>
                </c:pt>
                <c:pt idx="147" formatCode="0.00%">
                  <c:v>0.15811546249107788</c:v>
                </c:pt>
                <c:pt idx="148" formatCode="0.00%">
                  <c:v>8.5733939068513454E-2</c:v>
                </c:pt>
                <c:pt idx="149" formatCode="0.00%">
                  <c:v>0.15216439903268042</c:v>
                </c:pt>
                <c:pt idx="150" formatCode="0.00%">
                  <c:v>0.19146346920805035</c:v>
                </c:pt>
                <c:pt idx="151" formatCode="0.00%">
                  <c:v>0.21454646838217162</c:v>
                </c:pt>
                <c:pt idx="152" formatCode="0.00%">
                  <c:v>0.22287182773279723</c:v>
                </c:pt>
                <c:pt idx="153" formatCode="0.00%">
                  <c:v>0.22952648051328106</c:v>
                </c:pt>
                <c:pt idx="154" formatCode="0.00%">
                  <c:v>0.12343130430240534</c:v>
                </c:pt>
                <c:pt idx="155" formatCode="0.00%">
                  <c:v>1.028913067185E-2</c:v>
                </c:pt>
                <c:pt idx="156" formatCode="0.00%">
                  <c:v>4.0315685885494723E-4</c:v>
                </c:pt>
                <c:pt idx="157" formatCode="0.00%">
                  <c:v>-1.8319770150929338E-2</c:v>
                </c:pt>
                <c:pt idx="158" formatCode="0.00%">
                  <c:v>-2.2202770573570452E-2</c:v>
                </c:pt>
                <c:pt idx="159" formatCode="0.00%">
                  <c:v>3.4420232522103689E-2</c:v>
                </c:pt>
                <c:pt idx="160" formatCode="0.00%">
                  <c:v>2.9145916352950829E-2</c:v>
                </c:pt>
                <c:pt idx="161" formatCode="0.00%">
                  <c:v>-7.7965134829931504E-3</c:v>
                </c:pt>
                <c:pt idx="162" formatCode="0.00%">
                  <c:v>-4.9237498932212409E-2</c:v>
                </c:pt>
                <c:pt idx="163" formatCode="0.00%">
                  <c:v>1.6043672604288073E-2</c:v>
                </c:pt>
                <c:pt idx="164" formatCode="0.00%">
                  <c:v>9.9730250357024763E-2</c:v>
                </c:pt>
                <c:pt idx="165" formatCode="0.00%">
                  <c:v>0.20417913073937455</c:v>
                </c:pt>
                <c:pt idx="166" formatCode="0.00%">
                  <c:v>0.32795837478588696</c:v>
                </c:pt>
                <c:pt idx="167" formatCode="0.00%">
                  <c:v>0.3872587534536418</c:v>
                </c:pt>
                <c:pt idx="168" formatCode="0.00%">
                  <c:v>0.34482345686451388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D-4879-ABB7-6300C1D0F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203951"/>
        <c:axId val="436391775"/>
      </c:lineChart>
      <c:dateAx>
        <c:axId val="507203951"/>
        <c:scaling>
          <c:orientation val="minMax"/>
        </c:scaling>
        <c:delete val="0"/>
        <c:axPos val="b"/>
        <c:numFmt formatCode="yyyy&quot;-&quot;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391775"/>
        <c:crosses val="autoZero"/>
        <c:auto val="1"/>
        <c:lblOffset val="100"/>
        <c:baseTimeUnit val="months"/>
      </c:dateAx>
      <c:valAx>
        <c:axId val="4363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2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Арсагера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ER</a:t>
            </a:r>
          </a:p>
        </cx:rich>
      </cx:tx>
    </cx:title>
    <cx:plotArea>
      <cx:plotAreaRegion>
        <cx:series layoutId="clusteredColumn" uniqueId="{0D2BA1C2-513F-4007-ABB6-4DD46E949260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%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Арсагера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ER / Benchmark ER</a:t>
            </a:r>
          </a:p>
        </cx:rich>
      </cx:tx>
    </cx:title>
    <cx:plotArea>
      <cx:plotAreaRegion>
        <cx:series layoutId="boxWhisker" uniqueId="{24F2A725-EFCC-4A92-81A6-2B1F5D20F0B6}">
          <cx:tx>
            <cx:txData>
              <cx:f>_xlchart.v1.0</cx:f>
              <cx:v>Арсагера - Фонд акций 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9F0-4E34-98CB-DEDA4F379D4E}">
          <cx:tx>
            <cx:txData>
              <cx:f>_xlchart.v1.2</cx:f>
              <cx:v>Benchmark ER</cx:v>
            </cx:txData>
          </cx:tx>
          <cx:dataId val="1"/>
          <cx:layoutPr>
            <cx:visibility meanLine="0" meanMarker="1"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0%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914399</xdr:colOff>
      <xdr:row>0</xdr:row>
      <xdr:rowOff>0</xdr:rowOff>
    </xdr:from>
    <xdr:ext cx="3895726" cy="35623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DB4D6845-B8BA-4929-9D19-46F1D6E64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12</xdr:col>
      <xdr:colOff>942974</xdr:colOff>
      <xdr:row>0</xdr:row>
      <xdr:rowOff>0</xdr:rowOff>
    </xdr:from>
    <xdr:to>
      <xdr:col>18</xdr:col>
      <xdr:colOff>962024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992CEC-B814-4FC1-9FEF-C9F42CB0F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942976</xdr:colOff>
      <xdr:row>20</xdr:row>
      <xdr:rowOff>0</xdr:rowOff>
    </xdr:from>
    <xdr:to>
      <xdr:col>19</xdr:col>
      <xdr:colOff>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8A3AE0-77DA-4994-978B-6C8293314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</xdr:row>
      <xdr:rowOff>1</xdr:rowOff>
    </xdr:from>
    <xdr:to>
      <xdr:col>12</xdr:col>
      <xdr:colOff>942975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FC3BC56-BAFD-4C91-9232-471E6218E6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8225" y="3562351"/>
              <a:ext cx="3848100" cy="3076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41</xdr:row>
      <xdr:rowOff>1</xdr:rowOff>
    </xdr:from>
    <xdr:to>
      <xdr:col>19</xdr:col>
      <xdr:colOff>0</xdr:colOff>
      <xdr:row>58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95FE9A2-5564-484A-AEB7-D91F6BB0F7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5375" y="6638926"/>
              <a:ext cx="5743575" cy="2790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79</xdr:row>
      <xdr:rowOff>0</xdr:rowOff>
    </xdr:from>
    <xdr:to>
      <xdr:col>14</xdr:col>
      <xdr:colOff>962024</xdr:colOff>
      <xdr:row>100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5358AC-91F0-4BE7-ABE8-37D3B8E5E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914398</xdr:colOff>
      <xdr:row>0</xdr:row>
      <xdr:rowOff>95250</xdr:rowOff>
    </xdr:from>
    <xdr:ext cx="3905252" cy="31432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941FBF2C-2134-43F8-8F56-DF4CBAAFB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7</xdr:col>
      <xdr:colOff>942975</xdr:colOff>
      <xdr:row>0</xdr:row>
      <xdr:rowOff>0</xdr:rowOff>
    </xdr:from>
    <xdr:to>
      <xdr:col>13</xdr:col>
      <xdr:colOff>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E3B058-E9E1-4150-BA0D-A39DA57FA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942976</xdr:colOff>
      <xdr:row>20</xdr:row>
      <xdr:rowOff>0</xdr:rowOff>
    </xdr:from>
    <xdr:to>
      <xdr:col>13</xdr:col>
      <xdr:colOff>1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3E951E-5CAF-4393-9836-C9BD082A2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73AC-B44D-4AF6-A9D2-4FF9E1AFBCCE}">
  <sheetPr>
    <outlinePr summaryBelow="0" summaryRight="0"/>
  </sheetPr>
  <dimension ref="A1:AA4428"/>
  <sheetViews>
    <sheetView tabSelected="1" topLeftCell="F67" workbookViewId="0">
      <selection activeCell="M106" sqref="M106"/>
    </sheetView>
  </sheetViews>
  <sheetFormatPr defaultColWidth="14.42578125" defaultRowHeight="15.75" customHeight="1" x14ac:dyDescent="0.2"/>
  <cols>
    <col min="9" max="9" width="14.42578125" customWidth="1"/>
    <col min="11" max="11" width="14.7109375" bestFit="1" customWidth="1"/>
    <col min="14" max="14" width="14" customWidth="1"/>
  </cols>
  <sheetData>
    <row r="1" spans="1:27" ht="12.75" x14ac:dyDescent="0.2">
      <c r="A1" s="4" t="s">
        <v>0</v>
      </c>
      <c r="B1" s="4" t="s">
        <v>56</v>
      </c>
      <c r="C1" s="7" t="s">
        <v>34</v>
      </c>
      <c r="D1" s="1" t="s">
        <v>37</v>
      </c>
      <c r="E1" s="1" t="s">
        <v>38</v>
      </c>
      <c r="F1" s="1" t="s">
        <v>39</v>
      </c>
      <c r="G1" s="1" t="s">
        <v>52</v>
      </c>
      <c r="H1" s="17" t="s">
        <v>60</v>
      </c>
      <c r="O1" s="6"/>
      <c r="P1" s="6"/>
      <c r="Q1" s="6"/>
      <c r="U1" s="10" t="s">
        <v>34</v>
      </c>
      <c r="V1" s="10" t="s">
        <v>37</v>
      </c>
      <c r="W1" s="10" t="s">
        <v>52</v>
      </c>
      <c r="X1" s="17" t="s">
        <v>46</v>
      </c>
      <c r="Y1" s="17" t="s">
        <v>47</v>
      </c>
      <c r="Z1" s="17" t="s">
        <v>53</v>
      </c>
      <c r="AA1" s="17" t="s">
        <v>62</v>
      </c>
    </row>
    <row r="2" spans="1:27" ht="12.75" x14ac:dyDescent="0.2">
      <c r="A2" s="5">
        <v>38533</v>
      </c>
      <c r="B2" s="5"/>
      <c r="N2" s="6"/>
      <c r="O2" s="8"/>
      <c r="P2" s="9"/>
      <c r="Q2" s="9"/>
      <c r="U2" s="11">
        <v>1</v>
      </c>
      <c r="V2" s="11">
        <v>1</v>
      </c>
      <c r="W2" s="11">
        <v>1</v>
      </c>
    </row>
    <row r="3" spans="1:27" ht="12.75" x14ac:dyDescent="0.2">
      <c r="A3" s="5">
        <v>38564</v>
      </c>
      <c r="B3" s="42">
        <f>CPI!C3/CPI!C2-1</f>
        <v>4.5999999999999375E-3</v>
      </c>
      <c r="C3" s="9">
        <f>Арсагера!B3/Арсагера!B2-B3-1</f>
        <v>-2.9298830918162988E-3</v>
      </c>
      <c r="D3" s="9">
        <f>MOEX!B3/MOEX!B2-B3-1</f>
        <v>9.021171809191042E-2</v>
      </c>
      <c r="E3" s="9">
        <f>MSCI!D33/MSCI!D32-MSCI!E33/MSCI!E32</f>
        <v>1.057246118222932E-2</v>
      </c>
      <c r="F3" s="9">
        <f>MSCI!C33/MSCI!C32-MSCI!B33/MSCI!B32</f>
        <v>-1.732238667623931E-2</v>
      </c>
      <c r="G3" s="9">
        <f t="shared" ref="G3:G34" si="0">$K$67*D3+$K$68*E3+$K$69*F3</f>
        <v>8.3816565176673088E-2</v>
      </c>
      <c r="H3" s="49">
        <f>C3-G3</f>
        <v>-8.6746448268489387E-2</v>
      </c>
      <c r="O3" s="8"/>
      <c r="P3" s="8"/>
      <c r="U3" s="11">
        <f t="shared" ref="U3:U34" si="1">U2*(1+C3)</f>
        <v>0.9970701169081837</v>
      </c>
      <c r="V3" s="11">
        <f t="shared" ref="V3:V34" si="2">V2*(1+D3)</f>
        <v>1.0902117180919104</v>
      </c>
      <c r="W3" s="11">
        <f t="shared" ref="W3:W34" si="3">W2*(1+G3)</f>
        <v>1.0838165651766731</v>
      </c>
    </row>
    <row r="4" spans="1:27" ht="12.75" x14ac:dyDescent="0.2">
      <c r="A4" s="5">
        <v>38595</v>
      </c>
      <c r="B4" s="42">
        <f>CPI!C4/CPI!C3-1</f>
        <v>-1.3999999999999568E-3</v>
      </c>
      <c r="C4" s="9">
        <f>Арсагера!B4/Арсагера!B3-B4-1</f>
        <v>0.11996030351437703</v>
      </c>
      <c r="D4" s="9">
        <f>MOEX!B4/MOEX!B3-B4-1</f>
        <v>0.12798155705003955</v>
      </c>
      <c r="E4" s="9">
        <f>MSCI!D34/MSCI!D33-MSCI!E34/MSCI!E33</f>
        <v>1.6862350809112137E-2</v>
      </c>
      <c r="F4" s="9">
        <f>MSCI!C34/MSCI!C33-MSCI!B34/MSCI!B33</f>
        <v>6.7170866210223501E-2</v>
      </c>
      <c r="G4" s="9">
        <f t="shared" si="0"/>
        <v>0.14464681546251737</v>
      </c>
      <c r="H4" s="49">
        <f t="shared" ref="H4:H67" si="4">C4-G4</f>
        <v>-2.4686511948140338E-2</v>
      </c>
      <c r="N4" s="6"/>
      <c r="O4" s="8"/>
      <c r="P4" s="8"/>
      <c r="U4" s="11">
        <f t="shared" si="1"/>
        <v>1.1166789507576047</v>
      </c>
      <c r="V4" s="11">
        <f t="shared" si="2"/>
        <v>1.229738711287512</v>
      </c>
      <c r="W4" s="11">
        <f t="shared" si="3"/>
        <v>1.2405871798750028</v>
      </c>
    </row>
    <row r="5" spans="1:27" ht="12.75" x14ac:dyDescent="0.2">
      <c r="A5" s="5">
        <v>38625</v>
      </c>
      <c r="B5" s="42">
        <f>CPI!C5/CPI!C4-1</f>
        <v>2.4999999999999467E-3</v>
      </c>
      <c r="C5" s="9">
        <f>Арсагера!B5/Арсагера!B4-B5-1</f>
        <v>0.12753971973044154</v>
      </c>
      <c r="D5" s="9">
        <f>MOEX!B5/MOEX!B4-B5-1</f>
        <v>0.13549514342085311</v>
      </c>
      <c r="E5" s="9">
        <f>MSCI!D35/MSCI!D34-MSCI!E35/MSCI!E34</f>
        <v>-1.6477584532507139E-2</v>
      </c>
      <c r="F5" s="9">
        <f>MSCI!C35/MSCI!C34-MSCI!B35/MSCI!B34</f>
        <v>3.7153501480639006E-2</v>
      </c>
      <c r="G5" s="9">
        <f t="shared" si="0"/>
        <v>0.14164905675289682</v>
      </c>
      <c r="H5" s="49">
        <f t="shared" si="4"/>
        <v>-1.4109337022455287E-2</v>
      </c>
      <c r="O5" s="8"/>
      <c r="P5" s="8"/>
      <c r="U5" s="11">
        <f t="shared" si="1"/>
        <v>1.2590998711661132</v>
      </c>
      <c r="V5" s="11">
        <f t="shared" si="2"/>
        <v>1.3963623343435885</v>
      </c>
      <c r="W5" s="11">
        <f t="shared" si="3"/>
        <v>1.4163151837240331</v>
      </c>
    </row>
    <row r="6" spans="1:27" ht="12.75" x14ac:dyDescent="0.2">
      <c r="A6" s="5">
        <v>38656</v>
      </c>
      <c r="B6" s="42">
        <f>CPI!C6/CPI!C5-1</f>
        <v>5.5000000000000604E-3</v>
      </c>
      <c r="C6" s="9">
        <f>Арсагера!B6/Арсагера!B5-B6-1</f>
        <v>-5.8310337746042773E-2</v>
      </c>
      <c r="D6" s="9">
        <f>MOEX!B6/MOEX!B5-B6-1</f>
        <v>-6.1501956011958403E-2</v>
      </c>
      <c r="E6" s="9">
        <f>MSCI!D36/MSCI!D35-MSCI!E36/MSCI!E35</f>
        <v>-1.1989992509212954E-2</v>
      </c>
      <c r="F6" s="9">
        <f>MSCI!C36/MSCI!C35-MSCI!B36/MSCI!B35</f>
        <v>2.7484701128215216E-2</v>
      </c>
      <c r="G6" s="9">
        <f t="shared" si="0"/>
        <v>-5.3042181487749127E-2</v>
      </c>
      <c r="H6" s="49">
        <f t="shared" si="4"/>
        <v>-5.2681562582936464E-3</v>
      </c>
      <c r="N6" s="6"/>
      <c r="O6" s="8"/>
      <c r="P6" s="8"/>
      <c r="U6" s="11">
        <f t="shared" si="1"/>
        <v>1.1856813324224182</v>
      </c>
      <c r="V6" s="11">
        <f t="shared" si="2"/>
        <v>1.3104833194800336</v>
      </c>
      <c r="W6" s="11">
        <f t="shared" si="3"/>
        <v>1.3411907367050881</v>
      </c>
    </row>
    <row r="7" spans="1:27" ht="12.75" x14ac:dyDescent="0.2">
      <c r="A7" s="5">
        <v>38686</v>
      </c>
      <c r="B7" s="42">
        <f>CPI!C7/CPI!C6-1</f>
        <v>7.3999999999998511E-3</v>
      </c>
      <c r="C7" s="9">
        <f>Арсагера!B7/Арсагера!B6-B7-1</f>
        <v>8.827371036875209E-2</v>
      </c>
      <c r="D7" s="9">
        <f>MOEX!B7/MOEX!B6-B7-1</f>
        <v>0.11369724511419843</v>
      </c>
      <c r="E7" s="9">
        <f>MSCI!D37/MSCI!D36-MSCI!E37/MSCI!E36</f>
        <v>8.3597839490934245E-3</v>
      </c>
      <c r="F7" s="9">
        <f>MSCI!C37/MSCI!C36-MSCI!B37/MSCI!B36</f>
        <v>-1.3556792163901488E-2</v>
      </c>
      <c r="G7" s="9">
        <f t="shared" si="0"/>
        <v>0.10765923525934827</v>
      </c>
      <c r="H7" s="49">
        <f t="shared" si="4"/>
        <v>-1.9385524890596181E-2</v>
      </c>
      <c r="U7" s="11">
        <f t="shared" si="1"/>
        <v>1.2903458229503109</v>
      </c>
      <c r="V7" s="11">
        <f t="shared" si="2"/>
        <v>1.4594816626730234</v>
      </c>
      <c r="W7" s="11">
        <f t="shared" si="3"/>
        <v>1.4855823057556796</v>
      </c>
    </row>
    <row r="8" spans="1:27" ht="12.75" x14ac:dyDescent="0.2">
      <c r="A8" s="5">
        <v>38717</v>
      </c>
      <c r="B8" s="42">
        <f>CPI!C8/CPI!C7-1</f>
        <v>8.1999999999999851E-3</v>
      </c>
      <c r="C8" s="9">
        <f>Арсагера!B8/Арсагера!B7-B8-1</f>
        <v>2.8552897839273506E-2</v>
      </c>
      <c r="D8" s="9">
        <f>MOEX!B8/MOEX!B7-B8-1</f>
        <v>6.3891655640266221E-2</v>
      </c>
      <c r="E8" s="9">
        <f>MSCI!D38/MSCI!D37-MSCI!E38/MSCI!E37</f>
        <v>9.7959115571573108E-3</v>
      </c>
      <c r="F8" s="9">
        <f>MSCI!C38/MSCI!C37-MSCI!B38/MSCI!B37</f>
        <v>3.1998659533868823E-2</v>
      </c>
      <c r="G8" s="9">
        <f t="shared" si="0"/>
        <v>7.1863023234919818E-2</v>
      </c>
      <c r="H8" s="49">
        <f t="shared" si="4"/>
        <v>-4.3310125395646312E-2</v>
      </c>
      <c r="U8" s="11">
        <f t="shared" si="1"/>
        <v>1.3271889354103443</v>
      </c>
      <c r="V8" s="11">
        <f t="shared" si="2"/>
        <v>1.5527303624778113</v>
      </c>
      <c r="W8" s="11">
        <f t="shared" si="3"/>
        <v>1.5923407415115858</v>
      </c>
    </row>
    <row r="9" spans="1:27" ht="12.75" x14ac:dyDescent="0.2">
      <c r="A9" s="5">
        <v>38748</v>
      </c>
      <c r="B9" s="42">
        <f>CPI!C9/CPI!C8-1</f>
        <v>2.4299999999999988E-2</v>
      </c>
      <c r="C9" s="9">
        <f>Арсагера!B9/Арсагера!B8-B9-1</f>
        <v>-1.5879797386580519E-2</v>
      </c>
      <c r="D9" s="9">
        <f>MOEX!B9/MOEX!B8-B9-1</f>
        <v>0.1384861417754748</v>
      </c>
      <c r="E9" s="9">
        <f>MSCI!D39/MSCI!D38-MSCI!E39/MSCI!E38</f>
        <v>-2.7866279342781519E-2</v>
      </c>
      <c r="F9" s="9">
        <f>MSCI!C39/MSCI!C38-MSCI!B39/MSCI!B38</f>
        <v>-8.9232036124490044E-2</v>
      </c>
      <c r="G9" s="9">
        <f t="shared" si="0"/>
        <v>0.10859775820779949</v>
      </c>
      <c r="H9" s="49">
        <f t="shared" si="4"/>
        <v>-0.12447755559438001</v>
      </c>
      <c r="U9" s="11">
        <f t="shared" si="1"/>
        <v>1.3061134440223165</v>
      </c>
      <c r="V9" s="11">
        <f t="shared" si="2"/>
        <v>1.7677619995949978</v>
      </c>
      <c r="W9" s="11">
        <f t="shared" si="3"/>
        <v>1.7652653763426891</v>
      </c>
    </row>
    <row r="10" spans="1:27" ht="12.75" x14ac:dyDescent="0.2">
      <c r="A10" s="5">
        <v>38776</v>
      </c>
      <c r="B10" s="42">
        <f>CPI!C10/CPI!C9-1</f>
        <v>1.6599999999999948E-2</v>
      </c>
      <c r="C10" s="9">
        <f>Арсагера!B10/Арсагера!B9-B10-1</f>
        <v>6.100233534982924E-2</v>
      </c>
      <c r="D10" s="9">
        <f>MOEX!B10/MOEX!B9-B10-1</f>
        <v>0.1109208491281275</v>
      </c>
      <c r="E10" s="9">
        <f>MSCI!D40/MSCI!D39-MSCI!E40/MSCI!E39</f>
        <v>-4.0568190266645487E-2</v>
      </c>
      <c r="F10" s="9">
        <f>MSCI!C40/MSCI!C39-MSCI!B40/MSCI!B39</f>
        <v>0.16122638953814095</v>
      </c>
      <c r="G10" s="9">
        <f t="shared" si="0"/>
        <v>0.1509210838384763</v>
      </c>
      <c r="H10" s="49">
        <f t="shared" si="4"/>
        <v>-8.991874848864706E-2</v>
      </c>
      <c r="U10" s="11">
        <f t="shared" si="1"/>
        <v>1.3857894143394862</v>
      </c>
      <c r="V10" s="11">
        <f t="shared" si="2"/>
        <v>1.9638436616465116</v>
      </c>
      <c r="W10" s="11">
        <f t="shared" si="3"/>
        <v>2.0316811402028634</v>
      </c>
    </row>
    <row r="11" spans="1:27" ht="12.75" x14ac:dyDescent="0.2">
      <c r="A11" s="5">
        <v>38807</v>
      </c>
      <c r="B11" s="42">
        <f>CPI!C11/CPI!C10-1</f>
        <v>8.1999999999999851E-3</v>
      </c>
      <c r="C11" s="9">
        <f>Арсагера!B11/Арсагера!B10-B11-1</f>
        <v>-5.0665225938511083E-2</v>
      </c>
      <c r="D11" s="9">
        <f>MOEX!B11/MOEX!B10-B11-1</f>
        <v>-2.2701524116908733E-2</v>
      </c>
      <c r="E11" s="9">
        <f>MSCI!D41/MSCI!D40-MSCI!E41/MSCI!E40</f>
        <v>1.2334656192866666E-2</v>
      </c>
      <c r="F11" s="9">
        <f>MSCI!C41/MSCI!C40-MSCI!B41/MSCI!B40</f>
        <v>-1.5511843847185514E-2</v>
      </c>
      <c r="G11" s="9">
        <f t="shared" si="0"/>
        <v>-2.5768369744781097E-2</v>
      </c>
      <c r="H11" s="49">
        <f t="shared" si="4"/>
        <v>-2.4896856193729985E-2</v>
      </c>
      <c r="U11" s="11">
        <f t="shared" si="1"/>
        <v>1.3155780805587791</v>
      </c>
      <c r="V11" s="11">
        <f t="shared" si="2"/>
        <v>1.919261417399805</v>
      </c>
      <c r="W11" s="11">
        <f t="shared" si="3"/>
        <v>1.9793280293786175</v>
      </c>
    </row>
    <row r="12" spans="1:27" ht="12.75" x14ac:dyDescent="0.2">
      <c r="A12" s="5">
        <v>38837</v>
      </c>
      <c r="B12" s="42">
        <f>CPI!C12/CPI!C11-1</f>
        <v>3.4999999999998366E-3</v>
      </c>
      <c r="C12" s="9">
        <f>Арсагера!B12/Арсагера!B11-B12-1</f>
        <v>4.3388338589398945E-2</v>
      </c>
      <c r="D12" s="9">
        <f>MOEX!B12/MOEX!B11-B12-1</f>
        <v>0.14094267552139028</v>
      </c>
      <c r="E12" s="9">
        <f>MSCI!D42/MSCI!D41-MSCI!E42/MSCI!E41</f>
        <v>-9.7967087298878042E-3</v>
      </c>
      <c r="F12" s="9">
        <f>MSCI!C42/MSCI!C41-MSCI!B42/MSCI!B41</f>
        <v>-7.619004021615261E-2</v>
      </c>
      <c r="G12" s="9">
        <f t="shared" si="0"/>
        <v>0.11569256092382767</v>
      </c>
      <c r="H12" s="49">
        <f t="shared" si="4"/>
        <v>-7.2304222334428722E-2</v>
      </c>
      <c r="U12" s="11">
        <f t="shared" si="1"/>
        <v>1.3726588277588549</v>
      </c>
      <c r="V12" s="11">
        <f t="shared" si="2"/>
        <v>2.1897672565931092</v>
      </c>
      <c r="W12" s="11">
        <f t="shared" si="3"/>
        <v>2.2083215580057431</v>
      </c>
    </row>
    <row r="13" spans="1:27" ht="12.75" x14ac:dyDescent="0.2">
      <c r="A13" s="5">
        <v>38868</v>
      </c>
      <c r="B13" s="42">
        <f>CPI!C13/CPI!C12-1</f>
        <v>4.8000000000001375E-3</v>
      </c>
      <c r="C13" s="9">
        <f>Арсагера!B13/Арсагера!B12-B13-1</f>
        <v>-9.1923535080566499E-2</v>
      </c>
      <c r="D13" s="9">
        <f>MOEX!B13/MOEX!B12-B13-1</f>
        <v>-0.14291605723370449</v>
      </c>
      <c r="E13" s="9">
        <f>MSCI!D43/MSCI!D42-MSCI!E43/MSCI!E42</f>
        <v>8.6071459307501152E-2</v>
      </c>
      <c r="F13" s="9">
        <f>MSCI!C43/MSCI!C42-MSCI!B43/MSCI!B42</f>
        <v>-3.2795368017215276E-2</v>
      </c>
      <c r="G13" s="9">
        <f t="shared" si="0"/>
        <v>-0.14361377338523287</v>
      </c>
      <c r="H13" s="49">
        <f t="shared" si="4"/>
        <v>5.1690238304666375E-2</v>
      </c>
      <c r="U13" s="11">
        <f t="shared" si="1"/>
        <v>1.2464791758517146</v>
      </c>
      <c r="V13" s="11">
        <f t="shared" si="2"/>
        <v>1.8768143540213564</v>
      </c>
      <c r="W13" s="11">
        <f t="shared" si="3"/>
        <v>1.8911761662125821</v>
      </c>
      <c r="X13" s="18">
        <f>U13/U2-1</f>
        <v>0.24647917585171464</v>
      </c>
      <c r="Y13" s="18">
        <f>V13/V2-1</f>
        <v>0.87681435402135643</v>
      </c>
      <c r="Z13" s="18">
        <f>W13/W2-1</f>
        <v>0.89117616621258211</v>
      </c>
      <c r="AA13" s="49">
        <f t="array" ref="AA13">PRODUCT(1+H3:H14)-1</f>
        <v>-0.42281721701656183</v>
      </c>
    </row>
    <row r="14" spans="1:27" ht="12.75" x14ac:dyDescent="0.2">
      <c r="A14" s="5">
        <v>38898</v>
      </c>
      <c r="B14" s="42">
        <f>CPI!C14/CPI!C13-1</f>
        <v>2.7999999999999137E-3</v>
      </c>
      <c r="C14" s="9">
        <f>Арсагера!B14/Арсагера!B13-B14-1</f>
        <v>-4.0486680102466366E-2</v>
      </c>
      <c r="D14" s="9">
        <f>MOEX!B14/MOEX!B13-B14-1</f>
        <v>4.0117531319652899E-2</v>
      </c>
      <c r="E14" s="9">
        <f>MSCI!D44/MSCI!D43-MSCI!E44/MSCI!E43</f>
        <v>6.4651913175021947E-2</v>
      </c>
      <c r="F14" s="9">
        <f>MSCI!C44/MSCI!C43-MSCI!B44/MSCI!B43</f>
        <v>-4.493133618760714E-2</v>
      </c>
      <c r="G14" s="9">
        <f t="shared" si="0"/>
        <v>3.0371334795965824E-2</v>
      </c>
      <c r="H14" s="49">
        <f t="shared" si="4"/>
        <v>-7.0858014898432187E-2</v>
      </c>
      <c r="U14" s="11">
        <f t="shared" si="1"/>
        <v>1.1960133722046205</v>
      </c>
      <c r="V14" s="11">
        <f t="shared" si="2"/>
        <v>1.9521075126499823</v>
      </c>
      <c r="W14" s="11">
        <f t="shared" si="3"/>
        <v>1.9486137107147754</v>
      </c>
      <c r="X14" s="18">
        <f t="shared" ref="X14:X45" si="5">U14/U3-1</f>
        <v>0.19952784856629768</v>
      </c>
      <c r="Y14" s="18">
        <f t="shared" ref="Y14:Y45" si="6">V14/V3-1</f>
        <v>0.79057652771019815</v>
      </c>
      <c r="Z14" s="18">
        <f t="shared" ref="Z14:Z77" si="7">W14/W3-1</f>
        <v>0.79791836859139686</v>
      </c>
      <c r="AA14" s="49">
        <f t="array" ref="AA14">PRODUCT(1+H4:H15)-1</f>
        <v>-0.36138357948649846</v>
      </c>
    </row>
    <row r="15" spans="1:27" ht="12.75" x14ac:dyDescent="0.2">
      <c r="A15" s="5">
        <v>38929</v>
      </c>
      <c r="B15" s="42">
        <f>CPI!C15/CPI!C14-1</f>
        <v>6.6999999999999282E-3</v>
      </c>
      <c r="C15" s="9">
        <f>Арсагера!B15/Арсагера!B14-B15-1</f>
        <v>6.0716419902726582E-2</v>
      </c>
      <c r="D15" s="9">
        <f>MOEX!B15/MOEX!B14-B15-1</f>
        <v>3.0022331127389501E-2</v>
      </c>
      <c r="E15" s="9">
        <f>MSCI!D45/MSCI!D44-MSCI!E45/MSCI!E44</f>
        <v>3.2273889750039197E-2</v>
      </c>
      <c r="F15" s="9">
        <f>MSCI!C45/MSCI!C44-MSCI!B45/MSCI!B44</f>
        <v>6.8290029242324524E-2</v>
      </c>
      <c r="G15" s="9">
        <f t="shared" si="0"/>
        <v>5.0258846630389008E-2</v>
      </c>
      <c r="H15" s="49">
        <f t="shared" si="4"/>
        <v>1.0457573272337574E-2</v>
      </c>
      <c r="U15" s="11">
        <f t="shared" si="1"/>
        <v>1.2686310223206723</v>
      </c>
      <c r="V15" s="11">
        <f t="shared" si="2"/>
        <v>2.0107143307910249</v>
      </c>
      <c r="W15" s="11">
        <f t="shared" si="3"/>
        <v>2.0465487883434625</v>
      </c>
      <c r="X15" s="18">
        <f t="shared" si="5"/>
        <v>0.13607498507962079</v>
      </c>
      <c r="Y15" s="18">
        <f t="shared" si="6"/>
        <v>0.63507443681743325</v>
      </c>
      <c r="Z15" s="18">
        <f t="shared" si="7"/>
        <v>0.64966140352156931</v>
      </c>
      <c r="AA15" s="49">
        <f t="array" ref="AA15">PRODUCT(1+H5:H16)-1</f>
        <v>-0.35174948301156861</v>
      </c>
    </row>
    <row r="16" spans="1:27" ht="12.75" x14ac:dyDescent="0.2">
      <c r="A16" s="5">
        <v>38960</v>
      </c>
      <c r="B16" s="42">
        <f>CPI!C16/CPI!C15-1</f>
        <v>1.9000000000000128E-3</v>
      </c>
      <c r="C16" s="9">
        <f>Арсагера!B16/Арсагера!B15-B16-1</f>
        <v>3.471726868954006E-2</v>
      </c>
      <c r="D16" s="9">
        <f>MOEX!B16/MOEX!B15-B16-1</f>
        <v>5.1641090583393057E-2</v>
      </c>
      <c r="E16" s="9">
        <f>MSCI!D46/MSCI!D45-MSCI!E46/MSCI!E45</f>
        <v>-0.12086573143459722</v>
      </c>
      <c r="F16" s="9">
        <f>MSCI!C46/MSCI!C45-MSCI!B46/MSCI!B45</f>
        <v>4.8119501315326829E-3</v>
      </c>
      <c r="G16" s="9">
        <f t="shared" si="0"/>
        <v>4.4690309553368425E-2</v>
      </c>
      <c r="H16" s="49">
        <f t="shared" si="4"/>
        <v>-9.9730408638283655E-3</v>
      </c>
      <c r="U16" s="11">
        <f t="shared" si="1"/>
        <v>1.3126744263904648</v>
      </c>
      <c r="V16" s="11">
        <f t="shared" si="2"/>
        <v>2.1145498116847308</v>
      </c>
      <c r="W16" s="11">
        <f t="shared" si="3"/>
        <v>2.1380096872106029</v>
      </c>
      <c r="X16" s="18">
        <f t="shared" si="5"/>
        <v>4.2549885399268295E-2</v>
      </c>
      <c r="Y16" s="18">
        <f t="shared" si="6"/>
        <v>0.51432744902758554</v>
      </c>
      <c r="Z16" s="18">
        <f t="shared" si="7"/>
        <v>0.50955783838238577</v>
      </c>
      <c r="AA16" s="49">
        <f t="array" ref="AA16">PRODUCT(1+H6:H17)-1</f>
        <v>-0.3944803356943849</v>
      </c>
    </row>
    <row r="17" spans="1:27" ht="12.75" x14ac:dyDescent="0.2">
      <c r="A17" s="5">
        <v>38990</v>
      </c>
      <c r="B17" s="42">
        <f>CPI!C17/CPI!C16-1</f>
        <v>9.0000000000012292E-4</v>
      </c>
      <c r="C17" s="9">
        <f>Арсагера!B17/Арсагера!B16-B17-1</f>
        <v>-0.11001901939169567</v>
      </c>
      <c r="D17" s="9">
        <f>MOEX!B17/MOEX!B16-B17-1</f>
        <v>-5.7144897408389572E-2</v>
      </c>
      <c r="E17" s="9">
        <f>MSCI!D47/MSCI!D46-MSCI!E47/MSCI!E46</f>
        <v>-1.7209043624604958E-2</v>
      </c>
      <c r="F17" s="9">
        <f>MSCI!C47/MSCI!C46-MSCI!B47/MSCI!B46</f>
        <v>9.2535623319223159E-2</v>
      </c>
      <c r="G17" s="9">
        <f t="shared" si="0"/>
        <v>-3.0922539934289554E-2</v>
      </c>
      <c r="H17" s="49">
        <f t="shared" si="4"/>
        <v>-7.909647945740611E-2</v>
      </c>
      <c r="U17" s="11">
        <f t="shared" si="1"/>
        <v>1.1682552732184293</v>
      </c>
      <c r="V17" s="11">
        <f t="shared" si="2"/>
        <v>1.9937140796310773</v>
      </c>
      <c r="W17" s="11">
        <f t="shared" si="3"/>
        <v>2.0718969972779351</v>
      </c>
      <c r="X17" s="18">
        <f t="shared" si="5"/>
        <v>-1.4697084897496437E-2</v>
      </c>
      <c r="Y17" s="18">
        <f t="shared" si="6"/>
        <v>0.52135784560930709</v>
      </c>
      <c r="Z17" s="18">
        <f t="shared" si="7"/>
        <v>0.54481904816012805</v>
      </c>
      <c r="AA17" s="49">
        <f t="array" ref="AA17">PRODUCT(1+H7:H18)-1</f>
        <v>-0.37046904106039547</v>
      </c>
    </row>
    <row r="18" spans="1:27" ht="12.75" x14ac:dyDescent="0.2">
      <c r="A18" s="5">
        <v>39021</v>
      </c>
      <c r="B18" s="42">
        <f>CPI!C18/CPI!C17-1</f>
        <v>2.7999999999999137E-3</v>
      </c>
      <c r="C18" s="9">
        <f>Арсагера!B18/Арсагера!B17-B18-1</f>
        <v>7.3613640679232484E-2</v>
      </c>
      <c r="D18" s="9">
        <f>MOEX!B18/MOEX!B17-B18-1</f>
        <v>4.0810989969472411E-2</v>
      </c>
      <c r="E18" s="9">
        <f>MSCI!D48/MSCI!D47-MSCI!E48/MSCI!E47</f>
        <v>5.110461799994015E-2</v>
      </c>
      <c r="F18" s="9">
        <f>MSCI!C48/MSCI!C47-MSCI!B48/MSCI!B47</f>
        <v>-1.2073286434735708E-2</v>
      </c>
      <c r="G18" s="9">
        <f t="shared" si="0"/>
        <v>3.9436671056629131E-2</v>
      </c>
      <c r="H18" s="49">
        <f t="shared" si="4"/>
        <v>3.4176969622603352E-2</v>
      </c>
      <c r="U18" s="11">
        <f t="shared" si="1"/>
        <v>1.2542547971227493</v>
      </c>
      <c r="V18" s="11">
        <f t="shared" si="2"/>
        <v>2.0750795249368972</v>
      </c>
      <c r="W18" s="11">
        <f t="shared" si="3"/>
        <v>2.1536057176228027</v>
      </c>
      <c r="X18" s="18">
        <f t="shared" si="5"/>
        <v>-2.7970041197979967E-2</v>
      </c>
      <c r="Y18" s="18">
        <f t="shared" si="6"/>
        <v>0.42179211839935937</v>
      </c>
      <c r="Z18" s="18">
        <f t="shared" si="7"/>
        <v>0.44967108808375023</v>
      </c>
      <c r="AA18" s="49">
        <f t="array" ref="AA18">PRODUCT(1+H8:H19)-1</f>
        <v>-0.35249959913598305</v>
      </c>
    </row>
    <row r="19" spans="1:27" ht="12.75" x14ac:dyDescent="0.2">
      <c r="A19" s="5">
        <v>39051</v>
      </c>
      <c r="B19" s="42">
        <f>CPI!C19/CPI!C18-1</f>
        <v>6.2999999999999723E-3</v>
      </c>
      <c r="C19" s="9">
        <f>Арсагера!B19/Арсагера!B18-B19-1</f>
        <v>8.6414561478343366E-2</v>
      </c>
      <c r="D19" s="9">
        <f>MOEX!B19/MOEX!B18-B19-1</f>
        <v>8.0407815828954732E-2</v>
      </c>
      <c r="E19" s="9">
        <f>MSCI!D49/MSCI!D48-MSCI!E49/MSCI!E48</f>
        <v>-1.4557672625061135E-2</v>
      </c>
      <c r="F19" s="9">
        <f>MSCI!C49/MSCI!C48-MSCI!B49/MSCI!B48</f>
        <v>6.711487847743669E-4</v>
      </c>
      <c r="G19" s="9">
        <f t="shared" si="0"/>
        <v>7.7809255083377174E-2</v>
      </c>
      <c r="H19" s="49">
        <f t="shared" si="4"/>
        <v>8.6053063949661918E-3</v>
      </c>
      <c r="U19" s="11">
        <f t="shared" si="1"/>
        <v>1.3626406753982203</v>
      </c>
      <c r="V19" s="11">
        <f t="shared" si="2"/>
        <v>2.2419321372084582</v>
      </c>
      <c r="W19" s="11">
        <f t="shared" si="3"/>
        <v>2.3211761742543349</v>
      </c>
      <c r="X19" s="18">
        <f t="shared" si="5"/>
        <v>2.671190140453894E-2</v>
      </c>
      <c r="Y19" s="18">
        <f t="shared" si="6"/>
        <v>0.44386442835498796</v>
      </c>
      <c r="Z19" s="18">
        <f t="shared" si="7"/>
        <v>0.45771323545416309</v>
      </c>
      <c r="AA19" s="49">
        <f t="array" ref="AA19">PRODUCT(1+H9:H20)-1</f>
        <v>-0.39266802877193896</v>
      </c>
    </row>
    <row r="20" spans="1:27" ht="12.75" x14ac:dyDescent="0.2">
      <c r="A20" s="5">
        <v>39080</v>
      </c>
      <c r="B20" s="42">
        <f>CPI!C20/CPI!C19-1</f>
        <v>7.9000000000000181E-3</v>
      </c>
      <c r="C20" s="9">
        <f>Арсагера!B20/Арсагера!B19-B20-1</f>
        <v>2.2793193772702169E-2</v>
      </c>
      <c r="D20" s="9">
        <f>MOEX!B20/MOEX!B19-B20-1</f>
        <v>8.4907161318792168E-2</v>
      </c>
      <c r="E20" s="9">
        <f>MSCI!D50/MSCI!D49-MSCI!E50/MSCI!E49</f>
        <v>-2.2667491243567817E-2</v>
      </c>
      <c r="F20" s="9">
        <f>MSCI!C50/MSCI!C49-MSCI!B50/MSCI!B49</f>
        <v>0.15719699626957007</v>
      </c>
      <c r="G20" s="9">
        <f t="shared" si="0"/>
        <v>0.12545267225013451</v>
      </c>
      <c r="H20" s="49">
        <f t="shared" si="4"/>
        <v>-0.10265947847743234</v>
      </c>
      <c r="U20" s="11">
        <f t="shared" si="1"/>
        <v>1.3936996083551376</v>
      </c>
      <c r="V20" s="11">
        <f t="shared" si="2"/>
        <v>2.4322882308482012</v>
      </c>
      <c r="W20" s="11">
        <f t="shared" si="3"/>
        <v>2.612373928077885</v>
      </c>
      <c r="X20" s="18">
        <f t="shared" si="5"/>
        <v>6.7058619397630581E-2</v>
      </c>
      <c r="Y20" s="18">
        <f t="shared" si="6"/>
        <v>0.37591385684580247</v>
      </c>
      <c r="Z20" s="18">
        <f t="shared" si="7"/>
        <v>0.47987603625368314</v>
      </c>
      <c r="AA20" s="49">
        <f t="array" ref="AA20">PRODUCT(1+H10:H21)-1</f>
        <v>-0.30789192909434415</v>
      </c>
    </row>
    <row r="21" spans="1:27" ht="12.75" x14ac:dyDescent="0.2">
      <c r="A21" s="5">
        <v>39113</v>
      </c>
      <c r="B21" s="42">
        <f>CPI!C21/CPI!C20-1</f>
        <v>1.6800000000000148E-2</v>
      </c>
      <c r="C21" s="9">
        <f>Арсагера!B21/Арсагера!B20-B21-1</f>
        <v>-1.4110309410707567E-2</v>
      </c>
      <c r="D21" s="9">
        <f>MOEX!B21/MOEX!B20-B21-1</f>
        <v>-3.2652139000415525E-2</v>
      </c>
      <c r="E21" s="9">
        <f>MSCI!D51/MSCI!D50-MSCI!E51/MSCI!E50</f>
        <v>-3.4118441670090482E-2</v>
      </c>
      <c r="F21" s="9">
        <f>MSCI!C51/MSCI!C50-MSCI!B51/MSCI!B50</f>
        <v>7.8793916536756714E-2</v>
      </c>
      <c r="G21" s="9">
        <f t="shared" si="0"/>
        <v>-1.1844956587109347E-2</v>
      </c>
      <c r="H21" s="49">
        <f t="shared" si="4"/>
        <v>-2.2653528235982191E-3</v>
      </c>
      <c r="U21" s="11">
        <f t="shared" si="1"/>
        <v>1.3740340756556646</v>
      </c>
      <c r="V21" s="11">
        <f t="shared" si="2"/>
        <v>2.3528688174454708</v>
      </c>
      <c r="W21" s="11">
        <f t="shared" si="3"/>
        <v>2.5814304723105059</v>
      </c>
      <c r="X21" s="18">
        <f t="shared" si="5"/>
        <v>-8.4827741951143398E-3</v>
      </c>
      <c r="Y21" s="18">
        <f t="shared" si="6"/>
        <v>0.1980937502289748</v>
      </c>
      <c r="Z21" s="18">
        <f t="shared" si="7"/>
        <v>0.27058839166698667</v>
      </c>
      <c r="AA21" s="49">
        <f t="array" ref="AA21">PRODUCT(1+H11:H22)-1</f>
        <v>-0.2620128203212222</v>
      </c>
    </row>
    <row r="22" spans="1:27" ht="12.75" x14ac:dyDescent="0.2">
      <c r="A22" s="5">
        <v>39141</v>
      </c>
      <c r="B22" s="42">
        <f>CPI!C22/CPI!C21-1</f>
        <v>1.1099999999999888E-2</v>
      </c>
      <c r="C22" s="9">
        <f>Арсагера!B22/Арсагера!B21-B22-1</f>
        <v>-3.693243170570859E-2</v>
      </c>
      <c r="D22" s="9">
        <f>MOEX!B22/MOEX!B21-B22-1</f>
        <v>-1.2119905746641235E-2</v>
      </c>
      <c r="E22" s="9">
        <f>MSCI!D52/MSCI!D51-MSCI!E52/MSCI!E51</f>
        <v>1.8189142504951183E-2</v>
      </c>
      <c r="F22" s="9">
        <f>MSCI!C52/MSCI!C51-MSCI!B52/MSCI!B51</f>
        <v>1.226003049761859E-2</v>
      </c>
      <c r="G22" s="9">
        <f t="shared" si="0"/>
        <v>-7.3420025730714282E-3</v>
      </c>
      <c r="H22" s="49">
        <f t="shared" si="4"/>
        <v>-2.9590429132637163E-2</v>
      </c>
      <c r="U22" s="11">
        <f t="shared" si="1"/>
        <v>1.3232876559951954</v>
      </c>
      <c r="V22" s="11">
        <f t="shared" si="2"/>
        <v>2.3243522691438203</v>
      </c>
      <c r="W22" s="11">
        <f t="shared" si="3"/>
        <v>2.5624776031405974</v>
      </c>
      <c r="X22" s="18">
        <f t="shared" si="5"/>
        <v>5.8602188272562916E-3</v>
      </c>
      <c r="Y22" s="18">
        <f t="shared" si="6"/>
        <v>0.21106601116007839</v>
      </c>
      <c r="Z22" s="18">
        <f t="shared" si="7"/>
        <v>0.29461997461080336</v>
      </c>
      <c r="AA22" s="49">
        <f t="array" ref="AA22">PRODUCT(1+H12:H23)-1</f>
        <v>-0.24056339568872809</v>
      </c>
    </row>
    <row r="23" spans="1:27" ht="12.75" x14ac:dyDescent="0.2">
      <c r="A23" s="5">
        <v>39171</v>
      </c>
      <c r="B23" s="42">
        <f>CPI!C23/CPI!C22-1</f>
        <v>5.9000000000000163E-3</v>
      </c>
      <c r="C23" s="9">
        <f>Арсагера!B23/Арсагера!B22-B23-1</f>
        <v>3.9958415919665535E-2</v>
      </c>
      <c r="D23" s="9">
        <f>MOEX!B23/MOEX!B22-B23-1</f>
        <v>1.9975726104559222E-2</v>
      </c>
      <c r="E23" s="9">
        <f>MSCI!D53/MSCI!D52-MSCI!E53/MSCI!E52</f>
        <v>3.152405184016116E-2</v>
      </c>
      <c r="F23" s="9">
        <f>MSCI!C53/MSCI!C52-MSCI!B53/MSCI!B52</f>
        <v>5.4342096068329626E-2</v>
      </c>
      <c r="G23" s="9">
        <f t="shared" si="0"/>
        <v>3.6514127486622382E-2</v>
      </c>
      <c r="H23" s="49">
        <f t="shared" si="4"/>
        <v>3.4442884330431536E-3</v>
      </c>
      <c r="U23" s="11">
        <f t="shared" si="1"/>
        <v>1.3761641345348108</v>
      </c>
      <c r="V23" s="11">
        <f t="shared" si="2"/>
        <v>2.370782893442748</v>
      </c>
      <c r="W23" s="11">
        <f t="shared" si="3"/>
        <v>2.6560442370232873</v>
      </c>
      <c r="X23" s="18">
        <f t="shared" si="5"/>
        <v>2.5536620645050245E-3</v>
      </c>
      <c r="Y23" s="18">
        <f t="shared" si="6"/>
        <v>8.2664327135508975E-2</v>
      </c>
      <c r="Z23" s="18">
        <f t="shared" si="7"/>
        <v>0.20274342628881747</v>
      </c>
      <c r="AA23" s="49">
        <f t="array" ref="AA23">PRODUCT(1+H13:H24)-1</f>
        <v>-0.20262335205852344</v>
      </c>
    </row>
    <row r="24" spans="1:27" ht="12.75" x14ac:dyDescent="0.2">
      <c r="A24" s="5">
        <v>39200</v>
      </c>
      <c r="B24" s="42">
        <f>CPI!C24/CPI!C23-1</f>
        <v>5.7000000000000384E-3</v>
      </c>
      <c r="C24" s="9">
        <f>Арсагера!B24/Арсагера!B23-B24-1</f>
        <v>-2.9263861205715669E-2</v>
      </c>
      <c r="D24" s="9">
        <f>MOEX!B24/MOEX!B23-B24-1</f>
        <v>-6.1747197437658219E-3</v>
      </c>
      <c r="E24" s="9">
        <f>MSCI!D54/MSCI!D53-MSCI!E54/MSCI!E53</f>
        <v>-3.3675056251928459E-2</v>
      </c>
      <c r="F24" s="9">
        <f>MSCI!C54/MSCI!C53-MSCI!B54/MSCI!B53</f>
        <v>1.6770851920514085E-2</v>
      </c>
      <c r="G24" s="9">
        <f t="shared" si="0"/>
        <v>-3.3055986003524464E-3</v>
      </c>
      <c r="H24" s="49">
        <f t="shared" si="4"/>
        <v>-2.5958262605363221E-2</v>
      </c>
      <c r="U24" s="11">
        <f t="shared" si="1"/>
        <v>1.3358922583055002</v>
      </c>
      <c r="V24" s="11">
        <f t="shared" si="2"/>
        <v>2.3561439735024248</v>
      </c>
      <c r="W24" s="11">
        <f t="shared" si="3"/>
        <v>2.6472644209109091</v>
      </c>
      <c r="X24" s="18">
        <f t="shared" si="5"/>
        <v>7.1732512011434046E-2</v>
      </c>
      <c r="Y24" s="18">
        <f t="shared" si="6"/>
        <v>0.25539532903402651</v>
      </c>
      <c r="Z24" s="18">
        <f t="shared" si="7"/>
        <v>0.39979789731198268</v>
      </c>
      <c r="AA24" s="49">
        <f t="array" ref="AA24">PRODUCT(1+H14:H25)-1</f>
        <v>-0.2515772543422391</v>
      </c>
    </row>
    <row r="25" spans="1:27" ht="12.75" x14ac:dyDescent="0.2">
      <c r="A25" s="5">
        <v>39233</v>
      </c>
      <c r="B25" s="42">
        <f>CPI!C25/CPI!C24-1</f>
        <v>6.2999999999999723E-3</v>
      </c>
      <c r="C25" s="9">
        <f>Арсагера!B25/Арсагера!B24-B25-1</f>
        <v>-8.2552316721581476E-2</v>
      </c>
      <c r="D25" s="9">
        <f>MOEX!B25/MOEX!B24-B25-1</f>
        <v>-8.108956493874353E-2</v>
      </c>
      <c r="E25" s="9">
        <f>MSCI!D55/MSCI!D54-MSCI!E55/MSCI!E54</f>
        <v>-1.8216743023253823E-3</v>
      </c>
      <c r="F25" s="9">
        <f>MSCI!C55/MSCI!C54-MSCI!B55/MSCI!B54</f>
        <v>3.4248180252844818E-2</v>
      </c>
      <c r="G25" s="9">
        <f t="shared" si="0"/>
        <v>-6.9675400606040994E-2</v>
      </c>
      <c r="H25" s="49">
        <f t="shared" si="4"/>
        <v>-1.2876916115540482E-2</v>
      </c>
      <c r="U25" s="11">
        <f t="shared" si="1"/>
        <v>1.2256112574919558</v>
      </c>
      <c r="V25" s="11">
        <f t="shared" si="2"/>
        <v>2.1650852837580707</v>
      </c>
      <c r="W25" s="11">
        <f t="shared" si="3"/>
        <v>2.4628152118738225</v>
      </c>
      <c r="X25" s="18">
        <f t="shared" si="5"/>
        <v>2.4747119033274201E-2</v>
      </c>
      <c r="Y25" s="18">
        <f t="shared" si="6"/>
        <v>0.10910145559502071</v>
      </c>
      <c r="Z25" s="18">
        <f t="shared" si="7"/>
        <v>0.26388067492886091</v>
      </c>
      <c r="AA25" s="49">
        <f t="array" ref="AA25">PRODUCT(1+H15:H26)-1</f>
        <v>-0.17310864623469935</v>
      </c>
    </row>
    <row r="26" spans="1:27" ht="12.75" x14ac:dyDescent="0.2">
      <c r="A26" s="5">
        <v>39262</v>
      </c>
      <c r="B26" s="42">
        <f>CPI!C26/CPI!C25-1</f>
        <v>9.5000000000000639E-3</v>
      </c>
      <c r="C26" s="9">
        <f>Арсагера!B26/Арсагера!B25-B26-1</f>
        <v>6.06810607274475E-2</v>
      </c>
      <c r="D26" s="9">
        <f>MOEX!B26/MOEX!B25-B26-1</f>
        <v>5.2007727894017419E-2</v>
      </c>
      <c r="E26" s="9">
        <f>MSCI!D56/MSCI!D55-MSCI!E56/MSCI!E55</f>
        <v>3.7073939230631625E-2</v>
      </c>
      <c r="F26" s="9">
        <f>MSCI!C56/MSCI!C55-MSCI!B56/MSCI!B55</f>
        <v>-6.7280938425445358E-2</v>
      </c>
      <c r="G26" s="9">
        <f t="shared" si="0"/>
        <v>3.4122904446955926E-2</v>
      </c>
      <c r="H26" s="49">
        <f t="shared" si="4"/>
        <v>2.6558156280491574E-2</v>
      </c>
      <c r="U26" s="11">
        <f t="shared" si="1"/>
        <v>1.2999826486360684</v>
      </c>
      <c r="V26" s="11">
        <f t="shared" si="2"/>
        <v>2.277686450063102</v>
      </c>
      <c r="W26" s="11">
        <f t="shared" si="3"/>
        <v>2.5468536200191028</v>
      </c>
      <c r="X26" s="18">
        <f t="shared" si="5"/>
        <v>2.4712958901198512E-2</v>
      </c>
      <c r="Y26" s="18">
        <f t="shared" si="6"/>
        <v>0.13277476326885718</v>
      </c>
      <c r="Z26" s="18">
        <f t="shared" si="7"/>
        <v>0.244462694720609</v>
      </c>
      <c r="AA26" s="49">
        <f t="array" ref="AA26">PRODUCT(1+H16:H27)-1</f>
        <v>-0.17604818272278422</v>
      </c>
    </row>
    <row r="27" spans="1:27" ht="12.75" x14ac:dyDescent="0.2">
      <c r="A27" s="5">
        <v>39294</v>
      </c>
      <c r="B27" s="42">
        <f>CPI!C27/CPI!C26-1</f>
        <v>8.7000000000001521E-3</v>
      </c>
      <c r="C27" s="9">
        <f>Арсагера!B27/Арсагера!B26-B27-1</f>
        <v>3.5644050463164767E-2</v>
      </c>
      <c r="D27" s="9">
        <f>MOEX!B27/MOEX!B26-B27-1</f>
        <v>3.4963186352195308E-2</v>
      </c>
      <c r="E27" s="9">
        <f>MSCI!D57/MSCI!D56-MSCI!E57/MSCI!E56</f>
        <v>1.2693707790319086E-2</v>
      </c>
      <c r="F27" s="9">
        <f>MSCI!C57/MSCI!C56-MSCI!B57/MSCI!B56</f>
        <v>-2.1775470079407278E-2</v>
      </c>
      <c r="G27" s="9">
        <f t="shared" si="0"/>
        <v>2.8778577764585318E-2</v>
      </c>
      <c r="H27" s="49">
        <f t="shared" si="4"/>
        <v>6.8654726985794487E-3</v>
      </c>
      <c r="U27" s="11">
        <f t="shared" si="1"/>
        <v>1.346319295765291</v>
      </c>
      <c r="V27" s="11">
        <f t="shared" si="2"/>
        <v>2.3573216258685283</v>
      </c>
      <c r="W27" s="11">
        <f t="shared" si="3"/>
        <v>2.6201484449778381</v>
      </c>
      <c r="X27" s="18">
        <f t="shared" si="5"/>
        <v>2.5630779954585847E-2</v>
      </c>
      <c r="Y27" s="18">
        <f t="shared" si="6"/>
        <v>0.11481016566376057</v>
      </c>
      <c r="Z27" s="18">
        <f t="shared" si="7"/>
        <v>0.22550821946754929</v>
      </c>
      <c r="AA27" s="49">
        <f t="array" ref="AA27">PRODUCT(1+H17:H28)-1</f>
        <v>-0.18654586273463458</v>
      </c>
    </row>
    <row r="28" spans="1:27" ht="12.75" x14ac:dyDescent="0.2">
      <c r="A28" s="5">
        <v>39325</v>
      </c>
      <c r="B28" s="42">
        <f>CPI!C28/CPI!C27-1</f>
        <v>9.0000000000012292E-4</v>
      </c>
      <c r="C28" s="9">
        <f>Арсагера!B28/Арсагера!B27-B28-1</f>
        <v>-6.2347743238442055E-2</v>
      </c>
      <c r="D28" s="9">
        <f>MOEX!B28/MOEX!B27-B28-1</f>
        <v>-3.3659063452541993E-2</v>
      </c>
      <c r="E28" s="9">
        <f>MSCI!D58/MSCI!D57-MSCI!E58/MSCI!E57</f>
        <v>1.2989385512397589E-2</v>
      </c>
      <c r="F28" s="9">
        <f>MSCI!C58/MSCI!C57-MSCI!B58/MSCI!B57</f>
        <v>-2.7458620919434962E-2</v>
      </c>
      <c r="G28" s="9">
        <f t="shared" si="0"/>
        <v>-3.9761117451091191E-2</v>
      </c>
      <c r="H28" s="49">
        <f t="shared" si="4"/>
        <v>-2.2586625787350864E-2</v>
      </c>
      <c r="U28" s="11">
        <f t="shared" si="1"/>
        <v>1.2623793259959564</v>
      </c>
      <c r="V28" s="11">
        <f t="shared" si="2"/>
        <v>2.2779763876853703</v>
      </c>
      <c r="W28" s="11">
        <f t="shared" si="3"/>
        <v>2.5159684149177801</v>
      </c>
      <c r="X28" s="18">
        <f t="shared" si="5"/>
        <v>8.0568053006278895E-2</v>
      </c>
      <c r="Y28" s="18">
        <f t="shared" si="6"/>
        <v>0.14257927501163747</v>
      </c>
      <c r="Z28" s="18">
        <f t="shared" si="7"/>
        <v>0.21433083701712374</v>
      </c>
      <c r="AA28" s="49">
        <f t="array" ref="AA28">PRODUCT(1+H18:H29)-1</f>
        <v>-8.0401656239417307E-2</v>
      </c>
    </row>
    <row r="29" spans="1:27" ht="12.75" x14ac:dyDescent="0.2">
      <c r="A29" s="5">
        <v>39353</v>
      </c>
      <c r="B29" s="42">
        <f>CPI!C29/CPI!C28-1</f>
        <v>7.9000000000000181E-3</v>
      </c>
      <c r="C29" s="9">
        <f>Арсагера!B29/Арсагера!B28-B29-1</f>
        <v>6.608503031792301E-2</v>
      </c>
      <c r="D29" s="9">
        <f>MOEX!B29/MOEX!B28-B29-1</f>
        <v>4.136179454916955E-2</v>
      </c>
      <c r="E29" s="9">
        <f>MSCI!D59/MSCI!D58-MSCI!E59/MSCI!E58</f>
        <v>1.6204394295842084E-2</v>
      </c>
      <c r="F29" s="9">
        <f>MSCI!C59/MSCI!C58-MSCI!B59/MSCI!B58</f>
        <v>-5.8328792996718892E-2</v>
      </c>
      <c r="G29" s="9">
        <f t="shared" si="0"/>
        <v>2.5016685517070824E-2</v>
      </c>
      <c r="H29" s="49">
        <f t="shared" si="4"/>
        <v>4.1068344800852183E-2</v>
      </c>
      <c r="U29" s="11">
        <f t="shared" si="1"/>
        <v>1.3458037020271183</v>
      </c>
      <c r="V29" s="11">
        <f t="shared" si="2"/>
        <v>2.3721975790206717</v>
      </c>
      <c r="W29" s="11">
        <f t="shared" si="3"/>
        <v>2.5789096055246614</v>
      </c>
      <c r="X29" s="18">
        <f t="shared" si="5"/>
        <v>7.2990675510575143E-2</v>
      </c>
      <c r="Y29" s="18">
        <f t="shared" si="6"/>
        <v>0.1431839360917071</v>
      </c>
      <c r="Z29" s="18">
        <f t="shared" si="7"/>
        <v>0.19748456480293819</v>
      </c>
      <c r="AA29" s="49">
        <f t="array" ref="AA29">PRODUCT(1+H19:H30)-1</f>
        <v>-7.136272187088033E-2</v>
      </c>
    </row>
    <row r="30" spans="1:27" ht="12.75" x14ac:dyDescent="0.2">
      <c r="A30" s="5">
        <v>39386</v>
      </c>
      <c r="B30" s="42">
        <f>CPI!C30/CPI!C29-1</f>
        <v>1.639999999999997E-2</v>
      </c>
      <c r="C30" s="9">
        <f>Арсагера!B30/Арсагера!B29-B30-1</f>
        <v>7.9654071770009605E-2</v>
      </c>
      <c r="D30" s="9">
        <f>MOEX!B30/MOEX!B29-B30-1</f>
        <v>4.9125075222918424E-2</v>
      </c>
      <c r="E30" s="9">
        <f>MSCI!D60/MSCI!D59-MSCI!E60/MSCI!E59</f>
        <v>1.7192473068722292E-2</v>
      </c>
      <c r="F30" s="9">
        <f>MSCI!C60/MSCI!C59-MSCI!B60/MSCI!B59</f>
        <v>-4.8801929991023396E-2</v>
      </c>
      <c r="G30" s="9">
        <f t="shared" si="0"/>
        <v>3.5311949265938142E-2</v>
      </c>
      <c r="H30" s="49">
        <f t="shared" si="4"/>
        <v>4.4342122504071463E-2</v>
      </c>
      <c r="U30" s="11">
        <f t="shared" si="1"/>
        <v>1.4530024466967311</v>
      </c>
      <c r="V30" s="11">
        <f t="shared" si="2"/>
        <v>2.4887319635336871</v>
      </c>
      <c r="W30" s="11">
        <f t="shared" si="3"/>
        <v>2.6699759306763888</v>
      </c>
      <c r="X30" s="18">
        <f t="shared" si="5"/>
        <v>6.6313719331843046E-2</v>
      </c>
      <c r="Y30" s="18">
        <f t="shared" si="6"/>
        <v>0.11008354009882382</v>
      </c>
      <c r="Z30" s="18">
        <f t="shared" si="7"/>
        <v>0.15026854070398343</v>
      </c>
      <c r="AA30" s="49">
        <f t="array" ref="AA30">PRODUCT(1+H20:H31)-1</f>
        <v>-6.7763751226550761E-2</v>
      </c>
    </row>
    <row r="31" spans="1:27" ht="12.75" x14ac:dyDescent="0.2">
      <c r="A31" s="5">
        <v>39416</v>
      </c>
      <c r="B31" s="42">
        <f>CPI!C31/CPI!C30-1</f>
        <v>1.2299999999999978E-2</v>
      </c>
      <c r="C31" s="9">
        <f>Арсагера!B31/Арсагера!B30-B31-1</f>
        <v>-1.9346782965855014E-2</v>
      </c>
      <c r="D31" s="9">
        <f>MOEX!B31/MOEX!B30-B31-1</f>
        <v>-2.4643512041506277E-2</v>
      </c>
      <c r="E31" s="9">
        <f>MSCI!D61/MSCI!D60-MSCI!E61/MSCI!E60</f>
        <v>1.8196980898828707E-2</v>
      </c>
      <c r="F31" s="9">
        <f>MSCI!C61/MSCI!C60-MSCI!B61/MSCI!B60</f>
        <v>-3.1761675742230988E-2</v>
      </c>
      <c r="G31" s="9">
        <f t="shared" si="0"/>
        <v>-3.1860979273946134E-2</v>
      </c>
      <c r="H31" s="49">
        <f t="shared" si="4"/>
        <v>1.251419630809112E-2</v>
      </c>
      <c r="U31" s="11">
        <f t="shared" si="1"/>
        <v>1.4248915237116331</v>
      </c>
      <c r="V31" s="11">
        <f t="shared" si="2"/>
        <v>2.4274008674222629</v>
      </c>
      <c r="W31" s="11">
        <f t="shared" si="3"/>
        <v>2.5849078828871734</v>
      </c>
      <c r="X31" s="18">
        <f t="shared" si="5"/>
        <v>2.2380658765706718E-2</v>
      </c>
      <c r="Y31" s="18">
        <f t="shared" si="6"/>
        <v>-2.0093685295816677E-3</v>
      </c>
      <c r="Z31" s="18">
        <f t="shared" si="7"/>
        <v>-1.0513826101043788E-2</v>
      </c>
      <c r="AA31" s="49">
        <f t="array" ref="AA31">PRODUCT(1+H21:H32)-1</f>
        <v>4.571586516675108E-2</v>
      </c>
    </row>
    <row r="32" spans="1:27" ht="12.75" x14ac:dyDescent="0.2">
      <c r="A32" s="5">
        <v>39445</v>
      </c>
      <c r="B32" s="42">
        <f>CPI!C32/CPI!C31-1</f>
        <v>1.1299999999999866E-2</v>
      </c>
      <c r="C32" s="9">
        <f>Арсагера!B32/Арсагера!B31-B32-1</f>
        <v>1.1587013835620441E-2</v>
      </c>
      <c r="D32" s="9">
        <f>MOEX!B32/MOEX!B31-B32-1</f>
        <v>9.4459987246098276E-3</v>
      </c>
      <c r="E32" s="9">
        <f>MSCI!D62/MSCI!D61-MSCI!E62/MSCI!E61</f>
        <v>-2.8453461244069445E-2</v>
      </c>
      <c r="F32" s="9">
        <f>MSCI!C62/MSCI!C61-MSCI!B62/MSCI!B61</f>
        <v>-9.106356467829313E-3</v>
      </c>
      <c r="G32" s="9">
        <f t="shared" si="0"/>
        <v>5.0146765683587004E-3</v>
      </c>
      <c r="H32" s="49">
        <f t="shared" si="4"/>
        <v>6.5723372672617407E-3</v>
      </c>
      <c r="U32" s="11">
        <f t="shared" si="1"/>
        <v>1.4414017615111381</v>
      </c>
      <c r="V32" s="11">
        <f t="shared" si="2"/>
        <v>2.4503300929200504</v>
      </c>
      <c r="W32" s="11">
        <f t="shared" si="3"/>
        <v>2.5978703598788537</v>
      </c>
      <c r="X32" s="18">
        <f t="shared" si="5"/>
        <v>4.9029123112050099E-2</v>
      </c>
      <c r="Y32" s="18">
        <f t="shared" si="6"/>
        <v>4.1422315920015551E-2</v>
      </c>
      <c r="Z32" s="18">
        <f t="shared" si="7"/>
        <v>6.368518441495441E-3</v>
      </c>
      <c r="AA32" s="49">
        <f t="array" ref="AA32">PRODUCT(1+H22:H33)-1</f>
        <v>7.040856849103716E-2</v>
      </c>
    </row>
    <row r="33" spans="1:27" ht="12.75" x14ac:dyDescent="0.2">
      <c r="A33" s="5">
        <v>39478</v>
      </c>
      <c r="B33" s="42">
        <f>CPI!C33/CPI!C32-1</f>
        <v>2.310000000000012E-2</v>
      </c>
      <c r="C33" s="9">
        <f>Арсагера!B33/Арсагера!B32-B33-1</f>
        <v>-0.14260139704371122</v>
      </c>
      <c r="D33" s="9">
        <f>MOEX!B33/MOEX!B32-B33-1</f>
        <v>-0.18571528141210458</v>
      </c>
      <c r="E33" s="9">
        <f>MSCI!D63/MSCI!D62-MSCI!E63/MSCI!E62</f>
        <v>7.2311211231287364E-3</v>
      </c>
      <c r="F33" s="9">
        <f>MSCI!C63/MSCI!C62-MSCI!B63/MSCI!B62</f>
        <v>6.0584729719997732E-2</v>
      </c>
      <c r="G33" s="9">
        <f t="shared" si="0"/>
        <v>-0.16389575719736599</v>
      </c>
      <c r="H33" s="49">
        <f t="shared" si="4"/>
        <v>2.1294360153654768E-2</v>
      </c>
      <c r="U33" s="11">
        <f t="shared" si="1"/>
        <v>1.2358558566183835</v>
      </c>
      <c r="V33" s="11">
        <f t="shared" si="2"/>
        <v>1.995266350160855</v>
      </c>
      <c r="W33" s="11">
        <f t="shared" si="3"/>
        <v>2.1720904301459152</v>
      </c>
      <c r="X33" s="18">
        <f t="shared" si="5"/>
        <v>-6.6071650393396686E-2</v>
      </c>
      <c r="Y33" s="18">
        <f t="shared" si="6"/>
        <v>-0.14158177456646226</v>
      </c>
      <c r="Z33" s="18">
        <f t="shared" si="7"/>
        <v>-0.15234754540536077</v>
      </c>
      <c r="AA33" s="49">
        <f t="array" ref="AA33">PRODUCT(1+H23:H34)-1</f>
        <v>0.19098278704916649</v>
      </c>
    </row>
    <row r="34" spans="1:27" ht="12.75" x14ac:dyDescent="0.2">
      <c r="A34" s="5">
        <v>39507</v>
      </c>
      <c r="B34" s="42">
        <f>CPI!C34/CPI!C33-1</f>
        <v>1.2000000000000011E-2</v>
      </c>
      <c r="C34" s="9">
        <f>Арсагера!B34/Арсагера!B33-B34-1</f>
        <v>0.10131777174941647</v>
      </c>
      <c r="D34" s="9">
        <f>MOEX!B34/MOEX!B33-B34-1</f>
        <v>4.2938939746953064E-2</v>
      </c>
      <c r="E34" s="9">
        <f>MSCI!D64/MSCI!D63-MSCI!E64/MSCI!E63</f>
        <v>7.139431579886546E-2</v>
      </c>
      <c r="F34" s="9">
        <f>MSCI!C64/MSCI!C63-MSCI!B64/MSCI!B63</f>
        <v>-8.7601539419318808E-2</v>
      </c>
      <c r="G34" s="9">
        <f t="shared" si="0"/>
        <v>2.1598186806207339E-2</v>
      </c>
      <c r="H34" s="49">
        <f t="shared" si="4"/>
        <v>7.9719584943209132E-2</v>
      </c>
      <c r="U34" s="11">
        <f t="shared" si="1"/>
        <v>1.3610700182144244</v>
      </c>
      <c r="V34" s="11">
        <f t="shared" si="2"/>
        <v>2.0809409717495351</v>
      </c>
      <c r="W34" s="11">
        <f t="shared" si="3"/>
        <v>2.2190036450161821</v>
      </c>
      <c r="X34" s="18">
        <f t="shared" si="5"/>
        <v>-1.0968252944252632E-2</v>
      </c>
      <c r="Y34" s="18">
        <f t="shared" si="6"/>
        <v>-0.12225578415251559</v>
      </c>
      <c r="Z34" s="18">
        <f t="shared" si="7"/>
        <v>-0.16454567507388751</v>
      </c>
      <c r="AA34" s="49">
        <f t="array" ref="AA34">PRODUCT(1+H24:H35)-1</f>
        <v>0.17163755200965181</v>
      </c>
    </row>
    <row r="35" spans="1:27" ht="12.75" x14ac:dyDescent="0.2">
      <c r="A35" s="5">
        <v>39538</v>
      </c>
      <c r="B35" s="42">
        <f>CPI!C35/CPI!C34-1</f>
        <v>1.2000000000000011E-2</v>
      </c>
      <c r="C35" s="9">
        <f>Арсагера!B35/Арсагера!B34-B35-1</f>
        <v>-3.0104855161158794E-2</v>
      </c>
      <c r="D35" s="9">
        <f>MOEX!B35/MOEX!B34-B35-1</f>
        <v>-3.1268336511874661E-2</v>
      </c>
      <c r="E35" s="9">
        <f>MSCI!D65/MSCI!D64-MSCI!E65/MSCI!E64</f>
        <v>8.2688232600357514E-3</v>
      </c>
      <c r="F35" s="9">
        <f>MSCI!C65/MSCI!C64-MSCI!B65/MSCI!B64</f>
        <v>4.5758572317972201E-2</v>
      </c>
      <c r="G35" s="9">
        <f t="shared" ref="G35:G66" si="8">$K$67*D35+$K$68*E35+$K$69*F35</f>
        <v>-1.7250112390827781E-2</v>
      </c>
      <c r="H35" s="49">
        <f t="shared" si="4"/>
        <v>-1.2854742770331013E-2</v>
      </c>
      <c r="U35" s="11">
        <f t="shared" ref="U35:U66" si="9">U34*(1+C35)</f>
        <v>1.3200952024518835</v>
      </c>
      <c r="V35" s="11">
        <f t="shared" ref="V35:V66" si="10">V34*(1+D35)</f>
        <v>2.0158734091835231</v>
      </c>
      <c r="W35" s="11">
        <f t="shared" ref="W35:W66" si="11">W34*(1+G35)</f>
        <v>2.1807255827439964</v>
      </c>
      <c r="X35" s="18">
        <f t="shared" si="5"/>
        <v>-1.1825097237747495E-2</v>
      </c>
      <c r="Y35" s="18">
        <f t="shared" si="6"/>
        <v>-0.14441840912339798</v>
      </c>
      <c r="Z35" s="18">
        <f t="shared" si="7"/>
        <v>-0.17623431738880824</v>
      </c>
      <c r="AA35" s="49">
        <f t="array" ref="AA35">PRODUCT(1+H25:H36)-1</f>
        <v>0.23759354048111492</v>
      </c>
    </row>
    <row r="36" spans="1:27" ht="12.75" x14ac:dyDescent="0.2">
      <c r="A36" s="5">
        <v>39568</v>
      </c>
      <c r="B36" s="42">
        <f>CPI!C36/CPI!C35-1</f>
        <v>1.419999999999999E-2</v>
      </c>
      <c r="C36" s="9">
        <f>Арсагера!B36/Арсагера!B35-B36-1</f>
        <v>1.8198991210605087E-2</v>
      </c>
      <c r="D36" s="9">
        <f>MOEX!B36/MOEX!B35-B36-1</f>
        <v>9.6966350842560001E-3</v>
      </c>
      <c r="E36" s="9">
        <f>MSCI!D66/MSCI!D65-MSCI!E66/MSCI!E65</f>
        <v>-6.2211193043975044E-3</v>
      </c>
      <c r="F36" s="9">
        <f>MSCI!C66/MSCI!C65-MSCI!B66/MSCI!B65</f>
        <v>-7.079082890699484E-2</v>
      </c>
      <c r="G36" s="9">
        <f t="shared" si="8"/>
        <v>-1.0675305529821643E-2</v>
      </c>
      <c r="H36" s="49">
        <f t="shared" si="4"/>
        <v>2.8874296740426728E-2</v>
      </c>
      <c r="U36" s="11">
        <f t="shared" si="9"/>
        <v>1.3441196034384673</v>
      </c>
      <c r="V36" s="11">
        <f t="shared" si="10"/>
        <v>2.035420598008431</v>
      </c>
      <c r="W36" s="11">
        <f t="shared" si="11"/>
        <v>2.157445670871506</v>
      </c>
      <c r="X36" s="18">
        <f t="shared" si="5"/>
        <v>9.6693258341166377E-2</v>
      </c>
      <c r="Y36" s="18">
        <f t="shared" si="6"/>
        <v>-5.9888950667371765E-2</v>
      </c>
      <c r="Z36" s="18">
        <f t="shared" si="7"/>
        <v>-0.12399206385036798</v>
      </c>
      <c r="AA36" s="49">
        <f t="array" ref="AA36">PRODUCT(1+H26:H37)-1</f>
        <v>0.22196967033317727</v>
      </c>
    </row>
    <row r="37" spans="1:27" ht="12.75" x14ac:dyDescent="0.2">
      <c r="A37" s="5">
        <v>39598</v>
      </c>
      <c r="B37" s="42">
        <f>CPI!C37/CPI!C36-1</f>
        <v>1.3499999999999845E-2</v>
      </c>
      <c r="C37" s="9">
        <f>Арсагера!B37/Арсагера!B36-B37-1</f>
        <v>7.0908941757830357E-2</v>
      </c>
      <c r="D37" s="9">
        <f>MOEX!B37/MOEX!B36-B37-1</f>
        <v>0.14155397448478935</v>
      </c>
      <c r="E37" s="9">
        <f>MSCI!D67/MSCI!D66-MSCI!E67/MSCI!E66</f>
        <v>-1.3448224810794107E-2</v>
      </c>
      <c r="F37" s="9">
        <f>MSCI!C67/MSCI!C66-MSCI!B67/MSCI!B66</f>
        <v>-0.14717050038220014</v>
      </c>
      <c r="G37" s="9">
        <f t="shared" si="8"/>
        <v>9.6247689951653503E-2</v>
      </c>
      <c r="H37" s="49">
        <f t="shared" si="4"/>
        <v>-2.5338748193823146E-2</v>
      </c>
      <c r="U37" s="11">
        <f t="shared" si="9"/>
        <v>1.4394297021142435</v>
      </c>
      <c r="V37" s="11">
        <f t="shared" si="10"/>
        <v>2.3235424734047312</v>
      </c>
      <c r="W37" s="11">
        <f t="shared" si="11"/>
        <v>2.365094832889084</v>
      </c>
      <c r="X37" s="18">
        <f t="shared" si="5"/>
        <v>0.10726839594703974</v>
      </c>
      <c r="Y37" s="18">
        <f t="shared" si="6"/>
        <v>2.0132719909871089E-2</v>
      </c>
      <c r="Z37" s="18">
        <f t="shared" si="7"/>
        <v>-7.1366012440344129E-2</v>
      </c>
      <c r="AA37" s="49">
        <f t="array" ref="AA37">PRODUCT(1+H27:H38)-1</f>
        <v>0.23497224313538867</v>
      </c>
    </row>
    <row r="38" spans="1:27" ht="12.75" x14ac:dyDescent="0.2">
      <c r="A38" s="5">
        <v>39629</v>
      </c>
      <c r="B38" s="42">
        <f>CPI!C38/CPI!C37-1</f>
        <v>9.7000000000000419E-3</v>
      </c>
      <c r="C38" s="9">
        <f>Арсагера!B38/Арсагера!B37-B38-1</f>
        <v>-4.3227328587408853E-2</v>
      </c>
      <c r="D38" s="9">
        <f>MOEX!B38/MOEX!B37-B38-1</f>
        <v>-9.8819896046779099E-2</v>
      </c>
      <c r="E38" s="9">
        <f>MSCI!D68/MSCI!D67-MSCI!E68/MSCI!E67</f>
        <v>-5.2886141791415042E-3</v>
      </c>
      <c r="F38" s="9">
        <f>MSCI!C68/MSCI!C67-MSCI!B68/MSCI!B67</f>
        <v>5.7416825314702491E-2</v>
      </c>
      <c r="G38" s="9">
        <f t="shared" si="8"/>
        <v>-8.0708748748174658E-2</v>
      </c>
      <c r="H38" s="49">
        <f t="shared" si="4"/>
        <v>3.7481420160765805E-2</v>
      </c>
      <c r="U38" s="11">
        <f t="shared" si="9"/>
        <v>1.3772070014024751</v>
      </c>
      <c r="V38" s="11">
        <f t="shared" si="10"/>
        <v>2.0939302477225996</v>
      </c>
      <c r="W38" s="11">
        <f t="shared" si="11"/>
        <v>2.1742109882558327</v>
      </c>
      <c r="X38" s="18">
        <f t="shared" si="5"/>
        <v>2.2942333021845673E-2</v>
      </c>
      <c r="Y38" s="18">
        <f t="shared" si="6"/>
        <v>-0.1117333227912356</v>
      </c>
      <c r="Z38" s="18">
        <f t="shared" si="7"/>
        <v>-0.1701954931510673</v>
      </c>
      <c r="AA38" s="49">
        <f t="array" ref="AA38">PRODUCT(1+H28:H39)-1</f>
        <v>0.19901530793266176</v>
      </c>
    </row>
    <row r="39" spans="1:27" ht="12.75" x14ac:dyDescent="0.2">
      <c r="A39" s="5">
        <v>39660</v>
      </c>
      <c r="B39" s="42">
        <f>CPI!C39/CPI!C38-1</f>
        <v>5.1000000000001044E-3</v>
      </c>
      <c r="C39" s="9">
        <f>Арсагера!B39/Арсагера!B38-B39-1</f>
        <v>-0.16140417042248267</v>
      </c>
      <c r="D39" s="9">
        <f>MOEX!B39/MOEX!B38-B39-1</f>
        <v>-0.14886872345795532</v>
      </c>
      <c r="E39" s="9">
        <f>MSCI!D69/MSCI!D68-MSCI!E69/MSCI!E68</f>
        <v>-1.2542238870373645E-2</v>
      </c>
      <c r="F39" s="9">
        <f>MSCI!C69/MSCI!C68-MSCI!B69/MSCI!B68</f>
        <v>2.527458905551383E-2</v>
      </c>
      <c r="G39" s="9">
        <f t="shared" si="8"/>
        <v>-0.13895416922201287</v>
      </c>
      <c r="H39" s="49">
        <f t="shared" si="4"/>
        <v>-2.2450001200469805E-2</v>
      </c>
      <c r="U39" s="11">
        <f t="shared" si="9"/>
        <v>1.1549200478410737</v>
      </c>
      <c r="V39" s="11">
        <f t="shared" si="10"/>
        <v>1.7822095247341361</v>
      </c>
      <c r="W39" s="11">
        <f t="shared" si="11"/>
        <v>1.872095306669372</v>
      </c>
      <c r="X39" s="18">
        <f t="shared" si="5"/>
        <v>-8.5124396401297542E-2</v>
      </c>
      <c r="Y39" s="18">
        <f t="shared" si="6"/>
        <v>-0.21763476813514215</v>
      </c>
      <c r="Z39" s="18">
        <f t="shared" si="7"/>
        <v>-0.25591462294626999</v>
      </c>
      <c r="AA39" s="49">
        <f t="array" ref="AA39">PRODUCT(1+H29:H40)-1</f>
        <v>0.19442070651930199</v>
      </c>
    </row>
    <row r="40" spans="1:27" ht="12.75" x14ac:dyDescent="0.2">
      <c r="A40" s="5">
        <v>39689</v>
      </c>
      <c r="B40" s="42">
        <f>CPI!C40/CPI!C39-1</f>
        <v>3.6000000000000476E-3</v>
      </c>
      <c r="C40" s="9">
        <f>Арсагера!B40/Арсагера!B39-B40-1</f>
        <v>-0.11573665271649114</v>
      </c>
      <c r="D40" s="9">
        <f>MOEX!B40/MOEX!B39-B40-1</f>
        <v>-0.10137962897696329</v>
      </c>
      <c r="E40" s="9">
        <f>MSCI!D70/MSCI!D69-MSCI!E70/MSCI!E69</f>
        <v>1.2675697710163858E-3</v>
      </c>
      <c r="F40" s="9">
        <f>MSCI!C70/MSCI!C69-MSCI!B70/MSCI!B69</f>
        <v>3.3861278868534295E-2</v>
      </c>
      <c r="G40" s="9">
        <f t="shared" si="8"/>
        <v>-8.9404599459713532E-2</v>
      </c>
      <c r="H40" s="49">
        <f t="shared" si="4"/>
        <v>-2.6332053256777607E-2</v>
      </c>
      <c r="U40" s="11">
        <f t="shared" si="9"/>
        <v>1.0212534673487781</v>
      </c>
      <c r="V40" s="11">
        <f t="shared" si="10"/>
        <v>1.6015297843573792</v>
      </c>
      <c r="W40" s="11">
        <f t="shared" si="11"/>
        <v>1.7047213756261872</v>
      </c>
      <c r="X40" s="18">
        <f t="shared" si="5"/>
        <v>-0.24115718673494957</v>
      </c>
      <c r="Y40" s="18">
        <f t="shared" si="6"/>
        <v>-0.32487504475974205</v>
      </c>
      <c r="Z40" s="18">
        <f t="shared" si="7"/>
        <v>-0.33897590982861403</v>
      </c>
      <c r="AA40" s="49">
        <f t="array" ref="AA40">PRODUCT(1+H30:H41)-1</f>
        <v>0.1089552935928737</v>
      </c>
    </row>
    <row r="41" spans="1:27" ht="12.75" x14ac:dyDescent="0.2">
      <c r="A41" s="5">
        <v>39721</v>
      </c>
      <c r="B41" s="42">
        <f>CPI!C41/CPI!C40-1</f>
        <v>8.0000000000000071E-3</v>
      </c>
      <c r="C41" s="9">
        <f>Арсагера!B41/Арсагера!B40-B41-1</f>
        <v>-0.30023747543504886</v>
      </c>
      <c r="D41" s="9">
        <f>MOEX!B41/MOEX!B40-B41-1</f>
        <v>-0.24416437966987703</v>
      </c>
      <c r="E41" s="9">
        <f>MSCI!D71/MSCI!D70-MSCI!E71/MSCI!E70</f>
        <v>-2.1511258495768404E-2</v>
      </c>
      <c r="F41" s="9">
        <f>MSCI!C71/MSCI!C70-MSCI!B71/MSCI!B70</f>
        <v>-9.7637953932619759E-2</v>
      </c>
      <c r="G41" s="9">
        <f t="shared" si="8"/>
        <v>-0.26681336084751378</v>
      </c>
      <c r="H41" s="49">
        <f t="shared" si="4"/>
        <v>-3.3424114587535081E-2</v>
      </c>
      <c r="U41" s="11">
        <f t="shared" si="9"/>
        <v>0.71463490453269085</v>
      </c>
      <c r="V41" s="11">
        <f t="shared" si="10"/>
        <v>1.2104932580369279</v>
      </c>
      <c r="W41" s="11">
        <f t="shared" si="11"/>
        <v>1.249878936086767</v>
      </c>
      <c r="X41" s="18">
        <f t="shared" si="5"/>
        <v>-0.50816675762842078</v>
      </c>
      <c r="Y41" s="18">
        <f t="shared" si="6"/>
        <v>-0.51361043464151146</v>
      </c>
      <c r="Z41" s="18">
        <f t="shared" si="7"/>
        <v>-0.53187632827456488</v>
      </c>
      <c r="AA41" s="49">
        <f t="array" ref="AA41">PRODUCT(1+H31:H42)-1</f>
        <v>4.7564066695553464E-3</v>
      </c>
    </row>
    <row r="42" spans="1:27" ht="12.75" x14ac:dyDescent="0.2">
      <c r="A42" s="5">
        <v>39752</v>
      </c>
      <c r="B42" s="42">
        <f>CPI!C42/CPI!C41-1</f>
        <v>9.099999999999886E-3</v>
      </c>
      <c r="C42" s="9">
        <f>Арсагера!B42/Арсагера!B41-B42-1</f>
        <v>-0.38016266536553955</v>
      </c>
      <c r="D42" s="9">
        <f>MOEX!B42/MOEX!B41-B42-1</f>
        <v>-0.29599385838486214</v>
      </c>
      <c r="E42" s="9">
        <f>MSCI!D72/MSCI!D71-MSCI!E72/MSCI!E71</f>
        <v>-1.6568112710508953E-2</v>
      </c>
      <c r="F42" s="9">
        <f>MSCI!C72/MSCI!C71-MSCI!B72/MSCI!B71</f>
        <v>-0.13082560892579675</v>
      </c>
      <c r="G42" s="9">
        <f t="shared" si="8"/>
        <v>-0.32637703884241687</v>
      </c>
      <c r="H42" s="49">
        <f t="shared" si="4"/>
        <v>-5.3785626523122687E-2</v>
      </c>
      <c r="U42" s="11">
        <f t="shared" si="9"/>
        <v>0.44295739446229521</v>
      </c>
      <c r="V42" s="11">
        <f t="shared" si="10"/>
        <v>0.85219468804171505</v>
      </c>
      <c r="W42" s="11">
        <f t="shared" si="11"/>
        <v>0.84194715001525755</v>
      </c>
      <c r="X42" s="18">
        <f t="shared" si="5"/>
        <v>-0.68912904098941064</v>
      </c>
      <c r="Y42" s="18">
        <f t="shared" si="6"/>
        <v>-0.64892708926701148</v>
      </c>
      <c r="Z42" s="18">
        <f t="shared" si="7"/>
        <v>-0.67428349938920928</v>
      </c>
      <c r="AA42" s="49">
        <f t="array" ref="AA42">PRODUCT(1+H32:H43)-1</f>
        <v>2.2043907633916504E-2</v>
      </c>
    </row>
    <row r="43" spans="1:27" ht="12.75" x14ac:dyDescent="0.2">
      <c r="A43" s="5">
        <v>39780</v>
      </c>
      <c r="B43" s="42">
        <f>CPI!C43/CPI!C42-1</f>
        <v>8.2999999999999741E-3</v>
      </c>
      <c r="C43" s="9">
        <f>Арсагера!B43/Арсагера!B42-B43-1</f>
        <v>-0.15293265991650262</v>
      </c>
      <c r="D43" s="9">
        <f>MOEX!B43/MOEX!B42-B43-1</f>
        <v>-0.17108311666297205</v>
      </c>
      <c r="E43" s="9">
        <f>MSCI!D73/MSCI!D72-MSCI!E73/MSCI!E72</f>
        <v>0.10594116753641081</v>
      </c>
      <c r="F43" s="9">
        <f>MSCI!C73/MSCI!C72-MSCI!B73/MSCI!B72</f>
        <v>-7.9062089863419893E-2</v>
      </c>
      <c r="G43" s="9">
        <f t="shared" si="8"/>
        <v>-0.18286783510954036</v>
      </c>
      <c r="H43" s="49">
        <f t="shared" si="4"/>
        <v>2.9935175193037733E-2</v>
      </c>
      <c r="U43" s="11">
        <f t="shared" si="9"/>
        <v>0.37521474189749293</v>
      </c>
      <c r="V43" s="11">
        <f t="shared" si="10"/>
        <v>0.7063985648079093</v>
      </c>
      <c r="W43" s="11">
        <f t="shared" si="11"/>
        <v>0.68798209741532002</v>
      </c>
      <c r="X43" s="18">
        <f t="shared" si="5"/>
        <v>-0.73968760694164482</v>
      </c>
      <c r="Y43" s="18">
        <f t="shared" si="6"/>
        <v>-0.71171289662198278</v>
      </c>
      <c r="Z43" s="18">
        <f t="shared" si="7"/>
        <v>-0.73517458452106799</v>
      </c>
      <c r="AA43" s="49">
        <f t="array" ref="AA43">PRODUCT(1+H33:H44)-1</f>
        <v>4.236863389596901E-2</v>
      </c>
    </row>
    <row r="44" spans="1:27" ht="12.75" x14ac:dyDescent="0.2">
      <c r="A44" s="5">
        <v>39813</v>
      </c>
      <c r="B44" s="42">
        <f>CPI!C44/CPI!C43-1</f>
        <v>6.8999999999999062E-3</v>
      </c>
      <c r="C44" s="9">
        <f>Арсагера!B44/Арсагера!B43-B44-1</f>
        <v>1.8177138849929886E-2</v>
      </c>
      <c r="D44" s="9">
        <f>MOEX!B44/MOEX!B43-B44-1</f>
        <v>8.6902004454343373E-3</v>
      </c>
      <c r="E44" s="9">
        <f>MSCI!D74/MSCI!D73-MSCI!E74/MSCI!E73</f>
        <v>2.679820469066907E-2</v>
      </c>
      <c r="F44" s="9">
        <f>MSCI!C74/MSCI!C73-MSCI!B74/MSCI!B73</f>
        <v>-6.6069346785550764E-2</v>
      </c>
      <c r="G44" s="9">
        <f t="shared" si="8"/>
        <v>-8.4122515645624479E-3</v>
      </c>
      <c r="H44" s="49">
        <f t="shared" si="4"/>
        <v>2.6589390414492334E-2</v>
      </c>
      <c r="U44" s="11">
        <f t="shared" si="9"/>
        <v>0.38203507235950429</v>
      </c>
      <c r="V44" s="11">
        <f t="shared" si="10"/>
        <v>0.71253730993045716</v>
      </c>
      <c r="W44" s="11">
        <f t="shared" si="11"/>
        <v>0.68219461893994704</v>
      </c>
      <c r="X44" s="18">
        <f t="shared" si="5"/>
        <v>-0.69087408510176129</v>
      </c>
      <c r="Y44" s="18">
        <f t="shared" si="6"/>
        <v>-0.64288611900210035</v>
      </c>
      <c r="Z44" s="18">
        <f t="shared" si="7"/>
        <v>-0.68592715594528952</v>
      </c>
      <c r="AA44" s="49">
        <f t="array" ref="AA44">PRODUCT(1+H34:H45)-1</f>
        <v>2.8978152551814684E-2</v>
      </c>
    </row>
    <row r="45" spans="1:27" ht="12.75" x14ac:dyDescent="0.2">
      <c r="A45" s="5">
        <v>39843</v>
      </c>
      <c r="B45" s="42">
        <f>CPI!C45/CPI!C44-1</f>
        <v>2.3700000000000054E-2</v>
      </c>
      <c r="C45" s="9">
        <f>Арсагера!B45/Арсагера!B44-B45-1</f>
        <v>-9.2334208990074718E-3</v>
      </c>
      <c r="D45" s="9">
        <f>MOEX!B45/MOEX!B44-B45-1</f>
        <v>3.9346460556985985E-3</v>
      </c>
      <c r="E45" s="9">
        <f>MSCI!D75/MSCI!D74-MSCI!E75/MSCI!E74</f>
        <v>4.7098162023530121E-2</v>
      </c>
      <c r="F45" s="9">
        <f>MSCI!C75/MSCI!C74-MSCI!B75/MSCI!B74</f>
        <v>-8.5897611921963102E-2</v>
      </c>
      <c r="G45" s="9">
        <f t="shared" si="8"/>
        <v>-1.7408024153019865E-2</v>
      </c>
      <c r="H45" s="49">
        <f t="shared" si="4"/>
        <v>8.1746032540123935E-3</v>
      </c>
      <c r="U45" s="11">
        <f t="shared" si="9"/>
        <v>0.37850758173822624</v>
      </c>
      <c r="V45" s="11">
        <f t="shared" si="10"/>
        <v>0.71534089204651308</v>
      </c>
      <c r="W45" s="11">
        <f t="shared" si="11"/>
        <v>0.67031895853638024</v>
      </c>
      <c r="X45" s="18">
        <f t="shared" si="5"/>
        <v>-0.7219044011895972</v>
      </c>
      <c r="Y45" s="18">
        <f t="shared" si="6"/>
        <v>-0.6562416225362242</v>
      </c>
      <c r="Z45" s="18">
        <f t="shared" si="7"/>
        <v>-0.69791894662187814</v>
      </c>
      <c r="AA45" s="49">
        <f t="array" ref="AA45">PRODUCT(1+H35:H46)-1</f>
        <v>2.1819373968228195E-3</v>
      </c>
    </row>
    <row r="46" spans="1:27" ht="12.75" x14ac:dyDescent="0.2">
      <c r="A46" s="5">
        <v>39871</v>
      </c>
      <c r="B46" s="42">
        <f>CPI!C46/CPI!C45-1</f>
        <v>1.6499999999999959E-2</v>
      </c>
      <c r="C46" s="9">
        <f>Арсагера!B46/Арсагера!B45-B46-1</f>
        <v>0.12095976370731343</v>
      </c>
      <c r="D46" s="9">
        <f>MOEX!B46/MOEX!B45-B46-1</f>
        <v>4.9863229368751094E-2</v>
      </c>
      <c r="E46" s="9">
        <f>MSCI!D76/MSCI!D75-MSCI!E76/MSCI!E75</f>
        <v>1.4196816600469675E-2</v>
      </c>
      <c r="F46" s="9">
        <f>MSCI!C76/MSCI!C75-MSCI!B76/MSCI!B75</f>
        <v>7.1119919871063808E-2</v>
      </c>
      <c r="G46" s="9">
        <f t="shared" si="8"/>
        <v>6.9357780905068639E-2</v>
      </c>
      <c r="H46" s="49">
        <f t="shared" si="4"/>
        <v>5.1601982802244789E-2</v>
      </c>
      <c r="U46" s="11">
        <f t="shared" si="9"/>
        <v>0.42429176938670871</v>
      </c>
      <c r="V46" s="11">
        <f t="shared" si="10"/>
        <v>0.75101009902347537</v>
      </c>
      <c r="W46" s="11">
        <f t="shared" si="11"/>
        <v>0.71681079399906034</v>
      </c>
      <c r="X46" s="18">
        <f t="shared" ref="X46:X77" si="12">U46/U35-1</f>
        <v>-0.67859002244788946</v>
      </c>
      <c r="Y46" s="18">
        <f t="shared" ref="Y46:Y77" si="13">V46/V35-1</f>
        <v>-0.62745175584827395</v>
      </c>
      <c r="Z46" s="18">
        <f t="shared" si="7"/>
        <v>-0.67129711336852349</v>
      </c>
      <c r="AA46" s="49">
        <f t="array" ref="AA46">PRODUCT(1+H36:H47)-1</f>
        <v>6.6871589533476161E-2</v>
      </c>
    </row>
    <row r="47" spans="1:27" ht="12.75" x14ac:dyDescent="0.2">
      <c r="A47" s="5">
        <v>39903</v>
      </c>
      <c r="B47" s="42">
        <f>CPI!C47/CPI!C46-1</f>
        <v>1.3100000000000112E-2</v>
      </c>
      <c r="C47" s="9">
        <f>Арсагера!B47/Арсагера!B46-B47-1</f>
        <v>0.20115070747632502</v>
      </c>
      <c r="D47" s="9">
        <f>MOEX!B47/MOEX!B46-B47-1</f>
        <v>0.14736013686552729</v>
      </c>
      <c r="E47" s="9">
        <f>MSCI!D77/MSCI!D76-MSCI!E77/MSCI!E76</f>
        <v>-7.1139461189045683E-2</v>
      </c>
      <c r="F47" s="9">
        <f>MSCI!C77/MSCI!C76-MSCI!B77/MSCI!B76</f>
        <v>3.8037809160875735E-2</v>
      </c>
      <c r="G47" s="9">
        <f t="shared" si="8"/>
        <v>0.15028639793125892</v>
      </c>
      <c r="H47" s="49">
        <f t="shared" si="4"/>
        <v>5.08643095450661E-2</v>
      </c>
      <c r="U47" s="11">
        <f t="shared" si="9"/>
        <v>0.50963835897522691</v>
      </c>
      <c r="V47" s="11">
        <f t="shared" si="10"/>
        <v>0.86167905000296796</v>
      </c>
      <c r="W47" s="11">
        <f t="shared" si="11"/>
        <v>0.82453770622742484</v>
      </c>
      <c r="X47" s="18">
        <f t="shared" si="12"/>
        <v>-0.62083853425581137</v>
      </c>
      <c r="Y47" s="18">
        <f t="shared" si="13"/>
        <v>-0.57665798860143069</v>
      </c>
      <c r="Z47" s="18">
        <f t="shared" si="7"/>
        <v>-0.6178176269466148</v>
      </c>
      <c r="AA47" s="49">
        <f t="array" ref="AA47">PRODUCT(1+H37:H48)-1</f>
        <v>0.10971027104704767</v>
      </c>
    </row>
    <row r="48" spans="1:27" ht="12.75" x14ac:dyDescent="0.2">
      <c r="A48" s="5">
        <v>39933</v>
      </c>
      <c r="B48" s="42">
        <f>CPI!C48/CPI!C47-1</f>
        <v>6.8999999999999062E-3</v>
      </c>
      <c r="C48" s="9">
        <f>Арсагера!B48/Арсагера!B47-B48-1</f>
        <v>0.30764983399518275</v>
      </c>
      <c r="D48" s="9">
        <f>MOEX!B48/MOEX!B47-B48-1</f>
        <v>0.18383116023298718</v>
      </c>
      <c r="E48" s="9">
        <f>MSCI!D78/MSCI!D77-MSCI!E78/MSCI!E77</f>
        <v>-2.5894931039658564E-2</v>
      </c>
      <c r="F48" s="9">
        <f>MSCI!C78/MSCI!C77-MSCI!B78/MSCI!B77</f>
        <v>0.21324475517775943</v>
      </c>
      <c r="G48" s="9">
        <f t="shared" si="8"/>
        <v>0.23746258193007941</v>
      </c>
      <c r="H48" s="49">
        <f t="shared" si="4"/>
        <v>7.0187252065103345E-2</v>
      </c>
      <c r="U48" s="11">
        <f t="shared" si="9"/>
        <v>0.66642851551153282</v>
      </c>
      <c r="V48" s="11">
        <f t="shared" si="10"/>
        <v>1.0200825095134718</v>
      </c>
      <c r="W48" s="11">
        <f t="shared" si="11"/>
        <v>1.0203345588468946</v>
      </c>
      <c r="X48" s="18">
        <f t="shared" si="12"/>
        <v>-0.53701906072059069</v>
      </c>
      <c r="Y48" s="18">
        <f t="shared" si="13"/>
        <v>-0.56097961574219668</v>
      </c>
      <c r="Z48" s="18">
        <f t="shared" si="7"/>
        <v>-0.56858619592834514</v>
      </c>
      <c r="AA48" s="49">
        <f t="array" ref="AA48">PRODUCT(1+H38:H49)-1</f>
        <v>9.2612265091169155E-2</v>
      </c>
    </row>
    <row r="49" spans="1:27" ht="12.75" x14ac:dyDescent="0.2">
      <c r="A49" s="5">
        <v>39962</v>
      </c>
      <c r="B49" s="42">
        <f>CPI!C49/CPI!C48-1</f>
        <v>5.7000000000000384E-3</v>
      </c>
      <c r="C49" s="9">
        <f>Арсагера!B49/Арсагера!B48-B49-1</f>
        <v>0.18634865100431841</v>
      </c>
      <c r="D49" s="9">
        <f>MOEX!B49/MOEX!B48-B49-1</f>
        <v>0.21490178855366171</v>
      </c>
      <c r="E49" s="9">
        <f>MSCI!D79/MSCI!D78-MSCI!E79/MSCI!E78</f>
        <v>-7.5190605308372627E-2</v>
      </c>
      <c r="F49" s="9">
        <f>MSCI!C79/MSCI!C78-MSCI!B79/MSCI!B78</f>
        <v>7.6483340510972608E-2</v>
      </c>
      <c r="G49" s="9">
        <f t="shared" si="8"/>
        <v>0.22670461974943204</v>
      </c>
      <c r="H49" s="49">
        <f t="shared" si="4"/>
        <v>-4.035596874511363E-2</v>
      </c>
      <c r="U49" s="11">
        <f t="shared" si="9"/>
        <v>0.79061657036791744</v>
      </c>
      <c r="V49" s="11">
        <f t="shared" si="10"/>
        <v>1.2393000652802244</v>
      </c>
      <c r="W49" s="11">
        <f t="shared" si="11"/>
        <v>1.2516491170274844</v>
      </c>
      <c r="X49" s="18">
        <f t="shared" si="12"/>
        <v>-0.42592756966614664</v>
      </c>
      <c r="Y49" s="18">
        <f t="shared" si="13"/>
        <v>-0.4081464429733932</v>
      </c>
      <c r="Z49" s="18">
        <f t="shared" si="7"/>
        <v>-0.42432030571625157</v>
      </c>
      <c r="AA49" s="49">
        <f t="array" ref="AA49">PRODUCT(1+H39:H50)-1</f>
        <v>9.8538315203761551E-2</v>
      </c>
    </row>
    <row r="50" spans="1:27" ht="12.75" x14ac:dyDescent="0.2">
      <c r="A50" s="5">
        <v>39994</v>
      </c>
      <c r="B50" s="42">
        <f>CPI!C50/CPI!C49-1</f>
        <v>6.0000000000000053E-3</v>
      </c>
      <c r="C50" s="9">
        <f>Арсагера!B50/Арсагера!B49-B50-1</f>
        <v>-5.5229772172092351E-2</v>
      </c>
      <c r="D50" s="9">
        <f>MOEX!B50/MOEX!B49-B50-1</f>
        <v>-0.14069021996166642</v>
      </c>
      <c r="E50" s="9">
        <f>MSCI!D80/MSCI!D79-MSCI!E80/MSCI!E79</f>
        <v>3.2977804390151855E-3</v>
      </c>
      <c r="F50" s="9">
        <f>MSCI!C80/MSCI!C79-MSCI!B80/MSCI!B79</f>
        <v>0.13878918404823826</v>
      </c>
      <c r="G50" s="9">
        <f t="shared" si="8"/>
        <v>-9.8338226810860574E-2</v>
      </c>
      <c r="H50" s="49">
        <f t="shared" si="4"/>
        <v>4.3108454638768223E-2</v>
      </c>
      <c r="J50" t="s">
        <v>2</v>
      </c>
      <c r="U50" s="11">
        <f t="shared" si="9"/>
        <v>0.74695099731101633</v>
      </c>
      <c r="V50" s="11">
        <f t="shared" si="10"/>
        <v>1.0649426664974422</v>
      </c>
      <c r="W50" s="11">
        <f t="shared" si="11"/>
        <v>1.1285641622696223</v>
      </c>
      <c r="X50" s="18">
        <f t="shared" si="12"/>
        <v>-0.35324440968245896</v>
      </c>
      <c r="Y50" s="18">
        <f t="shared" si="13"/>
        <v>-0.40245933392354261</v>
      </c>
      <c r="Z50" s="18">
        <f t="shared" si="7"/>
        <v>-0.39716522003495602</v>
      </c>
      <c r="AA50" s="49">
        <f t="array" ref="AA50">PRODUCT(1+H40:H51)-1</f>
        <v>8.7756164492579725E-2</v>
      </c>
    </row>
    <row r="51" spans="1:27" ht="13.5" thickBot="1" x14ac:dyDescent="0.25">
      <c r="A51" s="5">
        <v>40025</v>
      </c>
      <c r="B51" s="42">
        <f>CPI!C51/CPI!C50-1</f>
        <v>6.2999999999999723E-3</v>
      </c>
      <c r="C51" s="9">
        <f>Арсагера!B51/Арсагера!B50-B51-1</f>
        <v>4.5863350199687236E-2</v>
      </c>
      <c r="D51" s="9">
        <f>MOEX!B51/MOEX!B50-B51-1</f>
        <v>8.0018656029456903E-2</v>
      </c>
      <c r="E51" s="9">
        <f>MSCI!D81/MSCI!D80-MSCI!E81/MSCI!E80</f>
        <v>2.1994839911457786E-2</v>
      </c>
      <c r="F51" s="9">
        <f>MSCI!C81/MSCI!C80-MSCI!B81/MSCI!B80</f>
        <v>-5.2493238956543564E-3</v>
      </c>
      <c r="G51" s="9">
        <f t="shared" si="8"/>
        <v>7.7908002099998389E-2</v>
      </c>
      <c r="H51" s="49">
        <f t="shared" si="4"/>
        <v>-3.2044651900311152E-2</v>
      </c>
      <c r="U51" s="11">
        <f t="shared" si="9"/>
        <v>0.7812086724826971</v>
      </c>
      <c r="V51" s="11">
        <f t="shared" si="10"/>
        <v>1.1501579474189936</v>
      </c>
      <c r="W51" s="11">
        <f t="shared" si="11"/>
        <v>1.2164883413937071</v>
      </c>
      <c r="X51" s="18">
        <f t="shared" si="12"/>
        <v>-0.23504918469383373</v>
      </c>
      <c r="Y51" s="18">
        <f t="shared" si="13"/>
        <v>-0.28183792855248124</v>
      </c>
      <c r="Z51" s="18">
        <f t="shared" si="7"/>
        <v>-0.28640048820478936</v>
      </c>
      <c r="AA51" s="49">
        <f t="array" ref="AA51">PRODUCT(1+H41:H52)-1</f>
        <v>0.15778415416096614</v>
      </c>
    </row>
    <row r="52" spans="1:27" ht="12.75" x14ac:dyDescent="0.2">
      <c r="A52" s="5">
        <v>40056</v>
      </c>
      <c r="B52" s="42">
        <f>CPI!C52/CPI!C51-1</f>
        <v>0</v>
      </c>
      <c r="C52" s="9">
        <f>Арсагера!B52/Арсагера!B51-B52-1</f>
        <v>0.11677104270835059</v>
      </c>
      <c r="D52" s="9">
        <f>MOEX!B52/MOEX!B51-B52-1</f>
        <v>3.6914114220143013E-2</v>
      </c>
      <c r="E52" s="9">
        <f>MSCI!D82/MSCI!D81-MSCI!E82/MSCI!E81</f>
        <v>-7.559300397467883E-3</v>
      </c>
      <c r="F52" s="9">
        <f>MSCI!C82/MSCI!C81-MSCI!B82/MSCI!B81</f>
        <v>0.16050074838177353</v>
      </c>
      <c r="G52" s="9">
        <f t="shared" si="8"/>
        <v>8.0419921977527953E-2</v>
      </c>
      <c r="H52" s="49">
        <f t="shared" si="4"/>
        <v>3.6351120730822639E-2</v>
      </c>
      <c r="J52" s="15" t="s">
        <v>3</v>
      </c>
      <c r="K52" s="15"/>
      <c r="U52" s="11">
        <f t="shared" si="9"/>
        <v>0.87243122374130799</v>
      </c>
      <c r="V52" s="11">
        <f t="shared" si="10"/>
        <v>1.1926150092612235</v>
      </c>
      <c r="W52" s="11">
        <f t="shared" si="11"/>
        <v>1.3143182388951613</v>
      </c>
      <c r="X52" s="18">
        <f t="shared" si="12"/>
        <v>0.22080690182884677</v>
      </c>
      <c r="Y52" s="18">
        <f t="shared" si="13"/>
        <v>-1.4769391450141334E-2</v>
      </c>
      <c r="Z52" s="18">
        <f t="shared" si="7"/>
        <v>5.1556435545786927E-2</v>
      </c>
      <c r="AA52" s="49">
        <f t="array" ref="AA52">PRODUCT(1+H42:H53)-1</f>
        <v>0.40838336953742238</v>
      </c>
    </row>
    <row r="53" spans="1:27" ht="12.75" x14ac:dyDescent="0.2">
      <c r="A53" s="5">
        <v>40086</v>
      </c>
      <c r="B53" s="42">
        <f>CPI!C53/CPI!C52-1</f>
        <v>-2.9999999999996696E-4</v>
      </c>
      <c r="C53" s="9">
        <f>Арсагера!B53/Арсагера!B52-B53-1</f>
        <v>0.27305634589497019</v>
      </c>
      <c r="D53" s="9">
        <f>MOEX!B53/MOEX!B52-B53-1</f>
        <v>9.6663388722418864E-2</v>
      </c>
      <c r="E53" s="9">
        <f>MSCI!D83/MSCI!D82-MSCI!E83/MSCI!E82</f>
        <v>-4.8263590689612945E-2</v>
      </c>
      <c r="F53" s="9">
        <f>MSCI!C83/MSCI!C82-MSCI!B83/MSCI!B82</f>
        <v>2.0577414791312698E-2</v>
      </c>
      <c r="G53" s="9">
        <f t="shared" si="8"/>
        <v>9.7267752210725464E-2</v>
      </c>
      <c r="H53" s="49">
        <f t="shared" si="4"/>
        <v>0.17578859368424471</v>
      </c>
      <c r="J53" s="12" t="s">
        <v>4</v>
      </c>
      <c r="K53" s="12">
        <v>0.89942048379280581</v>
      </c>
      <c r="U53" s="11">
        <f t="shared" si="9"/>
        <v>1.1106541057407868</v>
      </c>
      <c r="V53" s="11">
        <f t="shared" si="10"/>
        <v>1.3078972174976324</v>
      </c>
      <c r="W53" s="11">
        <f t="shared" si="11"/>
        <v>1.4421590196820528</v>
      </c>
      <c r="X53" s="18">
        <f t="shared" si="12"/>
        <v>1.5073610230370051</v>
      </c>
      <c r="Y53" s="18">
        <f t="shared" si="13"/>
        <v>0.53473993190815405</v>
      </c>
      <c r="Z53" s="18">
        <f t="shared" si="7"/>
        <v>0.71288544614221738</v>
      </c>
      <c r="AA53" s="49">
        <f t="array" ref="AA53">PRODUCT(1+H43:H54)-1</f>
        <v>0.59680655710626329</v>
      </c>
    </row>
    <row r="54" spans="1:27" ht="12.75" x14ac:dyDescent="0.2">
      <c r="A54" s="5">
        <v>40116</v>
      </c>
      <c r="B54" s="42">
        <f>CPI!C54/CPI!C53-1</f>
        <v>0</v>
      </c>
      <c r="C54" s="9">
        <f>Арсагера!B54/Арсагера!B53-B54-1</f>
        <v>0.11093256043615729</v>
      </c>
      <c r="D54" s="9">
        <f>MOEX!B54/MOEX!B53-B54-1</f>
        <v>3.3394931362196401E-2</v>
      </c>
      <c r="E54" s="9">
        <f>MSCI!D84/MSCI!D83-MSCI!E84/MSCI!E83</f>
        <v>-5.25094762920153E-3</v>
      </c>
      <c r="F54" s="9">
        <f>MSCI!C84/MSCI!C83-MSCI!B84/MSCI!B83</f>
        <v>2.0916090126587239E-2</v>
      </c>
      <c r="G54" s="9">
        <f t="shared" si="8"/>
        <v>3.8127137795922562E-2</v>
      </c>
      <c r="H54" s="49">
        <f t="shared" si="4"/>
        <v>7.2805422640234735E-2</v>
      </c>
      <c r="J54" s="12" t="s">
        <v>5</v>
      </c>
      <c r="K54" s="12">
        <v>0.80895720666608484</v>
      </c>
      <c r="U54" s="11">
        <f t="shared" si="9"/>
        <v>1.2338618094495428</v>
      </c>
      <c r="V54" s="11">
        <f t="shared" si="10"/>
        <v>1.3515743553047734</v>
      </c>
      <c r="W54" s="11">
        <f t="shared" si="11"/>
        <v>1.4971444153491029</v>
      </c>
      <c r="X54" s="18">
        <f t="shared" si="12"/>
        <v>2.2884150638906098</v>
      </c>
      <c r="Y54" s="18">
        <f t="shared" si="13"/>
        <v>0.91333111735908834</v>
      </c>
      <c r="Z54" s="18">
        <f t="shared" si="7"/>
        <v>1.1761386247894019</v>
      </c>
      <c r="AA54" s="49">
        <f t="array" ref="AA54">PRODUCT(1+H44:H55)-1</f>
        <v>0.49868163532005227</v>
      </c>
    </row>
    <row r="55" spans="1:27" ht="14.25" x14ac:dyDescent="0.2">
      <c r="A55" s="5">
        <v>40147</v>
      </c>
      <c r="B55" s="42">
        <f>CPI!C55/CPI!C54-1</f>
        <v>2.9000000000001247E-3</v>
      </c>
      <c r="C55" s="9">
        <f>Арсагера!B55/Арсагера!B54-B55-1</f>
        <v>-1.9689837729795268E-2</v>
      </c>
      <c r="D55" s="9">
        <f>MOEX!B55/MOEX!B54-B55-1</f>
        <v>3.586236917042962E-2</v>
      </c>
      <c r="E55" s="9">
        <f>MSCI!D85/MSCI!D84-MSCI!E85/MSCI!E84</f>
        <v>-2.2484357560197177E-2</v>
      </c>
      <c r="F55" s="9">
        <f>MSCI!C85/MSCI!C84-MSCI!B85/MSCI!B84</f>
        <v>-7.1671992061637435E-2</v>
      </c>
      <c r="G55" s="9">
        <f t="shared" si="8"/>
        <v>1.3665251048671698E-2</v>
      </c>
      <c r="H55" s="49">
        <f t="shared" si="4"/>
        <v>-3.3355088778466963E-2</v>
      </c>
      <c r="J55" s="12" t="s">
        <v>6</v>
      </c>
      <c r="K55" s="39">
        <v>0.80589234901901663</v>
      </c>
      <c r="U55" s="11">
        <f t="shared" si="9"/>
        <v>1.2095672706404899</v>
      </c>
      <c r="V55" s="11">
        <f t="shared" si="10"/>
        <v>1.4000450137959985</v>
      </c>
      <c r="W55" s="11">
        <f t="shared" si="11"/>
        <v>1.5176032696409651</v>
      </c>
      <c r="X55" s="18">
        <f t="shared" si="12"/>
        <v>2.1661157787687557</v>
      </c>
      <c r="Y55" s="18">
        <f t="shared" si="13"/>
        <v>0.96487256777142139</v>
      </c>
      <c r="Z55" s="18">
        <f t="shared" si="7"/>
        <v>1.2245899154102804</v>
      </c>
      <c r="AA55" s="49">
        <f t="array" ref="AA55">PRODUCT(1+H45:H56)-1</f>
        <v>0.40270729584329978</v>
      </c>
    </row>
    <row r="56" spans="1:27" ht="12.75" x14ac:dyDescent="0.2">
      <c r="A56" s="5">
        <v>40178</v>
      </c>
      <c r="B56" s="42">
        <f>CPI!C56/CPI!C55-1</f>
        <v>4.0999999999999925E-3</v>
      </c>
      <c r="C56" s="9">
        <f>Арсагера!B56/Арсагера!B55-B56-1</f>
        <v>4.2641171498424502E-2</v>
      </c>
      <c r="D56" s="9">
        <f>MOEX!B56/MOEX!B55-B56-1</f>
        <v>6.2365584584671563E-2</v>
      </c>
      <c r="E56" s="9">
        <f>MSCI!D86/MSCI!D85-MSCI!E86/MSCI!E85</f>
        <v>-3.8791375389422678E-2</v>
      </c>
      <c r="F56" s="9">
        <f>MSCI!C86/MSCI!C85-MSCI!B86/MSCI!B85</f>
        <v>8.3026044855717629E-2</v>
      </c>
      <c r="G56" s="9">
        <f t="shared" si="8"/>
        <v>8.1793721424604962E-2</v>
      </c>
      <c r="H56" s="49">
        <f t="shared" si="4"/>
        <v>-3.915254992618046E-2</v>
      </c>
      <c r="J56" s="12" t="s">
        <v>7</v>
      </c>
      <c r="K56" s="12">
        <v>3.4813776399405784E-2</v>
      </c>
      <c r="U56" s="11">
        <f t="shared" si="9"/>
        <v>1.2611446360667522</v>
      </c>
      <c r="V56" s="11">
        <f t="shared" si="10"/>
        <v>1.4873596395262405</v>
      </c>
      <c r="W56" s="11">
        <f t="shared" si="11"/>
        <v>1.6417336887110479</v>
      </c>
      <c r="X56" s="18">
        <f t="shared" si="12"/>
        <v>2.3318873832729534</v>
      </c>
      <c r="Y56" s="18">
        <f t="shared" si="13"/>
        <v>1.0792319522948914</v>
      </c>
      <c r="Z56" s="18">
        <f t="shared" si="7"/>
        <v>1.4491828372208362</v>
      </c>
      <c r="AA56" s="49">
        <f t="array" ref="AA56">PRODUCT(1+H46:H57)-1</f>
        <v>0.50736633878241788</v>
      </c>
    </row>
    <row r="57" spans="1:27" ht="13.5" thickBot="1" x14ac:dyDescent="0.25">
      <c r="A57" s="5">
        <v>40207</v>
      </c>
      <c r="B57" s="42">
        <f>CPI!C57/CPI!C56-1</f>
        <v>1.639999999999997E-2</v>
      </c>
      <c r="C57" s="9">
        <f>Арсагера!B57/Арсагера!B56-B57-1</f>
        <v>0.12699670857610146</v>
      </c>
      <c r="D57" s="9">
        <f>MOEX!B57/MOEX!B56-B57-1</f>
        <v>3.0432292238929515E-2</v>
      </c>
      <c r="E57" s="9">
        <f>MSCI!D87/MSCI!D86-MSCI!E87/MSCI!E86</f>
        <v>-1.7470842249122764E-2</v>
      </c>
      <c r="F57" s="9">
        <f>MSCI!C87/MSCI!C86-MSCI!B87/MSCI!B86</f>
        <v>5.3409458229624507E-2</v>
      </c>
      <c r="G57" s="9">
        <f t="shared" si="8"/>
        <v>4.3600004884766293E-2</v>
      </c>
      <c r="H57" s="49">
        <f t="shared" si="4"/>
        <v>8.3396703691335172E-2</v>
      </c>
      <c r="J57" s="13" t="s">
        <v>8</v>
      </c>
      <c r="K57" s="41">
        <v>191</v>
      </c>
      <c r="U57" s="11">
        <f t="shared" si="9"/>
        <v>1.4213058538856351</v>
      </c>
      <c r="V57" s="11">
        <f t="shared" si="10"/>
        <v>1.532623402740692</v>
      </c>
      <c r="W57" s="11">
        <f t="shared" si="11"/>
        <v>1.7133132855583348</v>
      </c>
      <c r="X57" s="18">
        <f t="shared" si="12"/>
        <v>2.3498313105155386</v>
      </c>
      <c r="Y57" s="18">
        <f t="shared" si="13"/>
        <v>1.0407493916973074</v>
      </c>
      <c r="Z57" s="18">
        <f t="shared" si="7"/>
        <v>1.3901890148721461</v>
      </c>
      <c r="AA57" s="49">
        <f t="array" ref="AA57">PRODUCT(1+H47:H58)-1</f>
        <v>0.48990830722904377</v>
      </c>
    </row>
    <row r="58" spans="1:27" ht="12.75" x14ac:dyDescent="0.2">
      <c r="A58" s="5">
        <v>40236</v>
      </c>
      <c r="B58" s="42">
        <f>CPI!C58/CPI!C57-1</f>
        <v>8.599999999999941E-3</v>
      </c>
      <c r="C58" s="9">
        <f>Арсагера!B58/Арсагера!B57-B58-1</f>
        <v>-6.5974700179243229E-3</v>
      </c>
      <c r="D58" s="9">
        <f>MOEX!B58/MOEX!B57-B58-1</f>
        <v>-6.9735371179039274E-2</v>
      </c>
      <c r="E58" s="9">
        <f>MSCI!D88/MSCI!D87-MSCI!E88/MSCI!E87</f>
        <v>1.9601310042772768E-2</v>
      </c>
      <c r="F58" s="9">
        <f>MSCI!C88/MSCI!C87-MSCI!B88/MSCI!B87</f>
        <v>7.4788340212272097E-2</v>
      </c>
      <c r="G58" s="9">
        <f t="shared" si="8"/>
        <v>-4.6019997750088686E-2</v>
      </c>
      <c r="H58" s="49">
        <f t="shared" si="4"/>
        <v>3.9422527732164363E-2</v>
      </c>
      <c r="U58" s="11">
        <f t="shared" si="9"/>
        <v>1.4119288311283242</v>
      </c>
      <c r="V58" s="11">
        <f t="shared" si="10"/>
        <v>1.4257453408728875</v>
      </c>
      <c r="W58" s="11">
        <f t="shared" si="11"/>
        <v>1.6344666120117433</v>
      </c>
      <c r="X58" s="18">
        <f t="shared" si="12"/>
        <v>1.7704524321273802</v>
      </c>
      <c r="Y58" s="18">
        <f t="shared" si="13"/>
        <v>0.65461298016700842</v>
      </c>
      <c r="Z58" s="18">
        <f t="shared" si="7"/>
        <v>0.98228243495382728</v>
      </c>
      <c r="AA58" s="49">
        <f t="array" ref="AA58">PRODUCT(1+H48:H59)-1</f>
        <v>0.38748044272086091</v>
      </c>
    </row>
    <row r="59" spans="1:27" ht="13.5" thickBot="1" x14ac:dyDescent="0.25">
      <c r="A59" s="5">
        <v>40268</v>
      </c>
      <c r="B59" s="42">
        <f>CPI!C59/CPI!C58-1</f>
        <v>6.2999999999999723E-3</v>
      </c>
      <c r="C59" s="9">
        <f>Арсагера!B59/Арсагера!B58-B59-1</f>
        <v>0.10265545691789524</v>
      </c>
      <c r="D59" s="9">
        <f>MOEX!B59/MOEX!B58-B59-1</f>
        <v>8.1878869643227103E-2</v>
      </c>
      <c r="E59" s="9">
        <f>MSCI!D89/MSCI!D88-MSCI!E89/MSCI!E88</f>
        <v>-1.9071445219801308E-2</v>
      </c>
      <c r="F59" s="9">
        <f>MSCI!C89/MSCI!C88-MSCI!B89/MSCI!B88</f>
        <v>0.16195305887557354</v>
      </c>
      <c r="G59" s="9">
        <f t="shared" si="8"/>
        <v>0.12403571879531761</v>
      </c>
      <c r="H59" s="49">
        <f t="shared" si="4"/>
        <v>-2.1380261877422368E-2</v>
      </c>
      <c r="J59" t="s">
        <v>9</v>
      </c>
      <c r="U59" s="11">
        <f t="shared" si="9"/>
        <v>1.5568710304233522</v>
      </c>
      <c r="V59" s="11">
        <f t="shared" si="10"/>
        <v>1.5424837577826571</v>
      </c>
      <c r="W59" s="11">
        <f t="shared" si="11"/>
        <v>1.8371988530795673</v>
      </c>
      <c r="X59" s="18">
        <f t="shared" si="12"/>
        <v>1.3361410776793359</v>
      </c>
      <c r="Y59" s="18">
        <f t="shared" si="13"/>
        <v>0.51211666056145244</v>
      </c>
      <c r="Z59" s="18">
        <f t="shared" si="7"/>
        <v>0.80058475639189486</v>
      </c>
      <c r="AA59" s="49">
        <f t="array" ref="AA59">PRODUCT(1+H49:H60)-1</f>
        <v>0.31660747819591939</v>
      </c>
    </row>
    <row r="60" spans="1:27" ht="12.75" x14ac:dyDescent="0.2">
      <c r="A60" s="5">
        <v>40298</v>
      </c>
      <c r="B60" s="42">
        <f>CPI!C60/CPI!C59-1</f>
        <v>2.9000000000001247E-3</v>
      </c>
      <c r="C60" s="9">
        <f>Арсагера!B60/Арсагера!B59-B60-1</f>
        <v>3.1984194795424692E-3</v>
      </c>
      <c r="D60" s="9">
        <f>MOEX!B60/MOEX!B59-B60-1</f>
        <v>-1.2628070620465892E-2</v>
      </c>
      <c r="E60" s="9">
        <f>MSCI!D90/MSCI!D89-MSCI!E90/MSCI!E89</f>
        <v>7.5345965722219965E-3</v>
      </c>
      <c r="F60" s="9">
        <f>MSCI!C90/MSCI!C89-MSCI!B90/MSCI!B89</f>
        <v>-1.5713871932949708E-3</v>
      </c>
      <c r="G60" s="9">
        <f t="shared" si="8"/>
        <v>-1.2323310236347017E-2</v>
      </c>
      <c r="H60" s="49">
        <f t="shared" si="4"/>
        <v>1.5521729715889486E-2</v>
      </c>
      <c r="J60" s="14"/>
      <c r="K60" s="14" t="s">
        <v>13</v>
      </c>
      <c r="L60" s="14" t="s">
        <v>14</v>
      </c>
      <c r="M60" s="14" t="s">
        <v>15</v>
      </c>
      <c r="N60" s="14" t="s">
        <v>16</v>
      </c>
      <c r="O60" s="14" t="s">
        <v>17</v>
      </c>
      <c r="U60" s="11">
        <f t="shared" si="9"/>
        <v>1.5618505570541936</v>
      </c>
      <c r="V60" s="11">
        <f t="shared" si="10"/>
        <v>1.5230051639584561</v>
      </c>
      <c r="W60" s="11">
        <f t="shared" si="11"/>
        <v>1.8145584816472069</v>
      </c>
      <c r="X60" s="18">
        <f t="shared" si="12"/>
        <v>0.97548421775093641</v>
      </c>
      <c r="Y60" s="18">
        <f t="shared" si="13"/>
        <v>0.2289236534608603</v>
      </c>
      <c r="Z60" s="18">
        <f t="shared" si="7"/>
        <v>0.44973416028652213</v>
      </c>
      <c r="AA60" s="49">
        <f t="array" ref="AA60">PRODUCT(1+H50:H61)-1</f>
        <v>0.28943055822220232</v>
      </c>
    </row>
    <row r="61" spans="1:27" ht="14.25" x14ac:dyDescent="0.2">
      <c r="A61" s="5">
        <v>40329</v>
      </c>
      <c r="B61" s="42">
        <f>CPI!C61/CPI!C60-1</f>
        <v>4.9999999999998934E-3</v>
      </c>
      <c r="C61" s="9">
        <f>Арсагера!B61/Арсагера!B60-B61-1</f>
        <v>-0.15006307350912618</v>
      </c>
      <c r="D61" s="9">
        <f>MOEX!B61/MOEX!B60-B61-1</f>
        <v>-7.7018648257489275E-2</v>
      </c>
      <c r="E61" s="9">
        <f>MSCI!D91/MSCI!D90-MSCI!E91/MSCI!E90</f>
        <v>1.5148455681649131E-2</v>
      </c>
      <c r="F61" s="9">
        <f>MSCI!C91/MSCI!C90-MSCI!B91/MSCI!B90</f>
        <v>-5.5910851804117256E-2</v>
      </c>
      <c r="G61" s="9">
        <f t="shared" si="8"/>
        <v>-8.9898490980042822E-2</v>
      </c>
      <c r="H61" s="49">
        <f t="shared" si="4"/>
        <v>-6.0164582529083355E-2</v>
      </c>
      <c r="J61" s="12" t="s">
        <v>10</v>
      </c>
      <c r="K61" s="12">
        <v>3</v>
      </c>
      <c r="L61" s="12">
        <v>0.95970722991370649</v>
      </c>
      <c r="M61" s="12">
        <v>0.31990240997123548</v>
      </c>
      <c r="N61" s="12">
        <v>263.94609467096569</v>
      </c>
      <c r="O61" s="39">
        <v>6.0230656483384888E-67</v>
      </c>
      <c r="U61" s="11">
        <f t="shared" si="9"/>
        <v>1.3274744621007004</v>
      </c>
      <c r="V61" s="11">
        <f t="shared" si="10"/>
        <v>1.4057053649411999</v>
      </c>
      <c r="W61" s="11">
        <f t="shared" si="11"/>
        <v>1.6514324123520852</v>
      </c>
      <c r="X61" s="18">
        <f t="shared" si="12"/>
        <v>0.77719082895603253</v>
      </c>
      <c r="Y61" s="18">
        <f t="shared" si="13"/>
        <v>0.31998220107427366</v>
      </c>
      <c r="Z61" s="18">
        <f t="shared" si="7"/>
        <v>0.46330396406610852</v>
      </c>
      <c r="AA61" s="49">
        <f t="array" ref="AA61">PRODUCT(1+H51:H62)-1</f>
        <v>0.20087874809876238</v>
      </c>
    </row>
    <row r="62" spans="1:27" ht="12.75" x14ac:dyDescent="0.2">
      <c r="A62" s="5">
        <v>40359</v>
      </c>
      <c r="B62" s="42">
        <f>CPI!C62/CPI!C61-1</f>
        <v>3.9000000000000146E-3</v>
      </c>
      <c r="C62" s="9">
        <f>Арсагера!B62/Арсагера!B61-B62-1</f>
        <v>-4.908669560011969E-2</v>
      </c>
      <c r="D62" s="9">
        <f>MOEX!B62/MOEX!B61-B62-1</f>
        <v>-2.0765873519750344E-2</v>
      </c>
      <c r="E62" s="9">
        <f>MSCI!D92/MSCI!D91-MSCI!E92/MSCI!E91</f>
        <v>1.9471684176061488E-2</v>
      </c>
      <c r="F62" s="9">
        <f>MSCI!C92/MSCI!C91-MSCI!B92/MSCI!B91</f>
        <v>-5.1183144366773181E-3</v>
      </c>
      <c r="G62" s="9">
        <f t="shared" si="8"/>
        <v>-2.0559542392986647E-2</v>
      </c>
      <c r="H62" s="49">
        <f t="shared" si="4"/>
        <v>-2.8527153207133043E-2</v>
      </c>
      <c r="J62" s="12" t="s">
        <v>11</v>
      </c>
      <c r="K62" s="12">
        <v>187</v>
      </c>
      <c r="L62" s="12">
        <v>0.22664381808412293</v>
      </c>
      <c r="M62" s="12">
        <v>1.2119990271878232E-3</v>
      </c>
      <c r="N62" s="12"/>
      <c r="O62" s="12"/>
      <c r="U62" s="11">
        <f t="shared" si="9"/>
        <v>1.2623131272626307</v>
      </c>
      <c r="V62" s="11">
        <f t="shared" si="10"/>
        <v>1.3765146651267965</v>
      </c>
      <c r="W62" s="11">
        <f t="shared" si="11"/>
        <v>1.6174797176611804</v>
      </c>
      <c r="X62" s="18">
        <f t="shared" si="12"/>
        <v>0.61584627990748464</v>
      </c>
      <c r="Y62" s="18">
        <f t="shared" si="13"/>
        <v>0.19680489815834212</v>
      </c>
      <c r="Z62" s="18">
        <f t="shared" si="7"/>
        <v>0.32963026658197592</v>
      </c>
      <c r="AA62" s="49">
        <f t="array" ref="AA62">PRODUCT(1+H52:H63)-1</f>
        <v>0.26553346735905681</v>
      </c>
    </row>
    <row r="63" spans="1:27" ht="13.5" thickBot="1" x14ac:dyDescent="0.25">
      <c r="A63" s="5">
        <v>40389</v>
      </c>
      <c r="B63" s="42">
        <f>CPI!C63/CPI!C62-1</f>
        <v>3.6000000000000476E-3</v>
      </c>
      <c r="C63" s="9">
        <f>Арсагера!B63/Арсагера!B62-B63-1</f>
        <v>7.3515232021629906E-2</v>
      </c>
      <c r="D63" s="9">
        <f>MOEX!B63/MOEX!B62-B63-1</f>
        <v>6.3883715184186673E-2</v>
      </c>
      <c r="E63" s="9">
        <f>MSCI!D93/MSCI!D92-MSCI!E93/MSCI!E92</f>
        <v>-5.3346686145301359E-3</v>
      </c>
      <c r="F63" s="9">
        <f>MSCI!C93/MSCI!C92-MSCI!B93/MSCI!B92</f>
        <v>-3.0743084331215531E-2</v>
      </c>
      <c r="G63" s="9">
        <f t="shared" si="8"/>
        <v>5.3445645588581149E-2</v>
      </c>
      <c r="H63" s="49">
        <f t="shared" si="4"/>
        <v>2.0069586433048757E-2</v>
      </c>
      <c r="J63" s="13" t="s">
        <v>12</v>
      </c>
      <c r="K63" s="13">
        <v>190</v>
      </c>
      <c r="L63" s="13">
        <v>1.1863510479978294</v>
      </c>
      <c r="M63" s="13"/>
      <c r="N63" s="13"/>
      <c r="O63" s="13"/>
      <c r="U63" s="11">
        <f t="shared" si="9"/>
        <v>1.3551123696972922</v>
      </c>
      <c r="V63" s="11">
        <f t="shared" si="10"/>
        <v>1.4644515359406129</v>
      </c>
      <c r="W63" s="11">
        <f t="shared" si="11"/>
        <v>1.7039269653980182</v>
      </c>
      <c r="X63" s="18">
        <f t="shared" si="12"/>
        <v>0.55325982475279689</v>
      </c>
      <c r="Y63" s="18">
        <f t="shared" si="13"/>
        <v>0.22793317589368689</v>
      </c>
      <c r="Z63" s="18">
        <f t="shared" si="7"/>
        <v>0.2964340864891053</v>
      </c>
      <c r="AA63" s="49">
        <f t="array" ref="AA63">PRODUCT(1+H53:H64)-1</f>
        <v>0.22328287461966889</v>
      </c>
    </row>
    <row r="64" spans="1:27" ht="13.5" thickBot="1" x14ac:dyDescent="0.25">
      <c r="A64" s="5">
        <v>40421</v>
      </c>
      <c r="B64" s="42">
        <f>CPI!C64/CPI!C63-1</f>
        <v>5.5000000000000604E-3</v>
      </c>
      <c r="C64" s="9">
        <f>Арсагера!B64/Арсагера!B63-B64-1</f>
        <v>-2.5851181868616901E-3</v>
      </c>
      <c r="D64" s="9">
        <f>MOEX!B64/MOEX!B63-B64-1</f>
        <v>-2.35170701876668E-2</v>
      </c>
      <c r="E64" s="9">
        <f>MSCI!D94/MSCI!D93-MSCI!E94/MSCI!E93</f>
        <v>-2.66556636065024E-2</v>
      </c>
      <c r="F64" s="9">
        <f>MSCI!C94/MSCI!C93-MSCI!B94/MSCI!B93</f>
        <v>7.219832785590985E-2</v>
      </c>
      <c r="G64" s="9">
        <f t="shared" si="8"/>
        <v>-4.337036078441811E-3</v>
      </c>
      <c r="H64" s="49">
        <f t="shared" si="4"/>
        <v>1.7519178915801209E-3</v>
      </c>
      <c r="U64" s="11">
        <f t="shared" si="9"/>
        <v>1.3516092440651466</v>
      </c>
      <c r="V64" s="11">
        <f t="shared" si="10"/>
        <v>1.4300119263834612</v>
      </c>
      <c r="W64" s="11">
        <f t="shared" si="11"/>
        <v>1.6965369726740571</v>
      </c>
      <c r="X64" s="18">
        <f t="shared" si="12"/>
        <v>0.21694885660522267</v>
      </c>
      <c r="Y64" s="18">
        <f t="shared" si="13"/>
        <v>9.3367205963988287E-2</v>
      </c>
      <c r="Z64" s="18">
        <f t="shared" si="7"/>
        <v>0.17638689598050417</v>
      </c>
      <c r="AA64" s="49">
        <f t="array" ref="AA64">PRODUCT(1+H54:H65)-1</f>
        <v>2.801746296622909E-2</v>
      </c>
    </row>
    <row r="65" spans="1:27" ht="12.75" x14ac:dyDescent="0.2">
      <c r="A65" s="5">
        <v>40451</v>
      </c>
      <c r="B65" s="42">
        <f>CPI!C65/CPI!C64-1</f>
        <v>8.3999999999999631E-3</v>
      </c>
      <c r="C65" s="9">
        <f>Арсагера!B65/Арсагера!B64-B65-1</f>
        <v>3.4434407178515425E-2</v>
      </c>
      <c r="D65" s="9">
        <f>MOEX!B65/MOEX!B64-B65-1</f>
        <v>4.3797029557111955E-2</v>
      </c>
      <c r="E65" s="9">
        <f>MSCI!D95/MSCI!D94-MSCI!E95/MSCI!E94</f>
        <v>-1.7878678825526517E-2</v>
      </c>
      <c r="F65" s="9">
        <f>MSCI!C95/MSCI!C94-MSCI!B95/MSCI!B94</f>
        <v>1.6577436388130584E-2</v>
      </c>
      <c r="G65" s="9">
        <f t="shared" si="8"/>
        <v>4.6329993929278543E-2</v>
      </c>
      <c r="H65" s="49">
        <f t="shared" si="4"/>
        <v>-1.1895586750763118E-2</v>
      </c>
      <c r="J65" s="14"/>
      <c r="K65" s="14" t="s">
        <v>18</v>
      </c>
      <c r="L65" s="14" t="s">
        <v>7</v>
      </c>
      <c r="M65" s="14" t="s">
        <v>19</v>
      </c>
      <c r="N65" s="14" t="s">
        <v>20</v>
      </c>
      <c r="O65" s="14" t="s">
        <v>21</v>
      </c>
      <c r="P65" s="14" t="s">
        <v>22</v>
      </c>
      <c r="Q65" s="14" t="s">
        <v>23</v>
      </c>
      <c r="R65" s="14" t="s">
        <v>24</v>
      </c>
      <c r="U65" s="11">
        <f t="shared" si="9"/>
        <v>1.3981511071215313</v>
      </c>
      <c r="V65" s="11">
        <f t="shared" si="10"/>
        <v>1.4926422009903002</v>
      </c>
      <c r="W65" s="11">
        <f t="shared" si="11"/>
        <v>1.7751375203188426</v>
      </c>
      <c r="X65" s="18">
        <f t="shared" si="12"/>
        <v>0.13315048444953659</v>
      </c>
      <c r="Y65" s="18">
        <f t="shared" si="13"/>
        <v>0.10437298187247479</v>
      </c>
      <c r="Z65" s="18">
        <f t="shared" si="7"/>
        <v>0.18568222418604652</v>
      </c>
      <c r="AA65" s="49">
        <f t="array" ref="AA65">PRODUCT(1+H55:H66)-1</f>
        <v>-6.2205230777034881E-2</v>
      </c>
    </row>
    <row r="66" spans="1:27" ht="14.25" x14ac:dyDescent="0.2">
      <c r="A66" s="5">
        <v>40480</v>
      </c>
      <c r="B66" s="42">
        <f>CPI!C66/CPI!C65-1</f>
        <v>4.9999999999998934E-3</v>
      </c>
      <c r="C66" s="9">
        <f>Арсагера!B66/Арсагера!B65-B66-1</f>
        <v>2.1996356426689623E-2</v>
      </c>
      <c r="D66" s="9">
        <f>MOEX!B66/MOEX!B65-B66-1</f>
        <v>5.2683618336059501E-2</v>
      </c>
      <c r="E66" s="9">
        <f>MSCI!D96/MSCI!D95-MSCI!E96/MSCI!E95</f>
        <v>-3.8511813767535541E-2</v>
      </c>
      <c r="F66" s="9">
        <f>MSCI!C96/MSCI!C95-MSCI!B96/MSCI!B95</f>
        <v>-2.0846662542741035E-2</v>
      </c>
      <c r="G66" s="9">
        <f t="shared" si="8"/>
        <v>4.3344387963878989E-2</v>
      </c>
      <c r="H66" s="49">
        <f t="shared" si="4"/>
        <v>-2.1348031537189366E-2</v>
      </c>
      <c r="J66" s="33" t="s">
        <v>51</v>
      </c>
      <c r="K66" s="35">
        <v>1.6124785558694385E-3</v>
      </c>
      <c r="L66" s="12">
        <v>2.5464835759248243E-3</v>
      </c>
      <c r="M66" s="12">
        <v>0.63321773252899272</v>
      </c>
      <c r="N66" s="38">
        <v>0.52736510710192819</v>
      </c>
      <c r="O66" s="12">
        <v>-3.4110486204235665E-3</v>
      </c>
      <c r="P66" s="12">
        <v>6.6360057321624439E-3</v>
      </c>
      <c r="Q66" s="12">
        <v>-3.4110486204235665E-3</v>
      </c>
      <c r="R66" s="12">
        <v>6.6360057321624439E-3</v>
      </c>
      <c r="U66" s="11">
        <f t="shared" si="9"/>
        <v>1.4289053372121472</v>
      </c>
      <c r="V66" s="11">
        <f t="shared" si="10"/>
        <v>1.5712799930195689</v>
      </c>
      <c r="W66" s="11">
        <f t="shared" si="11"/>
        <v>1.8520797696887807</v>
      </c>
      <c r="X66" s="18">
        <f t="shared" si="12"/>
        <v>0.18133598014396801</v>
      </c>
      <c r="Y66" s="18">
        <f t="shared" si="13"/>
        <v>0.12230676695122389</v>
      </c>
      <c r="Z66" s="18">
        <f t="shared" si="7"/>
        <v>0.2203978514931284</v>
      </c>
      <c r="AA66" s="49">
        <f t="array" ref="AA66">PRODUCT(1+H56:H67)-1</f>
        <v>3.239195691617125E-3</v>
      </c>
    </row>
    <row r="67" spans="1:27" ht="14.25" x14ac:dyDescent="0.2">
      <c r="A67" s="5">
        <v>40512</v>
      </c>
      <c r="B67" s="42">
        <f>CPI!C67/CPI!C66-1</f>
        <v>8.0999999999999961E-3</v>
      </c>
      <c r="C67" s="9">
        <f>Арсагера!B67/Арсагера!B66-B67-1</f>
        <v>7.0683927384495471E-2</v>
      </c>
      <c r="D67" s="9">
        <f>MOEX!B67/MOEX!B66-B67-1</f>
        <v>1.959003050596575E-2</v>
      </c>
      <c r="E67" s="9">
        <f>MSCI!D97/MSCI!D96-MSCI!E97/MSCI!E96</f>
        <v>-2.3552526003996377E-2</v>
      </c>
      <c r="F67" s="9">
        <f>MSCI!C97/MSCI!C96-MSCI!B97/MSCI!B96</f>
        <v>6.7431870274245576E-2</v>
      </c>
      <c r="G67" s="9">
        <f t="shared" ref="G67:G98" si="14">$K$67*D67+$K$68*E67+$K$69*F67</f>
        <v>3.6581269660333877E-2</v>
      </c>
      <c r="H67" s="49">
        <f t="shared" si="4"/>
        <v>3.4102657724161593E-2</v>
      </c>
      <c r="J67" s="33" t="s">
        <v>48</v>
      </c>
      <c r="K67" s="36">
        <v>0.97591312171693723</v>
      </c>
      <c r="L67" s="12">
        <v>3.7199158692696188E-2</v>
      </c>
      <c r="M67" s="12">
        <v>26.234817023121316</v>
      </c>
      <c r="N67" s="39">
        <v>1.3935437415469308E-64</v>
      </c>
      <c r="O67" s="12">
        <v>0.90252918694715245</v>
      </c>
      <c r="P67" s="12">
        <v>1.0492970564867219</v>
      </c>
      <c r="Q67" s="12">
        <v>0.90252918694715245</v>
      </c>
      <c r="R67" s="12">
        <v>1.0492970564867219</v>
      </c>
      <c r="U67" s="11">
        <f t="shared" ref="U67:U98" si="15">U66*(1+C67)</f>
        <v>1.5299059783069686</v>
      </c>
      <c r="V67" s="11">
        <f t="shared" ref="V67:V98" si="16">V66*(1+D67)</f>
        <v>1.6020614160162359</v>
      </c>
      <c r="W67" s="11">
        <f t="shared" ref="W67:W98" si="17">W66*(1+G67)</f>
        <v>1.9198311991762149</v>
      </c>
      <c r="X67" s="18">
        <f t="shared" si="12"/>
        <v>0.2131090554993178</v>
      </c>
      <c r="Y67" s="18">
        <f t="shared" si="13"/>
        <v>7.7117714802675819E-2</v>
      </c>
      <c r="Z67" s="18">
        <f t="shared" si="7"/>
        <v>0.16939258320483508</v>
      </c>
      <c r="AA67" s="49">
        <f t="array" ref="AA67">PRODUCT(1+H57:H68)-1</f>
        <v>7.5204331730812202E-2</v>
      </c>
    </row>
    <row r="68" spans="1:27" ht="14.25" x14ac:dyDescent="0.2">
      <c r="A68" s="5">
        <v>40543</v>
      </c>
      <c r="B68" s="42">
        <f>CPI!C68/CPI!C67-1</f>
        <v>1.0799999999999921E-2</v>
      </c>
      <c r="C68" s="9">
        <f>Арсагера!B68/Арсагера!B67-B68-1</f>
        <v>9.2146486036764452E-2</v>
      </c>
      <c r="D68" s="9">
        <f>MOEX!B68/MOEX!B67-B68-1</f>
        <v>7.0711015872458427E-2</v>
      </c>
      <c r="E68" s="9">
        <f>MSCI!D98/MSCI!D97-MSCI!E98/MSCI!E97</f>
        <v>-1.9021301733703311E-2</v>
      </c>
      <c r="F68" s="9">
        <f>MSCI!C98/MSCI!C97-MSCI!B98/MSCI!B97</f>
        <v>-1.9772140655920589E-2</v>
      </c>
      <c r="G68" s="9">
        <f t="shared" si="14"/>
        <v>6.2374777665992101E-2</v>
      </c>
      <c r="H68" s="49">
        <f t="shared" ref="H68:H131" si="18">C68-G68</f>
        <v>2.9771708370772351E-2</v>
      </c>
      <c r="J68" s="33" t="s">
        <v>49</v>
      </c>
      <c r="K68" s="36">
        <v>5.8338526467104551E-2</v>
      </c>
      <c r="L68" s="12">
        <v>7.1287003792074158E-2</v>
      </c>
      <c r="M68" s="12">
        <v>0.81836131922815858</v>
      </c>
      <c r="N68" s="38">
        <v>0.41419250016150067</v>
      </c>
      <c r="O68" s="12">
        <v>-8.2291558192259057E-2</v>
      </c>
      <c r="P68" s="12">
        <v>0.19896861112646816</v>
      </c>
      <c r="Q68" s="12">
        <v>-8.2291558192259057E-2</v>
      </c>
      <c r="R68" s="12">
        <v>0.19896861112646816</v>
      </c>
      <c r="U68" s="11">
        <f t="shared" si="15"/>
        <v>1.6708814381745942</v>
      </c>
      <c r="V68" s="11">
        <f t="shared" si="16"/>
        <v>1.7153448062328132</v>
      </c>
      <c r="W68" s="11">
        <f t="shared" si="17"/>
        <v>2.0395802433810664</v>
      </c>
      <c r="X68" s="18">
        <f t="shared" si="12"/>
        <v>0.17559597296152485</v>
      </c>
      <c r="Y68" s="18">
        <f t="shared" si="13"/>
        <v>0.1192213319758606</v>
      </c>
      <c r="Z68" s="18">
        <f t="shared" si="7"/>
        <v>0.1904304137327737</v>
      </c>
      <c r="AA68" s="49">
        <f t="array" ref="AA68">PRODUCT(1+H58:H69)-1</f>
        <v>2.6464714005672185E-2</v>
      </c>
    </row>
    <row r="69" spans="1:27" ht="15" thickBot="1" x14ac:dyDescent="0.25">
      <c r="A69" s="5">
        <v>40574</v>
      </c>
      <c r="B69" s="42">
        <f>CPI!C69/CPI!C68-1</f>
        <v>2.3700000000000054E-2</v>
      </c>
      <c r="C69" s="9">
        <f>Арсагера!B69/Арсагера!B68-B69-1</f>
        <v>4.4374749861231688E-2</v>
      </c>
      <c r="D69" s="9">
        <f>MOEX!B69/MOEX!B68-B69-1</f>
        <v>7.8665246506892661E-3</v>
      </c>
      <c r="E69" s="9">
        <f>MSCI!D99/MSCI!D98-MSCI!E99/MSCI!E98</f>
        <v>2.8276300619029859E-2</v>
      </c>
      <c r="F69" s="9">
        <f>MSCI!C99/MSCI!C98-MSCI!B99/MSCI!B98</f>
        <v>2.7291399056954546E-3</v>
      </c>
      <c r="G69" s="9">
        <f t="shared" si="14"/>
        <v>1.008902872852362E-2</v>
      </c>
      <c r="H69" s="49">
        <f t="shared" si="18"/>
        <v>3.4285721132708072E-2</v>
      </c>
      <c r="J69" s="34" t="s">
        <v>50</v>
      </c>
      <c r="K69" s="37">
        <v>0.27935042317182518</v>
      </c>
      <c r="L69" s="13">
        <v>4.2822130655913372E-2</v>
      </c>
      <c r="M69" s="13">
        <v>6.5235059277287331</v>
      </c>
      <c r="N69" s="40">
        <v>6.250384694066787E-10</v>
      </c>
      <c r="O69" s="13">
        <v>0.19487387711021364</v>
      </c>
      <c r="P69" s="13">
        <v>0.36382696923343671</v>
      </c>
      <c r="Q69" s="13">
        <v>0.19487387711021364</v>
      </c>
      <c r="R69" s="13">
        <v>0.36382696923343671</v>
      </c>
      <c r="U69" s="11">
        <f t="shared" si="15"/>
        <v>1.7450263840413669</v>
      </c>
      <c r="V69" s="11">
        <f t="shared" si="16"/>
        <v>1.7288386084354754</v>
      </c>
      <c r="W69" s="11">
        <f t="shared" si="17"/>
        <v>2.0601576270506672</v>
      </c>
      <c r="X69" s="18">
        <f t="shared" si="12"/>
        <v>0.2359166733969531</v>
      </c>
      <c r="Y69" s="18">
        <f t="shared" si="13"/>
        <v>0.21258583764827477</v>
      </c>
      <c r="Z69" s="18">
        <f t="shared" si="7"/>
        <v>0.2604464428398281</v>
      </c>
      <c r="AA69" s="49">
        <f t="array" ref="AA69">PRODUCT(1+H59:H70)-1</f>
        <v>2.6465620624132269E-2</v>
      </c>
    </row>
    <row r="70" spans="1:27" ht="12.75" x14ac:dyDescent="0.2">
      <c r="A70" s="5">
        <v>40602</v>
      </c>
      <c r="B70" s="42">
        <f>CPI!C70/CPI!C69-1</f>
        <v>7.8000000000000291E-3</v>
      </c>
      <c r="C70" s="9">
        <f>Арсагера!B70/Арсагера!B69-B70-1</f>
        <v>5.2091530302222688E-2</v>
      </c>
      <c r="D70" s="9">
        <f>MOEX!B70/MOEX!B69-B70-1</f>
        <v>2.4039078046937279E-2</v>
      </c>
      <c r="E70" s="9">
        <f>MSCI!D100/MSCI!D99-MSCI!E100/MSCI!E99</f>
        <v>5.8967487424737897E-2</v>
      </c>
      <c r="F70" s="9">
        <f>MSCI!C100/MSCI!C99-MSCI!B100/MSCI!B99</f>
        <v>-5.0946919491025255E-2</v>
      </c>
      <c r="G70" s="9">
        <f t="shared" si="14"/>
        <v>1.2668084506691567E-2</v>
      </c>
      <c r="H70" s="49">
        <f t="shared" si="18"/>
        <v>3.9423445795531122E-2</v>
      </c>
      <c r="U70" s="11">
        <f t="shared" si="15"/>
        <v>1.8359274788038358</v>
      </c>
      <c r="V70" s="11">
        <f t="shared" si="16"/>
        <v>1.7703982946742143</v>
      </c>
      <c r="W70" s="11">
        <f t="shared" si="17"/>
        <v>2.08625587796725</v>
      </c>
      <c r="X70" s="18">
        <f t="shared" si="12"/>
        <v>0.17924185300345741</v>
      </c>
      <c r="Y70" s="18">
        <f t="shared" si="13"/>
        <v>0.1477581437999631</v>
      </c>
      <c r="Z70" s="18">
        <f t="shared" si="7"/>
        <v>0.13556345545840398</v>
      </c>
      <c r="AA70" s="49">
        <f t="array" ref="AA70">PRODUCT(1+H60:H71)-1</f>
        <v>1.4282684803414103E-2</v>
      </c>
    </row>
    <row r="71" spans="1:27" ht="12.75" x14ac:dyDescent="0.2">
      <c r="A71" s="5">
        <v>40633</v>
      </c>
      <c r="B71" s="42">
        <f>CPI!C71/CPI!C70-1</f>
        <v>6.1999999999999833E-3</v>
      </c>
      <c r="C71" s="9">
        <f>Арсагера!B71/Арсагера!B70-B71-1</f>
        <v>-2.7460144458343994E-2</v>
      </c>
      <c r="D71" s="9">
        <f>MOEX!B71/MOEX!B70-B71-1</f>
        <v>1.3909958854434246E-2</v>
      </c>
      <c r="E71" s="9">
        <f>MSCI!D101/MSCI!D100-MSCI!E101/MSCI!E100</f>
        <v>8.8863552784255173E-3</v>
      </c>
      <c r="F71" s="9">
        <f>MSCI!C101/MSCI!C100-MSCI!B101/MSCI!B100</f>
        <v>-3.0635891213590227E-2</v>
      </c>
      <c r="G71" s="9">
        <f t="shared" si="14"/>
        <v>5.5351790664291654E-3</v>
      </c>
      <c r="H71" s="49">
        <f t="shared" si="18"/>
        <v>-3.2995323524773162E-2</v>
      </c>
      <c r="U71" s="11">
        <f t="shared" si="15"/>
        <v>1.7855126450208392</v>
      </c>
      <c r="V71" s="11">
        <f t="shared" si="16"/>
        <v>1.7950244621090932</v>
      </c>
      <c r="W71" s="11">
        <f t="shared" si="17"/>
        <v>2.0978036778301887</v>
      </c>
      <c r="X71" s="18">
        <f t="shared" si="12"/>
        <v>0.14320325779983367</v>
      </c>
      <c r="Y71" s="18">
        <f t="shared" si="13"/>
        <v>0.17860694407865907</v>
      </c>
      <c r="Z71" s="18">
        <f t="shared" si="7"/>
        <v>0.15609593135067179</v>
      </c>
      <c r="AA71" s="49">
        <f t="array" ref="AA71">PRODUCT(1+H61:H72)-1</f>
        <v>1.9447455191092811E-3</v>
      </c>
    </row>
    <row r="72" spans="1:27" ht="12.75" x14ac:dyDescent="0.2">
      <c r="A72" s="5">
        <v>40662</v>
      </c>
      <c r="B72" s="42">
        <f>CPI!C72/CPI!C71-1</f>
        <v>4.2999999999999705E-3</v>
      </c>
      <c r="C72" s="9">
        <f>Арсагера!B72/Арсагера!B71-B72-1</f>
        <v>-5.1263614759626264E-2</v>
      </c>
      <c r="D72" s="9">
        <f>MOEX!B72/MOEX!B71-B72-1</f>
        <v>-4.386165585597257E-2</v>
      </c>
      <c r="E72" s="9">
        <f>MSCI!D102/MSCI!D101-MSCI!E102/MSCI!E101</f>
        <v>3.7103592812171016E-3</v>
      </c>
      <c r="F72" s="9">
        <f>MSCI!C102/MSCI!C101-MSCI!B102/MSCI!B101</f>
        <v>-4.2397016862922077E-2</v>
      </c>
      <c r="G72" s="9">
        <f t="shared" si="14"/>
        <v>-5.4432333198826718E-2</v>
      </c>
      <c r="H72" s="49">
        <f t="shared" si="18"/>
        <v>3.1687184392004547E-3</v>
      </c>
      <c r="J72" s="50" t="s">
        <v>61</v>
      </c>
      <c r="K72" s="50"/>
      <c r="L72" s="44" t="s">
        <v>57</v>
      </c>
      <c r="M72" s="45" t="s">
        <v>58</v>
      </c>
      <c r="U72" s="11">
        <f t="shared" si="15"/>
        <v>1.6939808126380496</v>
      </c>
      <c r="V72" s="11">
        <f t="shared" si="16"/>
        <v>1.7162917168990119</v>
      </c>
      <c r="W72" s="11">
        <f t="shared" si="17"/>
        <v>1.9836153290528118</v>
      </c>
      <c r="X72" s="18">
        <f t="shared" si="12"/>
        <v>0.27609295771864462</v>
      </c>
      <c r="Y72" s="18">
        <f t="shared" si="13"/>
        <v>0.22094697772659044</v>
      </c>
      <c r="Z72" s="18">
        <f t="shared" si="7"/>
        <v>0.2011483571571715</v>
      </c>
      <c r="AA72" s="49">
        <f t="array" ref="AA72">PRODUCT(1+H62:H73)-1</f>
        <v>6.7681316884701248E-2</v>
      </c>
    </row>
    <row r="73" spans="1:27" ht="12.75" x14ac:dyDescent="0.2">
      <c r="A73" s="5">
        <v>40694</v>
      </c>
      <c r="B73" s="42">
        <f>CPI!C73/CPI!C72-1</f>
        <v>4.8000000000001375E-3</v>
      </c>
      <c r="C73" s="9">
        <f>Арсагера!B73/Арсагера!B72-B73-1</f>
        <v>-5.1449548802760536E-2</v>
      </c>
      <c r="D73" s="9">
        <f>MOEX!B73/MOEX!B72-B73-1</f>
        <v>-4.8171505102835632E-2</v>
      </c>
      <c r="E73" s="9">
        <f>MSCI!D103/MSCI!D102-MSCI!E103/MSCI!E102</f>
        <v>-4.5573189889969279E-2</v>
      </c>
      <c r="F73" s="9">
        <f>MSCI!C103/MSCI!C102-MSCI!B103/MSCI!B102</f>
        <v>-1.1729824354975826E-2</v>
      </c>
      <c r="G73" s="9">
        <f t="shared" si="14"/>
        <v>-5.2946608064591727E-2</v>
      </c>
      <c r="H73" s="49">
        <f t="shared" si="18"/>
        <v>1.4970592618311906E-3</v>
      </c>
      <c r="J73" s="51" t="s">
        <v>54</v>
      </c>
      <c r="K73" s="51"/>
      <c r="L73" s="18">
        <f>_xlfn.STDEV.S(C3:C193)</f>
        <v>7.9018686930365428E-2</v>
      </c>
      <c r="M73" s="18">
        <f>L73*SQRT(12)</f>
        <v>0.27372876102154342</v>
      </c>
      <c r="U73" s="11">
        <f t="shared" si="15"/>
        <v>1.6068262641472884</v>
      </c>
      <c r="V73" s="11">
        <f t="shared" si="16"/>
        <v>1.6336153617004567</v>
      </c>
      <c r="W73" s="11">
        <f t="shared" si="17"/>
        <v>1.8785896256745365</v>
      </c>
      <c r="X73" s="18">
        <f t="shared" si="12"/>
        <v>0.2729220899664937</v>
      </c>
      <c r="Y73" s="18">
        <f t="shared" si="13"/>
        <v>0.18677657644132517</v>
      </c>
      <c r="Z73" s="18">
        <f t="shared" si="7"/>
        <v>0.16143009718286416</v>
      </c>
      <c r="AA73" s="49">
        <f t="array" ref="AA73">PRODUCT(1+H63:H74)-1</f>
        <v>0.12252050831114003</v>
      </c>
    </row>
    <row r="74" spans="1:27" ht="12.75" x14ac:dyDescent="0.2">
      <c r="A74" s="5">
        <v>40724</v>
      </c>
      <c r="B74" s="42">
        <f>CPI!C74/CPI!C73-1</f>
        <v>2.2999999999999687E-3</v>
      </c>
      <c r="C74" s="9">
        <f>Арсагера!B74/Арсагера!B73-B74-1</f>
        <v>1.1848775987728155E-2</v>
      </c>
      <c r="D74" s="9">
        <f>MOEX!B74/MOEX!B73-B74-1</f>
        <v>-1.9961195552491429E-3</v>
      </c>
      <c r="E74" s="9">
        <f>MSCI!D104/MSCI!D103-MSCI!E104/MSCI!E103</f>
        <v>5.9222244861067974E-3</v>
      </c>
      <c r="F74" s="9">
        <f>MSCI!C104/MSCI!C103-MSCI!B104/MSCI!B103</f>
        <v>-2.8348524602660574E-2</v>
      </c>
      <c r="G74" s="9">
        <f t="shared" si="14"/>
        <v>-9.5217177606066686E-3</v>
      </c>
      <c r="H74" s="49">
        <f t="shared" si="18"/>
        <v>2.1370493748334822E-2</v>
      </c>
      <c r="J74" s="52" t="s">
        <v>60</v>
      </c>
      <c r="K74" s="52"/>
      <c r="L74" s="46">
        <f>(1+AVERAGE(C3:C193)-AVERAGE(G3:G193))-1</f>
        <v>1.6124785558695454E-3</v>
      </c>
      <c r="M74" s="47">
        <f>(1+L74)^12-1</f>
        <v>1.9522274142286022E-2</v>
      </c>
      <c r="U74" s="11">
        <f t="shared" si="15"/>
        <v>1.6258651886023676</v>
      </c>
      <c r="V74" s="11">
        <f t="shared" si="16"/>
        <v>1.6303544701312112</v>
      </c>
      <c r="W74" s="11">
        <f t="shared" si="17"/>
        <v>1.8607022254708598</v>
      </c>
      <c r="X74" s="18">
        <f t="shared" si="12"/>
        <v>0.19980100909680032</v>
      </c>
      <c r="Y74" s="18">
        <f t="shared" si="13"/>
        <v>0.11328673576352877</v>
      </c>
      <c r="Z74" s="18">
        <f t="shared" si="7"/>
        <v>9.2008204140498817E-2</v>
      </c>
      <c r="AA74" s="49">
        <f t="array" ref="AA74">PRODUCT(1+H64:H75)-1</f>
        <v>0.10618856436694601</v>
      </c>
    </row>
    <row r="75" spans="1:27" ht="12.75" x14ac:dyDescent="0.2">
      <c r="A75" s="5">
        <v>40753</v>
      </c>
      <c r="B75" s="42">
        <f>CPI!C75/CPI!C74-1</f>
        <v>-1.0000000000010001E-4</v>
      </c>
      <c r="C75" s="9">
        <f>Арсагера!B75/Арсагера!B74-B75-1</f>
        <v>3.1494963840724921E-2</v>
      </c>
      <c r="D75" s="9">
        <f>MOEX!B75/MOEX!B74-B75-1</f>
        <v>2.5363237838981423E-2</v>
      </c>
      <c r="E75" s="9">
        <f>MSCI!D105/MSCI!D104-MSCI!E105/MSCI!E104</f>
        <v>-9.9308030437781358E-3</v>
      </c>
      <c r="F75" s="9">
        <f>MSCI!C105/MSCI!C104-MSCI!B105/MSCI!B104</f>
        <v>7.4950980591308447E-3</v>
      </c>
      <c r="G75" s="9">
        <f t="shared" si="14"/>
        <v>2.6266727014612978E-2</v>
      </c>
      <c r="H75" s="49">
        <f t="shared" si="18"/>
        <v>5.2282368261119434E-3</v>
      </c>
      <c r="J75" s="52" t="s">
        <v>55</v>
      </c>
      <c r="K75" s="52"/>
      <c r="L75" s="18">
        <f t="array" ref="L75">_xlfn.STDEV.S(C3:C193-G3:G193)</f>
        <v>3.4537837228795207E-2</v>
      </c>
      <c r="M75" s="18"/>
      <c r="U75" s="11">
        <f t="shared" si="15"/>
        <v>1.6770717539272926</v>
      </c>
      <c r="V75" s="11">
        <f t="shared" si="16"/>
        <v>1.6717055383189956</v>
      </c>
      <c r="W75" s="11">
        <f t="shared" si="17"/>
        <v>1.9095767828827859</v>
      </c>
      <c r="X75" s="18">
        <f t="shared" si="12"/>
        <v>0.24079630358495741</v>
      </c>
      <c r="Y75" s="18">
        <f t="shared" si="13"/>
        <v>0.16901510223539473</v>
      </c>
      <c r="Z75" s="18">
        <f t="shared" si="7"/>
        <v>0.1255733377109598</v>
      </c>
      <c r="AA75" s="49">
        <f t="array" ref="AA75">PRODUCT(1+H65:H76)-1</f>
        <v>8.7667118587821502E-2</v>
      </c>
    </row>
    <row r="76" spans="1:27" ht="12.75" x14ac:dyDescent="0.2">
      <c r="A76" s="5">
        <v>40786</v>
      </c>
      <c r="B76" s="42">
        <f>CPI!C76/CPI!C75-1</f>
        <v>-2.3999999999999577E-3</v>
      </c>
      <c r="C76" s="9">
        <f>Арсагера!B76/Арсагера!B75-B76-1</f>
        <v>-0.10633069242024384</v>
      </c>
      <c r="D76" s="9">
        <f>MOEX!B76/MOEX!B75-B76-1</f>
        <v>-7.6982632436665366E-2</v>
      </c>
      <c r="E76" s="9">
        <f>MSCI!D106/MSCI!D105-MSCI!E106/MSCI!E105</f>
        <v>5.7060405489987032E-3</v>
      </c>
      <c r="F76" s="9">
        <f>MSCI!C106/MSCI!C105-MSCI!B106/MSCI!B105</f>
        <v>-5.9116854287925791E-2</v>
      </c>
      <c r="G76" s="9">
        <f t="shared" si="14"/>
        <v>-9.1309797403582707E-2</v>
      </c>
      <c r="H76" s="49">
        <f t="shared" si="18"/>
        <v>-1.5020895016661137E-2</v>
      </c>
      <c r="J76" s="52" t="s">
        <v>59</v>
      </c>
      <c r="K76" s="52"/>
      <c r="L76" s="48">
        <f>L74/L75</f>
        <v>4.6687305438024788E-2</v>
      </c>
      <c r="M76" s="32"/>
      <c r="U76" s="11">
        <f t="shared" si="15"/>
        <v>1.4987475530937708</v>
      </c>
      <c r="V76" s="11">
        <f t="shared" si="16"/>
        <v>1.5430132453202465</v>
      </c>
      <c r="W76" s="11">
        <f t="shared" si="17"/>
        <v>1.7352137137111734</v>
      </c>
      <c r="X76" s="18">
        <f t="shared" si="12"/>
        <v>7.1949623656447415E-2</v>
      </c>
      <c r="Y76" s="18">
        <f t="shared" si="13"/>
        <v>3.3746228196233075E-2</v>
      </c>
      <c r="Z76" s="18">
        <f t="shared" si="7"/>
        <v>-2.2490542930160284E-2</v>
      </c>
      <c r="AA76" s="49">
        <f t="array" ref="AA76">PRODUCT(1+H66:H77)-1</f>
        <v>5.5149203464675667E-2</v>
      </c>
    </row>
    <row r="77" spans="1:27" ht="12.75" x14ac:dyDescent="0.2">
      <c r="A77" s="5">
        <v>40816</v>
      </c>
      <c r="B77" s="42">
        <f>CPI!C77/CPI!C76-1</f>
        <v>-4.0000000000006697E-4</v>
      </c>
      <c r="C77" s="9">
        <f>Арсагера!B77/Арсагера!B76-B77-1</f>
        <v>-0.14365738637225312</v>
      </c>
      <c r="D77" s="9">
        <f>MOEX!B77/MOEX!B76-B77-1</f>
        <v>-0.1157081192921553</v>
      </c>
      <c r="E77" s="9">
        <f>MSCI!D107/MSCI!D106-MSCI!E107/MSCI!E106</f>
        <v>7.2034949205875387E-2</v>
      </c>
      <c r="F77" s="9">
        <f>MSCI!C107/MSCI!C106-MSCI!B107/MSCI!B106</f>
        <v>2.3261660507126303E-2</v>
      </c>
      <c r="G77" s="9">
        <f t="shared" si="14"/>
        <v>-0.10222050440925448</v>
      </c>
      <c r="H77" s="49">
        <f t="shared" si="18"/>
        <v>-4.1436881962998634E-2</v>
      </c>
      <c r="J77" s="52"/>
      <c r="K77" s="52"/>
      <c r="L77" s="32"/>
      <c r="M77" s="43"/>
      <c r="U77" s="11">
        <f t="shared" si="15"/>
        <v>1.28344139678451</v>
      </c>
      <c r="V77" s="11">
        <f t="shared" si="16"/>
        <v>1.3644740846613557</v>
      </c>
      <c r="W77" s="11">
        <f t="shared" si="17"/>
        <v>1.5578392926377616</v>
      </c>
      <c r="X77" s="18">
        <f t="shared" si="12"/>
        <v>-0.10180096374434666</v>
      </c>
      <c r="Y77" s="18">
        <f t="shared" si="13"/>
        <v>-0.13161620416281694</v>
      </c>
      <c r="Z77" s="18">
        <f t="shared" si="7"/>
        <v>-0.15887030454442175</v>
      </c>
      <c r="AA77" s="49">
        <f t="array" ref="AA77">PRODUCT(1+H67:H78)-1</f>
        <v>0.11979689125798454</v>
      </c>
    </row>
    <row r="78" spans="1:27" ht="12.75" x14ac:dyDescent="0.2">
      <c r="A78" s="5">
        <v>40847</v>
      </c>
      <c r="B78" s="42">
        <f>CPI!C78/CPI!C77-1</f>
        <v>4.8000000000001375E-3</v>
      </c>
      <c r="C78" s="9">
        <f>Арсагера!B78/Арсагера!B77-B78-1</f>
        <v>9.5665095676824796E-2</v>
      </c>
      <c r="D78" s="9">
        <f>MOEX!B78/MOEX!B77-B78-1</f>
        <v>9.2247291453986024E-2</v>
      </c>
      <c r="E78" s="9">
        <f>MSCI!D108/MSCI!D107-MSCI!E108/MSCI!E107</f>
        <v>-4.321206955681367E-2</v>
      </c>
      <c r="F78" s="9">
        <f>MSCI!C108/MSCI!C107-MSCI!B108/MSCI!B107</f>
        <v>-0.10901033506894353</v>
      </c>
      <c r="G78" s="9">
        <f t="shared" si="14"/>
        <v>5.7052330477641286E-2</v>
      </c>
      <c r="H78" s="49">
        <f t="shared" si="18"/>
        <v>3.861276519918351E-2</v>
      </c>
      <c r="U78" s="11">
        <f t="shared" si="15"/>
        <v>1.4062219408034977</v>
      </c>
      <c r="V78" s="11">
        <f t="shared" si="16"/>
        <v>1.4903431232305226</v>
      </c>
      <c r="W78" s="11">
        <f t="shared" si="17"/>
        <v>1.6467176547923861</v>
      </c>
      <c r="X78" s="18">
        <f t="shared" ref="X78:X109" si="19">U78/U67-1</f>
        <v>-8.0844208243661231E-2</v>
      </c>
      <c r="Y78" s="18">
        <f t="shared" ref="Y78:Y109" si="20">V78/V67-1</f>
        <v>-6.9734088636575153E-2</v>
      </c>
      <c r="Z78" s="18">
        <f t="shared" ref="Z78:Z141" si="21">W78/W67-1</f>
        <v>-0.14225914471075363</v>
      </c>
      <c r="AA78" s="49">
        <f t="array" ref="AA78">PRODUCT(1+H68:H79)-1</f>
        <v>0.14295967854591174</v>
      </c>
    </row>
    <row r="79" spans="1:27" ht="12.75" x14ac:dyDescent="0.2">
      <c r="A79" s="5">
        <v>40877</v>
      </c>
      <c r="B79" s="42">
        <f>CPI!C79/CPI!C78-1</f>
        <v>4.1999999999999815E-3</v>
      </c>
      <c r="C79" s="9">
        <f>Арсагера!B79/Арсагера!B78-B79-1</f>
        <v>2.5175183645211652E-2</v>
      </c>
      <c r="D79" s="9">
        <f>MOEX!B79/MOEX!B78-B79-1</f>
        <v>-3.0916285355271356E-3</v>
      </c>
      <c r="E79" s="9">
        <f>MSCI!D109/MSCI!D108-MSCI!E109/MSCI!E108</f>
        <v>-1.1731683117935265E-2</v>
      </c>
      <c r="F79" s="9">
        <f>MSCI!C109/MSCI!C108-MSCI!B109/MSCI!B108</f>
        <v>-9.5278618378168645E-2</v>
      </c>
      <c r="G79" s="9">
        <f t="shared" si="14"/>
        <v>-3.0317692324543052E-2</v>
      </c>
      <c r="H79" s="49">
        <f t="shared" si="18"/>
        <v>5.5492875969754704E-2</v>
      </c>
      <c r="U79" s="11">
        <f t="shared" si="15"/>
        <v>1.4416238364091518</v>
      </c>
      <c r="V79" s="11">
        <f t="shared" si="16"/>
        <v>1.4857355359030164</v>
      </c>
      <c r="W79" s="11">
        <f t="shared" si="17"/>
        <v>1.5967929755889974</v>
      </c>
      <c r="X79" s="18">
        <f t="shared" si="19"/>
        <v>-0.13720758189515947</v>
      </c>
      <c r="Y79" s="18">
        <f t="shared" si="20"/>
        <v>-0.13385604427488684</v>
      </c>
      <c r="Z79" s="18">
        <f t="shared" si="21"/>
        <v>-0.21709725284357961</v>
      </c>
      <c r="AA79" s="49">
        <f t="array" ref="AA79">PRODUCT(1+H69:H80)-1</f>
        <v>0.14564130069776193</v>
      </c>
    </row>
    <row r="80" spans="1:27" ht="12.75" x14ac:dyDescent="0.2">
      <c r="A80" s="5">
        <v>40907</v>
      </c>
      <c r="B80" s="42">
        <f>CPI!C80/CPI!C79-1</f>
        <v>4.3999999999999595E-3</v>
      </c>
      <c r="C80" s="9">
        <f>Арсагера!B80/Арсагера!B79-B80-1</f>
        <v>-4.4260951986204722E-2</v>
      </c>
      <c r="D80" s="9">
        <f>MOEX!B80/MOEX!B79-B80-1</f>
        <v>-6.88393527646044E-2</v>
      </c>
      <c r="E80" s="9">
        <f>MSCI!D110/MSCI!D109-MSCI!E110/MSCI!E109</f>
        <v>5.9350035320988592E-2</v>
      </c>
      <c r="F80" s="9">
        <f>MSCI!C110/MSCI!C109-MSCI!B110/MSCI!B109</f>
        <v>-4.5569595692823595E-2</v>
      </c>
      <c r="G80" s="9">
        <f t="shared" si="14"/>
        <v>-7.6448719887640737E-2</v>
      </c>
      <c r="H80" s="49">
        <f t="shared" si="18"/>
        <v>3.2187767901436015E-2</v>
      </c>
      <c r="U80" s="11">
        <f t="shared" si="15"/>
        <v>1.3778161930036781</v>
      </c>
      <c r="V80" s="11">
        <f t="shared" si="16"/>
        <v>1.3834584632320801</v>
      </c>
      <c r="W80" s="11">
        <f t="shared" si="17"/>
        <v>1.4747201966796419</v>
      </c>
      <c r="X80" s="18">
        <f t="shared" si="19"/>
        <v>-0.21043245786763065</v>
      </c>
      <c r="Y80" s="18">
        <f t="shared" si="20"/>
        <v>-0.1997758168507987</v>
      </c>
      <c r="Z80" s="18">
        <f t="shared" si="21"/>
        <v>-0.28417118315802881</v>
      </c>
      <c r="AA80" s="49">
        <f t="array" ref="AA80">PRODUCT(1+H70:H81)-1</f>
        <v>0.12839552566215406</v>
      </c>
    </row>
    <row r="81" spans="1:27" ht="12.75" x14ac:dyDescent="0.2">
      <c r="A81" s="5">
        <v>40939</v>
      </c>
      <c r="B81" s="42">
        <f>CPI!C81/CPI!C80-1</f>
        <v>4.9999999999998934E-3</v>
      </c>
      <c r="C81" s="9">
        <f>Арсагера!B81/Арсагера!B80-B81-1</f>
        <v>8.7512574069926297E-2</v>
      </c>
      <c r="D81" s="9">
        <f>MOEX!B81/MOEX!B80-B81-1</f>
        <v>7.4730918433859372E-2</v>
      </c>
      <c r="E81" s="9">
        <f>MSCI!D111/MSCI!D110-MSCI!E111/MSCI!E110</f>
        <v>-2.469948877466388E-2</v>
      </c>
      <c r="F81" s="9">
        <f>MSCI!C111/MSCI!C110-MSCI!B111/MSCI!B110</f>
        <v>-9.6423770716784762E-3</v>
      </c>
      <c r="G81" s="9">
        <f t="shared" si="14"/>
        <v>6.8796350002601148E-2</v>
      </c>
      <c r="H81" s="49">
        <f t="shared" si="18"/>
        <v>1.8716224067325149E-2</v>
      </c>
      <c r="U81" s="11">
        <f t="shared" si="15"/>
        <v>1.4983924346486563</v>
      </c>
      <c r="V81" s="11">
        <f t="shared" si="16"/>
        <v>1.486845584804509</v>
      </c>
      <c r="W81" s="11">
        <f t="shared" si="17"/>
        <v>1.5761755634863195</v>
      </c>
      <c r="X81" s="18">
        <f t="shared" si="19"/>
        <v>-0.18384987863196756</v>
      </c>
      <c r="Y81" s="18">
        <f t="shared" si="20"/>
        <v>-0.16016323034353364</v>
      </c>
      <c r="Z81" s="18">
        <f t="shared" si="21"/>
        <v>-0.24449556733085342</v>
      </c>
      <c r="AA81" s="49">
        <f t="array" ref="AA81">PRODUCT(1+H71:H82)-1</f>
        <v>7.7123419227918433E-2</v>
      </c>
    </row>
    <row r="82" spans="1:27" ht="12.75" x14ac:dyDescent="0.2">
      <c r="A82" s="5">
        <v>40968</v>
      </c>
      <c r="B82" s="42">
        <f>CPI!C82/CPI!C81-1</f>
        <v>3.7000000000000366E-3</v>
      </c>
      <c r="C82" s="9">
        <f>Арсагера!B82/Арсагера!B81-B82-1</f>
        <v>4.149106392654911E-2</v>
      </c>
      <c r="D82" s="9">
        <f>MOEX!B82/MOEX!B81-B82-1</f>
        <v>5.2747737050018006E-2</v>
      </c>
      <c r="E82" s="9">
        <f>MSCI!D112/MSCI!D111-MSCI!E112/MSCI!E111</f>
        <v>-6.1079118538771571E-3</v>
      </c>
      <c r="F82" s="9">
        <f>MSCI!C112/MSCI!C111-MSCI!B112/MSCI!B111</f>
        <v>-6.5289914063999532E-3</v>
      </c>
      <c r="G82" s="9">
        <f t="shared" si="14"/>
        <v>4.9297005638378029E-2</v>
      </c>
      <c r="H82" s="49">
        <f t="shared" si="18"/>
        <v>-7.805941711828919E-3</v>
      </c>
      <c r="U82" s="11">
        <f t="shared" si="15"/>
        <v>1.5605623309417214</v>
      </c>
      <c r="V82" s="11">
        <f t="shared" si="16"/>
        <v>1.5652733247457575</v>
      </c>
      <c r="W82" s="11">
        <f t="shared" si="17"/>
        <v>1.6538762991265785</v>
      </c>
      <c r="X82" s="18">
        <f t="shared" si="19"/>
        <v>-0.12598640211617895</v>
      </c>
      <c r="Y82" s="18">
        <f t="shared" si="20"/>
        <v>-0.12799331831577709</v>
      </c>
      <c r="Z82" s="18">
        <f t="shared" si="21"/>
        <v>-0.21161531147794321</v>
      </c>
      <c r="AA82" s="49">
        <f t="array" ref="AA82">PRODUCT(1+H72:H83)-1</f>
        <v>0.14923063836172457</v>
      </c>
    </row>
    <row r="83" spans="1:27" ht="12.75" x14ac:dyDescent="0.2">
      <c r="A83" s="5">
        <v>40998</v>
      </c>
      <c r="B83" s="42">
        <f>CPI!C83/CPI!C82-1</f>
        <v>5.8000000000000274E-3</v>
      </c>
      <c r="C83" s="9">
        <f>Арсагера!B83/Арсагера!B82-B83-1</f>
        <v>-1.987355626569276E-2</v>
      </c>
      <c r="D83" s="9">
        <f>MOEX!B83/MOEX!B82-B83-1</f>
        <v>-5.608044538388568E-2</v>
      </c>
      <c r="E83" s="9">
        <f>MSCI!D113/MSCI!D112-MSCI!E113/MSCI!E112</f>
        <v>4.2367687614252025E-3</v>
      </c>
      <c r="F83" s="9">
        <f>MSCI!C113/MSCI!C112-MSCI!B113/MSCI!B112</f>
        <v>1.0269683430064513E-2</v>
      </c>
      <c r="G83" s="9">
        <f t="shared" si="14"/>
        <v>-5.1613635263311468E-2</v>
      </c>
      <c r="H83" s="49">
        <f t="shared" si="18"/>
        <v>3.1740078997618708E-2</v>
      </c>
      <c r="U83" s="11">
        <f t="shared" si="15"/>
        <v>1.5295484076516304</v>
      </c>
      <c r="V83" s="11">
        <f t="shared" si="16"/>
        <v>1.4774920995465</v>
      </c>
      <c r="W83" s="11">
        <f t="shared" si="17"/>
        <v>1.5685137310528239</v>
      </c>
      <c r="X83" s="18">
        <f t="shared" si="19"/>
        <v>-9.7068634874528104E-2</v>
      </c>
      <c r="Y83" s="18">
        <f t="shared" si="20"/>
        <v>-0.1391369631404934</v>
      </c>
      <c r="Z83" s="18">
        <f t="shared" si="21"/>
        <v>-0.20926516947124085</v>
      </c>
      <c r="AA83" s="49">
        <f t="array" ref="AA83">PRODUCT(1+H73:H84)-1</f>
        <v>0.15064102804899226</v>
      </c>
    </row>
    <row r="84" spans="1:27" ht="12.75" x14ac:dyDescent="0.2">
      <c r="A84" s="5">
        <v>41027</v>
      </c>
      <c r="B84" s="42">
        <f>CPI!C84/CPI!C83-1</f>
        <v>3.1000000000001027E-3</v>
      </c>
      <c r="C84" s="9">
        <f>Арсагера!B84/Арсагера!B83-B84-1</f>
        <v>-3.9053812428103463E-2</v>
      </c>
      <c r="D84" s="9">
        <f>MOEX!B84/MOEX!B83-B84-1</f>
        <v>-3.1992549624385136E-2</v>
      </c>
      <c r="E84" s="9">
        <f>MSCI!D114/MSCI!D113-MSCI!E114/MSCI!E113</f>
        <v>-7.0990620091622159E-3</v>
      </c>
      <c r="F84" s="9">
        <f>MSCI!C114/MSCI!C113-MSCI!B114/MSCI!B113</f>
        <v>-4.2303743792171944E-2</v>
      </c>
      <c r="G84" s="9">
        <f t="shared" si="14"/>
        <v>-4.3453666522626555E-2</v>
      </c>
      <c r="H84" s="49">
        <f t="shared" si="18"/>
        <v>4.3998540945230924E-3</v>
      </c>
      <c r="U84" s="11">
        <f t="shared" si="15"/>
        <v>1.4698137110394993</v>
      </c>
      <c r="V84" s="11">
        <f t="shared" si="16"/>
        <v>1.4302233602321215</v>
      </c>
      <c r="W84" s="11">
        <f t="shared" si="17"/>
        <v>1.5003560584474935</v>
      </c>
      <c r="X84" s="18">
        <f t="shared" si="19"/>
        <v>-8.5269052519812316E-2</v>
      </c>
      <c r="Y84" s="18">
        <f t="shared" si="20"/>
        <v>-0.12450421698815395</v>
      </c>
      <c r="Z84" s="18">
        <f t="shared" si="21"/>
        <v>-0.20133911209651889</v>
      </c>
      <c r="AA84" s="49">
        <f t="array" ref="AA84">PRODUCT(1+H74:H85)-1</f>
        <v>0.14927542412282446</v>
      </c>
    </row>
    <row r="85" spans="1:27" ht="12.75" x14ac:dyDescent="0.2">
      <c r="A85" s="5">
        <v>41060</v>
      </c>
      <c r="B85" s="42">
        <f>CPI!C85/CPI!C84-1</f>
        <v>5.1999999999998714E-3</v>
      </c>
      <c r="C85" s="9">
        <f>Арсагера!B85/Арсагера!B84-B85-1</f>
        <v>-0.13326051805072414</v>
      </c>
      <c r="D85" s="9">
        <f>MOEX!B85/MOEX!B84-B85-1</f>
        <v>-0.11859027911453301</v>
      </c>
      <c r="E85" s="9">
        <f>MSCI!D115/MSCI!D114-MSCI!E115/MSCI!E114</f>
        <v>4.4546737111793577E-2</v>
      </c>
      <c r="F85" s="9">
        <f>MSCI!C115/MSCI!C114-MSCI!B115/MSCI!B114</f>
        <v>-7.3148133171924035E-2</v>
      </c>
      <c r="G85" s="9">
        <f t="shared" si="14"/>
        <v>-0.13356898044973331</v>
      </c>
      <c r="H85" s="49">
        <f t="shared" si="18"/>
        <v>3.0846239900916839E-4</v>
      </c>
      <c r="U85" s="11">
        <f t="shared" si="15"/>
        <v>1.2739455744683184</v>
      </c>
      <c r="V85" s="11">
        <f t="shared" si="16"/>
        <v>1.260612772746069</v>
      </c>
      <c r="W85" s="11">
        <f t="shared" si="17"/>
        <v>1.2999550294090814</v>
      </c>
      <c r="X85" s="18">
        <f t="shared" si="19"/>
        <v>-0.21645067291007547</v>
      </c>
      <c r="Y85" s="18">
        <f t="shared" si="20"/>
        <v>-0.22678607883068846</v>
      </c>
      <c r="Z85" s="18">
        <f t="shared" si="21"/>
        <v>-0.30136321029007129</v>
      </c>
      <c r="AA85" s="49">
        <f t="array" ref="AA85">PRODUCT(1+H75:H86)-1</f>
        <v>0.1138007123327931</v>
      </c>
    </row>
    <row r="86" spans="1:27" ht="12.75" x14ac:dyDescent="0.2">
      <c r="A86" s="5">
        <v>41089</v>
      </c>
      <c r="B86" s="42">
        <f>CPI!C86/CPI!C85-1</f>
        <v>8.899999999999908E-3</v>
      </c>
      <c r="C86" s="9">
        <f>Арсагера!B86/Арсагера!B85-B86-1</f>
        <v>3.094146042320256E-2</v>
      </c>
      <c r="D86" s="9">
        <f>MOEX!B86/MOEX!B85-B86-1</f>
        <v>5.3865452201641961E-2</v>
      </c>
      <c r="E86" s="9">
        <f>MSCI!D116/MSCI!D115-MSCI!E116/MSCI!E115</f>
        <v>-1.0832490883427193E-2</v>
      </c>
      <c r="F86" s="9">
        <f>MSCI!C116/MSCI!C115-MSCI!B116/MSCI!B115</f>
        <v>-3.8798638598539936E-2</v>
      </c>
      <c r="G86" s="9">
        <f t="shared" si="14"/>
        <v>4.1097633943698544E-2</v>
      </c>
      <c r="H86" s="49">
        <f t="shared" si="18"/>
        <v>-1.0156173520495984E-2</v>
      </c>
      <c r="U86" s="11">
        <f t="shared" si="15"/>
        <v>1.313363311042044</v>
      </c>
      <c r="V86" s="11">
        <f t="shared" si="16"/>
        <v>1.3285162498012018</v>
      </c>
      <c r="W86" s="11">
        <f t="shared" si="17"/>
        <v>1.3533801053510057</v>
      </c>
      <c r="X86" s="18">
        <f t="shared" si="19"/>
        <v>-0.21687112792492758</v>
      </c>
      <c r="Y86" s="18">
        <f t="shared" si="20"/>
        <v>-0.20529290634694675</v>
      </c>
      <c r="Z86" s="18">
        <f t="shared" si="21"/>
        <v>-0.29126698780455418</v>
      </c>
      <c r="AA86" s="49">
        <f t="array" ref="AA86">PRODUCT(1+H76:H87)-1</f>
        <v>0.13999222454224358</v>
      </c>
    </row>
    <row r="87" spans="1:27" ht="12.75" x14ac:dyDescent="0.2">
      <c r="A87" s="5">
        <v>41121</v>
      </c>
      <c r="B87" s="42">
        <f>CPI!C87/CPI!C86-1</f>
        <v>1.2299999999999978E-2</v>
      </c>
      <c r="C87" s="9">
        <f>Арсагера!B87/Арсагера!B86-B87-1</f>
        <v>2.3564900322394999E-2</v>
      </c>
      <c r="D87" s="9">
        <f>MOEX!B87/MOEX!B86-B87-1</f>
        <v>5.6327251485881469E-3</v>
      </c>
      <c r="E87" s="9">
        <f>MSCI!D117/MSCI!D116-MSCI!E117/MSCI!E116</f>
        <v>-6.4161955817979344E-2</v>
      </c>
      <c r="F87" s="9">
        <f>MSCI!C117/MSCI!C116-MSCI!B117/MSCI!B116</f>
        <v>-2.5257365579621105E-2</v>
      </c>
      <c r="G87" s="9">
        <f t="shared" si="14"/>
        <v>-5.3017193370088703E-3</v>
      </c>
      <c r="H87" s="49">
        <f t="shared" si="18"/>
        <v>2.8866619659403868E-2</v>
      </c>
      <c r="U87" s="11">
        <f t="shared" si="15"/>
        <v>1.3443125865538403</v>
      </c>
      <c r="V87" s="11">
        <f t="shared" si="16"/>
        <v>1.335999416691765</v>
      </c>
      <c r="W87" s="11">
        <f t="shared" si="17"/>
        <v>1.3462048638761432</v>
      </c>
      <c r="X87" s="18">
        <f t="shared" si="19"/>
        <v>-0.10304268135159922</v>
      </c>
      <c r="Y87" s="18">
        <f t="shared" si="20"/>
        <v>-0.13416205548223703</v>
      </c>
      <c r="Z87" s="18">
        <f t="shared" si="21"/>
        <v>-0.22418497892287903</v>
      </c>
      <c r="AA87" s="49">
        <f t="array" ref="AA87">PRODUCT(1+H77:H88)-1</f>
        <v>0.16375475337678846</v>
      </c>
    </row>
    <row r="88" spans="1:27" ht="12.75" x14ac:dyDescent="0.2">
      <c r="A88" s="5">
        <v>41152</v>
      </c>
      <c r="B88" s="42">
        <f>CPI!C88/CPI!C87-1</f>
        <v>9.9999999999988987E-4</v>
      </c>
      <c r="C88" s="9">
        <f>Арсагера!B88/Арсагера!B87-B88-1</f>
        <v>3.8049921093110228E-2</v>
      </c>
      <c r="D88" s="9">
        <f>MOEX!B88/MOEX!B87-B88-1</f>
        <v>3.4917215428033943E-2</v>
      </c>
      <c r="E88" s="9">
        <f>MSCI!D118/MSCI!D117-MSCI!E118/MSCI!E117</f>
        <v>2.4169828967558704E-2</v>
      </c>
      <c r="F88" s="9">
        <f>MSCI!C118/MSCI!C117-MSCI!B118/MSCI!B117</f>
        <v>-1.0548571765092829E-2</v>
      </c>
      <c r="G88" s="9">
        <f t="shared" si="14"/>
        <v>3.2539452930527672E-2</v>
      </c>
      <c r="H88" s="49">
        <f t="shared" si="18"/>
        <v>5.5104681625825561E-3</v>
      </c>
      <c r="U88" s="11">
        <f t="shared" si="15"/>
        <v>1.3954635743966888</v>
      </c>
      <c r="V88" s="11">
        <f t="shared" si="16"/>
        <v>1.3826487961361191</v>
      </c>
      <c r="W88" s="11">
        <f t="shared" si="17"/>
        <v>1.3900096336790884</v>
      </c>
      <c r="X88" s="18">
        <f t="shared" si="19"/>
        <v>8.728265886766251E-2</v>
      </c>
      <c r="Y88" s="18">
        <f t="shared" si="20"/>
        <v>1.3319938926706909E-2</v>
      </c>
      <c r="Z88" s="18">
        <f t="shared" si="21"/>
        <v>-0.10773233141045058</v>
      </c>
      <c r="AA88" s="49">
        <f t="array" ref="AA88">PRODUCT(1+H78:H89)-1</f>
        <v>0.23326536434468892</v>
      </c>
    </row>
    <row r="89" spans="1:27" ht="12.75" x14ac:dyDescent="0.2">
      <c r="A89" s="5">
        <v>41180</v>
      </c>
      <c r="B89" s="42">
        <f>CPI!C89/CPI!C88-1</f>
        <v>5.5000000000000604E-3</v>
      </c>
      <c r="C89" s="9">
        <f>Арсагера!B89/Арсагера!B88-B89-1</f>
        <v>4.1160693892774436E-2</v>
      </c>
      <c r="D89" s="9">
        <f>MOEX!B89/MOEX!B88-B89-1</f>
        <v>2.0599275322835453E-2</v>
      </c>
      <c r="E89" s="9">
        <f>MSCI!D119/MSCI!D118-MSCI!E119/MSCI!E118</f>
        <v>-6.5339755529025823E-5</v>
      </c>
      <c r="F89" s="9">
        <f>MSCI!C119/MSCI!C118-MSCI!B119/MSCI!B118</f>
        <v>1.8771007255632632E-2</v>
      </c>
      <c r="G89" s="9">
        <f t="shared" si="14"/>
        <v>2.5342980080580106E-2</v>
      </c>
      <c r="H89" s="49">
        <f t="shared" si="18"/>
        <v>1.581771381219433E-2</v>
      </c>
      <c r="U89" s="11">
        <f t="shared" si="15"/>
        <v>1.4529018234209476</v>
      </c>
      <c r="V89" s="11">
        <f t="shared" si="16"/>
        <v>1.411130359362514</v>
      </c>
      <c r="W89" s="11">
        <f t="shared" si="17"/>
        <v>1.4252366201372317</v>
      </c>
      <c r="X89" s="18">
        <f t="shared" si="19"/>
        <v>3.3195245546217E-2</v>
      </c>
      <c r="Y89" s="18">
        <f t="shared" si="20"/>
        <v>-5.3150689014690888E-2</v>
      </c>
      <c r="Z89" s="18">
        <f t="shared" si="21"/>
        <v>-0.13449848795304142</v>
      </c>
      <c r="AA89" s="49">
        <f t="array" ref="AA89">PRODUCT(1+H79:H90)-1</f>
        <v>0.17351655102353436</v>
      </c>
    </row>
    <row r="90" spans="1:27" ht="12.75" x14ac:dyDescent="0.2">
      <c r="A90" s="5">
        <v>41213</v>
      </c>
      <c r="B90" s="42">
        <f>CPI!C90/CPI!C89-1</f>
        <v>4.5999999999999375E-3</v>
      </c>
      <c r="C90" s="9">
        <f>Арсагера!B90/Арсагера!B89-B90-1</f>
        <v>-4.2145370383976588E-2</v>
      </c>
      <c r="D90" s="9">
        <f>MOEX!B90/MOEX!B89-B90-1</f>
        <v>-2.4796120079297546E-2</v>
      </c>
      <c r="E90" s="9">
        <f>MSCI!D120/MSCI!D119-MSCI!E120/MSCI!E119</f>
        <v>-4.1137844314592442E-2</v>
      </c>
      <c r="F90" s="9">
        <f>MSCI!C120/MSCI!C119-MSCI!B120/MSCI!B119</f>
        <v>-1.3749769074281715E-2</v>
      </c>
      <c r="G90" s="9">
        <f t="shared" si="14"/>
        <v>-3.0439783981817247E-2</v>
      </c>
      <c r="H90" s="49">
        <f t="shared" si="18"/>
        <v>-1.1705586402159341E-2</v>
      </c>
      <c r="U90" s="11">
        <f t="shared" si="15"/>
        <v>1.3916687379413168</v>
      </c>
      <c r="V90" s="11">
        <f t="shared" si="16"/>
        <v>1.3761398015242188</v>
      </c>
      <c r="W90" s="11">
        <f t="shared" si="17"/>
        <v>1.381852725297279</v>
      </c>
      <c r="X90" s="18">
        <f t="shared" si="19"/>
        <v>-3.4651964823407044E-2</v>
      </c>
      <c r="Y90" s="18">
        <f t="shared" si="20"/>
        <v>-7.3765304612026017E-2</v>
      </c>
      <c r="Z90" s="18">
        <f t="shared" si="21"/>
        <v>-0.13460746231829768</v>
      </c>
      <c r="AA90" s="49">
        <f t="array" ref="AA90">PRODUCT(1+H80:H91)-1</f>
        <v>8.1405014104292128E-2</v>
      </c>
    </row>
    <row r="91" spans="1:27" ht="12.75" x14ac:dyDescent="0.2">
      <c r="A91" s="5">
        <v>41243</v>
      </c>
      <c r="B91" s="42">
        <f>CPI!C91/CPI!C90-1</f>
        <v>3.4000000000000696E-3</v>
      </c>
      <c r="C91" s="9">
        <f>Арсагера!B91/Арсагера!B90-B91-1</f>
        <v>-4.2513075607670814E-2</v>
      </c>
      <c r="D91" s="9">
        <f>MOEX!B91/MOEX!B90-B91-1</f>
        <v>-1.7057302863336732E-2</v>
      </c>
      <c r="E91" s="9">
        <f>MSCI!D121/MSCI!D120-MSCI!E121/MSCI!E120</f>
        <v>6.0384459407292201E-3</v>
      </c>
      <c r="F91" s="9">
        <f>MSCI!C121/MSCI!C120-MSCI!B121/MSCI!B120</f>
        <v>4.0660585553848883E-3</v>
      </c>
      <c r="G91" s="9">
        <f t="shared" si="14"/>
        <v>-1.5158316469008601E-2</v>
      </c>
      <c r="H91" s="49">
        <f t="shared" si="18"/>
        <v>-2.7354759138662213E-2</v>
      </c>
      <c r="U91" s="11">
        <f t="shared" si="15"/>
        <v>1.3325046196643857</v>
      </c>
      <c r="V91" s="11">
        <f t="shared" si="16"/>
        <v>1.352666568147328</v>
      </c>
      <c r="W91" s="11">
        <f t="shared" si="17"/>
        <v>1.3609061643736609</v>
      </c>
      <c r="X91" s="18">
        <f t="shared" si="19"/>
        <v>-3.2886515319951237E-2</v>
      </c>
      <c r="Y91" s="18">
        <f t="shared" si="20"/>
        <v>-2.2257187984390248E-2</v>
      </c>
      <c r="Z91" s="18">
        <f t="shared" si="21"/>
        <v>-7.7176696001204359E-2</v>
      </c>
      <c r="AA91" s="49">
        <f t="array" ref="AA91">PRODUCT(1+H81:H92)-1</f>
        <v>1.0018349160512585E-2</v>
      </c>
    </row>
    <row r="92" spans="1:27" ht="12.75" x14ac:dyDescent="0.2">
      <c r="A92" s="5">
        <v>41272</v>
      </c>
      <c r="B92" s="42">
        <f>CPI!C92/CPI!C91-1</f>
        <v>5.4000000000000714E-3</v>
      </c>
      <c r="C92" s="9">
        <f>Арсагера!B92/Арсагера!B91-B92-1</f>
        <v>3.013542705283756E-3</v>
      </c>
      <c r="D92" s="9">
        <f>MOEX!B92/MOEX!B91-B92-1</f>
        <v>4.3923247678528732E-2</v>
      </c>
      <c r="E92" s="9">
        <f>MSCI!D122/MSCI!D121-MSCI!E122/MSCI!E121</f>
        <v>-2.8717240669303257E-2</v>
      </c>
      <c r="F92" s="9">
        <f>MSCI!C122/MSCI!C121-MSCI!B122/MSCI!B121</f>
        <v>-7.9702221271886753E-3</v>
      </c>
      <c r="G92" s="9">
        <f t="shared" si="14"/>
        <v>3.8963467329047229E-2</v>
      </c>
      <c r="H92" s="49">
        <f t="shared" si="18"/>
        <v>-3.5949924623763473E-2</v>
      </c>
      <c r="U92" s="11">
        <f t="shared" si="15"/>
        <v>1.3365201792407322</v>
      </c>
      <c r="V92" s="11">
        <f t="shared" si="16"/>
        <v>1.4120800768465285</v>
      </c>
      <c r="W92" s="11">
        <f t="shared" si="17"/>
        <v>1.4139317872471331</v>
      </c>
      <c r="X92" s="18">
        <f t="shared" si="19"/>
        <v>-0.10803061445373618</v>
      </c>
      <c r="Y92" s="18">
        <f t="shared" si="20"/>
        <v>-5.0284648736950488E-2</v>
      </c>
      <c r="Z92" s="18">
        <f t="shared" si="21"/>
        <v>-0.10293509174848625</v>
      </c>
      <c r="AA92" s="49">
        <f t="array" ref="AA92">PRODUCT(1+H82:H93)-1</f>
        <v>-4.4223938875873614E-3</v>
      </c>
    </row>
    <row r="93" spans="1:27" ht="12.75" x14ac:dyDescent="0.2">
      <c r="A93" s="5">
        <v>41305</v>
      </c>
      <c r="B93" s="42">
        <f>CPI!C93/CPI!C92-1</f>
        <v>9.7000000000000419E-3</v>
      </c>
      <c r="C93" s="9">
        <f>Арсагера!B93/Арсагера!B92-B93-1</f>
        <v>5.6483451182761657E-2</v>
      </c>
      <c r="D93" s="9">
        <f>MOEX!B93/MOEX!B92-B93-1</f>
        <v>4.0347708813330385E-2</v>
      </c>
      <c r="E93" s="9">
        <f>MSCI!D123/MSCI!D122-MSCI!E123/MSCI!E122</f>
        <v>-6.0803182314189685E-2</v>
      </c>
      <c r="F93" s="9">
        <f>MSCI!C123/MSCI!C122-MSCI!B123/MSCI!B122</f>
        <v>5.907862064535796E-2</v>
      </c>
      <c r="G93" s="9">
        <f t="shared" si="14"/>
        <v>5.2332328079111173E-2</v>
      </c>
      <c r="H93" s="49">
        <f t="shared" si="18"/>
        <v>4.1511231036504836E-3</v>
      </c>
      <c r="U93" s="11">
        <f t="shared" si="15"/>
        <v>1.412011451539652</v>
      </c>
      <c r="V93" s="11">
        <f t="shared" si="16"/>
        <v>1.4690542726082374</v>
      </c>
      <c r="W93" s="11">
        <f t="shared" si="17"/>
        <v>1.4879261294188342</v>
      </c>
      <c r="X93" s="18">
        <f t="shared" si="19"/>
        <v>-9.519060947243696E-2</v>
      </c>
      <c r="Y93" s="18">
        <f t="shared" si="20"/>
        <v>-6.1471086625173754E-2</v>
      </c>
      <c r="Z93" s="18">
        <f t="shared" si="21"/>
        <v>-0.10034013414146126</v>
      </c>
      <c r="AA93" s="49">
        <f t="array" ref="AA93">PRODUCT(1+H83:H94)-1</f>
        <v>2.639525809473775E-2</v>
      </c>
    </row>
    <row r="94" spans="1:27" ht="12.75" x14ac:dyDescent="0.2">
      <c r="A94" s="5">
        <v>41333</v>
      </c>
      <c r="B94" s="42">
        <f>CPI!C94/CPI!C93-1</f>
        <v>5.6000000000000494E-3</v>
      </c>
      <c r="C94" s="9">
        <f>Арсагера!B94/Арсагера!B93-B94-1</f>
        <v>-1.0772617640104065E-2</v>
      </c>
      <c r="D94" s="9">
        <f>MOEX!B94/MOEX!B93-B94-1</f>
        <v>-4.1066926716829766E-2</v>
      </c>
      <c r="E94" s="9">
        <f>MSCI!D124/MSCI!D123-MSCI!E124/MSCI!E123</f>
        <v>-2.6992151455336177E-3</v>
      </c>
      <c r="F94" s="9">
        <f>MSCI!C124/MSCI!C123-MSCI!B124/MSCI!B123</f>
        <v>2.3467403717123858E-2</v>
      </c>
      <c r="G94" s="9">
        <f t="shared" si="14"/>
        <v>-3.3679591726627538E-2</v>
      </c>
      <c r="H94" s="49">
        <f t="shared" si="18"/>
        <v>2.2906974086523473E-2</v>
      </c>
      <c r="U94" s="11">
        <f t="shared" si="15"/>
        <v>1.396800392068767</v>
      </c>
      <c r="V94" s="11">
        <f t="shared" si="16"/>
        <v>1.4087247284519893</v>
      </c>
      <c r="W94" s="11">
        <f t="shared" si="17"/>
        <v>1.4378133848606267</v>
      </c>
      <c r="X94" s="18">
        <f t="shared" si="19"/>
        <v>-8.6789025387353447E-2</v>
      </c>
      <c r="Y94" s="18">
        <f t="shared" si="20"/>
        <v>-4.6543308837738051E-2</v>
      </c>
      <c r="Z94" s="18">
        <f t="shared" si="21"/>
        <v>-8.3327511646626107E-2</v>
      </c>
      <c r="AA94" s="49">
        <f t="array" ref="AA94">PRODUCT(1+H84:H95)-1</f>
        <v>-2.2149369980692502E-2</v>
      </c>
    </row>
    <row r="95" spans="1:27" ht="12.75" x14ac:dyDescent="0.2">
      <c r="A95" s="5">
        <v>41362</v>
      </c>
      <c r="B95" s="42">
        <f>CPI!C95/CPI!C94-1</f>
        <v>3.4000000000000696E-3</v>
      </c>
      <c r="C95" s="9">
        <f>Арсагера!B95/Арсагера!B94-B95-1</f>
        <v>-6.6146976854740469E-2</v>
      </c>
      <c r="D95" s="9">
        <f>MOEX!B95/MOEX!B94-B95-1</f>
        <v>-3.533988866995641E-2</v>
      </c>
      <c r="E95" s="9">
        <f>MSCI!D125/MSCI!D124-MSCI!E125/MSCI!E124</f>
        <v>1.3589429868762215E-3</v>
      </c>
      <c r="F95" s="9">
        <f>MSCI!C125/MSCI!C124-MSCI!B125/MSCI!B124</f>
        <v>-5.2551398992408682E-2</v>
      </c>
      <c r="G95" s="9">
        <f t="shared" si="14"/>
        <v>-4.9089637888419808E-2</v>
      </c>
      <c r="H95" s="49">
        <f t="shared" si="18"/>
        <v>-1.7057338966320661E-2</v>
      </c>
      <c r="U95" s="11">
        <f t="shared" si="15"/>
        <v>1.304406268863902</v>
      </c>
      <c r="V95" s="11">
        <f t="shared" si="16"/>
        <v>1.3589405533818815</v>
      </c>
      <c r="W95" s="11">
        <f t="shared" si="17"/>
        <v>1.3672316464466954</v>
      </c>
      <c r="X95" s="18">
        <f t="shared" si="19"/>
        <v>-0.11253633091952575</v>
      </c>
      <c r="Y95" s="18">
        <f t="shared" si="20"/>
        <v>-4.9840331819689387E-2</v>
      </c>
      <c r="Z95" s="18">
        <f t="shared" si="21"/>
        <v>-8.8728546301569122E-2</v>
      </c>
      <c r="AA95" s="49">
        <f t="array" ref="AA95">PRODUCT(1+H85:H96)-1</f>
        <v>-1.8267058662470692E-2</v>
      </c>
    </row>
    <row r="96" spans="1:27" ht="12.75" x14ac:dyDescent="0.2">
      <c r="A96" s="5">
        <v>41394</v>
      </c>
      <c r="B96" s="42">
        <f>CPI!C96/CPI!C95-1</f>
        <v>5.1000000000001044E-3</v>
      </c>
      <c r="C96" s="9">
        <f>Арсагера!B96/Арсагера!B95-B96-1</f>
        <v>-4.6782351868949745E-2</v>
      </c>
      <c r="D96" s="9">
        <f>MOEX!B96/MOEX!B95-B96-1</f>
        <v>-4.1731319095402952E-2</v>
      </c>
      <c r="E96" s="9">
        <f>MSCI!D126/MSCI!D125-MSCI!E126/MSCI!E125</f>
        <v>-5.5124166846985068E-2</v>
      </c>
      <c r="F96" s="9">
        <f>MSCI!C126/MSCI!C125-MSCI!B126/MSCI!B125</f>
        <v>-4.0192957822652753E-2</v>
      </c>
      <c r="G96" s="9">
        <f t="shared" si="14"/>
        <v>-5.5169924334625614E-2</v>
      </c>
      <c r="H96" s="49">
        <f t="shared" si="18"/>
        <v>8.3875724656758688E-3</v>
      </c>
      <c r="U96" s="11">
        <f t="shared" si="15"/>
        <v>1.2433830758138471</v>
      </c>
      <c r="V96" s="11">
        <f t="shared" si="16"/>
        <v>1.3022301715170188</v>
      </c>
      <c r="W96" s="11">
        <f t="shared" si="17"/>
        <v>1.2918015799643257</v>
      </c>
      <c r="X96" s="18">
        <f t="shared" si="19"/>
        <v>-2.3990427273336667E-2</v>
      </c>
      <c r="Y96" s="18">
        <f t="shared" si="20"/>
        <v>3.3013626127468276E-2</v>
      </c>
      <c r="Z96" s="18">
        <f t="shared" si="21"/>
        <v>-6.272101157577703E-3</v>
      </c>
      <c r="AA96" s="49">
        <f t="array" ref="AA96">PRODUCT(1+H86:H97)-1</f>
        <v>4.746882381186035E-3</v>
      </c>
    </row>
    <row r="97" spans="1:27" ht="12.75" x14ac:dyDescent="0.2">
      <c r="A97" s="5">
        <v>41425</v>
      </c>
      <c r="B97" s="42">
        <f>CPI!C97/CPI!C96-1</f>
        <v>6.5999999999999392E-3</v>
      </c>
      <c r="C97" s="9">
        <f>Арсагера!B97/Арсагера!B96-B97-1</f>
        <v>-1.2587380190372199E-2</v>
      </c>
      <c r="D97" s="9">
        <f>MOEX!B97/MOEX!B96-B97-1</f>
        <v>-3.2366274084659752E-2</v>
      </c>
      <c r="E97" s="9">
        <f>MSCI!D127/MSCI!D126-MSCI!E127/MSCI!E126</f>
        <v>-7.4477832485331241E-4</v>
      </c>
      <c r="F97" s="9">
        <f>MSCI!C127/MSCI!C126-MSCI!B127/MSCI!B126</f>
        <v>-1.6878847265427654E-2</v>
      </c>
      <c r="G97" s="9">
        <f t="shared" si="14"/>
        <v>-3.6345233976572702E-2</v>
      </c>
      <c r="H97" s="49">
        <f t="shared" si="18"/>
        <v>2.3757853786200503E-2</v>
      </c>
      <c r="U97" s="11">
        <f t="shared" si="15"/>
        <v>1.2277321403163037</v>
      </c>
      <c r="V97" s="11">
        <f t="shared" si="16"/>
        <v>1.2600818328643855</v>
      </c>
      <c r="W97" s="11">
        <f t="shared" si="17"/>
        <v>1.2448507492892158</v>
      </c>
      <c r="X97" s="18">
        <f t="shared" si="19"/>
        <v>-6.5199910798329763E-2</v>
      </c>
      <c r="Y97" s="18">
        <f t="shared" si="20"/>
        <v>-5.1511915602881597E-2</v>
      </c>
      <c r="Z97" s="18">
        <f t="shared" si="21"/>
        <v>-8.019133400342271E-2</v>
      </c>
      <c r="AA97" s="49">
        <f t="array" ref="AA97">PRODUCT(1+H87:H98)-1</f>
        <v>5.0005878664431069E-2</v>
      </c>
    </row>
    <row r="98" spans="1:27" ht="12.75" x14ac:dyDescent="0.2">
      <c r="A98" s="5">
        <v>41453</v>
      </c>
      <c r="B98" s="42">
        <f>CPI!C98/CPI!C97-1</f>
        <v>4.1999999999999815E-3</v>
      </c>
      <c r="C98" s="9">
        <f>Арсагера!B98/Арсагера!B97-B98-1</f>
        <v>1.4456871635731394E-2</v>
      </c>
      <c r="D98" s="9">
        <f>MOEX!B98/MOEX!B97-B98-1</f>
        <v>-1.8185748699110271E-2</v>
      </c>
      <c r="E98" s="9">
        <f>MSCI!D128/MSCI!D127-MSCI!E128/MSCI!E127</f>
        <v>-4.2981314714618968E-2</v>
      </c>
      <c r="F98" s="9">
        <f>MSCI!C128/MSCI!C127-MSCI!B128/MSCI!B127</f>
        <v>1.0042474187669237E-3</v>
      </c>
      <c r="G98" s="9">
        <f t="shared" si="14"/>
        <v>-1.9974640408376432E-2</v>
      </c>
      <c r="H98" s="49">
        <f t="shared" si="18"/>
        <v>3.4431512044107826E-2</v>
      </c>
      <c r="U98" s="11">
        <f t="shared" si="15"/>
        <v>1.2454813062719183</v>
      </c>
      <c r="V98" s="11">
        <f t="shared" si="16"/>
        <v>1.2371663013115994</v>
      </c>
      <c r="W98" s="11">
        <f t="shared" si="17"/>
        <v>1.2199853032100656</v>
      </c>
      <c r="X98" s="18">
        <f t="shared" si="19"/>
        <v>-7.3518079998995622E-2</v>
      </c>
      <c r="Y98" s="18">
        <f t="shared" si="20"/>
        <v>-7.3976915068495019E-2</v>
      </c>
      <c r="Z98" s="18">
        <f t="shared" si="21"/>
        <v>-9.3759548827250683E-2</v>
      </c>
      <c r="AA98" s="49">
        <f t="array" ref="AA98">PRODUCT(1+H88:H99)-1</f>
        <v>2.8171852923726259E-2</v>
      </c>
    </row>
    <row r="99" spans="1:27" ht="12.75" x14ac:dyDescent="0.2">
      <c r="A99" s="5">
        <v>41486</v>
      </c>
      <c r="B99" s="42">
        <f>CPI!C99/CPI!C98-1</f>
        <v>8.1999999999999851E-3</v>
      </c>
      <c r="C99" s="9">
        <f>Арсагера!B99/Арсагера!B98-B99-1</f>
        <v>3.6801817224016764E-2</v>
      </c>
      <c r="D99" s="9">
        <f>MOEX!B99/MOEX!B98-B99-1</f>
        <v>3.0703744172774439E-2</v>
      </c>
      <c r="E99" s="9">
        <f>MSCI!D129/MSCI!D128-MSCI!E129/MSCI!E128</f>
        <v>0.10558983626129026</v>
      </c>
      <c r="F99" s="9">
        <f>MSCI!C129/MSCI!C128-MSCI!B129/MSCI!B128</f>
        <v>-2.4322471924993261E-2</v>
      </c>
      <c r="G99" s="9">
        <f t="shared" ref="G99:G130" si="22">$K$67*D99+$K$68*E99+$K$69*F99</f>
        <v>2.9329649456605333E-2</v>
      </c>
      <c r="H99" s="49">
        <f t="shared" si="18"/>
        <v>7.4721677674114313E-3</v>
      </c>
      <c r="U99" s="11">
        <f t="shared" ref="U99:U130" si="23">U98*(1+C99)</f>
        <v>1.291317281661267</v>
      </c>
      <c r="V99" s="11">
        <f t="shared" ref="V99:V130" si="24">V98*(1+D99)</f>
        <v>1.2751519389262485</v>
      </c>
      <c r="W99" s="11">
        <f t="shared" ref="W99:W130" si="25">W98*(1+G99)</f>
        <v>1.2557670444954272</v>
      </c>
      <c r="X99" s="18">
        <f t="shared" si="19"/>
        <v>-7.4632039593328758E-2</v>
      </c>
      <c r="Y99" s="18">
        <f t="shared" si="20"/>
        <v>-7.7747044303857926E-2</v>
      </c>
      <c r="Z99" s="18">
        <f t="shared" si="21"/>
        <v>-9.6576732945617638E-2</v>
      </c>
      <c r="AA99" s="49">
        <f t="array" ref="AA99">PRODUCT(1+H89:H100)-1</f>
        <v>2.5863034374315141E-2</v>
      </c>
    </row>
    <row r="100" spans="1:27" ht="12.75" x14ac:dyDescent="0.2">
      <c r="A100" s="5">
        <v>41516</v>
      </c>
      <c r="B100" s="42">
        <f>CPI!C100/CPI!C99-1</f>
        <v>1.4000000000000679E-3</v>
      </c>
      <c r="C100" s="9">
        <f>Арсагера!B100/Арсагера!B99-B100-1</f>
        <v>4.6062759135441222E-3</v>
      </c>
      <c r="D100" s="9">
        <f>MOEX!B100/MOEX!B99-B100-1</f>
        <v>1.7098173019948648E-2</v>
      </c>
      <c r="E100" s="9">
        <f>MSCI!D130/MSCI!D129-MSCI!E130/MSCI!E129</f>
        <v>2.5113376863884707E-2</v>
      </c>
      <c r="F100" s="9">
        <f>MSCI!C130/MSCI!C129-MSCI!B130/MSCI!B129</f>
        <v>-6.0131177714155104E-2</v>
      </c>
      <c r="G100" s="9">
        <f t="shared" si="22"/>
        <v>1.3537388681370589E-3</v>
      </c>
      <c r="H100" s="49">
        <f t="shared" si="18"/>
        <v>3.2525370454070633E-3</v>
      </c>
      <c r="U100" s="11">
        <f t="shared" si="23"/>
        <v>1.2972654453525265</v>
      </c>
      <c r="V100" s="11">
        <f t="shared" si="24"/>
        <v>1.2969547074047325</v>
      </c>
      <c r="W100" s="11">
        <f t="shared" si="25"/>
        <v>1.2574670251528863</v>
      </c>
      <c r="X100" s="18">
        <f t="shared" si="19"/>
        <v>-0.1071210563298528</v>
      </c>
      <c r="Y100" s="18">
        <f t="shared" si="20"/>
        <v>-8.091077567728111E-2</v>
      </c>
      <c r="Z100" s="18">
        <f t="shared" si="21"/>
        <v>-0.11771350287658999</v>
      </c>
      <c r="AA100" s="49">
        <f t="array" ref="AA100">PRODUCT(1+H90:H101)-1</f>
        <v>1.7404325038661517E-2</v>
      </c>
    </row>
    <row r="101" spans="1:27" ht="12.75" x14ac:dyDescent="0.2">
      <c r="A101" s="5">
        <v>41547</v>
      </c>
      <c r="B101" s="42">
        <f>CPI!C101/CPI!C100-1</f>
        <v>2.0999999999999908E-3</v>
      </c>
      <c r="C101" s="9">
        <f>Арсагера!B101/Арсагера!B100-B101-1</f>
        <v>5.6264020572103446E-2</v>
      </c>
      <c r="D101" s="9">
        <f>MOEX!B101/MOEX!B100-B101-1</f>
        <v>6.9985229648573011E-2</v>
      </c>
      <c r="E101" s="9">
        <f>MSCI!D131/MSCI!D130-MSCI!E131/MSCI!E130</f>
        <v>-1.0487192551844604E-2</v>
      </c>
      <c r="F101" s="9">
        <f>MSCI!C131/MSCI!C130-MSCI!B131/MSCI!B130</f>
        <v>-6.7533489039192318E-2</v>
      </c>
      <c r="G101" s="9">
        <f t="shared" si="22"/>
        <v>4.8822187838796036E-2</v>
      </c>
      <c r="H101" s="49">
        <f t="shared" si="18"/>
        <v>7.4418327333074102E-3</v>
      </c>
      <c r="U101" s="11">
        <f t="shared" si="23"/>
        <v>1.3702548150573199</v>
      </c>
      <c r="V101" s="11">
        <f t="shared" si="24"/>
        <v>1.3877223804462506</v>
      </c>
      <c r="W101" s="11">
        <f t="shared" si="25"/>
        <v>1.3188593164559925</v>
      </c>
      <c r="X101" s="18">
        <f t="shared" si="19"/>
        <v>-1.5387227075082777E-2</v>
      </c>
      <c r="Y101" s="18">
        <f t="shared" si="20"/>
        <v>8.4167167530528886E-3</v>
      </c>
      <c r="Z101" s="18">
        <f t="shared" si="21"/>
        <v>-4.5586195755944026E-2</v>
      </c>
      <c r="AA101" s="49">
        <f t="array" ref="AA101">PRODUCT(1+H91:H102)-1</f>
        <v>3.3433819829739919E-2</v>
      </c>
    </row>
    <row r="102" spans="1:27" ht="12.75" x14ac:dyDescent="0.2">
      <c r="A102" s="5">
        <v>41578</v>
      </c>
      <c r="B102" s="42">
        <f>CPI!C102/CPI!C101-1</f>
        <v>5.7000000000000384E-3</v>
      </c>
      <c r="C102" s="9">
        <f>Арсагера!B102/Арсагера!B101-B102-1</f>
        <v>2.1562617402123507E-2</v>
      </c>
      <c r="D102" s="9">
        <f>MOEX!B102/MOEX!B101-B102-1</f>
        <v>3.0092615370701292E-2</v>
      </c>
      <c r="E102" s="9">
        <f>MSCI!D132/MSCI!D131-MSCI!E132/MSCI!E131</f>
        <v>-1.7100911329042123E-2</v>
      </c>
      <c r="F102" s="9">
        <f>MSCI!C132/MSCI!C131-MSCI!B132/MSCI!B131</f>
        <v>-3.820574947508304E-2</v>
      </c>
      <c r="G102" s="9">
        <f t="shared" si="22"/>
        <v>1.7697343955406068E-2</v>
      </c>
      <c r="H102" s="49">
        <f t="shared" si="18"/>
        <v>3.8652734467174397E-3</v>
      </c>
      <c r="U102" s="11">
        <f t="shared" si="23"/>
        <v>1.3998010953778184</v>
      </c>
      <c r="V102" s="11">
        <f t="shared" si="24"/>
        <v>1.4294825762823336</v>
      </c>
      <c r="W102" s="11">
        <f t="shared" si="25"/>
        <v>1.3421996234081059</v>
      </c>
      <c r="X102" s="18">
        <f t="shared" si="19"/>
        <v>5.0503746643957292E-2</v>
      </c>
      <c r="Y102" s="18">
        <f t="shared" si="20"/>
        <v>5.6788575946115305E-2</v>
      </c>
      <c r="Z102" s="18">
        <f t="shared" si="21"/>
        <v>-1.3745650842991286E-2</v>
      </c>
      <c r="AA102" s="49">
        <f t="array" ref="AA102">PRODUCT(1+H92:H103)-1</f>
        <v>9.5881445587674197E-2</v>
      </c>
    </row>
    <row r="103" spans="1:27" ht="12.75" x14ac:dyDescent="0.2">
      <c r="A103" s="5">
        <v>41607</v>
      </c>
      <c r="B103" s="42">
        <f>CPI!C103/CPI!C102-1</f>
        <v>5.6000000000000494E-3</v>
      </c>
      <c r="C103" s="9">
        <f>Арсагера!B103/Арсагера!B102-B103-1</f>
        <v>-6.228820711067562E-3</v>
      </c>
      <c r="D103" s="9">
        <f>MOEX!B103/MOEX!B102-B103-1</f>
        <v>-2.4924383322418753E-2</v>
      </c>
      <c r="E103" s="9">
        <f>MSCI!D133/MSCI!D132-MSCI!E133/MSCI!E132</f>
        <v>-1.126751856607966E-2</v>
      </c>
      <c r="F103" s="9">
        <f>MSCI!C133/MSCI!C132-MSCI!B133/MSCI!B132</f>
        <v>-4.5344602373586507E-2</v>
      </c>
      <c r="G103" s="9">
        <f t="shared" si="22"/>
        <v>-3.7648397026756618E-2</v>
      </c>
      <c r="H103" s="49">
        <f t="shared" si="18"/>
        <v>3.1419576315689056E-2</v>
      </c>
      <c r="U103" s="11">
        <f t="shared" si="23"/>
        <v>1.3910819853235539</v>
      </c>
      <c r="V103" s="11">
        <f t="shared" si="24"/>
        <v>1.3938536045983541</v>
      </c>
      <c r="W103" s="11">
        <f t="shared" si="25"/>
        <v>1.2916679590968745</v>
      </c>
      <c r="X103" s="18">
        <f t="shared" si="19"/>
        <v>4.0823780239380936E-2</v>
      </c>
      <c r="Y103" s="18">
        <f t="shared" si="20"/>
        <v>-1.2907534457166192E-2</v>
      </c>
      <c r="Z103" s="18">
        <f t="shared" si="21"/>
        <v>-8.6470810864434422E-2</v>
      </c>
      <c r="AA103" s="49">
        <f t="array" ref="AA103">PRODUCT(1+H93:H104)-1</f>
        <v>0.1781226970764207</v>
      </c>
    </row>
    <row r="104" spans="1:27" ht="12.75" x14ac:dyDescent="0.2">
      <c r="A104" s="5">
        <v>41639</v>
      </c>
      <c r="B104" s="42">
        <f>CPI!C104/CPI!C103-1</f>
        <v>5.1000000000001044E-3</v>
      </c>
      <c r="C104" s="9">
        <f>Арсагера!B104/Арсагера!B103-B104-1</f>
        <v>7.1392690722275942E-2</v>
      </c>
      <c r="D104" s="9">
        <f>MOEX!B104/MOEX!B103-B104-1</f>
        <v>1.1767094419000479E-2</v>
      </c>
      <c r="E104" s="9">
        <f>MSCI!D134/MSCI!D133-MSCI!E134/MSCI!E133</f>
        <v>-1.487762172967444E-2</v>
      </c>
      <c r="F104" s="9">
        <f>MSCI!C134/MSCI!C133-MSCI!B134/MSCI!B133</f>
        <v>8.7270407876044676E-2</v>
      </c>
      <c r="G104" s="9">
        <f t="shared" si="22"/>
        <v>3.4994748689491394E-2</v>
      </c>
      <c r="H104" s="49">
        <f t="shared" si="18"/>
        <v>3.6397942032784548E-2</v>
      </c>
      <c r="U104" s="11">
        <f t="shared" si="23"/>
        <v>1.4903950712710881</v>
      </c>
      <c r="V104" s="11">
        <f t="shared" si="24"/>
        <v>1.4102552115699269</v>
      </c>
      <c r="W104" s="11">
        <f t="shared" si="25"/>
        <v>1.3368695547157379</v>
      </c>
      <c r="X104" s="18">
        <f t="shared" si="19"/>
        <v>5.551202835215463E-2</v>
      </c>
      <c r="Y104" s="18">
        <f t="shared" si="20"/>
        <v>-4.0025111484761844E-2</v>
      </c>
      <c r="Z104" s="18">
        <f t="shared" si="21"/>
        <v>-0.10152155521463768</v>
      </c>
      <c r="AA104" s="49">
        <f t="array" ref="AA104">PRODUCT(1+H94:H105)-1</f>
        <v>0.19771061993357764</v>
      </c>
    </row>
    <row r="105" spans="1:27" ht="12.75" x14ac:dyDescent="0.2">
      <c r="A105" s="5">
        <v>41670</v>
      </c>
      <c r="B105" s="42">
        <f>CPI!C105/CPI!C104-1</f>
        <v>5.9000000000000163E-3</v>
      </c>
      <c r="C105" s="9">
        <f>Арсагера!B105/Арсагера!B104-B105-1</f>
        <v>-2.7520077779143226E-2</v>
      </c>
      <c r="D105" s="9">
        <f>MOEX!B105/MOEX!B104-B105-1</f>
        <v>-3.845623050402236E-2</v>
      </c>
      <c r="E105" s="9">
        <f>MSCI!D135/MSCI!D134-MSCI!E135/MSCI!E134</f>
        <v>0.10707266558387396</v>
      </c>
      <c r="F105" s="9">
        <f>MSCI!C135/MSCI!C134-MSCI!B135/MSCI!B134</f>
        <v>-6.1153036955530982E-2</v>
      </c>
      <c r="G105" s="9">
        <f t="shared" si="22"/>
        <v>-4.8366605177348143E-2</v>
      </c>
      <c r="H105" s="49">
        <f t="shared" si="18"/>
        <v>2.0846527398204917E-2</v>
      </c>
      <c r="U105" s="11">
        <f t="shared" si="23"/>
        <v>1.4493792829880561</v>
      </c>
      <c r="V105" s="11">
        <f t="shared" si="24"/>
        <v>1.356022112084295</v>
      </c>
      <c r="W105" s="11">
        <f t="shared" si="25"/>
        <v>1.2722097127891845</v>
      </c>
      <c r="X105" s="18">
        <f t="shared" si="19"/>
        <v>3.7642379840268969E-2</v>
      </c>
      <c r="Y105" s="18">
        <f t="shared" si="20"/>
        <v>-3.7411578928984723E-2</v>
      </c>
      <c r="Z105" s="18">
        <f t="shared" si="21"/>
        <v>-0.1151774450114017</v>
      </c>
      <c r="AA105" s="49">
        <f t="array" ref="AA105">PRODUCT(1+H95:H106)-1</f>
        <v>0.16312186772982962</v>
      </c>
    </row>
    <row r="106" spans="1:27" ht="12.75" x14ac:dyDescent="0.2">
      <c r="A106" s="5">
        <v>41698</v>
      </c>
      <c r="B106" s="42">
        <f>CPI!C106/CPI!C105-1</f>
        <v>7.0000000000001172E-3</v>
      </c>
      <c r="C106" s="9">
        <f>Арсагера!B106/Арсагера!B105-B106-1</f>
        <v>-2.2546556505622872E-2</v>
      </c>
      <c r="D106" s="9">
        <f>MOEX!B106/MOEX!B105-B106-1</f>
        <v>-9.8736119831883684E-3</v>
      </c>
      <c r="E106" s="9">
        <f>MSCI!D136/MSCI!D135-MSCI!E136/MSCI!E135</f>
        <v>-1.0613720122003678E-2</v>
      </c>
      <c r="F106" s="9">
        <f>MSCI!C136/MSCI!C135-MSCI!B136/MSCI!B135</f>
        <v>-2.0254010487836704E-2</v>
      </c>
      <c r="G106" s="9">
        <f t="shared" si="22"/>
        <v>-1.591294268609084E-2</v>
      </c>
      <c r="H106" s="49">
        <f t="shared" si="18"/>
        <v>-6.6336138195320325E-3</v>
      </c>
      <c r="U106" s="11">
        <f t="shared" si="23"/>
        <v>1.4167007710860866</v>
      </c>
      <c r="V106" s="11">
        <f t="shared" si="24"/>
        <v>1.3426332759089512</v>
      </c>
      <c r="W106" s="11">
        <f t="shared" si="25"/>
        <v>1.2519651125448821</v>
      </c>
      <c r="X106" s="18">
        <f t="shared" si="19"/>
        <v>8.6088594407009111E-2</v>
      </c>
      <c r="Y106" s="18">
        <f t="shared" si="20"/>
        <v>-1.1999993253823837E-2</v>
      </c>
      <c r="Z106" s="18">
        <f t="shared" si="21"/>
        <v>-8.4306513970313635E-2</v>
      </c>
      <c r="AA106" s="49">
        <f t="array" ref="AA106">PRODUCT(1+H96:H107)-1</f>
        <v>0.18550631667302619</v>
      </c>
    </row>
    <row r="107" spans="1:27" ht="12.75" x14ac:dyDescent="0.2">
      <c r="A107" s="5">
        <v>41729</v>
      </c>
      <c r="B107" s="42">
        <f>CPI!C107/CPI!C106-1</f>
        <v>1.0199999999999987E-2</v>
      </c>
      <c r="C107" s="9">
        <f>Арсагера!B107/Арсагера!B106-B107-1</f>
        <v>-6.8309985897475722E-2</v>
      </c>
      <c r="D107" s="9">
        <f>MOEX!B107/MOEX!B106-B107-1</f>
        <v>-6.2403116756394872E-2</v>
      </c>
      <c r="E107" s="9">
        <f>MSCI!D137/MSCI!D136-MSCI!E137/MSCI!E136</f>
        <v>4.0356482150691875E-2</v>
      </c>
      <c r="F107" s="9">
        <f>MSCI!C137/MSCI!C136-MSCI!B137/MSCI!B136</f>
        <v>-4.1610239982245889E-2</v>
      </c>
      <c r="G107" s="9">
        <f t="shared" si="22"/>
        <v>-7.0169520923854048E-2</v>
      </c>
      <c r="H107" s="49">
        <f t="shared" si="18"/>
        <v>1.8595350263783256E-3</v>
      </c>
      <c r="U107" s="11">
        <f t="shared" si="23"/>
        <v>1.3199259613922532</v>
      </c>
      <c r="V107" s="11">
        <f t="shared" si="24"/>
        <v>1.2588487748313839</v>
      </c>
      <c r="W107" s="11">
        <f t="shared" si="25"/>
        <v>1.1641153203842287</v>
      </c>
      <c r="X107" s="18">
        <f t="shared" si="19"/>
        <v>6.1560179696273698E-2</v>
      </c>
      <c r="Y107" s="18">
        <f t="shared" si="20"/>
        <v>-3.3313155872512268E-2</v>
      </c>
      <c r="Z107" s="18">
        <f t="shared" si="21"/>
        <v>-9.8843554273732259E-2</v>
      </c>
      <c r="AA107" s="49">
        <f t="array" ref="AA107">PRODUCT(1+H97:H108)-1</f>
        <v>0.18321138082600052</v>
      </c>
    </row>
    <row r="108" spans="1:27" ht="12.75" x14ac:dyDescent="0.2">
      <c r="A108" s="5">
        <v>41759</v>
      </c>
      <c r="B108" s="42">
        <f>CPI!C108/CPI!C107-1</f>
        <v>9.000000000000119E-3</v>
      </c>
      <c r="C108" s="9">
        <f>Арсагера!B108/Арсагера!B107-B108-1</f>
        <v>-3.1008595506029413E-2</v>
      </c>
      <c r="D108" s="9">
        <f>MOEX!B108/MOEX!B107-B108-1</f>
        <v>-5.4525555003561488E-2</v>
      </c>
      <c r="E108" s="9">
        <f>MSCI!D138/MSCI!D137-MSCI!E138/MSCI!E137</f>
        <v>3.4402346865416877E-2</v>
      </c>
      <c r="F108" s="9">
        <f>MSCI!C138/MSCI!C137-MSCI!B138/MSCI!B137</f>
        <v>4.9261134955187691E-2</v>
      </c>
      <c r="G108" s="9">
        <f t="shared" si="22"/>
        <v>-3.7444103478079548E-2</v>
      </c>
      <c r="H108" s="49">
        <f t="shared" si="18"/>
        <v>6.4355079720501349E-3</v>
      </c>
      <c r="U108" s="11">
        <f t="shared" si="23"/>
        <v>1.2789969111575339</v>
      </c>
      <c r="V108" s="11">
        <f t="shared" si="24"/>
        <v>1.1902093467181494</v>
      </c>
      <c r="W108" s="11">
        <f t="shared" si="25"/>
        <v>1.1205260658673439</v>
      </c>
      <c r="X108" s="18">
        <f t="shared" si="19"/>
        <v>4.1755664088115152E-2</v>
      </c>
      <c r="Y108" s="18">
        <f t="shared" si="20"/>
        <v>-5.5450752739926279E-2</v>
      </c>
      <c r="Z108" s="18">
        <f t="shared" si="21"/>
        <v>-9.9871156034455288E-2</v>
      </c>
      <c r="AA108" s="49">
        <f t="array" ref="AA108">PRODUCT(1+H98:H109)-1</f>
        <v>0.14528748159010862</v>
      </c>
    </row>
    <row r="109" spans="1:27" ht="12.75" x14ac:dyDescent="0.2">
      <c r="A109" s="5">
        <v>41789</v>
      </c>
      <c r="B109" s="42">
        <f>CPI!C109/CPI!C108-1</f>
        <v>9.000000000000119E-3</v>
      </c>
      <c r="C109" s="9">
        <f>Арсагера!B109/Арсагера!B108-B109-1</f>
        <v>8.0382902745232965E-2</v>
      </c>
      <c r="D109" s="9">
        <f>MOEX!B109/MOEX!B108-B109-1</f>
        <v>8.7497664064214442E-2</v>
      </c>
      <c r="E109" s="9">
        <f>MSCI!D139/MSCI!D138-MSCI!E139/MSCI!E138</f>
        <v>-6.597587969987595E-2</v>
      </c>
      <c r="F109" s="9">
        <f>MSCI!C139/MSCI!C138-MSCI!B139/MSCI!B138</f>
        <v>2.8269202531560067E-2</v>
      </c>
      <c r="G109" s="9">
        <f t="shared" si="22"/>
        <v>8.943819656570702E-2</v>
      </c>
      <c r="H109" s="49">
        <f t="shared" si="18"/>
        <v>-9.0552938204740557E-3</v>
      </c>
      <c r="U109" s="11">
        <f t="shared" si="23"/>
        <v>1.3818063954785633</v>
      </c>
      <c r="V109" s="11">
        <f t="shared" si="24"/>
        <v>1.294349884303382</v>
      </c>
      <c r="W109" s="11">
        <f t="shared" si="25"/>
        <v>1.2207438964033857</v>
      </c>
      <c r="X109" s="18">
        <f t="shared" si="19"/>
        <v>0.10945574897041599</v>
      </c>
      <c r="Y109" s="18">
        <f t="shared" si="20"/>
        <v>4.6221419813293085E-2</v>
      </c>
      <c r="Z109" s="18">
        <f t="shared" si="21"/>
        <v>6.2180519004950696E-4</v>
      </c>
      <c r="AA109" s="49">
        <f t="array" ref="AA109">PRODUCT(1+H99:H110)-1</f>
        <v>9.5845456015566155E-2</v>
      </c>
    </row>
    <row r="110" spans="1:27" ht="12.75" x14ac:dyDescent="0.2">
      <c r="A110" s="5">
        <v>41820</v>
      </c>
      <c r="B110" s="42">
        <f>CPI!C110/CPI!C109-1</f>
        <v>6.1999999999999833E-3</v>
      </c>
      <c r="C110" s="9">
        <f>Арсагера!B110/Арсагера!B109-B110-1</f>
        <v>1.6474404620781868E-2</v>
      </c>
      <c r="D110" s="9">
        <f>MOEX!B110/MOEX!B109-B110-1</f>
        <v>3.5978286903856294E-2</v>
      </c>
      <c r="E110" s="9">
        <f>MSCI!D140/MSCI!D139-MSCI!E140/MSCI!E139</f>
        <v>1.7537542828780506E-2</v>
      </c>
      <c r="F110" s="9">
        <f>MSCI!C140/MSCI!C139-MSCI!B140/MSCI!B139</f>
        <v>-3.3776671076755305E-2</v>
      </c>
      <c r="G110" s="9">
        <f t="shared" si="22"/>
        <v>2.6699269334227643E-2</v>
      </c>
      <c r="H110" s="49">
        <f t="shared" si="18"/>
        <v>-1.0224864713445775E-2</v>
      </c>
      <c r="U110" s="11">
        <f t="shared" si="23"/>
        <v>1.4045708331452613</v>
      </c>
      <c r="V110" s="11">
        <f t="shared" si="24"/>
        <v>1.3409183757948224</v>
      </c>
      <c r="W110" s="11">
        <f t="shared" si="25"/>
        <v>1.2533368664815741</v>
      </c>
      <c r="X110" s="18">
        <f t="shared" ref="X110:X141" si="26">U110/U99-1</f>
        <v>8.7703892058421662E-2</v>
      </c>
      <c r="Y110" s="18">
        <f t="shared" ref="Y110:Y141" si="27">V110/V99-1</f>
        <v>5.1575372989632218E-2</v>
      </c>
      <c r="Z110" s="18">
        <f t="shared" si="21"/>
        <v>-1.9352140387070005E-3</v>
      </c>
      <c r="AA110" s="49">
        <f t="array" ref="AA110">PRODUCT(1+H100:H111)-1</f>
        <v>7.498286215343275E-2</v>
      </c>
    </row>
    <row r="111" spans="1:27" ht="12.75" x14ac:dyDescent="0.2">
      <c r="A111" s="5">
        <v>41851</v>
      </c>
      <c r="B111" s="42">
        <f>CPI!C111/CPI!C110-1</f>
        <v>4.8999999999999044E-3</v>
      </c>
      <c r="C111" s="9">
        <f>Арсагера!B111/Арсагера!B110-B111-1</f>
        <v>-6.2561810558004582E-2</v>
      </c>
      <c r="D111" s="9">
        <f>MOEX!B111/MOEX!B110-B111-1</f>
        <v>-4.6776111245253049E-2</v>
      </c>
      <c r="E111" s="9">
        <f>MSCI!D141/MSCI!D140-MSCI!E141/MSCI!E140</f>
        <v>3.7436464939030856E-2</v>
      </c>
      <c r="F111" s="9">
        <f>MSCI!C141/MSCI!C140-MSCI!B141/MSCI!B140</f>
        <v>-2.6448478109227014E-2</v>
      </c>
      <c r="G111" s="9">
        <f t="shared" si="22"/>
        <v>-5.0853826098516471E-2</v>
      </c>
      <c r="H111" s="49">
        <f t="shared" si="18"/>
        <v>-1.1707984459488112E-2</v>
      </c>
      <c r="U111" s="11">
        <f t="shared" si="23"/>
        <v>1.3166983387667288</v>
      </c>
      <c r="V111" s="11">
        <f t="shared" si="24"/>
        <v>1.2781954286778399</v>
      </c>
      <c r="W111" s="11">
        <f t="shared" si="25"/>
        <v>1.1895998914306605</v>
      </c>
      <c r="X111" s="18">
        <f t="shared" si="26"/>
        <v>1.4979889801135959E-2</v>
      </c>
      <c r="Y111" s="18">
        <f t="shared" si="27"/>
        <v>-1.4464097026511302E-2</v>
      </c>
      <c r="Z111" s="18">
        <f t="shared" si="21"/>
        <v>-5.3971302916650532E-2</v>
      </c>
      <c r="AA111" s="49">
        <f t="array" ref="AA111">PRODUCT(1+H101:H112)-1</f>
        <v>6.8329916503313548E-2</v>
      </c>
    </row>
    <row r="112" spans="1:27" ht="12.75" x14ac:dyDescent="0.2">
      <c r="A112" s="5">
        <v>41880</v>
      </c>
      <c r="B112" s="42">
        <f>CPI!C112/CPI!C111-1</f>
        <v>2.3999999999999577E-3</v>
      </c>
      <c r="C112" s="9">
        <f>Арсагера!B112/Арсагера!B111-B112-1</f>
        <v>2.2850472421293011E-2</v>
      </c>
      <c r="D112" s="9">
        <f>MOEX!B112/MOEX!B111-B112-1</f>
        <v>1.2898086450511714E-2</v>
      </c>
      <c r="E112" s="9">
        <f>MSCI!D142/MSCI!D141-MSCI!E142/MSCI!E141</f>
        <v>5.6965745707984183E-3</v>
      </c>
      <c r="F112" s="9">
        <f>MSCI!C142/MSCI!C141-MSCI!B142/MSCI!B141</f>
        <v>4.6132769535374818E-2</v>
      </c>
      <c r="G112" s="9">
        <f t="shared" si="22"/>
        <v>2.5806950270259414E-2</v>
      </c>
      <c r="H112" s="49">
        <f t="shared" si="18"/>
        <v>-2.9564778489664031E-3</v>
      </c>
      <c r="U112" s="11">
        <f t="shared" si="23"/>
        <v>1.3467855178438803</v>
      </c>
      <c r="V112" s="11">
        <f t="shared" si="24"/>
        <v>1.2946817038175755</v>
      </c>
      <c r="W112" s="11">
        <f t="shared" si="25"/>
        <v>1.2202998366703175</v>
      </c>
      <c r="X112" s="18">
        <f t="shared" si="26"/>
        <v>-1.7127688190212931E-2</v>
      </c>
      <c r="Y112" s="18">
        <f t="shared" si="27"/>
        <v>-6.7045597836907334E-2</v>
      </c>
      <c r="Z112" s="18">
        <f t="shared" si="21"/>
        <v>-7.4730851544137167E-2</v>
      </c>
      <c r="AA112" s="49">
        <f t="array" ref="AA112">PRODUCT(1+H102:H113)-1</f>
        <v>-8.5144913871542105E-3</v>
      </c>
    </row>
    <row r="113" spans="1:27" ht="12.75" x14ac:dyDescent="0.2">
      <c r="A113" s="5">
        <v>41912</v>
      </c>
      <c r="B113" s="42">
        <f>CPI!C113/CPI!C112-1</f>
        <v>6.4999999999999503E-3</v>
      </c>
      <c r="C113" s="9">
        <f>Арсагера!B113/Арсагера!B112-B113-1</f>
        <v>-6.6339611618072558E-2</v>
      </c>
      <c r="D113" s="9">
        <f>MOEX!B113/MOEX!B112-B113-1</f>
        <v>1.1268700498681117E-3</v>
      </c>
      <c r="E113" s="9">
        <f>MSCI!D143/MSCI!D142-MSCI!E143/MSCI!E142</f>
        <v>5.1274302015587248E-2</v>
      </c>
      <c r="F113" s="9">
        <f>MSCI!C143/MSCI!C142-MSCI!B143/MSCI!B142</f>
        <v>-1.9358047397168843E-2</v>
      </c>
      <c r="G113" s="9">
        <f t="shared" si="22"/>
        <v>-1.3166842388246062E-3</v>
      </c>
      <c r="H113" s="49">
        <f t="shared" si="18"/>
        <v>-6.5022927379247947E-2</v>
      </c>
      <c r="U113" s="11">
        <f t="shared" si="23"/>
        <v>1.2574402896572725</v>
      </c>
      <c r="V113" s="11">
        <f t="shared" si="24"/>
        <v>1.2961406418537198</v>
      </c>
      <c r="W113" s="11">
        <f t="shared" si="25"/>
        <v>1.2186930871087334</v>
      </c>
      <c r="X113" s="18">
        <f t="shared" si="26"/>
        <v>-0.10170073890542386</v>
      </c>
      <c r="Y113" s="18">
        <f t="shared" si="27"/>
        <v>-9.3279859888461991E-2</v>
      </c>
      <c r="Z113" s="18">
        <f t="shared" si="21"/>
        <v>-9.2018008458209399E-2</v>
      </c>
      <c r="AA113" s="49">
        <f t="array" ref="AA113">PRODUCT(1+H103:H114)-1</f>
        <v>-1.0562218916677524E-2</v>
      </c>
    </row>
    <row r="114" spans="1:27" ht="12.75" x14ac:dyDescent="0.2">
      <c r="A114" s="5">
        <v>41943</v>
      </c>
      <c r="B114" s="42">
        <f>CPI!C114/CPI!C113-1</f>
        <v>8.1999999999999851E-3</v>
      </c>
      <c r="C114" s="9">
        <f>Арсагера!B114/Арсагера!B113-B114-1</f>
        <v>1.5377280881836208E-2</v>
      </c>
      <c r="D114" s="9">
        <f>MOEX!B114/MOEX!B113-B114-1</f>
        <v>4.9089217332885404E-2</v>
      </c>
      <c r="E114" s="9">
        <f>MSCI!D144/MSCI!D143-MSCI!E144/MSCI!E143</f>
        <v>-1.357832029573669E-2</v>
      </c>
      <c r="F114" s="9">
        <f>MSCI!C144/MSCI!C143-MSCI!B144/MSCI!B143</f>
        <v>-0.12002619757001542</v>
      </c>
      <c r="G114" s="9">
        <f t="shared" si="22"/>
        <v>1.3585303049136813E-2</v>
      </c>
      <c r="H114" s="49">
        <f t="shared" si="18"/>
        <v>1.7919778326993957E-3</v>
      </c>
      <c r="U114" s="11">
        <f t="shared" si="23"/>
        <v>1.2767763021834699</v>
      </c>
      <c r="V114" s="11">
        <f t="shared" si="24"/>
        <v>1.3597671715156627</v>
      </c>
      <c r="W114" s="11">
        <f t="shared" si="25"/>
        <v>1.2352494020209936</v>
      </c>
      <c r="X114" s="18">
        <f t="shared" si="26"/>
        <v>-8.2170342471581503E-2</v>
      </c>
      <c r="Y114" s="18">
        <f t="shared" si="27"/>
        <v>-2.4454815749831549E-2</v>
      </c>
      <c r="Z114" s="18">
        <f t="shared" si="21"/>
        <v>-4.3678839192797136E-2</v>
      </c>
      <c r="AA114" s="49">
        <f t="array" ref="AA114">PRODUCT(1+H104:H115)-1</f>
        <v>-4.9471820385598053E-2</v>
      </c>
    </row>
    <row r="115" spans="1:27" ht="12.75" x14ac:dyDescent="0.2">
      <c r="A115" s="5">
        <v>41971</v>
      </c>
      <c r="B115" s="42">
        <f>CPI!C115/CPI!C114-1</f>
        <v>1.2799999999999923E-2</v>
      </c>
      <c r="C115" s="9">
        <f>Арсагера!B115/Арсагера!B114-B115-1</f>
        <v>-7.9792251345225385E-3</v>
      </c>
      <c r="D115" s="9">
        <f>MOEX!B115/MOEX!B114-B115-1</f>
        <v>1.9166661901055537E-2</v>
      </c>
      <c r="E115" s="9">
        <f>MSCI!D145/MSCI!D144-MSCI!E145/MSCI!E144</f>
        <v>8.503277675560772E-2</v>
      </c>
      <c r="F115" s="9">
        <f>MSCI!C145/MSCI!C144-MSCI!B145/MSCI!B144</f>
        <v>-8.0558142853908721E-2</v>
      </c>
      <c r="G115" s="9">
        <f t="shared" si="22"/>
        <v>1.161732449904862E-3</v>
      </c>
      <c r="H115" s="49">
        <f t="shared" si="18"/>
        <v>-9.1409575844274005E-3</v>
      </c>
      <c r="U115" s="11">
        <f t="shared" si="23"/>
        <v>1.2665886166219249</v>
      </c>
      <c r="V115" s="11">
        <f t="shared" si="24"/>
        <v>1.385829369156258</v>
      </c>
      <c r="W115" s="11">
        <f t="shared" si="25"/>
        <v>1.2366844313350471</v>
      </c>
      <c r="X115" s="18">
        <f t="shared" si="26"/>
        <v>-0.15016585800856752</v>
      </c>
      <c r="Y115" s="18">
        <f t="shared" si="27"/>
        <v>-1.7320157524167268E-2</v>
      </c>
      <c r="Z115" s="18">
        <f t="shared" si="21"/>
        <v>-7.4940088976738872E-2</v>
      </c>
      <c r="AA115" s="49">
        <f t="array" ref="AA115">PRODUCT(1+H105:H116)-1</f>
        <v>-7.3542585731760424E-2</v>
      </c>
    </row>
    <row r="116" spans="1:27" ht="12.75" x14ac:dyDescent="0.2">
      <c r="A116" s="5">
        <v>42004</v>
      </c>
      <c r="B116" s="42">
        <f>CPI!C116/CPI!C115-1</f>
        <v>2.6200000000000001E-2</v>
      </c>
      <c r="C116" s="9">
        <f>Арсагера!B116/Арсагера!B115-B116-1</f>
        <v>-0.13150366512859069</v>
      </c>
      <c r="D116" s="9">
        <f>MOEX!B116/MOEX!B115-B116-1</f>
        <v>-0.10588597670480793</v>
      </c>
      <c r="E116" s="9">
        <f>MSCI!D146/MSCI!D145-MSCI!E146/MSCI!E145</f>
        <v>3.8097742114253763E-2</v>
      </c>
      <c r="F116" s="9">
        <f>MSCI!C146/MSCI!C145-MSCI!B146/MSCI!B145</f>
        <v>-0.14513443230119083</v>
      </c>
      <c r="G116" s="9">
        <f t="shared" si="22"/>
        <v>-0.14165631301550696</v>
      </c>
      <c r="H116" s="49">
        <f t="shared" si="18"/>
        <v>1.0152647886916277E-2</v>
      </c>
      <c r="U116" s="11">
        <f t="shared" si="23"/>
        <v>1.1000275713259904</v>
      </c>
      <c r="V116" s="11">
        <f t="shared" si="24"/>
        <v>1.2390894728569397</v>
      </c>
      <c r="W116" s="11">
        <f t="shared" si="25"/>
        <v>1.0615002744284454</v>
      </c>
      <c r="X116" s="18">
        <f t="shared" si="26"/>
        <v>-0.24103539754055159</v>
      </c>
      <c r="Y116" s="18">
        <f t="shared" si="27"/>
        <v>-8.6232103580982322E-2</v>
      </c>
      <c r="Z116" s="18">
        <f t="shared" si="21"/>
        <v>-0.16562476786848379</v>
      </c>
      <c r="AA116" s="49">
        <f t="array" ref="AA116">PRODUCT(1+H106:H117)-1</f>
        <v>-0.10251212060051329</v>
      </c>
    </row>
    <row r="117" spans="1:27" ht="12.75" x14ac:dyDescent="0.2">
      <c r="A117" s="5">
        <v>42034</v>
      </c>
      <c r="B117" s="42">
        <f>CPI!C117/CPI!C116-1</f>
        <v>3.8499999999999979E-2</v>
      </c>
      <c r="C117" s="9">
        <f>Арсагера!B117/Арсагера!B116-B117-1</f>
        <v>0.14098893167666904</v>
      </c>
      <c r="D117" s="9">
        <f>MOEX!B117/MOEX!B116-B117-1</f>
        <v>0.141378456735058</v>
      </c>
      <c r="E117" s="9">
        <f>MSCI!D147/MSCI!D146-MSCI!E147/MSCI!E146</f>
        <v>0.13743266536511034</v>
      </c>
      <c r="F117" s="9">
        <f>MSCI!C147/MSCI!C146-MSCI!B147/MSCI!B146</f>
        <v>2.1738632334597385E-2</v>
      </c>
      <c r="G117" s="9">
        <f t="shared" si="22"/>
        <v>0.15206340638352711</v>
      </c>
      <c r="H117" s="49">
        <f t="shared" si="18"/>
        <v>-1.1074474706858073E-2</v>
      </c>
      <c r="U117" s="11">
        <f t="shared" si="23"/>
        <v>1.2551192834221225</v>
      </c>
      <c r="V117" s="11">
        <f t="shared" si="24"/>
        <v>1.4142700302861104</v>
      </c>
      <c r="W117" s="11">
        <f t="shared" si="25"/>
        <v>1.2229156220350836</v>
      </c>
      <c r="X117" s="18">
        <f t="shared" si="26"/>
        <v>-0.1140547749826456</v>
      </c>
      <c r="Y117" s="18">
        <f t="shared" si="27"/>
        <v>5.3355414067673745E-2</v>
      </c>
      <c r="Z117" s="18">
        <f t="shared" si="21"/>
        <v>-2.3203115021910858E-2</v>
      </c>
      <c r="AA117" s="49">
        <f t="array" ref="AA117">PRODUCT(1+H107:H118)-1</f>
        <v>-3.5366987428586127E-2</v>
      </c>
    </row>
    <row r="118" spans="1:27" ht="12.75" x14ac:dyDescent="0.2">
      <c r="A118" s="5">
        <v>42062</v>
      </c>
      <c r="B118" s="42">
        <f>CPI!C118/CPI!C117-1</f>
        <v>2.2199999999999998E-2</v>
      </c>
      <c r="C118" s="9">
        <f>Арсагера!B118/Арсагера!B117-B118-1</f>
        <v>0.13373081707420975</v>
      </c>
      <c r="D118" s="9">
        <f>MOEX!B118/MOEX!B117-B118-1</f>
        <v>4.5339917683805631E-2</v>
      </c>
      <c r="E118" s="9">
        <f>MSCI!D148/MSCI!D147-MSCI!E148/MSCI!E147</f>
        <v>-6.8941149721322814E-2</v>
      </c>
      <c r="F118" s="9">
        <f>MSCI!C148/MSCI!C147-MSCI!B148/MSCI!B147</f>
        <v>9.2429775350425958E-2</v>
      </c>
      <c r="G118" s="9">
        <f t="shared" si="22"/>
        <v>6.6046192375319931E-2</v>
      </c>
      <c r="H118" s="49">
        <f t="shared" si="18"/>
        <v>6.768462469888982E-2</v>
      </c>
      <c r="U118" s="11">
        <f t="shared" si="23"/>
        <v>1.4229674107197596</v>
      </c>
      <c r="V118" s="11">
        <f t="shared" si="24"/>
        <v>1.4783929170419559</v>
      </c>
      <c r="W118" s="11">
        <f t="shared" si="25"/>
        <v>1.3036845424667969</v>
      </c>
      <c r="X118" s="18">
        <f t="shared" si="26"/>
        <v>7.8066082751201193E-2</v>
      </c>
      <c r="Y118" s="18">
        <f t="shared" si="27"/>
        <v>0.17440072755361635</v>
      </c>
      <c r="Z118" s="18">
        <f t="shared" si="21"/>
        <v>0.11989295187396198</v>
      </c>
      <c r="AA118" s="49">
        <f t="array" ref="AA118">PRODUCT(1+H108:H119)-1</f>
        <v>-3.9953655940770938E-3</v>
      </c>
    </row>
    <row r="119" spans="1:27" ht="12.75" x14ac:dyDescent="0.2">
      <c r="A119" s="5">
        <v>42094</v>
      </c>
      <c r="B119" s="42">
        <f>CPI!C119/CPI!C118-1</f>
        <v>1.21E-2</v>
      </c>
      <c r="C119" s="9">
        <f>Арсагера!B119/Арсагера!B118-B119-1</f>
        <v>-4.5813761760014615E-2</v>
      </c>
      <c r="D119" s="9">
        <f>MOEX!B119/MOEX!B118-B119-1</f>
        <v>-8.7592660989040061E-2</v>
      </c>
      <c r="E119" s="9">
        <f>MSCI!D149/MSCI!D148-MSCI!E149/MSCI!E148</f>
        <v>7.0722342598036336E-3</v>
      </c>
      <c r="F119" s="9">
        <f>MSCI!C149/MSCI!C148-MSCI!B149/MSCI!B148</f>
        <v>1.7235164841469475E-2</v>
      </c>
      <c r="G119" s="9">
        <f t="shared" si="22"/>
        <v>-8.0255592907859705E-2</v>
      </c>
      <c r="H119" s="49">
        <f t="shared" si="18"/>
        <v>3.4441831147845089E-2</v>
      </c>
      <c r="U119" s="11">
        <f t="shared" si="23"/>
        <v>1.3577759207727798</v>
      </c>
      <c r="V119" s="11">
        <f t="shared" si="24"/>
        <v>1.3488965474509018</v>
      </c>
      <c r="W119" s="11">
        <f t="shared" si="25"/>
        <v>1.1990565665463124</v>
      </c>
      <c r="X119" s="18">
        <f t="shared" si="26"/>
        <v>6.1594370500823503E-2</v>
      </c>
      <c r="Y119" s="18">
        <f t="shared" si="27"/>
        <v>0.13332713372677851</v>
      </c>
      <c r="Z119" s="18">
        <f t="shared" si="21"/>
        <v>7.008360007955905E-2</v>
      </c>
      <c r="AA119" s="49">
        <f t="array" ref="AA119">PRODUCT(1+H109:H120)-1</f>
        <v>1.3103779738925292E-2</v>
      </c>
    </row>
    <row r="120" spans="1:27" ht="12.75" x14ac:dyDescent="0.2">
      <c r="A120" s="5">
        <v>42124</v>
      </c>
      <c r="B120" s="42">
        <f>CPI!C120/CPI!C119-1</f>
        <v>4.5999999999999375E-3</v>
      </c>
      <c r="C120" s="9">
        <f>Арсагера!B120/Арсагера!B119-B120-1</f>
        <v>6.9247271040812297E-2</v>
      </c>
      <c r="D120" s="9">
        <f>MOEX!B120/MOEX!B119-B120-1</f>
        <v>3.4785045556614103E-2</v>
      </c>
      <c r="E120" s="9">
        <f>MSCI!D150/MSCI!D149-MSCI!E150/MSCI!E149</f>
        <v>-6.8043094183978914E-2</v>
      </c>
      <c r="F120" s="9">
        <f>MSCI!C150/MSCI!C149-MSCI!B150/MSCI!B149</f>
        <v>5.5685953580274727E-2</v>
      </c>
      <c r="G120" s="9">
        <f t="shared" si="22"/>
        <v>4.5533543244641761E-2</v>
      </c>
      <c r="H120" s="49">
        <f t="shared" si="18"/>
        <v>2.3713727796170536E-2</v>
      </c>
      <c r="U120" s="11">
        <f t="shared" si="23"/>
        <v>1.4517981979712209</v>
      </c>
      <c r="V120" s="11">
        <f t="shared" si="24"/>
        <v>1.395817975305141</v>
      </c>
      <c r="W120" s="11">
        <f t="shared" si="25"/>
        <v>1.2536538605719205</v>
      </c>
      <c r="X120" s="18">
        <f t="shared" si="26"/>
        <v>5.0652394374262055E-2</v>
      </c>
      <c r="Y120" s="18">
        <f t="shared" si="27"/>
        <v>7.8393093113589662E-2</v>
      </c>
      <c r="Z120" s="18">
        <f t="shared" si="21"/>
        <v>2.6958942219982296E-2</v>
      </c>
      <c r="AA120" s="49">
        <f t="array" ref="AA120">PRODUCT(1+H110:H121)-1</f>
        <v>5.0087764279849845E-2</v>
      </c>
    </row>
    <row r="121" spans="1:27" ht="12.75" x14ac:dyDescent="0.2">
      <c r="A121" s="5">
        <v>42153</v>
      </c>
      <c r="B121" s="42">
        <f>CPI!C121/CPI!C120-1</f>
        <v>3.4999999999998366E-3</v>
      </c>
      <c r="C121" s="9">
        <f>Арсагера!B121/Арсагера!B120-B121-1</f>
        <v>-1.9860417903831973E-2</v>
      </c>
      <c r="D121" s="9">
        <f>MOEX!B121/MOEX!B120-B121-1</f>
        <v>-4.5718096892029325E-2</v>
      </c>
      <c r="E121" s="9">
        <f>MSCI!D151/MSCI!D150-MSCI!E151/MSCI!E150</f>
        <v>-4.7754441554516358E-2</v>
      </c>
      <c r="F121" s="9">
        <f>MSCI!C151/MSCI!C150-MSCI!B151/MSCI!B150</f>
        <v>1.5129261788185966E-3</v>
      </c>
      <c r="G121" s="9">
        <f t="shared" si="22"/>
        <v>-4.6980177841126985E-2</v>
      </c>
      <c r="H121" s="49">
        <f t="shared" si="18"/>
        <v>2.7119759937295013E-2</v>
      </c>
      <c r="U121" s="11">
        <f t="shared" si="23"/>
        <v>1.4229648790474823</v>
      </c>
      <c r="V121" s="11">
        <f t="shared" si="24"/>
        <v>1.3320038338665043</v>
      </c>
      <c r="W121" s="11">
        <f t="shared" si="25"/>
        <v>1.1947569792510364</v>
      </c>
      <c r="X121" s="18">
        <f t="shared" si="26"/>
        <v>1.3095847833484608E-2</v>
      </c>
      <c r="Y121" s="18">
        <f t="shared" si="27"/>
        <v>-6.6480869299997414E-3</v>
      </c>
      <c r="Z121" s="18">
        <f t="shared" si="21"/>
        <v>-4.6739139968798527E-2</v>
      </c>
      <c r="AA121" s="49">
        <f t="array" ref="AA121">PRODUCT(1+H111:H122)-1</f>
        <v>3.8222874446138144E-2</v>
      </c>
    </row>
    <row r="122" spans="1:27" ht="12.75" x14ac:dyDescent="0.2">
      <c r="A122" s="5">
        <v>42185</v>
      </c>
      <c r="B122" s="42">
        <f>CPI!C122/CPI!C121-1</f>
        <v>1.9000000000000128E-3</v>
      </c>
      <c r="C122" s="9">
        <f>Арсагера!B122/Арсагера!B121-B122-1</f>
        <v>-6.4004318450325837E-3</v>
      </c>
      <c r="D122" s="9">
        <f>MOEX!B122/MOEX!B121-B122-1</f>
        <v>3.0708381989399847E-2</v>
      </c>
      <c r="E122" s="9">
        <f>MSCI!D152/MSCI!D151-MSCI!E152/MSCI!E151</f>
        <v>1.6270026566503226E-2</v>
      </c>
      <c r="F122" s="9">
        <f>MSCI!C152/MSCI!C151-MSCI!B152/MSCI!B151</f>
        <v>-5.6953660000997552E-2</v>
      </c>
      <c r="G122" s="9">
        <f t="shared" si="22"/>
        <v>1.5007853283158897E-2</v>
      </c>
      <c r="H122" s="49">
        <f t="shared" si="18"/>
        <v>-2.1408285128191481E-2</v>
      </c>
      <c r="U122" s="11">
        <f t="shared" si="23"/>
        <v>1.4138572893212638</v>
      </c>
      <c r="V122" s="11">
        <f t="shared" si="24"/>
        <v>1.3729075164082221</v>
      </c>
      <c r="W122" s="11">
        <f t="shared" si="25"/>
        <v>1.2126877167046659</v>
      </c>
      <c r="X122" s="18">
        <f t="shared" si="26"/>
        <v>7.3789833019412665E-2</v>
      </c>
      <c r="Y122" s="18">
        <f t="shared" si="27"/>
        <v>7.409828388163775E-2</v>
      </c>
      <c r="Z122" s="18">
        <f t="shared" si="21"/>
        <v>1.9408059331813776E-2</v>
      </c>
      <c r="AA122" s="49">
        <f t="array" ref="AA122">PRODUCT(1+H112:H123)-1</f>
        <v>2.667016283857393E-2</v>
      </c>
    </row>
    <row r="123" spans="1:27" ht="12.75" x14ac:dyDescent="0.2">
      <c r="A123" s="5">
        <v>42216</v>
      </c>
      <c r="B123" s="42">
        <f>CPI!C123/CPI!C122-1</f>
        <v>8.0000000000000071E-3</v>
      </c>
      <c r="C123" s="9">
        <f>Арсагера!B123/Арсагера!B122-B123-1</f>
        <v>3.0117778145322127E-3</v>
      </c>
      <c r="D123" s="9">
        <f>MOEX!B123/MOEX!B122-B123-1</f>
        <v>2.7542286518057457E-2</v>
      </c>
      <c r="E123" s="9">
        <f>MSCI!D153/MSCI!D152-MSCI!E153/MSCI!E152</f>
        <v>1.4323091781312858E-2</v>
      </c>
      <c r="F123" s="9">
        <f>MSCI!C153/MSCI!C152-MSCI!B153/MSCI!B152</f>
        <v>-7.150850738650627E-3</v>
      </c>
      <c r="G123" s="9">
        <f t="shared" si="22"/>
        <v>2.5716873704154042E-2</v>
      </c>
      <c r="H123" s="49">
        <f t="shared" si="18"/>
        <v>-2.2705095889621829E-2</v>
      </c>
      <c r="U123" s="11">
        <f t="shared" si="23"/>
        <v>1.4181155133381562</v>
      </c>
      <c r="V123" s="11">
        <f t="shared" si="24"/>
        <v>1.4107205285879321</v>
      </c>
      <c r="W123" s="11">
        <f t="shared" si="25"/>
        <v>1.2438742535577387</v>
      </c>
      <c r="X123" s="18">
        <f t="shared" si="26"/>
        <v>5.2963144130381501E-2</v>
      </c>
      <c r="Y123" s="18">
        <f t="shared" si="27"/>
        <v>8.9627299457617715E-2</v>
      </c>
      <c r="Z123" s="18">
        <f t="shared" si="21"/>
        <v>1.931854465517735E-2</v>
      </c>
      <c r="AA123" s="49">
        <f t="array" ref="AA123">PRODUCT(1+H113:H124)-1</f>
        <v>4.9425245106849092E-2</v>
      </c>
    </row>
    <row r="124" spans="1:27" ht="12.75" x14ac:dyDescent="0.2">
      <c r="A124" s="5">
        <v>42247</v>
      </c>
      <c r="B124" s="42">
        <f>CPI!C124/CPI!C123-1</f>
        <v>3.4999999999998366E-3</v>
      </c>
      <c r="C124" s="9">
        <f>Арсагера!B124/Арсагера!B123-B124-1</f>
        <v>4.7053058612158694E-2</v>
      </c>
      <c r="D124" s="9">
        <f>MOEX!B124/MOEX!B123-B124-1</f>
        <v>3.4946834253124948E-2</v>
      </c>
      <c r="E124" s="9">
        <f>MSCI!D154/MSCI!D153-MSCI!E154/MSCI!E153</f>
        <v>3.0770008685549466E-2</v>
      </c>
      <c r="F124" s="9">
        <f>MSCI!C154/MSCI!C153-MSCI!B154/MSCI!B153</f>
        <v>-2.8598678837846281E-2</v>
      </c>
      <c r="G124" s="9">
        <f t="shared" si="22"/>
        <v>2.7911098040679046E-2</v>
      </c>
      <c r="H124" s="49">
        <f t="shared" si="18"/>
        <v>1.9141960571479648E-2</v>
      </c>
      <c r="U124" s="11">
        <f t="shared" si="23"/>
        <v>1.4848421857060681</v>
      </c>
      <c r="V124" s="11">
        <f t="shared" si="24"/>
        <v>1.4600207450779754</v>
      </c>
      <c r="W124" s="11">
        <f t="shared" si="25"/>
        <v>1.2785921497990653</v>
      </c>
      <c r="X124" s="18">
        <f t="shared" si="26"/>
        <v>0.18084508498672025</v>
      </c>
      <c r="Y124" s="18">
        <f t="shared" si="27"/>
        <v>0.12643697599812698</v>
      </c>
      <c r="Z124" s="18">
        <f t="shared" si="21"/>
        <v>4.9150244080270022E-2</v>
      </c>
      <c r="AA124" s="49">
        <f t="array" ref="AA124">PRODUCT(1+H114:H125)-1</f>
        <v>0.12543188436829067</v>
      </c>
    </row>
    <row r="125" spans="1:27" ht="12.75" x14ac:dyDescent="0.2">
      <c r="A125" s="5">
        <v>42277</v>
      </c>
      <c r="B125" s="42">
        <f>CPI!C125/CPI!C124-1</f>
        <v>5.7000000000000384E-3</v>
      </c>
      <c r="C125" s="9">
        <f>Арсагера!B125/Арсагера!B124-B125-1</f>
        <v>-5.2183990820675374E-2</v>
      </c>
      <c r="D125" s="9">
        <f>MOEX!B125/MOEX!B124-B125-1</f>
        <v>-5.5587171313360551E-2</v>
      </c>
      <c r="E125" s="9">
        <f>MSCI!D155/MSCI!D154-MSCI!E155/MSCI!E154</f>
        <v>-2.9513655882676071E-2</v>
      </c>
      <c r="F125" s="9">
        <f>MSCI!C155/MSCI!C154-MSCI!B155/MSCI!B154</f>
        <v>3.9071324968263932E-3</v>
      </c>
      <c r="G125" s="9">
        <f t="shared" si="22"/>
        <v>-5.487857396231155E-2</v>
      </c>
      <c r="H125" s="49">
        <f t="shared" si="18"/>
        <v>2.6945831416361754E-3</v>
      </c>
      <c r="U125" s="11">
        <f t="shared" si="23"/>
        <v>1.4073571947170311</v>
      </c>
      <c r="V125" s="11">
        <f t="shared" si="24"/>
        <v>1.3788623218002656</v>
      </c>
      <c r="W125" s="11">
        <f t="shared" si="25"/>
        <v>1.2084248359386864</v>
      </c>
      <c r="X125" s="18">
        <f t="shared" si="26"/>
        <v>0.10227390053390661</v>
      </c>
      <c r="Y125" s="18">
        <f t="shared" si="27"/>
        <v>1.4042955797585854E-2</v>
      </c>
      <c r="Z125" s="18">
        <f t="shared" si="21"/>
        <v>-2.1715911004222654E-2</v>
      </c>
      <c r="AA125" s="49">
        <f t="array" ref="AA125">PRODUCT(1+H115:H126)-1</f>
        <v>9.3931008899361457E-2</v>
      </c>
    </row>
    <row r="126" spans="1:27" ht="12.75" x14ac:dyDescent="0.2">
      <c r="A126" s="5">
        <v>42307</v>
      </c>
      <c r="B126" s="42">
        <f>CPI!C126/CPI!C125-1</f>
        <v>7.3999999999998511E-3</v>
      </c>
      <c r="C126" s="9">
        <f>Арсагера!B126/Арсагера!B125-B126-1</f>
        <v>3.9166864837762549E-2</v>
      </c>
      <c r="D126" s="9">
        <f>MOEX!B126/MOEX!B125-B126-1</f>
        <v>3.6983054571646079E-2</v>
      </c>
      <c r="E126" s="9">
        <f>MSCI!D156/MSCI!D155-MSCI!E156/MSCI!E155</f>
        <v>-1.4947703168609161E-2</v>
      </c>
      <c r="F126" s="9">
        <f>MSCI!C156/MSCI!C155-MSCI!B156/MSCI!B155</f>
        <v>0.10808953077244676</v>
      </c>
      <c r="G126" s="9">
        <f t="shared" si="22"/>
        <v>6.5415077422445664E-2</v>
      </c>
      <c r="H126" s="49">
        <f t="shared" si="18"/>
        <v>-2.6248212584683114E-2</v>
      </c>
      <c r="U126" s="11">
        <f t="shared" si="23"/>
        <v>1.4624789637409659</v>
      </c>
      <c r="V126" s="11">
        <f t="shared" si="24"/>
        <v>1.4298568622941914</v>
      </c>
      <c r="W126" s="11">
        <f t="shared" si="25"/>
        <v>1.2874740401408218</v>
      </c>
      <c r="X126" s="18">
        <f t="shared" si="26"/>
        <v>0.15465980393973022</v>
      </c>
      <c r="Y126" s="18">
        <f t="shared" si="27"/>
        <v>3.1769779251206831E-2</v>
      </c>
      <c r="Z126" s="18">
        <f t="shared" si="21"/>
        <v>4.1069174575882217E-2</v>
      </c>
      <c r="AA126" s="49">
        <f t="array" ref="AA126">PRODUCT(1+H116:H127)-1</f>
        <v>9.8194768041715674E-2</v>
      </c>
    </row>
    <row r="127" spans="1:27" ht="12.75" x14ac:dyDescent="0.2">
      <c r="A127" s="5">
        <v>42338</v>
      </c>
      <c r="B127" s="42">
        <f>CPI!C127/CPI!C126-1</f>
        <v>7.5000000000000622E-3</v>
      </c>
      <c r="C127" s="9">
        <f>Арсагера!B127/Арсагера!B126-B127-1</f>
        <v>1.3557933957150325E-2</v>
      </c>
      <c r="D127" s="9">
        <f>MOEX!B127/MOEX!B126-B127-1</f>
        <v>2.727535912422141E-2</v>
      </c>
      <c r="E127" s="9">
        <f>MSCI!D157/MSCI!D156-MSCI!E157/MSCI!E156</f>
        <v>-5.1255634338752243E-2</v>
      </c>
      <c r="F127" s="9">
        <f>MSCI!C157/MSCI!C156-MSCI!B157/MSCI!B156</f>
        <v>-1.7151690281953069E-2</v>
      </c>
      <c r="G127" s="9">
        <f t="shared" si="22"/>
        <v>1.8836870750034262E-2</v>
      </c>
      <c r="H127" s="49">
        <f t="shared" si="18"/>
        <v>-5.278936792883937E-3</v>
      </c>
      <c r="U127" s="11">
        <f t="shared" si="23"/>
        <v>1.4823071569450876</v>
      </c>
      <c r="V127" s="11">
        <f t="shared" si="24"/>
        <v>1.4688567217094979</v>
      </c>
      <c r="W127" s="11">
        <f t="shared" si="25"/>
        <v>1.3117260222289788</v>
      </c>
      <c r="X127" s="18">
        <f t="shared" si="26"/>
        <v>0.34751818552901503</v>
      </c>
      <c r="Y127" s="18">
        <f t="shared" si="27"/>
        <v>0.18543233066357123</v>
      </c>
      <c r="Z127" s="18">
        <f t="shared" si="21"/>
        <v>0.23572838729152945</v>
      </c>
      <c r="AA127" s="49">
        <f t="array" ref="AA127">PRODUCT(1+H117:H128)-1</f>
        <v>8.2107134981631802E-2</v>
      </c>
    </row>
    <row r="128" spans="1:27" ht="12.75" x14ac:dyDescent="0.2">
      <c r="A128" s="5">
        <v>42369</v>
      </c>
      <c r="B128" s="42">
        <f>CPI!C128/CPI!C127-1</f>
        <v>7.7000000000000401E-3</v>
      </c>
      <c r="C128" s="9">
        <f>Арсагера!B128/Арсагера!B127-B128-1</f>
        <v>-8.3595704748371524E-3</v>
      </c>
      <c r="D128" s="9">
        <f>MOEX!B128/MOEX!B127-B128-1</f>
        <v>-6.9280630710435442E-3</v>
      </c>
      <c r="E128" s="9">
        <f>MSCI!D158/MSCI!D157-MSCI!E158/MSCI!E157</f>
        <v>-4.2957612448740745E-3</v>
      </c>
      <c r="F128" s="9">
        <f>MSCI!C158/MSCI!C157-MSCI!B158/MSCI!B157</f>
        <v>1.1804053920788427E-2</v>
      </c>
      <c r="G128" s="9">
        <f t="shared" si="22"/>
        <v>-3.714328582279095E-3</v>
      </c>
      <c r="H128" s="49">
        <f t="shared" si="18"/>
        <v>-4.6452418925580575E-3</v>
      </c>
      <c r="U128" s="11">
        <f t="shared" si="23"/>
        <v>1.4699157058012498</v>
      </c>
      <c r="V128" s="11">
        <f t="shared" si="24"/>
        <v>1.4586803896991682</v>
      </c>
      <c r="W128" s="11">
        <f t="shared" si="25"/>
        <v>1.3068538407724946</v>
      </c>
      <c r="X128" s="18">
        <f t="shared" si="26"/>
        <v>0.17113626188060627</v>
      </c>
      <c r="Y128" s="18">
        <f t="shared" si="27"/>
        <v>3.1401612465812745E-2</v>
      </c>
      <c r="Z128" s="18">
        <f t="shared" si="21"/>
        <v>6.8637784345028985E-2</v>
      </c>
      <c r="AA128" s="49">
        <f t="array" ref="AA128">PRODUCT(1+H118:H129)-1</f>
        <v>0.10123833018690354</v>
      </c>
    </row>
    <row r="129" spans="1:27" ht="12.75" x14ac:dyDescent="0.2">
      <c r="A129" s="5">
        <v>42398</v>
      </c>
      <c r="B129" s="42">
        <f>CPI!C129/CPI!C128-1</f>
        <v>9.5999999999998309E-3</v>
      </c>
      <c r="C129" s="9">
        <f>Арсагера!B129/Арсагера!B128-B129-1</f>
        <v>-1.8757858361679869E-3</v>
      </c>
      <c r="D129" s="9">
        <f>MOEX!B129/MOEX!B128-B129-1</f>
        <v>5.2999574286933804E-3</v>
      </c>
      <c r="E129" s="9">
        <f>MSCI!D159/MSCI!D158-MSCI!E159/MSCI!E158</f>
        <v>5.2210394557150375E-2</v>
      </c>
      <c r="F129" s="9">
        <f>MSCI!C159/MSCI!C158-MSCI!B159/MSCI!B158</f>
        <v>-5.9077306172818034E-2</v>
      </c>
      <c r="G129" s="9">
        <f t="shared" si="22"/>
        <v>-8.285094995294881E-3</v>
      </c>
      <c r="H129" s="49">
        <f t="shared" si="18"/>
        <v>6.4093091591268941E-3</v>
      </c>
      <c r="U129" s="11">
        <f t="shared" si="23"/>
        <v>1.4671584587399469</v>
      </c>
      <c r="V129" s="11">
        <f t="shared" si="24"/>
        <v>1.4664113336666438</v>
      </c>
      <c r="W129" s="11">
        <f t="shared" si="25"/>
        <v>1.2960264325567286</v>
      </c>
      <c r="X129" s="18">
        <f t="shared" si="26"/>
        <v>3.1055558748063428E-2</v>
      </c>
      <c r="Y129" s="18">
        <f t="shared" si="27"/>
        <v>-8.1044648125651042E-3</v>
      </c>
      <c r="Z129" s="18">
        <f t="shared" si="21"/>
        <v>-5.8742047332844827E-3</v>
      </c>
      <c r="AA129" s="49">
        <f t="array" ref="AA129">PRODUCT(1+H119:H130)-1</f>
        <v>4.2403092777812956E-2</v>
      </c>
    </row>
    <row r="130" spans="1:27" ht="12.75" x14ac:dyDescent="0.2">
      <c r="A130" s="5">
        <v>42429</v>
      </c>
      <c r="B130" s="42">
        <f>CPI!C130/CPI!C129-1</f>
        <v>6.2999999999999723E-3</v>
      </c>
      <c r="C130" s="9">
        <f>Арсагера!B130/Арсагера!B129-B130-1</f>
        <v>4.1540405960548643E-2</v>
      </c>
      <c r="D130" s="9">
        <f>MOEX!B130/MOEX!B129-B130-1</f>
        <v>2.4657206458901015E-2</v>
      </c>
      <c r="E130" s="9">
        <f>MSCI!D160/MSCI!D159-MSCI!E160/MSCI!E159</f>
        <v>2.3396380941357542E-2</v>
      </c>
      <c r="F130" s="9">
        <f>MSCI!C160/MSCI!C159-MSCI!B160/MSCI!B159</f>
        <v>1.9581721217822201E-2</v>
      </c>
      <c r="G130" s="9">
        <f t="shared" si="22"/>
        <v>3.0898363825538306E-2</v>
      </c>
      <c r="H130" s="49">
        <f t="shared" si="18"/>
        <v>1.0642042135010337E-2</v>
      </c>
      <c r="U130" s="11">
        <f t="shared" si="23"/>
        <v>1.5281048167244571</v>
      </c>
      <c r="V130" s="11">
        <f t="shared" si="24"/>
        <v>1.5025689406745346</v>
      </c>
      <c r="W130" s="11">
        <f t="shared" si="25"/>
        <v>1.3360715287973808</v>
      </c>
      <c r="X130" s="18">
        <f t="shared" si="26"/>
        <v>0.12544698528365017</v>
      </c>
      <c r="Y130" s="18">
        <f t="shared" si="27"/>
        <v>0.11392452113102203</v>
      </c>
      <c r="Z130" s="18">
        <f t="shared" si="21"/>
        <v>0.11426897285231319</v>
      </c>
      <c r="AA130" s="49">
        <f t="array" ref="AA130">PRODUCT(1+H120:H131)-1</f>
        <v>3.0591097678706047E-2</v>
      </c>
    </row>
    <row r="131" spans="1:27" ht="12.75" x14ac:dyDescent="0.2">
      <c r="A131" s="5">
        <v>42460</v>
      </c>
      <c r="B131" s="42">
        <f>CPI!C131/CPI!C130-1</f>
        <v>4.5999999999999375E-3</v>
      </c>
      <c r="C131" s="9">
        <f>Арсагера!B131/Арсагера!B130-B131-1</f>
        <v>6.9353431646560271E-2</v>
      </c>
      <c r="D131" s="9">
        <f>MOEX!B131/MOEX!B130-B131-1</f>
        <v>1.2234650617552578E-2</v>
      </c>
      <c r="E131" s="9">
        <f>MSCI!D161/MSCI!D160-MSCI!E161/MSCI!E160</f>
        <v>-1.1243988237912728E-2</v>
      </c>
      <c r="F131" s="9">
        <f>MSCI!C161/MSCI!C160-MSCI!B161/MSCI!B160</f>
        <v>0.12654136605344779</v>
      </c>
      <c r="G131" s="9">
        <f t="shared" ref="G131:G162" si="28">$K$67*D131+$K$68*E131+$K$69*F131</f>
        <v>4.663338252764998E-2</v>
      </c>
      <c r="H131" s="49">
        <f t="shared" si="18"/>
        <v>2.272004911891029E-2</v>
      </c>
      <c r="U131" s="11">
        <f t="shared" ref="U131:U162" si="29">U130*(1+C131)</f>
        <v>1.6340841296799362</v>
      </c>
      <c r="V131" s="11">
        <f t="shared" ref="V131:V162" si="30">V130*(1+D131)</f>
        <v>1.5209523466924737</v>
      </c>
      <c r="W131" s="11">
        <f t="shared" ref="W131:W162" si="31">W130*(1+G131)</f>
        <v>1.3983770634840911</v>
      </c>
      <c r="X131" s="18">
        <f t="shared" si="26"/>
        <v>0.12555872569854842</v>
      </c>
      <c r="Y131" s="18">
        <f t="shared" si="27"/>
        <v>8.9649491266923231E-2</v>
      </c>
      <c r="Z131" s="18">
        <f t="shared" si="21"/>
        <v>0.11544111773097199</v>
      </c>
      <c r="AA131" s="49">
        <f t="array" ref="AA131">PRODUCT(1+H121:H132)-1</f>
        <v>1.6477023880466124E-2</v>
      </c>
    </row>
    <row r="132" spans="1:27" ht="12.75" x14ac:dyDescent="0.2">
      <c r="A132" s="5">
        <v>42489</v>
      </c>
      <c r="B132" s="42">
        <f>CPI!C132/CPI!C131-1</f>
        <v>4.3999999999999595E-3</v>
      </c>
      <c r="C132" s="9">
        <f>Арсагера!B132/Арсагера!B131-B132-1</f>
        <v>5.4585800065298118E-2</v>
      </c>
      <c r="D132" s="9">
        <f>MOEX!B132/MOEX!B131-B132-1</f>
        <v>4.0513773636482453E-2</v>
      </c>
      <c r="E132" s="9">
        <f>MSCI!D162/MSCI!D161-MSCI!E162/MSCI!E161</f>
        <v>5.7780584374711452E-2</v>
      </c>
      <c r="F132" s="9">
        <f>MSCI!C162/MSCI!C161-MSCI!B162/MSCI!B161</f>
        <v>7.0993347796606265E-3</v>
      </c>
      <c r="G132" s="9">
        <f t="shared" si="28"/>
        <v>4.4891959627878467E-2</v>
      </c>
      <c r="H132" s="49">
        <f t="shared" ref="H132:H193" si="32">C132-G132</f>
        <v>9.6938404374196513E-3</v>
      </c>
      <c r="U132" s="11">
        <f t="shared" si="29"/>
        <v>1.7232819192725219</v>
      </c>
      <c r="V132" s="11">
        <f t="shared" si="30"/>
        <v>1.5825718657782493</v>
      </c>
      <c r="W132" s="11">
        <f t="shared" si="31"/>
        <v>1.4611529501625702</v>
      </c>
      <c r="X132" s="18">
        <f t="shared" si="26"/>
        <v>0.21105021258575873</v>
      </c>
      <c r="Y132" s="18">
        <f t="shared" si="27"/>
        <v>0.18811359662862448</v>
      </c>
      <c r="Z132" s="18">
        <f t="shared" si="21"/>
        <v>0.22297084305674519</v>
      </c>
      <c r="AA132" s="49">
        <f t="array" ref="AA132">PRODUCT(1+H122:H133)-1</f>
        <v>-7.0796332413136653E-6</v>
      </c>
    </row>
    <row r="133" spans="1:27" ht="12.75" x14ac:dyDescent="0.2">
      <c r="A133" s="5">
        <v>42521</v>
      </c>
      <c r="B133" s="42">
        <f>CPI!C133/CPI!C132-1</f>
        <v>4.0999999999999925E-3</v>
      </c>
      <c r="C133" s="9">
        <f>Арсагера!B133/Арсагера!B132-B133-1</f>
        <v>1.1858515225307009E-3</v>
      </c>
      <c r="D133" s="9">
        <f>MOEX!B133/MOEX!B132-B133-1</f>
        <v>-3.051097386200774E-2</v>
      </c>
      <c r="E133" s="9">
        <f>MSCI!D163/MSCI!D162-MSCI!E163/MSCI!E162</f>
        <v>-9.9481867631192933E-2</v>
      </c>
      <c r="F133" s="9">
        <f>MSCI!C163/MSCI!C162-MSCI!B163/MSCI!B162</f>
        <v>9.4155835792613662E-2</v>
      </c>
      <c r="G133" s="9">
        <f t="shared" si="28"/>
        <v>-9.2772127433316809E-3</v>
      </c>
      <c r="H133" s="49">
        <f t="shared" si="32"/>
        <v>1.0463064265862382E-2</v>
      </c>
      <c r="U133" s="11">
        <f t="shared" si="29"/>
        <v>1.725325475760241</v>
      </c>
      <c r="V133" s="11">
        <f t="shared" si="30"/>
        <v>1.5342860569467403</v>
      </c>
      <c r="W133" s="11">
        <f t="shared" si="31"/>
        <v>1.4475975233933653</v>
      </c>
      <c r="X133" s="18">
        <f t="shared" si="26"/>
        <v>0.22029676459672998</v>
      </c>
      <c r="Y133" s="18">
        <f t="shared" si="27"/>
        <v>0.11754509215647246</v>
      </c>
      <c r="Z133" s="18">
        <f t="shared" si="21"/>
        <v>0.19371005696919141</v>
      </c>
      <c r="AA133" s="49">
        <f t="array" ref="AA133">PRODUCT(1+H123:H134)-1</f>
        <v>-2.3968331786237029E-2</v>
      </c>
    </row>
    <row r="134" spans="1:27" ht="12.75" x14ac:dyDescent="0.2">
      <c r="A134" s="5">
        <v>42551</v>
      </c>
      <c r="B134" s="42">
        <f>CPI!C134/CPI!C133-1</f>
        <v>3.6000000000000476E-3</v>
      </c>
      <c r="C134" s="9">
        <f>Арсагера!B134/Арсагера!B133-B134-1</f>
        <v>-1.467614628335745E-2</v>
      </c>
      <c r="D134" s="9">
        <f>MOEX!B134/MOEX!B133-B134-1</f>
        <v>-1.173874168574951E-3</v>
      </c>
      <c r="E134" s="9">
        <f>MSCI!D164/MSCI!D163-MSCI!E164/MSCI!E163</f>
        <v>-3.6525330803043321E-3</v>
      </c>
      <c r="F134" s="9">
        <f>MSCI!C164/MSCI!C163-MSCI!B164/MSCI!B163</f>
        <v>0.11290217473149222</v>
      </c>
      <c r="G134" s="9">
        <f t="shared" si="28"/>
        <v>3.0180587686127539E-2</v>
      </c>
      <c r="H134" s="49">
        <f t="shared" si="32"/>
        <v>-4.4856733969484988E-2</v>
      </c>
      <c r="U134" s="11">
        <f t="shared" si="29"/>
        <v>1.7000043466915804</v>
      </c>
      <c r="V134" s="11">
        <f t="shared" si="30"/>
        <v>1.5324849981772857</v>
      </c>
      <c r="W134" s="11">
        <f t="shared" si="31"/>
        <v>1.49128686738236</v>
      </c>
      <c r="X134" s="18">
        <f t="shared" si="26"/>
        <v>0.19877706061467126</v>
      </c>
      <c r="Y134" s="18">
        <f t="shared" si="27"/>
        <v>8.6313672426128418E-2</v>
      </c>
      <c r="Z134" s="18">
        <f t="shared" si="21"/>
        <v>0.19890484356997495</v>
      </c>
      <c r="AA134" s="49">
        <f t="array" ref="AA134">PRODUCT(1+H124:H135)-1</f>
        <v>6.6933651949814932E-2</v>
      </c>
    </row>
    <row r="135" spans="1:27" ht="12.75" x14ac:dyDescent="0.2">
      <c r="A135" s="5">
        <v>42580</v>
      </c>
      <c r="B135" s="42">
        <f>CPI!C135/CPI!C134-1</f>
        <v>5.4000000000000714E-3</v>
      </c>
      <c r="C135" s="9">
        <f>Арсагера!B135/Арсагера!B134-B135-1</f>
        <v>0.11468305767294673</v>
      </c>
      <c r="D135" s="9">
        <f>MOEX!B135/MOEX!B134-B135-1</f>
        <v>4.9391753266177396E-2</v>
      </c>
      <c r="E135" s="9">
        <f>MSCI!D165/MSCI!D164-MSCI!E165/MSCI!E164</f>
        <v>7.6219879232681809E-3</v>
      </c>
      <c r="F135" s="9">
        <f>MSCI!C165/MSCI!C164-MSCI!B165/MSCI!B164</f>
        <v>-8.1553353128598349E-3</v>
      </c>
      <c r="G135" s="9">
        <f t="shared" si="28"/>
        <v>4.6368519290505922E-2</v>
      </c>
      <c r="H135" s="49">
        <f t="shared" si="32"/>
        <v>6.8314538382440809E-2</v>
      </c>
      <c r="U135" s="11">
        <f t="shared" si="29"/>
        <v>1.8949660432274711</v>
      </c>
      <c r="V135" s="11">
        <f t="shared" si="30"/>
        <v>1.6081771190913765</v>
      </c>
      <c r="W135" s="11">
        <f t="shared" si="31"/>
        <v>1.5604356312602572</v>
      </c>
      <c r="X135" s="18">
        <f t="shared" si="26"/>
        <v>0.27620703497616628</v>
      </c>
      <c r="Y135" s="18">
        <f t="shared" si="27"/>
        <v>0.10147552664088244</v>
      </c>
      <c r="Z135" s="18">
        <f t="shared" si="21"/>
        <v>0.22043267003124045</v>
      </c>
      <c r="AA135" s="49">
        <f t="array" ref="AA135">PRODUCT(1+H125:H136)-1</f>
        <v>5.0951385326167165E-2</v>
      </c>
    </row>
    <row r="136" spans="1:27" ht="12.75" x14ac:dyDescent="0.2">
      <c r="A136" s="5">
        <v>42613</v>
      </c>
      <c r="B136" s="42">
        <f>CPI!C136/CPI!C135-1</f>
        <v>9.9999999999988987E-5</v>
      </c>
      <c r="C136" s="9">
        <f>Арсагера!B136/Арсагера!B135-B136-1</f>
        <v>3.6625464861524737E-2</v>
      </c>
      <c r="D136" s="9">
        <f>MOEX!B136/MOEX!B135-B136-1</f>
        <v>1.3943423015303047E-2</v>
      </c>
      <c r="E136" s="9">
        <f>MSCI!D166/MSCI!D165-MSCI!E166/MSCI!E165</f>
        <v>-3.0893648798765661E-2</v>
      </c>
      <c r="F136" s="9">
        <f>MSCI!C166/MSCI!C165-MSCI!B166/MSCI!B165</f>
        <v>7.4976044421498189E-2</v>
      </c>
      <c r="G136" s="9">
        <f t="shared" si="28"/>
        <v>3.2749869271067045E-2</v>
      </c>
      <c r="H136" s="49">
        <f t="shared" si="32"/>
        <v>3.8755955904576922E-3</v>
      </c>
      <c r="U136" s="11">
        <f t="shared" si="29"/>
        <v>1.9643700554574814</v>
      </c>
      <c r="V136" s="11">
        <f t="shared" si="30"/>
        <v>1.630600612946399</v>
      </c>
      <c r="W136" s="11">
        <f t="shared" si="31"/>
        <v>1.6115396941899456</v>
      </c>
      <c r="X136" s="18">
        <f t="shared" si="26"/>
        <v>0.39578641643456081</v>
      </c>
      <c r="Y136" s="18">
        <f t="shared" si="27"/>
        <v>0.18256956272288294</v>
      </c>
      <c r="Z136" s="18">
        <f t="shared" si="21"/>
        <v>0.33358703517387212</v>
      </c>
      <c r="AA136" s="49">
        <f t="array" ref="AA136">PRODUCT(1+H126:H137)-1</f>
        <v>4.3445955792639657E-2</v>
      </c>
    </row>
    <row r="137" spans="1:27" ht="12.75" x14ac:dyDescent="0.2">
      <c r="A137" s="5">
        <v>42643</v>
      </c>
      <c r="B137" s="42">
        <f>CPI!C137/CPI!C136-1</f>
        <v>1.7000000000000348E-3</v>
      </c>
      <c r="C137" s="9">
        <f>Арсагера!B137/Арсагера!B136-B137-1</f>
        <v>1.3483857040289537E-2</v>
      </c>
      <c r="D137" s="9">
        <f>MOEX!B137/MOEX!B136-B137-1</f>
        <v>2.8436715481170438E-3</v>
      </c>
      <c r="E137" s="9">
        <f>MSCI!D167/MSCI!D166-MSCI!E167/MSCI!E166</f>
        <v>-1.8495015666594838E-2</v>
      </c>
      <c r="F137" s="9">
        <f>MSCI!C167/MSCI!C166-MSCI!B167/MSCI!B166</f>
        <v>5.8184520049141097E-2</v>
      </c>
      <c r="G137" s="9">
        <f t="shared" si="28"/>
        <v>1.7950074714462496E-2</v>
      </c>
      <c r="H137" s="49">
        <f t="shared" si="32"/>
        <v>-4.4662176741729585E-3</v>
      </c>
      <c r="U137" s="11">
        <f t="shared" si="29"/>
        <v>1.9908573404594958</v>
      </c>
      <c r="V137" s="11">
        <f t="shared" si="30"/>
        <v>1.6352375055157768</v>
      </c>
      <c r="W137" s="11">
        <f t="shared" si="31"/>
        <v>1.6404669521059771</v>
      </c>
      <c r="X137" s="18">
        <f t="shared" si="26"/>
        <v>0.36128955685417719</v>
      </c>
      <c r="Y137" s="18">
        <f t="shared" si="27"/>
        <v>0.14363720498012245</v>
      </c>
      <c r="Z137" s="18">
        <f t="shared" si="21"/>
        <v>0.2741747801971568</v>
      </c>
      <c r="AA137" s="49">
        <f t="array" ref="AA137">PRODUCT(1+H127:H138)-1</f>
        <v>8.7277694934378536E-2</v>
      </c>
    </row>
    <row r="138" spans="1:27" ht="12.75" x14ac:dyDescent="0.2">
      <c r="A138" s="5">
        <v>42674</v>
      </c>
      <c r="B138" s="42">
        <f>CPI!C138/CPI!C137-1</f>
        <v>4.2999999999999705E-3</v>
      </c>
      <c r="C138" s="9">
        <f>Арсагера!B138/Арсагера!B137-B138-1</f>
        <v>2.9704411156374899E-2</v>
      </c>
      <c r="D138" s="9">
        <f>MOEX!B138/MOEX!B137-B138-1</f>
        <v>3.8640326995180718E-3</v>
      </c>
      <c r="E138" s="9">
        <f>MSCI!D168/MSCI!D167-MSCI!E168/MSCI!E167</f>
        <v>2.6847803373703516E-2</v>
      </c>
      <c r="F138" s="9">
        <f>MSCI!C168/MSCI!C167-MSCI!B168/MSCI!B167</f>
        <v>3.4763814588905984E-2</v>
      </c>
      <c r="G138" s="9">
        <f t="shared" si="28"/>
        <v>1.5048507818381183E-2</v>
      </c>
      <c r="H138" s="49">
        <f t="shared" si="32"/>
        <v>1.4655903337993716E-2</v>
      </c>
      <c r="U138" s="11">
        <f t="shared" si="29"/>
        <v>2.0499945854541917</v>
      </c>
      <c r="V138" s="11">
        <f t="shared" si="30"/>
        <v>1.6415561167085682</v>
      </c>
      <c r="W138" s="11">
        <f t="shared" si="31"/>
        <v>1.6651535318605397</v>
      </c>
      <c r="X138" s="18">
        <f t="shared" si="26"/>
        <v>0.38297557010994998</v>
      </c>
      <c r="Y138" s="18">
        <f t="shared" si="27"/>
        <v>0.11757402369243874</v>
      </c>
      <c r="Z138" s="18">
        <f t="shared" si="21"/>
        <v>0.26943698885457157</v>
      </c>
      <c r="AA138" s="49">
        <f t="array" ref="AA138">PRODUCT(1+H128:H139)-1</f>
        <v>0.10574540654034559</v>
      </c>
    </row>
    <row r="139" spans="1:27" ht="12.75" x14ac:dyDescent="0.2">
      <c r="A139" s="5">
        <v>42704</v>
      </c>
      <c r="B139" s="42">
        <f>CPI!C139/CPI!C138-1</f>
        <v>4.3999999999999595E-3</v>
      </c>
      <c r="C139" s="9">
        <f>Арсагера!B139/Арсагера!B138-B139-1</f>
        <v>7.7254889135111915E-2</v>
      </c>
      <c r="D139" s="9">
        <f>MOEX!B139/MOEX!B138-B139-1</f>
        <v>5.3533488023469022E-2</v>
      </c>
      <c r="E139" s="9">
        <f>MSCI!D169/MSCI!D168-MSCI!E169/MSCI!E168</f>
        <v>-1.0406173903472427E-2</v>
      </c>
      <c r="F139" s="9">
        <f>MSCI!C169/MSCI!C168-MSCI!B169/MSCI!B168</f>
        <v>5.0120782083370896E-2</v>
      </c>
      <c r="G139" s="9">
        <f t="shared" si="28"/>
        <v>6.56382142463834E-2</v>
      </c>
      <c r="H139" s="49">
        <f t="shared" si="32"/>
        <v>1.1616674888728515E-2</v>
      </c>
      <c r="U139" s="11">
        <f t="shared" si="29"/>
        <v>2.2083666898810348</v>
      </c>
      <c r="V139" s="11">
        <f t="shared" si="30"/>
        <v>1.7294343414222386</v>
      </c>
      <c r="W139" s="11">
        <f t="shared" si="31"/>
        <v>1.7744512361379239</v>
      </c>
      <c r="X139" s="18">
        <f t="shared" si="26"/>
        <v>0.5023764159845181</v>
      </c>
      <c r="Y139" s="18">
        <f t="shared" si="27"/>
        <v>0.18561567951078684</v>
      </c>
      <c r="Z139" s="18">
        <f t="shared" si="21"/>
        <v>0.35780389572029558</v>
      </c>
      <c r="AA139" s="49">
        <f t="array" ref="AA139">PRODUCT(1+H129:H140)-1</f>
        <v>0.10367702186466499</v>
      </c>
    </row>
    <row r="140" spans="1:27" ht="12.75" x14ac:dyDescent="0.2">
      <c r="A140" s="5">
        <v>42734</v>
      </c>
      <c r="B140" s="42">
        <f>CPI!C140/CPI!C139-1</f>
        <v>4.0000000000000036E-3</v>
      </c>
      <c r="C140" s="9">
        <f>Арсагера!B140/Арсагера!B139-B140-1</f>
        <v>5.162221752558338E-2</v>
      </c>
      <c r="D140" s="9">
        <f>MOEX!B140/MOEX!B139-B140-1</f>
        <v>6.3896986687729473E-2</v>
      </c>
      <c r="E140" s="9">
        <f>MSCI!D170/MSCI!D169-MSCI!E170/MSCI!E169</f>
        <v>-1.6727811488889133E-2</v>
      </c>
      <c r="F140" s="9">
        <f>MSCI!C170/MSCI!C169-MSCI!B170/MSCI!B169</f>
        <v>-1.1643734866205291E-2</v>
      </c>
      <c r="G140" s="9">
        <f t="shared" si="28"/>
        <v>5.8129349611271371E-2</v>
      </c>
      <c r="H140" s="49">
        <f t="shared" si="32"/>
        <v>-6.5071320856879902E-3</v>
      </c>
      <c r="U140" s="11">
        <f t="shared" si="29"/>
        <v>2.3223674755223263</v>
      </c>
      <c r="V140" s="11">
        <f t="shared" si="30"/>
        <v>1.8399399845133977</v>
      </c>
      <c r="W140" s="11">
        <f t="shared" si="31"/>
        <v>1.8775989324115379</v>
      </c>
      <c r="X140" s="18">
        <f t="shared" si="26"/>
        <v>0.58290160254187295</v>
      </c>
      <c r="Y140" s="18">
        <f t="shared" si="27"/>
        <v>0.25472297047294057</v>
      </c>
      <c r="Z140" s="18">
        <f t="shared" si="21"/>
        <v>0.44873506067890578</v>
      </c>
      <c r="AA140" s="49">
        <f t="array" ref="AA140">PRODUCT(1+H130:H141)-1</f>
        <v>0.14906235816232272</v>
      </c>
    </row>
    <row r="141" spans="1:27" ht="12.75" x14ac:dyDescent="0.2">
      <c r="A141" s="5">
        <v>42766</v>
      </c>
      <c r="B141" s="42">
        <f>CPI!C141/CPI!C140-1</f>
        <v>6.1999999999999833E-3</v>
      </c>
      <c r="C141" s="9">
        <f>Арсагера!B141/Арсагера!B140-B141-1</f>
        <v>6.6827503382622222E-2</v>
      </c>
      <c r="D141" s="9">
        <f>MOEX!B141/MOEX!B140-B141-1</f>
        <v>-1.2761488159481749E-2</v>
      </c>
      <c r="E141" s="9">
        <f>MSCI!D171/MSCI!D170-MSCI!E171/MSCI!E170</f>
        <v>3.2113616356558183E-2</v>
      </c>
      <c r="F141" s="9">
        <f>MSCI!C171/MSCI!C170-MSCI!B171/MSCI!B170</f>
        <v>0.10600784840348632</v>
      </c>
      <c r="G141" s="9">
        <f t="shared" si="28"/>
        <v>1.9032694621346539E-2</v>
      </c>
      <c r="H141" s="49">
        <f t="shared" si="32"/>
        <v>4.7794808761275683E-2</v>
      </c>
      <c r="U141" s="11">
        <f t="shared" si="29"/>
        <v>2.4775654958484865</v>
      </c>
      <c r="V141" s="11">
        <f t="shared" si="30"/>
        <v>1.816459612186873</v>
      </c>
      <c r="W141" s="11">
        <f t="shared" si="31"/>
        <v>1.913334699513493</v>
      </c>
      <c r="X141" s="18">
        <f t="shared" si="26"/>
        <v>0.62133216827313564</v>
      </c>
      <c r="Y141" s="18">
        <f t="shared" si="27"/>
        <v>0.2089026752885137</v>
      </c>
      <c r="Z141" s="18">
        <f t="shared" si="21"/>
        <v>0.43206007932503132</v>
      </c>
      <c r="AA141" s="49">
        <f t="array" ref="AA141">PRODUCT(1+H131:H142)-1</f>
        <v>0.13001242616614461</v>
      </c>
    </row>
    <row r="142" spans="1:27" ht="12.75" x14ac:dyDescent="0.2">
      <c r="A142" s="5">
        <v>42794</v>
      </c>
      <c r="B142" s="42">
        <f>CPI!C142/CPI!C141-1</f>
        <v>2.1999999999999797E-3</v>
      </c>
      <c r="C142" s="9">
        <f>Арсагера!B142/Арсагера!B141-B142-1</f>
        <v>-8.5462736411910822E-2</v>
      </c>
      <c r="D142" s="9">
        <f>MOEX!B142/MOEX!B141-B142-1</f>
        <v>-8.4106867804430774E-2</v>
      </c>
      <c r="E142" s="9">
        <f>MSCI!D172/MSCI!D171-MSCI!E172/MSCI!E171</f>
        <v>-3.2085237297212021E-2</v>
      </c>
      <c r="F142" s="9">
        <f>MSCI!C172/MSCI!C171-MSCI!B172/MSCI!B171</f>
        <v>1.6477975130173128E-2</v>
      </c>
      <c r="G142" s="9">
        <f t="shared" si="28"/>
        <v>-7.9349672056493861E-2</v>
      </c>
      <c r="H142" s="49">
        <f t="shared" si="32"/>
        <v>-6.1130643554169611E-3</v>
      </c>
      <c r="U142" s="11">
        <f t="shared" si="29"/>
        <v>2.2658259689335423</v>
      </c>
      <c r="V142" s="11">
        <f t="shared" si="30"/>
        <v>1.6636828837125841</v>
      </c>
      <c r="W142" s="11">
        <f t="shared" si="31"/>
        <v>1.7615122185727869</v>
      </c>
      <c r="X142" s="18">
        <f t="shared" ref="X142" si="33">U142/U131-1</f>
        <v>0.38660300762932187</v>
      </c>
      <c r="Y142" s="18">
        <f t="shared" ref="Y142" si="34">V142/V131-1</f>
        <v>9.3842872415101031E-2</v>
      </c>
      <c r="Z142" s="18">
        <f t="shared" ref="Z142:Z193" si="35">W142/W131-1</f>
        <v>0.25968328898640225</v>
      </c>
      <c r="AA142" s="49">
        <f t="array" ref="AA142">PRODUCT(1+H132:H143)-1</f>
        <v>0.10464753511848945</v>
      </c>
    </row>
    <row r="143" spans="1:27" ht="12.75" x14ac:dyDescent="0.2">
      <c r="A143" s="5">
        <v>42825</v>
      </c>
      <c r="B143" s="42">
        <f>CPI!C143/CPI!C142-1</f>
        <v>1.2999999999998568E-3</v>
      </c>
      <c r="C143" s="9">
        <f>Арсагера!B143/Арсагера!B142-B143-1</f>
        <v>-2.372805345046336E-2</v>
      </c>
      <c r="D143" s="9">
        <f>MOEX!B143/MOEX!B142-B143-1</f>
        <v>-2.0884435472643625E-2</v>
      </c>
      <c r="E143" s="9">
        <f>MSCI!D173/MSCI!D172-MSCI!E173/MSCI!E172</f>
        <v>-1.1740486002602468E-2</v>
      </c>
      <c r="F143" s="9">
        <f>MSCI!C173/MSCI!C172-MSCI!B173/MSCI!B172</f>
        <v>-8.6817085796032645E-3</v>
      </c>
      <c r="G143" s="9">
        <f t="shared" si="28"/>
        <v>-2.3491556236369712E-2</v>
      </c>
      <c r="H143" s="49">
        <f t="shared" si="32"/>
        <v>-2.3649721409364777E-4</v>
      </c>
      <c r="U143" s="11">
        <f t="shared" si="29"/>
        <v>2.2120623292332393</v>
      </c>
      <c r="V143" s="11">
        <f t="shared" si="30"/>
        <v>1.6289378058807469</v>
      </c>
      <c r="W143" s="11">
        <f t="shared" si="31"/>
        <v>1.7201315552291321</v>
      </c>
      <c r="X143" s="18">
        <f t="shared" ref="X143:X174" si="36">U143/U132-1</f>
        <v>0.28363345805139906</v>
      </c>
      <c r="Y143" s="18">
        <f t="shared" ref="Y143" si="37">V143/V132-1</f>
        <v>2.9297841763221699E-2</v>
      </c>
      <c r="Z143" s="18">
        <f t="shared" si="35"/>
        <v>0.17724263913490201</v>
      </c>
      <c r="AA143" s="49">
        <f t="array" ref="AA143">PRODUCT(1+H133:H144)-1</f>
        <v>8.6377595612946889E-2</v>
      </c>
    </row>
    <row r="144" spans="1:27" ht="12.75" x14ac:dyDescent="0.2">
      <c r="A144" s="5">
        <v>42853</v>
      </c>
      <c r="B144" s="42">
        <f>CPI!C144/CPI!C143-1</f>
        <v>3.3000000000000806E-3</v>
      </c>
      <c r="C144" s="9">
        <f>Арсагера!B144/Арсагера!B143-B144-1</f>
        <v>3.2684643192355534E-3</v>
      </c>
      <c r="D144" s="9">
        <f>MOEX!B144/MOEX!B143-B144-1</f>
        <v>7.8184871473554463E-3</v>
      </c>
      <c r="E144" s="9">
        <f>MSCI!D174/MSCI!D173-MSCI!E174/MSCI!E173</f>
        <v>-1.7023012538877613E-2</v>
      </c>
      <c r="F144" s="9">
        <f>MSCI!C174/MSCI!C173-MSCI!B174/MSCI!B173</f>
        <v>1.301964216890128E-2</v>
      </c>
      <c r="G144" s="9">
        <f t="shared" si="28"/>
        <v>1.0274109280958553E-2</v>
      </c>
      <c r="H144" s="49">
        <f t="shared" si="32"/>
        <v>-7.005644961723E-3</v>
      </c>
      <c r="U144" s="11">
        <f t="shared" si="29"/>
        <v>2.2192923760282635</v>
      </c>
      <c r="V144" s="11">
        <f t="shared" si="30"/>
        <v>1.6416736351798669</v>
      </c>
      <c r="W144" s="11">
        <f t="shared" si="31"/>
        <v>1.7378043748051815</v>
      </c>
      <c r="X144" s="18">
        <f t="shared" si="36"/>
        <v>0.28630360312181846</v>
      </c>
      <c r="Y144" s="18">
        <f t="shared" ref="Y144" si="38">V144/V133-1</f>
        <v>6.9991888244640643E-2</v>
      </c>
      <c r="Z144" s="18">
        <f t="shared" si="35"/>
        <v>0.20047481894797103</v>
      </c>
      <c r="AA144" s="49">
        <f t="array" ref="AA144">PRODUCT(1+H134:H145)-1</f>
        <v>5.0137586762286634E-2</v>
      </c>
    </row>
    <row r="145" spans="1:27" ht="12.75" x14ac:dyDescent="0.2">
      <c r="A145" s="5">
        <v>42886</v>
      </c>
      <c r="B145" s="42">
        <f>CPI!C145/CPI!C144-1</f>
        <v>3.7000000000000366E-3</v>
      </c>
      <c r="C145" s="9">
        <f>Арсагера!B145/Арсагера!B144-B145-1</f>
        <v>-7.2323902182706901E-2</v>
      </c>
      <c r="D145" s="9">
        <f>MOEX!B145/MOEX!B144-B145-1</f>
        <v>-5.942895637672263E-2</v>
      </c>
      <c r="E145" s="9">
        <f>MSCI!D175/MSCI!D174-MSCI!E175/MSCI!E174</f>
        <v>-2.0251494532947723E-2</v>
      </c>
      <c r="F145" s="9">
        <f>MSCI!C175/MSCI!C174-MSCI!B175/MSCI!B174</f>
        <v>3.6153811271479208E-2</v>
      </c>
      <c r="G145" s="9">
        <f t="shared" si="28"/>
        <v>-4.9079358209833834E-2</v>
      </c>
      <c r="H145" s="49">
        <f t="shared" si="32"/>
        <v>-2.3244543972873066E-2</v>
      </c>
      <c r="U145" s="11">
        <f t="shared" si="29"/>
        <v>2.0587844913095683</v>
      </c>
      <c r="V145" s="11">
        <f t="shared" si="30"/>
        <v>1.5441106843299468</v>
      </c>
      <c r="W145" s="11">
        <f t="shared" si="31"/>
        <v>1.6525140513955014</v>
      </c>
      <c r="X145" s="18">
        <f t="shared" si="36"/>
        <v>0.2110466042726411</v>
      </c>
      <c r="Y145" s="18">
        <f t="shared" ref="Y145" si="39">V145/V134-1</f>
        <v>7.5861663680156788E-3</v>
      </c>
      <c r="Z145" s="18">
        <f t="shared" si="35"/>
        <v>0.10811279006040042</v>
      </c>
      <c r="AA145" s="49">
        <f t="array" ref="AA145">PRODUCT(1+H135:H146)-1</f>
        <v>0.13874384122346273</v>
      </c>
    </row>
    <row r="146" spans="1:27" ht="12.75" x14ac:dyDescent="0.2">
      <c r="A146" s="5">
        <v>42916</v>
      </c>
      <c r="B146" s="42">
        <f>CPI!C146/CPI!C145-1</f>
        <v>6.0999999999999943E-3</v>
      </c>
      <c r="C146" s="9">
        <f>Арсагера!B146/Арсагера!B145-B146-1</f>
        <v>3.110990210371356E-2</v>
      </c>
      <c r="D146" s="9">
        <f>MOEX!B146/MOEX!B145-B146-1</f>
        <v>-4.1219518724529003E-3</v>
      </c>
      <c r="E146" s="9">
        <f>MSCI!D176/MSCI!D175-MSCI!E176/MSCI!E175</f>
        <v>2.4851621697596804E-2</v>
      </c>
      <c r="F146" s="9">
        <f>MSCI!C176/MSCI!C175-MSCI!B176/MSCI!B175</f>
        <v>-7.3439360164502254E-3</v>
      </c>
      <c r="G146" s="9">
        <f t="shared" si="28"/>
        <v>-4.6243915631989426E-3</v>
      </c>
      <c r="H146" s="49">
        <f t="shared" si="32"/>
        <v>3.5734293666912505E-2</v>
      </c>
      <c r="U146" s="11">
        <f t="shared" si="29"/>
        <v>2.1228330752868527</v>
      </c>
      <c r="V146" s="11">
        <f t="shared" si="30"/>
        <v>1.5377459344033984</v>
      </c>
      <c r="W146" s="11">
        <f t="shared" si="31"/>
        <v>1.6448721793581604</v>
      </c>
      <c r="X146" s="18">
        <f t="shared" si="36"/>
        <v>0.12024860966441531</v>
      </c>
      <c r="Y146" s="18">
        <f t="shared" ref="Y146" si="40">V146/V135-1</f>
        <v>-4.3795663955082165E-2</v>
      </c>
      <c r="Z146" s="18">
        <f t="shared" si="35"/>
        <v>5.4110881862976745E-2</v>
      </c>
      <c r="AA146" s="49">
        <f t="array" ref="AA146">PRODUCT(1+H136:H147)-1</f>
        <v>7.9581417240102592E-2</v>
      </c>
    </row>
    <row r="147" spans="1:27" ht="12.75" x14ac:dyDescent="0.2">
      <c r="A147" s="5">
        <v>42947</v>
      </c>
      <c r="B147" s="42">
        <f>CPI!C147/CPI!C146-1</f>
        <v>6.9999999999992291E-4</v>
      </c>
      <c r="C147" s="9">
        <f>Арсагера!B147/Арсагера!B146-B147-1</f>
        <v>5.5552395868228022E-2</v>
      </c>
      <c r="D147" s="9">
        <f>MOEX!B147/MOEX!B146-B147-1</f>
        <v>4.6961456709860405E-2</v>
      </c>
      <c r="E147" s="9">
        <f>MSCI!D177/MSCI!D176-MSCI!E177/MSCI!E176</f>
        <v>-2.1594438559553897E-2</v>
      </c>
      <c r="F147" s="9">
        <f>MSCI!C177/MSCI!C176-MSCI!B177/MSCI!B176</f>
        <v>-6.5484935502799768E-3</v>
      </c>
      <c r="G147" s="9">
        <f t="shared" si="28"/>
        <v>4.2741189648237206E-2</v>
      </c>
      <c r="H147" s="49">
        <f t="shared" si="32"/>
        <v>1.2811206219990816E-2</v>
      </c>
      <c r="U147" s="11">
        <f t="shared" si="29"/>
        <v>2.2407615386473561</v>
      </c>
      <c r="V147" s="11">
        <f t="shared" si="30"/>
        <v>1.6099607235326474</v>
      </c>
      <c r="W147" s="11">
        <f t="shared" si="31"/>
        <v>1.7151759731232168</v>
      </c>
      <c r="X147" s="18">
        <f t="shared" si="36"/>
        <v>0.14070235005975285</v>
      </c>
      <c r="Y147" s="18">
        <f t="shared" ref="Y147" si="41">V147/V136-1</f>
        <v>-1.2657844753570013E-2</v>
      </c>
      <c r="Z147" s="18">
        <f t="shared" si="35"/>
        <v>6.4308858979340799E-2</v>
      </c>
      <c r="AA147" s="49">
        <f t="array" ref="AA147">PRODUCT(1+H137:H148)-1</f>
        <v>8.8965040541188589E-2</v>
      </c>
    </row>
    <row r="148" spans="1:27" ht="12.75" x14ac:dyDescent="0.2">
      <c r="A148" s="5">
        <v>42978</v>
      </c>
      <c r="B148" s="42">
        <f>CPI!C148/CPI!C147-1</f>
        <v>-5.4000000000001824E-3</v>
      </c>
      <c r="C148" s="9">
        <f>Арсагера!B148/Арсагера!B147-B148-1</f>
        <v>6.9367735765466509E-2</v>
      </c>
      <c r="D148" s="9">
        <f>MOEX!B148/MOEX!B147-B148-1</f>
        <v>5.9227463092573096E-2</v>
      </c>
      <c r="E148" s="9">
        <f>MSCI!D178/MSCI!D177-MSCI!E178/MSCI!E177</f>
        <v>-3.7149643223600926E-2</v>
      </c>
      <c r="F148" s="9">
        <f>MSCI!C178/MSCI!C177-MSCI!B178/MSCI!B177</f>
        <v>4.0556302385050813E-3</v>
      </c>
      <c r="G148" s="9">
        <f t="shared" si="28"/>
        <v>5.6766544976959002E-2</v>
      </c>
      <c r="H148" s="49">
        <f t="shared" si="32"/>
        <v>1.2601190788507508E-2</v>
      </c>
      <c r="U148" s="11">
        <f t="shared" si="29"/>
        <v>2.3961980929736661</v>
      </c>
      <c r="V148" s="11">
        <f t="shared" si="30"/>
        <v>1.7053146128661696</v>
      </c>
      <c r="W148" s="11">
        <f t="shared" si="31"/>
        <v>1.8125405871449152</v>
      </c>
      <c r="X148" s="18">
        <f t="shared" si="36"/>
        <v>0.20360110404526344</v>
      </c>
      <c r="Y148" s="18">
        <f t="shared" ref="Y148" si="42">V148/V137-1</f>
        <v>4.2854390945668452E-2</v>
      </c>
      <c r="Z148" s="18">
        <f t="shared" si="35"/>
        <v>0.10489308231295702</v>
      </c>
      <c r="AA148" s="49">
        <f t="array" ref="AA148">PRODUCT(1+H138:H149)-1</f>
        <v>8.547113296762987E-2</v>
      </c>
    </row>
    <row r="149" spans="1:27" ht="12.75" x14ac:dyDescent="0.2">
      <c r="A149" s="5">
        <v>43007</v>
      </c>
      <c r="B149" s="42">
        <f>CPI!C149/CPI!C148-1</f>
        <v>-1.5000000000000568E-3</v>
      </c>
      <c r="C149" s="9">
        <f>Арсагера!B149/Арсагера!B148-B149-1</f>
        <v>8.2375712169728832E-3</v>
      </c>
      <c r="D149" s="9">
        <f>MOEX!B149/MOEX!B148-B149-1</f>
        <v>3.0724434921435062E-2</v>
      </c>
      <c r="E149" s="9">
        <f>MSCI!D179/MSCI!D178-MSCI!E179/MSCI!E178</f>
        <v>-3.7965858136395081E-3</v>
      </c>
      <c r="F149" s="9">
        <f>MSCI!C179/MSCI!C178-MSCI!B179/MSCI!B178</f>
        <v>-4.9632881852075372E-2</v>
      </c>
      <c r="G149" s="9">
        <f t="shared" si="28"/>
        <v>1.5897925426578474E-2</v>
      </c>
      <c r="H149" s="49">
        <f t="shared" si="32"/>
        <v>-7.660354209605591E-3</v>
      </c>
      <c r="U149" s="11">
        <f t="shared" si="29"/>
        <v>2.4159369454145114</v>
      </c>
      <c r="V149" s="11">
        <f t="shared" si="30"/>
        <v>1.7577094407097484</v>
      </c>
      <c r="W149" s="11">
        <f t="shared" si="31"/>
        <v>1.8413562222319919</v>
      </c>
      <c r="X149" s="18">
        <f t="shared" si="36"/>
        <v>0.17850893975861037</v>
      </c>
      <c r="Y149" s="18">
        <f t="shared" ref="Y149" si="43">V149/V138-1</f>
        <v>7.0758058660873369E-2</v>
      </c>
      <c r="Z149" s="18">
        <f t="shared" si="35"/>
        <v>0.10581768407539816</v>
      </c>
      <c r="AA149" s="49">
        <f t="array" ref="AA149">PRODUCT(1+H139:H150)-1</f>
        <v>7.2890533375187472E-2</v>
      </c>
    </row>
    <row r="150" spans="1:27" ht="12.75" x14ac:dyDescent="0.2">
      <c r="A150" s="5">
        <v>43039</v>
      </c>
      <c r="B150" s="42">
        <f>CPI!C150/CPI!C149-1</f>
        <v>2.0000000000000018E-3</v>
      </c>
      <c r="C150" s="9">
        <f>Арсагера!B150/Арсагера!B149-B150-1</f>
        <v>4.6268526418127287E-3</v>
      </c>
      <c r="D150" s="9">
        <f>MOEX!B150/MOEX!B149-B150-1</f>
        <v>-4.3806413689504442E-3</v>
      </c>
      <c r="E150" s="9">
        <f>MSCI!D180/MSCI!D179-MSCI!E180/MSCI!E179</f>
        <v>6.2850071911326633E-2</v>
      </c>
      <c r="F150" s="9">
        <f>MSCI!C180/MSCI!C179-MSCI!B180/MSCI!B179</f>
        <v>8.374234322731211E-3</v>
      </c>
      <c r="G150" s="9">
        <f t="shared" si="28"/>
        <v>1.7308010919585542E-3</v>
      </c>
      <c r="H150" s="49">
        <f t="shared" si="32"/>
        <v>2.8960515498541745E-3</v>
      </c>
      <c r="U150" s="11">
        <f t="shared" si="29"/>
        <v>2.4271151296528557</v>
      </c>
      <c r="V150" s="11">
        <f t="shared" si="30"/>
        <v>1.7500095460191805</v>
      </c>
      <c r="W150" s="11">
        <f t="shared" si="31"/>
        <v>1.8445432435921156</v>
      </c>
      <c r="X150" s="18">
        <f t="shared" si="36"/>
        <v>9.9054401053117136E-2</v>
      </c>
      <c r="Y150" s="18">
        <f t="shared" ref="Y150" si="44">V150/V139-1</f>
        <v>1.1897071836807216E-2</v>
      </c>
      <c r="Z150" s="18">
        <f t="shared" si="35"/>
        <v>3.9500667038191661E-2</v>
      </c>
      <c r="AA150" s="49">
        <f t="array" ref="AA150">PRODUCT(1+H140:H151)-1</f>
        <v>8.6805713568901544E-2</v>
      </c>
    </row>
    <row r="151" spans="1:27" ht="12.75" x14ac:dyDescent="0.2">
      <c r="A151" s="5">
        <v>43069</v>
      </c>
      <c r="B151" s="42">
        <f>CPI!C151/CPI!C150-1</f>
        <v>2.1999999999999797E-3</v>
      </c>
      <c r="C151" s="9">
        <f>Арсагера!B151/Арсагера!B150-B151-1</f>
        <v>8.0281083457787172E-3</v>
      </c>
      <c r="D151" s="9">
        <f>MOEX!B151/MOEX!B150-B151-1</f>
        <v>1.5388079517890896E-2</v>
      </c>
      <c r="E151" s="9">
        <f>MSCI!D181/MSCI!D180-MSCI!E181/MSCI!E180</f>
        <v>-3.4970908266344747E-2</v>
      </c>
      <c r="F151" s="9">
        <f>MSCI!C181/MSCI!C180-MSCI!B181/MSCI!B180</f>
        <v>-0.10626908637465859</v>
      </c>
      <c r="G151" s="9">
        <f t="shared" si="28"/>
        <v>-1.6709036786785592E-2</v>
      </c>
      <c r="H151" s="49">
        <f t="shared" si="32"/>
        <v>2.4737145132564309E-2</v>
      </c>
      <c r="U151" s="11">
        <f t="shared" si="29"/>
        <v>2.4466002728813874</v>
      </c>
      <c r="V151" s="11">
        <f t="shared" si="30"/>
        <v>1.7769388320703918</v>
      </c>
      <c r="W151" s="11">
        <f t="shared" si="31"/>
        <v>1.8137227026801181</v>
      </c>
      <c r="X151" s="18">
        <f t="shared" si="36"/>
        <v>5.3494030840713469E-2</v>
      </c>
      <c r="Y151" s="18">
        <f t="shared" ref="Y151" si="45">V151/V140-1</f>
        <v>-3.4240873600922095E-2</v>
      </c>
      <c r="Z151" s="18">
        <f t="shared" si="35"/>
        <v>-3.4020167261907597E-2</v>
      </c>
      <c r="AA151" s="49">
        <f t="array" ref="AA151">PRODUCT(1+H141:H152)-1</f>
        <v>9.3252688092769542E-2</v>
      </c>
    </row>
    <row r="152" spans="1:27" ht="12.75" x14ac:dyDescent="0.2">
      <c r="A152" s="5">
        <v>43098</v>
      </c>
      <c r="B152" s="42">
        <f>CPI!C152/CPI!C151-1</f>
        <v>4.1999999999999815E-3</v>
      </c>
      <c r="C152" s="9">
        <f>Арсагера!B152/Арсагера!B151-B152-1</f>
        <v>-6.2531261396876481E-3</v>
      </c>
      <c r="D152" s="9">
        <f>MOEX!B152/MOEX!B151-B152-1</f>
        <v>7.2841216737866699E-3</v>
      </c>
      <c r="E152" s="9">
        <f>MSCI!D182/MSCI!D181-MSCI!E182/MSCI!E181</f>
        <v>7.2654009585557677E-3</v>
      </c>
      <c r="F152" s="9">
        <f>MSCI!C182/MSCI!C181-MSCI!B182/MSCI!B181</f>
        <v>-4.7152088194477915E-2</v>
      </c>
      <c r="G152" s="9">
        <f t="shared" si="28"/>
        <v>-5.6394330828166452E-3</v>
      </c>
      <c r="H152" s="49">
        <f t="shared" si="32"/>
        <v>-6.1369305687100292E-4</v>
      </c>
      <c r="U152" s="11">
        <f t="shared" si="29"/>
        <v>2.4313013727616659</v>
      </c>
      <c r="V152" s="11">
        <f t="shared" si="30"/>
        <v>1.789882270730069</v>
      </c>
      <c r="W152" s="11">
        <f t="shared" si="31"/>
        <v>1.8034943348675683</v>
      </c>
      <c r="X152" s="18">
        <f t="shared" si="36"/>
        <v>-1.8673218998384811E-2</v>
      </c>
      <c r="Y152" s="18">
        <f t="shared" ref="Y152" si="46">V152/V141-1</f>
        <v>-1.4631396854900114E-2</v>
      </c>
      <c r="Z152" s="18">
        <f t="shared" si="35"/>
        <v>-5.7407815095735226E-2</v>
      </c>
      <c r="AA152" s="49">
        <f t="array" ref="AA152">PRODUCT(1+H142:H153)-1</f>
        <v>6.6915488959912617E-2</v>
      </c>
    </row>
    <row r="153" spans="1:27" ht="12.75" x14ac:dyDescent="0.2">
      <c r="A153" s="5">
        <v>43131</v>
      </c>
      <c r="B153" s="42">
        <f>CPI!C153/CPI!C152-1</f>
        <v>3.1000000000001027E-3</v>
      </c>
      <c r="C153" s="9">
        <f>Арсагера!B153/Арсагера!B152-B153-1</f>
        <v>8.3859137236383052E-2</v>
      </c>
      <c r="D153" s="9">
        <f>MOEX!B153/MOEX!B152-B153-1</f>
        <v>8.2886248306480725E-2</v>
      </c>
      <c r="E153" s="9">
        <f>MSCI!D183/MSCI!D182-MSCI!E183/MSCI!E182</f>
        <v>-6.2928302019171767E-4</v>
      </c>
      <c r="F153" s="9">
        <f>MSCI!C183/MSCI!C182-MSCI!B183/MSCI!B182</f>
        <v>-6.9971791052878984E-2</v>
      </c>
      <c r="G153" s="9">
        <f t="shared" si="28"/>
        <v>6.1306416447341777E-2</v>
      </c>
      <c r="H153" s="49">
        <f t="shared" si="32"/>
        <v>2.2552720789041275E-2</v>
      </c>
      <c r="U153" s="11">
        <f t="shared" si="29"/>
        <v>2.6351882082430929</v>
      </c>
      <c r="V153" s="11">
        <f t="shared" si="30"/>
        <v>1.938238897061169</v>
      </c>
      <c r="W153" s="11">
        <f t="shared" si="31"/>
        <v>1.9140601096213812</v>
      </c>
      <c r="X153" s="18">
        <f t="shared" si="36"/>
        <v>0.16301439050210842</v>
      </c>
      <c r="Y153" s="18">
        <f t="shared" ref="Y153" si="47">V153/V142-1</f>
        <v>0.16502905453706451</v>
      </c>
      <c r="Z153" s="18">
        <f t="shared" si="35"/>
        <v>8.6600529613238608E-2</v>
      </c>
      <c r="AA153" s="49">
        <f t="array" ref="AA153">PRODUCT(1+H143:H154)-1</f>
        <v>8.7077427327130863E-2</v>
      </c>
    </row>
    <row r="154" spans="1:27" ht="12.75" x14ac:dyDescent="0.2">
      <c r="A154" s="5">
        <v>43159</v>
      </c>
      <c r="B154" s="42">
        <f>CPI!C154/CPI!C153-1</f>
        <v>2.0999999999999908E-3</v>
      </c>
      <c r="C154" s="9">
        <f>Арсагера!B154/Арсагера!B153-B154-1</f>
        <v>1.2512143810834875E-2</v>
      </c>
      <c r="D154" s="9">
        <f>MOEX!B154/MOEX!B153-B154-1</f>
        <v>8.724339695025396E-4</v>
      </c>
      <c r="E154" s="9">
        <f>MSCI!D184/MSCI!D183-MSCI!E184/MSCI!E183</f>
        <v>-5.8392212804982968E-3</v>
      </c>
      <c r="F154" s="9">
        <f>MSCI!C184/MSCI!C183-MSCI!B184/MSCI!B183</f>
        <v>-2.3892856359122305E-3</v>
      </c>
      <c r="G154" s="9">
        <f t="shared" si="28"/>
        <v>-1.5667976002095249E-4</v>
      </c>
      <c r="H154" s="49">
        <f t="shared" si="32"/>
        <v>1.2668823570855827E-2</v>
      </c>
      <c r="U154" s="11">
        <f t="shared" si="29"/>
        <v>2.6681600620732469</v>
      </c>
      <c r="V154" s="11">
        <f t="shared" si="30"/>
        <v>1.9399298825159763</v>
      </c>
      <c r="W154" s="11">
        <f t="shared" si="31"/>
        <v>1.91376021514274</v>
      </c>
      <c r="X154" s="18">
        <f t="shared" si="36"/>
        <v>0.20618665523683655</v>
      </c>
      <c r="Y154" s="18">
        <f t="shared" ref="Y154" si="48">V154/V143-1</f>
        <v>0.19091709671940471</v>
      </c>
      <c r="Z154" s="18">
        <f t="shared" si="35"/>
        <v>0.11256619258276168</v>
      </c>
      <c r="AA154" s="49">
        <f t="array" ref="AA154">PRODUCT(1+H144:H155)-1</f>
        <v>8.2471259179857315E-2</v>
      </c>
    </row>
    <row r="155" spans="1:27" ht="12.75" x14ac:dyDescent="0.2">
      <c r="A155" s="5">
        <v>43189</v>
      </c>
      <c r="B155" s="42">
        <f>CPI!C155/CPI!C154-1</f>
        <v>2.9000000000001247E-3</v>
      </c>
      <c r="C155" s="9">
        <f>Арсагера!B155/Арсагера!B154-B155-1</f>
        <v>-5.7568857082077596E-3</v>
      </c>
      <c r="D155" s="9">
        <f>MOEX!B155/MOEX!B154-B155-1</f>
        <v>-1.4074179382514984E-2</v>
      </c>
      <c r="E155" s="9">
        <f>MSCI!D185/MSCI!D184-MSCI!E185/MSCI!E184</f>
        <v>5.6382176224515357E-2</v>
      </c>
      <c r="F155" s="9">
        <f>MSCI!C185/MSCI!C184-MSCI!B185/MSCI!B184</f>
        <v>3.279657123824864E-2</v>
      </c>
      <c r="G155" s="9">
        <f t="shared" si="28"/>
        <v>-1.2841872028578442E-3</v>
      </c>
      <c r="H155" s="49">
        <f t="shared" si="32"/>
        <v>-4.4726985053499153E-3</v>
      </c>
      <c r="U155" s="11">
        <f t="shared" si="29"/>
        <v>2.6527997695446865</v>
      </c>
      <c r="V155" s="11">
        <f t="shared" si="30"/>
        <v>1.9126269613599451</v>
      </c>
      <c r="W155" s="11">
        <f t="shared" si="31"/>
        <v>1.9113025887651152</v>
      </c>
      <c r="X155" s="18">
        <f t="shared" si="36"/>
        <v>0.19533586389921531</v>
      </c>
      <c r="Y155" s="18">
        <f t="shared" ref="Y155" si="49">V155/V144-1</f>
        <v>0.16504701079054107</v>
      </c>
      <c r="Z155" s="18">
        <f t="shared" si="35"/>
        <v>9.9837597646388554E-2</v>
      </c>
      <c r="AA155" s="49">
        <f t="array" ref="AA155">PRODUCT(1+H145:H156)-1</f>
        <v>7.9188700686265712E-2</v>
      </c>
    </row>
    <row r="156" spans="1:27" ht="12.75" x14ac:dyDescent="0.2">
      <c r="A156" s="5">
        <v>43218</v>
      </c>
      <c r="B156" s="42">
        <f>CPI!C156/CPI!C155-1</f>
        <v>3.8000000000000256E-3</v>
      </c>
      <c r="C156" s="9">
        <f>Арсагера!B156/Арсагера!B155-B156-1</f>
        <v>-1.2953183510867494E-2</v>
      </c>
      <c r="D156" s="9">
        <f>MOEX!B156/MOEX!B155-B156-1</f>
        <v>1.2068469463383469E-2</v>
      </c>
      <c r="E156" s="9">
        <f>MSCI!D186/MSCI!D185-MSCI!E186/MSCI!E185</f>
        <v>6.8726326496667434E-2</v>
      </c>
      <c r="F156" s="9">
        <f>MSCI!C186/MSCI!C185-MSCI!B186/MSCI!B185</f>
        <v>-6.7025086046976989E-2</v>
      </c>
      <c r="G156" s="9">
        <f t="shared" si="28"/>
        <v>-2.9363158246822237E-3</v>
      </c>
      <c r="H156" s="49">
        <f t="shared" si="32"/>
        <v>-1.0016867686185271E-2</v>
      </c>
      <c r="U156" s="11">
        <f t="shared" si="29"/>
        <v>2.6184375673121871</v>
      </c>
      <c r="V156" s="11">
        <f t="shared" si="30"/>
        <v>1.9357094414379616</v>
      </c>
      <c r="W156" s="11">
        <f t="shared" si="31"/>
        <v>1.905690400727968</v>
      </c>
      <c r="X156" s="18">
        <f t="shared" si="36"/>
        <v>0.27183664845203404</v>
      </c>
      <c r="Y156" s="18">
        <f t="shared" ref="Y156" si="50">V156/V145-1</f>
        <v>0.25360795769504407</v>
      </c>
      <c r="Z156" s="18">
        <f t="shared" si="35"/>
        <v>0.15320677553008788</v>
      </c>
      <c r="AA156" s="49">
        <f t="array" ref="AA156">PRODUCT(1+H146:H157)-1</f>
        <v>8.8431818771159465E-2</v>
      </c>
    </row>
    <row r="157" spans="1:27" ht="12.75" x14ac:dyDescent="0.2">
      <c r="A157" s="5">
        <v>43251</v>
      </c>
      <c r="B157" s="42">
        <f>CPI!C157/CPI!C156-1</f>
        <v>3.8000000000000256E-3</v>
      </c>
      <c r="C157" s="9">
        <f>Арсагера!B157/Арсагера!B156-B157-1</f>
        <v>-2.084419981008323E-2</v>
      </c>
      <c r="D157" s="9">
        <f>MOEX!B157/MOEX!B156-B157-1</f>
        <v>-3.4947967200820163E-3</v>
      </c>
      <c r="E157" s="9">
        <f>MSCI!D187/MSCI!D186-MSCI!E187/MSCI!E186</f>
        <v>-1.5979569156399531E-2</v>
      </c>
      <c r="F157" s="9">
        <f>MSCI!C187/MSCI!C186-MSCI!B187/MSCI!B186</f>
        <v>-5.8084870788895904E-3</v>
      </c>
      <c r="G157" s="9">
        <f t="shared" si="28"/>
        <v>-5.9654458185007817E-3</v>
      </c>
      <c r="H157" s="49">
        <f t="shared" si="32"/>
        <v>-1.487875399158245E-2</v>
      </c>
      <c r="U157" s="11">
        <f t="shared" si="29"/>
        <v>2.5638583314689036</v>
      </c>
      <c r="V157" s="11">
        <f t="shared" si="30"/>
        <v>1.9289445304309925</v>
      </c>
      <c r="W157" s="11">
        <f t="shared" si="31"/>
        <v>1.8943221078955883</v>
      </c>
      <c r="X157" s="18">
        <f t="shared" si="36"/>
        <v>0.20775314899522024</v>
      </c>
      <c r="Y157" s="18">
        <f t="shared" ref="Y157" si="51">V157/V146-1</f>
        <v>0.25439741850422637</v>
      </c>
      <c r="Z157" s="18">
        <f t="shared" si="35"/>
        <v>0.15165307776970538</v>
      </c>
      <c r="AA157" s="49">
        <f t="array" ref="AA157">PRODUCT(1+H147:H158)-1</f>
        <v>5.4298814203562307E-2</v>
      </c>
    </row>
    <row r="158" spans="1:27" ht="12.75" x14ac:dyDescent="0.2">
      <c r="A158" s="5">
        <v>43280</v>
      </c>
      <c r="B158" s="42">
        <f>CPI!C158/CPI!C157-1</f>
        <v>4.8999999999999044E-3</v>
      </c>
      <c r="C158" s="9">
        <f>Арсагера!B158/Арсагера!B157-B158-1</f>
        <v>-4.5868764734706691E-3</v>
      </c>
      <c r="D158" s="9">
        <f>MOEX!B158/MOEX!B157-B158-1</f>
        <v>5.93576937158935E-3</v>
      </c>
      <c r="E158" s="9">
        <f>MSCI!D188/MSCI!D187-MSCI!E188/MSCI!E187</f>
        <v>-2.2511916995454073E-2</v>
      </c>
      <c r="F158" s="9">
        <f>MSCI!C188/MSCI!C187-MSCI!B188/MSCI!B187</f>
        <v>-4.4103146337211463E-2</v>
      </c>
      <c r="G158" s="9">
        <f t="shared" si="28"/>
        <v>-7.8407494407539656E-3</v>
      </c>
      <c r="H158" s="49">
        <f t="shared" si="32"/>
        <v>3.2538729672832965E-3</v>
      </c>
      <c r="U158" s="11">
        <f t="shared" si="29"/>
        <v>2.552098230006977</v>
      </c>
      <c r="V158" s="11">
        <f t="shared" si="30"/>
        <v>1.9403943002942194</v>
      </c>
      <c r="W158" s="11">
        <f t="shared" si="31"/>
        <v>1.8794692028874982</v>
      </c>
      <c r="X158" s="18">
        <f t="shared" si="36"/>
        <v>0.1389423577609068</v>
      </c>
      <c r="Y158" s="18">
        <f t="shared" ref="Y158" si="52">V158/V147-1</f>
        <v>0.20524325341087835</v>
      </c>
      <c r="Z158" s="18">
        <f t="shared" si="35"/>
        <v>9.5787972976973723E-2</v>
      </c>
      <c r="AA158" s="49">
        <f t="array" ref="AA158">PRODUCT(1+H148:H159)-1</f>
        <v>3.7236841777499752E-2</v>
      </c>
    </row>
    <row r="159" spans="1:27" ht="12.75" x14ac:dyDescent="0.2">
      <c r="A159" s="5">
        <v>43312</v>
      </c>
      <c r="B159" s="42">
        <f>CPI!C159/CPI!C158-1</f>
        <v>2.6999999999999247E-3</v>
      </c>
      <c r="C159" s="9">
        <f>Арсагера!B159/Арсагера!B158-B159-1</f>
        <v>1.3300797302646661E-2</v>
      </c>
      <c r="D159" s="9">
        <f>MOEX!B159/MOEX!B158-B159-1</f>
        <v>3.1882182270810411E-2</v>
      </c>
      <c r="E159" s="9">
        <f>MSCI!D189/MSCI!D188-MSCI!E189/MSCI!E188</f>
        <v>3.2763886134386411E-2</v>
      </c>
      <c r="F159" s="9">
        <f>MSCI!C189/MSCI!C188-MSCI!B189/MSCI!B188</f>
        <v>-5.7796502173602327E-2</v>
      </c>
      <c r="G159" s="9">
        <f t="shared" si="28"/>
        <v>1.6880159525423957E-2</v>
      </c>
      <c r="H159" s="49">
        <f t="shared" si="32"/>
        <v>-3.5793622227772957E-3</v>
      </c>
      <c r="U159" s="11">
        <f t="shared" si="29"/>
        <v>2.586043171260743</v>
      </c>
      <c r="V159" s="11">
        <f t="shared" si="30"/>
        <v>2.0022583050534415</v>
      </c>
      <c r="W159" s="11">
        <f t="shared" si="31"/>
        <v>1.9111949428553607</v>
      </c>
      <c r="X159" s="18">
        <f t="shared" si="36"/>
        <v>7.9227622642617401E-2</v>
      </c>
      <c r="Y159" s="18">
        <f t="shared" ref="Y159" si="53">V159/V148-1</f>
        <v>0.1741283924660626</v>
      </c>
      <c r="Z159" s="18">
        <f t="shared" si="35"/>
        <v>5.4428770539061144E-2</v>
      </c>
      <c r="AA159" s="49">
        <f t="array" ref="AA159">PRODUCT(1+H149:H160)-1</f>
        <v>-2.5150600589656902E-2</v>
      </c>
    </row>
    <row r="160" spans="1:27" ht="12.75" x14ac:dyDescent="0.2">
      <c r="A160" s="5">
        <v>43343</v>
      </c>
      <c r="B160" s="42">
        <f>CPI!C160/CPI!C159-1</f>
        <v>9.9999999999988987E-5</v>
      </c>
      <c r="C160" s="9">
        <f>Арсагера!B160/Арсагера!B159-B160-1</f>
        <v>-4.3839922989882596E-2</v>
      </c>
      <c r="D160" s="9">
        <f>MOEX!B160/MOEX!B159-B160-1</f>
        <v>1.2523056041034097E-2</v>
      </c>
      <c r="E160" s="9">
        <f>MSCI!D190/MSCI!D189-MSCI!E190/MSCI!E189</f>
        <v>4.8407846715259661E-2</v>
      </c>
      <c r="F160" s="9">
        <f>MSCI!C190/MSCI!C189-MSCI!B190/MSCI!B189</f>
        <v>-3.7876824945818899E-2</v>
      </c>
      <c r="G160" s="9">
        <f t="shared" si="28"/>
        <v>4.4645500842357983E-3</v>
      </c>
      <c r="H160" s="49">
        <f t="shared" si="32"/>
        <v>-4.8304473074118393E-2</v>
      </c>
      <c r="U160" s="11">
        <f t="shared" si="29"/>
        <v>2.4726712377841604</v>
      </c>
      <c r="V160" s="11">
        <f t="shared" si="30"/>
        <v>2.0273326980162518</v>
      </c>
      <c r="W160" s="11">
        <f t="shared" si="31"/>
        <v>1.9197275683984765</v>
      </c>
      <c r="X160" s="18">
        <f t="shared" si="36"/>
        <v>2.3483349794096053E-2</v>
      </c>
      <c r="Y160" s="18">
        <f t="shared" ref="Y160" si="54">V160/V149-1</f>
        <v>0.1533946686874661</v>
      </c>
      <c r="Z160" s="18">
        <f t="shared" si="35"/>
        <v>4.2561751615603827E-2</v>
      </c>
      <c r="AA160" s="49">
        <f t="array" ref="AA160">PRODUCT(1+H150:H161)-1</f>
        <v>4.8898449428329549E-3</v>
      </c>
    </row>
    <row r="161" spans="1:27" ht="12.75" x14ac:dyDescent="0.2">
      <c r="A161" s="5">
        <v>43371</v>
      </c>
      <c r="B161" s="42">
        <f>CPI!C161/CPI!C160-1</f>
        <v>1.6000000000000458E-3</v>
      </c>
      <c r="C161" s="9">
        <f>Арсагера!B161/Арсагера!B160-B161-1</f>
        <v>5.7786657651175632E-2</v>
      </c>
      <c r="D161" s="9">
        <f>MOEX!B161/MOEX!B160-B161-1</f>
        <v>5.8247985951048076E-2</v>
      </c>
      <c r="E161" s="9">
        <f>MSCI!D191/MSCI!D190-MSCI!E191/MSCI!E190</f>
        <v>-2.4522521688671972E-2</v>
      </c>
      <c r="F161" s="9">
        <f>MSCI!C191/MSCI!C190-MSCI!B191/MSCI!B190</f>
        <v>-7.3551955567042526E-2</v>
      </c>
      <c r="G161" s="9">
        <f t="shared" si="28"/>
        <v>3.4867596109868282E-2</v>
      </c>
      <c r="H161" s="49">
        <f t="shared" si="32"/>
        <v>2.2919061541307351E-2</v>
      </c>
      <c r="U161" s="11">
        <f t="shared" si="29"/>
        <v>2.6155586440859024</v>
      </c>
      <c r="V161" s="11">
        <f t="shared" si="30"/>
        <v>2.145420744528403</v>
      </c>
      <c r="W161" s="11">
        <f t="shared" si="31"/>
        <v>1.9866638538943742</v>
      </c>
      <c r="X161" s="18">
        <f t="shared" si="36"/>
        <v>7.7640945882941903E-2</v>
      </c>
      <c r="Y161" s="18">
        <f t="shared" ref="Y161" si="55">V161/V150-1</f>
        <v>0.22594802377431655</v>
      </c>
      <c r="Z161" s="18">
        <f t="shared" si="35"/>
        <v>7.7049215731851861E-2</v>
      </c>
      <c r="AA161" s="49">
        <f t="array" ref="AA161">PRODUCT(1+H151:H162)-1</f>
        <v>4.5284122779871705E-3</v>
      </c>
    </row>
    <row r="162" spans="1:27" ht="12.75" x14ac:dyDescent="0.2">
      <c r="A162" s="5">
        <v>43404</v>
      </c>
      <c r="B162" s="42">
        <f>CPI!C162/CPI!C161-1</f>
        <v>3.4999999999998366E-3</v>
      </c>
      <c r="C162" s="9">
        <f>Арсагера!B162/Арсагера!B161-B162-1</f>
        <v>-4.8272150137879888E-2</v>
      </c>
      <c r="D162" s="9">
        <f>MOEX!B162/MOEX!B161-B162-1</f>
        <v>-4.5920602147308309E-2</v>
      </c>
      <c r="E162" s="9">
        <f>MSCI!D192/MSCI!D191-MSCI!E192/MSCI!E191</f>
        <v>1.3104534815277624E-2</v>
      </c>
      <c r="F162" s="9">
        <f>MSCI!C192/MSCI!C191-MSCI!B192/MSCI!B191</f>
        <v>-2.4189930053072572E-2</v>
      </c>
      <c r="G162" s="9">
        <f t="shared" si="28"/>
        <v>-5.0807486138363653E-2</v>
      </c>
      <c r="H162" s="49">
        <f t="shared" si="32"/>
        <v>2.535336000483765E-3</v>
      </c>
      <c r="U162" s="11">
        <f t="shared" si="29"/>
        <v>2.489300004524158</v>
      </c>
      <c r="V162" s="11">
        <f t="shared" si="30"/>
        <v>2.0469017320803324</v>
      </c>
      <c r="W162" s="11">
        <f t="shared" si="31"/>
        <v>1.8857264576760477</v>
      </c>
      <c r="X162" s="18">
        <f t="shared" si="36"/>
        <v>1.7452679996835974E-2</v>
      </c>
      <c r="Y162" s="18">
        <f t="shared" ref="Y162" si="56">V162/V151-1</f>
        <v>0.1519258261103984</v>
      </c>
      <c r="Z162" s="18">
        <f t="shared" si="35"/>
        <v>3.9699428633456657E-2</v>
      </c>
      <c r="AA162" s="49">
        <f t="array" ref="AA162">PRODUCT(1+H152:H163)-1</f>
        <v>-2.2850418524401617E-2</v>
      </c>
    </row>
    <row r="163" spans="1:27" ht="12.75" x14ac:dyDescent="0.2">
      <c r="A163" s="5">
        <v>43434</v>
      </c>
      <c r="B163" s="42">
        <f>CPI!C163/CPI!C162-1</f>
        <v>4.9999999999998934E-3</v>
      </c>
      <c r="C163" s="9">
        <f>Арсагера!B163/Арсагера!B162-B163-1</f>
        <v>1.8713016674352767E-2</v>
      </c>
      <c r="D163" s="9">
        <f>MOEX!B163/MOEX!B162-B163-1</f>
        <v>1.191153012171986E-2</v>
      </c>
      <c r="E163" s="9">
        <f>MSCI!D193/MSCI!D192-MSCI!E193/MSCI!E192</f>
        <v>-4.342786036628743E-3</v>
      </c>
      <c r="F163" s="9">
        <f>MSCI!C193/MSCI!C192-MSCI!B193/MSCI!B192</f>
        <v>3.7709743403155249E-2</v>
      </c>
      <c r="G163" s="9">
        <f t="shared" ref="G163:G194" si="57">$K$67*D163+$K$68*E163+$K$69*F163</f>
        <v>2.1905499584746482E-2</v>
      </c>
      <c r="H163" s="49">
        <f t="shared" si="32"/>
        <v>-3.1924829103937152E-3</v>
      </c>
      <c r="U163" s="11">
        <f t="shared" ref="U163:U193" si="58">U162*(1+C163)</f>
        <v>2.5358823170162852</v>
      </c>
      <c r="V163" s="11">
        <f t="shared" ref="V163:V193" si="59">V162*(1+D163)</f>
        <v>2.071283463718208</v>
      </c>
      <c r="W163" s="11">
        <f t="shared" ref="W163:W193" si="60">W162*(1+G163)</f>
        <v>1.9270342378116159</v>
      </c>
      <c r="X163" s="18">
        <f t="shared" si="36"/>
        <v>4.3014389506072614E-2</v>
      </c>
      <c r="Y163" s="18">
        <f t="shared" ref="Y163" si="61">V163/V152-1</f>
        <v>0.15721771067845669</v>
      </c>
      <c r="Z163" s="18">
        <f t="shared" si="35"/>
        <v>6.8500299976334222E-2</v>
      </c>
      <c r="AA163" s="49">
        <f t="array" ref="AA163">PRODUCT(1+H153:H164)-1</f>
        <v>-3.328418591330673E-2</v>
      </c>
    </row>
    <row r="164" spans="1:27" ht="12.75" x14ac:dyDescent="0.2">
      <c r="A164" s="5">
        <v>43463</v>
      </c>
      <c r="B164" s="42">
        <f>CPI!C164/CPI!C163-1</f>
        <v>8.3999999999999631E-3</v>
      </c>
      <c r="C164" s="9">
        <f>Арсагера!B164/Арсагера!B163-B164-1</f>
        <v>-3.5037806718305808E-2</v>
      </c>
      <c r="D164" s="9">
        <f>MOEX!B164/MOEX!B163-B164-1</f>
        <v>-1.2856012825659846E-2</v>
      </c>
      <c r="E164" s="9">
        <f>MSCI!D194/MSCI!D193-MSCI!E194/MSCI!E193</f>
        <v>-1.2495015366875806E-2</v>
      </c>
      <c r="F164" s="9">
        <f>MSCI!C194/MSCI!C193-MSCI!B194/MSCI!B193</f>
        <v>-3.7507068619426209E-2</v>
      </c>
      <c r="G164" s="9">
        <f t="shared" si="57"/>
        <v>-2.3752907884981442E-2</v>
      </c>
      <c r="H164" s="49">
        <f t="shared" si="32"/>
        <v>-1.1284898833324366E-2</v>
      </c>
      <c r="U164" s="11">
        <f t="shared" si="58"/>
        <v>2.4470305625322992</v>
      </c>
      <c r="V164" s="11">
        <f t="shared" si="59"/>
        <v>2.0446550169430697</v>
      </c>
      <c r="W164" s="11">
        <f t="shared" si="60"/>
        <v>1.8812615710696712</v>
      </c>
      <c r="X164" s="18">
        <f t="shared" si="36"/>
        <v>-7.140197619366262E-2</v>
      </c>
      <c r="Y164" s="18">
        <f t="shared" ref="Y164" si="62">V164/V153-1</f>
        <v>5.4903510626710172E-2</v>
      </c>
      <c r="Z164" s="18">
        <f t="shared" si="35"/>
        <v>-1.7135584398233927E-2</v>
      </c>
      <c r="AA164" s="49">
        <f t="array" ref="AA164">PRODUCT(1+H154:H165)-1</f>
        <v>-3.5399510737878948E-2</v>
      </c>
    </row>
    <row r="165" spans="1:27" ht="12.75" x14ac:dyDescent="0.2">
      <c r="A165" s="5">
        <v>43496</v>
      </c>
      <c r="B165" s="42">
        <f>CPI!C165/CPI!C164-1</f>
        <v>1.0099999999999998E-2</v>
      </c>
      <c r="C165" s="9">
        <f>Арсагера!B165/Арсагера!B164-B165-1</f>
        <v>7.0170687723340341E-2</v>
      </c>
      <c r="D165" s="9">
        <f>MOEX!B165/MOEX!B164-B165-1</f>
        <v>5.6804351773958706E-2</v>
      </c>
      <c r="E165" s="9">
        <f>MSCI!D195/MSCI!D194-MSCI!E195/MSCI!E194</f>
        <v>-2.625647941272069E-3</v>
      </c>
      <c r="F165" s="9">
        <f>MSCI!C195/MSCI!C194-MSCI!B195/MSCI!B194</f>
        <v>-1.9428874181192546E-2</v>
      </c>
      <c r="G165" s="9">
        <f t="shared" si="57"/>
        <v>4.98554716106476E-2</v>
      </c>
      <c r="H165" s="49">
        <f t="shared" si="32"/>
        <v>2.0315216112692741E-2</v>
      </c>
      <c r="U165" s="11">
        <f t="shared" si="58"/>
        <v>2.6187403799852231</v>
      </c>
      <c r="V165" s="11">
        <f t="shared" si="59"/>
        <v>2.1608003197818935</v>
      </c>
      <c r="W165" s="11">
        <f t="shared" si="60"/>
        <v>1.9750527539183376</v>
      </c>
      <c r="X165" s="18">
        <f t="shared" si="36"/>
        <v>-1.8522008027368142E-2</v>
      </c>
      <c r="Y165" s="18">
        <f t="shared" ref="Y165" si="63">V165/V154-1</f>
        <v>0.11385485591853506</v>
      </c>
      <c r="Z165" s="18">
        <f t="shared" si="35"/>
        <v>3.2027282357850684E-2</v>
      </c>
      <c r="AA165" s="49">
        <f t="array" ref="AA165">PRODUCT(1+H155:H166)-1</f>
        <v>-5.1970530514627078E-2</v>
      </c>
    </row>
    <row r="166" spans="1:27" ht="12.75" x14ac:dyDescent="0.2">
      <c r="A166" s="5">
        <v>43524</v>
      </c>
      <c r="B166" s="42">
        <f>CPI!C166/CPI!C165-1</f>
        <v>4.3999999999999595E-3</v>
      </c>
      <c r="C166" s="9">
        <f>Арсагера!B166/Арсагера!B165-B166-1</f>
        <v>-2.1448898532924643E-2</v>
      </c>
      <c r="D166" s="9">
        <f>MOEX!B166/MOEX!B165-B166-1</f>
        <v>-1.8392595689078917E-2</v>
      </c>
      <c r="E166" s="9">
        <f>MSCI!D196/MSCI!D195-MSCI!E196/MSCI!E195</f>
        <v>2.2130611948975809E-2</v>
      </c>
      <c r="F166" s="9">
        <f>MSCI!C196/MSCI!C195-MSCI!B196/MSCI!B195</f>
        <v>-2.234500057809452E-4</v>
      </c>
      <c r="G166" s="9">
        <f t="shared" si="57"/>
        <v>-1.6720929038160595E-2</v>
      </c>
      <c r="H166" s="49">
        <f t="shared" si="32"/>
        <v>-4.7279694947640477E-3</v>
      </c>
      <c r="U166" s="11">
        <f t="shared" si="58"/>
        <v>2.5625712832908474</v>
      </c>
      <c r="V166" s="11">
        <f t="shared" si="59"/>
        <v>2.1210575931353128</v>
      </c>
      <c r="W166" s="11">
        <f t="shared" si="60"/>
        <v>1.9420280369734455</v>
      </c>
      <c r="X166" s="18">
        <f t="shared" si="36"/>
        <v>-3.4012550547426135E-2</v>
      </c>
      <c r="Y166" s="18">
        <f t="shared" ref="Y166" si="64">V166/V155-1</f>
        <v>0.10897610249474177</v>
      </c>
      <c r="Z166" s="18">
        <f t="shared" si="35"/>
        <v>1.6075658762217282E-2</v>
      </c>
      <c r="AA166" s="49">
        <f t="array" ref="AA166">PRODUCT(1+H156:H167)-1</f>
        <v>-1.6121620268727654E-2</v>
      </c>
    </row>
    <row r="167" spans="1:27" ht="12.75" x14ac:dyDescent="0.2">
      <c r="A167" s="5">
        <v>43553</v>
      </c>
      <c r="B167" s="42">
        <f>CPI!C167/CPI!C166-1</f>
        <v>3.1999999999998696E-3</v>
      </c>
      <c r="C167" s="9">
        <f>Арсагера!B167/Арсагера!B166-B167-1</f>
        <v>2.8477450259413617E-2</v>
      </c>
      <c r="D167" s="9">
        <f>MOEX!B167/MOEX!B166-B167-1</f>
        <v>1.5600068036365489E-3</v>
      </c>
      <c r="E167" s="9">
        <f>MSCI!D197/MSCI!D196-MSCI!E197/MSCI!E196</f>
        <v>2.4782904809400708E-2</v>
      </c>
      <c r="F167" s="9">
        <f>MSCI!C197/MSCI!C196-MSCI!B197/MSCI!B196</f>
        <v>-2.7431782198317101E-2</v>
      </c>
      <c r="G167" s="9">
        <f t="shared" si="57"/>
        <v>-4.6948507076656609E-3</v>
      </c>
      <c r="H167" s="49">
        <f t="shared" si="32"/>
        <v>3.317230096707928E-2</v>
      </c>
      <c r="U167" s="11">
        <f t="shared" si="58"/>
        <v>2.635546779546964</v>
      </c>
      <c r="V167" s="11">
        <f t="shared" si="59"/>
        <v>2.1243664574115089</v>
      </c>
      <c r="W167" s="11">
        <f t="shared" si="60"/>
        <v>1.9329105052697542</v>
      </c>
      <c r="X167" s="18">
        <f t="shared" si="36"/>
        <v>6.5341302952430791E-3</v>
      </c>
      <c r="Y167" s="18">
        <f t="shared" ref="Y167" si="65">V167/V156-1</f>
        <v>9.7461432968680262E-2</v>
      </c>
      <c r="Z167" s="18">
        <f t="shared" si="35"/>
        <v>1.4283592199125339E-2</v>
      </c>
      <c r="AA167" s="49">
        <f t="array" ref="AA167">PRODUCT(1+H157:H168)-1</f>
        <v>-2.1258167651448945E-3</v>
      </c>
    </row>
    <row r="168" spans="1:27" ht="12.75" x14ac:dyDescent="0.2">
      <c r="A168" s="5">
        <v>43585</v>
      </c>
      <c r="B168" s="42">
        <f>CPI!C168/CPI!C167-1</f>
        <v>2.9000000000001247E-3</v>
      </c>
      <c r="C168" s="9">
        <f>Арсагера!B168/Арсагера!B167-B168-1</f>
        <v>2.0292090728002865E-2</v>
      </c>
      <c r="D168" s="9">
        <f>MOEX!B168/MOEX!B167-B168-1</f>
        <v>2.201775775553183E-2</v>
      </c>
      <c r="E168" s="9">
        <f>MSCI!D198/MSCI!D197-MSCI!E198/MSCI!E197</f>
        <v>-4.4175542179743399E-2</v>
      </c>
      <c r="F168" s="9">
        <f>MSCI!C198/MSCI!C197-MSCI!B198/MSCI!B197</f>
        <v>-9.6078919832096599E-3</v>
      </c>
      <c r="G168" s="9">
        <f t="shared" si="57"/>
        <v>1.6226313976457914E-2</v>
      </c>
      <c r="H168" s="49">
        <f t="shared" si="32"/>
        <v>4.0657767515449514E-3</v>
      </c>
      <c r="U168" s="11">
        <f t="shared" si="58"/>
        <v>2.6890275339154268</v>
      </c>
      <c r="V168" s="11">
        <f t="shared" si="59"/>
        <v>2.1711402434547726</v>
      </c>
      <c r="W168" s="11">
        <f t="shared" si="60"/>
        <v>1.9642745180166552</v>
      </c>
      <c r="X168" s="18">
        <f t="shared" si="36"/>
        <v>4.8820639155522372E-2</v>
      </c>
      <c r="Y168" s="18">
        <f t="shared" ref="Y168" si="66">V168/V157-1</f>
        <v>0.12555867169994017</v>
      </c>
      <c r="Z168" s="18">
        <f t="shared" si="35"/>
        <v>3.6927410512448411E-2</v>
      </c>
      <c r="AA168" s="49">
        <f t="array" ref="AA168">PRODUCT(1+H158:H169)-1</f>
        <v>9.6737648197318116E-3</v>
      </c>
    </row>
    <row r="169" spans="1:27" ht="12.75" x14ac:dyDescent="0.2">
      <c r="A169" s="5">
        <v>43616</v>
      </c>
      <c r="B169" s="42">
        <f>CPI!C169/CPI!C168-1</f>
        <v>3.4000000000000696E-3</v>
      </c>
      <c r="C169" s="9">
        <f>Арсагера!B169/Арсагера!B168-B169-1</f>
        <v>2.8740999075805629E-2</v>
      </c>
      <c r="D169" s="9">
        <f>MOEX!B169/MOEX!B168-B169-1</f>
        <v>4.3734926191438817E-2</v>
      </c>
      <c r="E169" s="9">
        <f>MSCI!D199/MSCI!D198-MSCI!E199/MSCI!E198</f>
        <v>5.4851983067904619E-2</v>
      </c>
      <c r="F169" s="9">
        <f>MSCI!C199/MSCI!C198-MSCI!B199/MSCI!B198</f>
        <v>-4.9795882450701545E-2</v>
      </c>
      <c r="G169" s="9">
        <f t="shared" si="57"/>
        <v>3.1970971378709079E-2</v>
      </c>
      <c r="H169" s="49">
        <f t="shared" si="32"/>
        <v>-3.2299723029034499E-3</v>
      </c>
      <c r="U169" s="11">
        <f t="shared" si="58"/>
        <v>2.7663128717825058</v>
      </c>
      <c r="V169" s="11">
        <f t="shared" si="59"/>
        <v>2.2660949017535295</v>
      </c>
      <c r="W169" s="11">
        <f t="shared" si="60"/>
        <v>2.0270742824120931</v>
      </c>
      <c r="X169" s="18">
        <f t="shared" si="36"/>
        <v>8.3936675813196748E-2</v>
      </c>
      <c r="Y169" s="18">
        <f t="shared" ref="Y169" si="67">V169/V158-1</f>
        <v>0.16785279229583616</v>
      </c>
      <c r="Z169" s="18">
        <f t="shared" si="35"/>
        <v>7.8535513802420187E-2</v>
      </c>
      <c r="AA169" s="49">
        <f t="array" ref="AA169">PRODUCT(1+H159:H170)-1</f>
        <v>3.1099022187550229E-2</v>
      </c>
    </row>
    <row r="170" spans="1:27" ht="12.75" x14ac:dyDescent="0.2">
      <c r="A170" s="5">
        <v>43644</v>
      </c>
      <c r="B170" s="42">
        <f>CPI!C170/CPI!C169-1</f>
        <v>3.9999999999995595E-4</v>
      </c>
      <c r="C170" s="9">
        <f>Арсагера!B170/Арсагера!B169-B170-1</f>
        <v>8.1792391574926793E-2</v>
      </c>
      <c r="D170" s="9">
        <f>MOEX!B170/MOEX!B169-B170-1</f>
        <v>5.6695234059383592E-2</v>
      </c>
      <c r="E170" s="9">
        <f>MSCI!D200/MSCI!D199-MSCI!E200/MSCI!E199</f>
        <v>-3.9748749958850027E-3</v>
      </c>
      <c r="F170" s="9">
        <f>MSCI!C200/MSCI!C199-MSCI!B200/MSCI!B199</f>
        <v>7.7027150580919468E-3</v>
      </c>
      <c r="G170" s="9">
        <f t="shared" si="57"/>
        <v>5.7249491218264573E-2</v>
      </c>
      <c r="H170" s="49">
        <f t="shared" si="32"/>
        <v>2.454290035666222E-2</v>
      </c>
      <c r="U170" s="11">
        <f t="shared" si="58"/>
        <v>2.9925762174101007</v>
      </c>
      <c r="V170" s="11">
        <f t="shared" si="59"/>
        <v>2.3945716826092216</v>
      </c>
      <c r="W170" s="11">
        <f t="shared" si="60"/>
        <v>2.1431232537418143</v>
      </c>
      <c r="X170" s="18">
        <f t="shared" si="36"/>
        <v>0.15720272989532713</v>
      </c>
      <c r="Y170" s="18">
        <f t="shared" ref="Y170" si="68">V170/V159-1</f>
        <v>0.19593544777196414</v>
      </c>
      <c r="Z170" s="18">
        <f t="shared" si="35"/>
        <v>0.12135251390941226</v>
      </c>
      <c r="AA170" s="49">
        <f t="array" ref="AA170">PRODUCT(1+H160:H171)-1</f>
        <v>1.8095302539666847E-2</v>
      </c>
    </row>
    <row r="171" spans="1:27" ht="12.75" x14ac:dyDescent="0.2">
      <c r="A171" s="5">
        <v>43677</v>
      </c>
      <c r="B171" s="42">
        <f>CPI!C171/CPI!C170-1</f>
        <v>2.0000000000000018E-3</v>
      </c>
      <c r="C171" s="9">
        <f>Арсагера!B171/Арсагера!B170-B171-1</f>
        <v>7.7011603169099274E-3</v>
      </c>
      <c r="D171" s="9">
        <f>MOEX!B171/MOEX!B170-B171-1</f>
        <v>1.530005166853754E-2</v>
      </c>
      <c r="E171" s="9">
        <f>MSCI!D201/MSCI!D200-MSCI!E201/MSCI!E200</f>
        <v>4.076324423164146E-2</v>
      </c>
      <c r="F171" s="9">
        <f>MSCI!C201/MSCI!C200-MSCI!B201/MSCI!B200</f>
        <v>2.3401813384241743E-2</v>
      </c>
      <c r="G171" s="9">
        <f t="shared" si="57"/>
        <v>2.3846895260641581E-2</v>
      </c>
      <c r="H171" s="49">
        <f t="shared" si="32"/>
        <v>-1.6145734943731654E-2</v>
      </c>
      <c r="U171" s="11">
        <f t="shared" si="58"/>
        <v>3.0156225266209478</v>
      </c>
      <c r="V171" s="11">
        <f t="shared" si="59"/>
        <v>2.4312087530771596</v>
      </c>
      <c r="W171" s="11">
        <f t="shared" si="60"/>
        <v>2.1942300895044409</v>
      </c>
      <c r="X171" s="18">
        <f t="shared" si="36"/>
        <v>0.21958086483156714</v>
      </c>
      <c r="Y171" s="18">
        <f t="shared" ref="Y171" si="69">V171/V160-1</f>
        <v>0.1992154792630243</v>
      </c>
      <c r="Z171" s="18">
        <f t="shared" si="35"/>
        <v>0.14299035218573586</v>
      </c>
      <c r="AA171" s="49">
        <f t="array" ref="AA171">PRODUCT(1+H161:H172)-1</f>
        <v>4.5824805669932633E-2</v>
      </c>
    </row>
    <row r="172" spans="1:27" ht="12.75" x14ac:dyDescent="0.2">
      <c r="A172" s="5">
        <v>43707</v>
      </c>
      <c r="B172" s="42">
        <f>CPI!C172/CPI!C171-1</f>
        <v>-2.3999999999999577E-3</v>
      </c>
      <c r="C172" s="9">
        <f>Арсагера!B172/Арсагера!B171-B172-1</f>
        <v>-2.0900728785320011E-2</v>
      </c>
      <c r="D172" s="9">
        <f>MOEX!B172/MOEX!B171-B172-1</f>
        <v>2.5970296682895633E-3</v>
      </c>
      <c r="E172" s="9">
        <f>MSCI!D202/MSCI!D201-MSCI!E202/MSCI!E201</f>
        <v>2.6952278439869914E-2</v>
      </c>
      <c r="F172" s="9">
        <f>MSCI!C202/MSCI!C201-MSCI!B202/MSCI!B201</f>
        <v>-9.3935174772500352E-3</v>
      </c>
      <c r="G172" s="9">
        <f t="shared" si="57"/>
        <v>1.4827484575433594E-3</v>
      </c>
      <c r="H172" s="49">
        <f t="shared" si="32"/>
        <v>-2.2383477242863371E-2</v>
      </c>
      <c r="U172" s="11">
        <f t="shared" si="58"/>
        <v>2.9525938180731419</v>
      </c>
      <c r="V172" s="11">
        <f t="shared" si="59"/>
        <v>2.4375226743387062</v>
      </c>
      <c r="W172" s="11">
        <f t="shared" si="60"/>
        <v>2.1974835807851485</v>
      </c>
      <c r="X172" s="18">
        <f t="shared" si="36"/>
        <v>0.1288578158051692</v>
      </c>
      <c r="Y172" s="18">
        <f t="shared" ref="Y172" si="70">V172/V161-1</f>
        <v>0.13615134959204078</v>
      </c>
      <c r="Z172" s="18">
        <f t="shared" si="35"/>
        <v>0.10611746243709685</v>
      </c>
      <c r="AA172" s="49">
        <f t="array" ref="AA172">PRODUCT(1+H162:H173)-1</f>
        <v>3.7302641895597954E-2</v>
      </c>
    </row>
    <row r="173" spans="1:27" ht="12.75" x14ac:dyDescent="0.2">
      <c r="A173" s="5">
        <v>43738</v>
      </c>
      <c r="B173" s="42">
        <f>CPI!C173/CPI!C172-1</f>
        <v>-1.5999999999999348E-3</v>
      </c>
      <c r="C173" s="9">
        <f>Арсагера!B173/Арсагера!B172-B173-1</f>
        <v>1.2437476152678428E-2</v>
      </c>
      <c r="D173" s="9">
        <f>MOEX!B173/MOEX!B172-B173-1</f>
        <v>7.7811352801866462E-3</v>
      </c>
      <c r="E173" s="9">
        <f>MSCI!D203/MSCI!D202-MSCI!E203/MSCI!E202</f>
        <v>-8.3336105720417386E-3</v>
      </c>
      <c r="F173" s="9">
        <f>MSCI!C203/MSCI!C202-MSCI!B203/MSCI!B202</f>
        <v>-3.3125477771713707E-2</v>
      </c>
      <c r="G173" s="9">
        <f t="shared" si="57"/>
        <v>-2.1460747724319678E-3</v>
      </c>
      <c r="H173" s="49">
        <f t="shared" si="32"/>
        <v>1.4583550925110395E-2</v>
      </c>
      <c r="U173" s="11">
        <f t="shared" si="58"/>
        <v>2.9893166332739725</v>
      </c>
      <c r="V173" s="11">
        <f t="shared" si="59"/>
        <v>2.4564893680162578</v>
      </c>
      <c r="W173" s="11">
        <f t="shared" si="60"/>
        <v>2.1927676167095917</v>
      </c>
      <c r="X173" s="18">
        <f t="shared" si="36"/>
        <v>0.20086635915360285</v>
      </c>
      <c r="Y173" s="18">
        <f t="shared" ref="Y173" si="71">V173/V162-1</f>
        <v>0.20010126989322941</v>
      </c>
      <c r="Z173" s="18">
        <f t="shared" si="35"/>
        <v>0.16282380606354696</v>
      </c>
      <c r="AA173" s="49">
        <f t="array" ref="AA173">PRODUCT(1+H163:H174)-1</f>
        <v>1.8471413382153967E-2</v>
      </c>
    </row>
    <row r="174" spans="1:27" ht="12.75" x14ac:dyDescent="0.2">
      <c r="A174" s="5">
        <v>43769</v>
      </c>
      <c r="B174" s="42">
        <f>CPI!C174/CPI!C173-1</f>
        <v>1.2999999999998568E-3</v>
      </c>
      <c r="C174" s="9">
        <f>Арсагера!B174/Арсагера!B173-B174-1</f>
        <v>2.7201695039784646E-2</v>
      </c>
      <c r="D174" s="9">
        <f>MOEX!B174/MOEX!B173-B174-1</f>
        <v>6.095391452649368E-2</v>
      </c>
      <c r="E174" s="9">
        <f>MSCI!D204/MSCI!D203-MSCI!E204/MSCI!E203</f>
        <v>4.9649235872698316E-2</v>
      </c>
      <c r="F174" s="9">
        <f>MSCI!C204/MSCI!C203-MSCI!B204/MSCI!B203</f>
        <v>-6.9861242316240135E-2</v>
      </c>
      <c r="G174" s="9">
        <f t="shared" si="57"/>
        <v>4.2866420663097635E-2</v>
      </c>
      <c r="H174" s="49">
        <f t="shared" si="32"/>
        <v>-1.5664725623312989E-2</v>
      </c>
      <c r="U174" s="11">
        <f t="shared" si="58"/>
        <v>3.0706311127096466</v>
      </c>
      <c r="V174" s="11">
        <f t="shared" si="59"/>
        <v>2.6062220109895611</v>
      </c>
      <c r="W174" s="11">
        <f t="shared" si="60"/>
        <v>2.2867637157838829</v>
      </c>
      <c r="X174" s="18">
        <f t="shared" si="36"/>
        <v>0.21087287533222199</v>
      </c>
      <c r="Y174" s="18">
        <f t="shared" ref="Y174" si="72">V174/V163-1</f>
        <v>0.25826428716380168</v>
      </c>
      <c r="Z174" s="18">
        <f t="shared" si="35"/>
        <v>0.18667518766079838</v>
      </c>
      <c r="AA174" s="49">
        <f t="array" ref="AA174">PRODUCT(1+H164:H175)-1</f>
        <v>1.2499447161373745E-2</v>
      </c>
    </row>
    <row r="175" spans="1:27" ht="12.75" x14ac:dyDescent="0.2">
      <c r="A175" s="5">
        <v>43798</v>
      </c>
      <c r="B175" s="42">
        <f>CPI!C175/CPI!C174-1</f>
        <v>2.7999999999999137E-3</v>
      </c>
      <c r="C175" s="9">
        <f>Арсагера!B175/Арсагера!B174-B175-1</f>
        <v>1.0332075303215449E-2</v>
      </c>
      <c r="D175" s="9">
        <f>MOEX!B175/MOEX!B174-B175-1</f>
        <v>1.1502214140024281E-2</v>
      </c>
      <c r="E175" s="9">
        <f>MSCI!D205/MSCI!D204-MSCI!E205/MSCI!E204</f>
        <v>1.0669757414693559E-2</v>
      </c>
      <c r="F175" s="9">
        <f>MSCI!C205/MSCI!C204-MSCI!B205/MSCI!B204</f>
        <v>2.6926306664304067E-2</v>
      </c>
      <c r="G175" s="9">
        <f t="shared" si="57"/>
        <v>1.9369494794510153E-2</v>
      </c>
      <c r="H175" s="49">
        <f t="shared" si="32"/>
        <v>-9.0374194912947042E-3</v>
      </c>
      <c r="U175" s="11">
        <f t="shared" si="58"/>
        <v>3.1023571045945588</v>
      </c>
      <c r="V175" s="11">
        <f t="shared" si="59"/>
        <v>2.6361993346564079</v>
      </c>
      <c r="W175" s="11">
        <f t="shared" si="60"/>
        <v>2.3310571736730337</v>
      </c>
      <c r="X175" s="18">
        <f t="shared" ref="X175:X193" si="73">U175/U164-1</f>
        <v>0.26780480476880419</v>
      </c>
      <c r="Y175" s="18">
        <f t="shared" ref="Y175" si="74">V175/V164-1</f>
        <v>0.28931253087268805</v>
      </c>
      <c r="Z175" s="18">
        <f t="shared" si="35"/>
        <v>0.23909253743359682</v>
      </c>
      <c r="AA175" s="49">
        <f t="array" ref="AA175">PRODUCT(1+H165:H176)-1</f>
        <v>2.5417973187323861E-2</v>
      </c>
    </row>
    <row r="176" spans="1:27" ht="12.75" x14ac:dyDescent="0.2">
      <c r="A176" s="5">
        <v>43830</v>
      </c>
      <c r="B176" s="42">
        <f>CPI!C176/CPI!C175-1</f>
        <v>3.6000000000000476E-3</v>
      </c>
      <c r="C176" s="9">
        <f>Арсагера!B176/Арсагера!B175-B176-1</f>
        <v>3.7755657330969861E-2</v>
      </c>
      <c r="D176" s="9">
        <f>MOEX!B176/MOEX!B175-B176-1</f>
        <v>4.3082818493842101E-2</v>
      </c>
      <c r="E176" s="9">
        <f>MSCI!D206/MSCI!D205-MSCI!E206/MSCI!E205</f>
        <v>-6.8705412176104375E-3</v>
      </c>
      <c r="F176" s="9">
        <f>MSCI!C206/MSCI!C205-MSCI!B206/MSCI!B205</f>
        <v>-1.8681822276046089E-2</v>
      </c>
      <c r="G176" s="9">
        <f t="shared" si="57"/>
        <v>3.6425495679588429E-2</v>
      </c>
      <c r="H176" s="49">
        <f t="shared" si="32"/>
        <v>1.3301616513814313E-3</v>
      </c>
      <c r="U176" s="11">
        <f t="shared" si="58"/>
        <v>3.219488636353931</v>
      </c>
      <c r="V176" s="11">
        <f t="shared" si="59"/>
        <v>2.7497742321049974</v>
      </c>
      <c r="W176" s="11">
        <f t="shared" si="60"/>
        <v>2.4159670866815341</v>
      </c>
      <c r="X176" s="18">
        <f t="shared" si="73"/>
        <v>0.2294035181800258</v>
      </c>
      <c r="Y176" s="18">
        <f t="shared" ref="Y176" si="75">V176/V165-1</f>
        <v>0.27257211456843633</v>
      </c>
      <c r="Z176" s="18">
        <f t="shared" si="35"/>
        <v>0.22324180044733488</v>
      </c>
      <c r="AA176" s="49">
        <f t="array" ref="AA176">PRODUCT(1+H166:H177)-1</f>
        <v>4.0196318856546842E-3</v>
      </c>
    </row>
    <row r="177" spans="1:27" ht="12.75" x14ac:dyDescent="0.2">
      <c r="A177" s="5">
        <v>43861</v>
      </c>
      <c r="B177" s="42">
        <f>CPI!C177/CPI!C176-1</f>
        <v>4.0000000000000036E-3</v>
      </c>
      <c r="C177" s="9">
        <f>Арсагера!B177/Арсагера!B176-B177-1</f>
        <v>2.9572788827761265E-2</v>
      </c>
      <c r="D177" s="9">
        <f>MOEX!B177/MOEX!B176-B177-1</f>
        <v>7.8397753181771446E-3</v>
      </c>
      <c r="E177" s="9">
        <f>MSCI!D207/MSCI!D206-MSCI!E207/MSCI!E206</f>
        <v>-2.295459439852976E-2</v>
      </c>
      <c r="F177" s="9">
        <f>MSCI!C207/MSCI!C206-MSCI!B207/MSCI!B206</f>
        <v>8.6764241909263906E-2</v>
      </c>
      <c r="G177" s="9">
        <f t="shared" si="57"/>
        <v>3.0549430084996852E-2</v>
      </c>
      <c r="H177" s="49">
        <f t="shared" si="32"/>
        <v>-9.7664125723558731E-4</v>
      </c>
      <c r="U177" s="11">
        <f t="shared" si="58"/>
        <v>3.314697893930203</v>
      </c>
      <c r="V177" s="11">
        <f t="shared" si="59"/>
        <v>2.7713318442604136</v>
      </c>
      <c r="W177" s="11">
        <f t="shared" si="60"/>
        <v>2.4897735042837654</v>
      </c>
      <c r="X177" s="18">
        <f t="shared" si="73"/>
        <v>0.29350465898980826</v>
      </c>
      <c r="Y177" s="18">
        <f t="shared" ref="Y177" si="76">V177/V166-1</f>
        <v>0.3065801952901599</v>
      </c>
      <c r="Z177" s="18">
        <f t="shared" si="35"/>
        <v>0.28204817689653661</v>
      </c>
      <c r="AA177" s="49">
        <f t="array" ref="AA177">PRODUCT(1+H167:H178)-1</f>
        <v>-8.0082859269390294E-3</v>
      </c>
    </row>
    <row r="178" spans="1:27" ht="12.75" x14ac:dyDescent="0.2">
      <c r="A178" s="5">
        <v>43889</v>
      </c>
      <c r="B178" s="42">
        <f>CPI!C178/CPI!C177-1</f>
        <v>3.3000000000000806E-3</v>
      </c>
      <c r="C178" s="9">
        <f>Арсагера!B178/Арсагера!B177-B178-1</f>
        <v>-0.10172128375231471</v>
      </c>
      <c r="D178" s="9">
        <f>MOEX!B178/MOEX!B177-B178-1</f>
        <v>-9.7746774439530393E-2</v>
      </c>
      <c r="E178" s="9">
        <f>MSCI!D208/MSCI!D207-MSCI!E208/MSCI!E207</f>
        <v>2.0877057061112758E-3</v>
      </c>
      <c r="F178" s="9">
        <f>MSCI!C208/MSCI!C207-MSCI!B208/MSCI!B207</f>
        <v>3.6514623279640279E-2</v>
      </c>
      <c r="G178" s="9">
        <f t="shared" si="57"/>
        <v>-8.5070190641324636E-2</v>
      </c>
      <c r="H178" s="49">
        <f t="shared" si="32"/>
        <v>-1.665109311099007E-2</v>
      </c>
      <c r="U178" s="11">
        <f t="shared" si="58"/>
        <v>2.9775225689085287</v>
      </c>
      <c r="V178" s="11">
        <f t="shared" si="59"/>
        <v>2.5004430955824031</v>
      </c>
      <c r="W178" s="11">
        <f t="shared" si="60"/>
        <v>2.2779679976206268</v>
      </c>
      <c r="X178" s="18">
        <f t="shared" si="73"/>
        <v>0.12975515821439854</v>
      </c>
      <c r="Y178" s="18">
        <f t="shared" ref="Y178" si="77">V178/V167-1</f>
        <v>0.17703002081342167</v>
      </c>
      <c r="Z178" s="18">
        <f t="shared" si="35"/>
        <v>0.17851705570957987</v>
      </c>
      <c r="AA178" s="49">
        <f t="array" ref="AA178">PRODUCT(1+H168:H179)-1</f>
        <v>-7.7862633587651886E-2</v>
      </c>
    </row>
    <row r="179" spans="1:27" ht="12.75" x14ac:dyDescent="0.2">
      <c r="A179" s="5">
        <v>43917</v>
      </c>
      <c r="B179" s="42">
        <f>CPI!C179/CPI!C178-1</f>
        <v>5.5000000000000604E-3</v>
      </c>
      <c r="C179" s="9">
        <f>Арсагера!B179/Арсагера!B178-B179-1</f>
        <v>-0.15362178268856541</v>
      </c>
      <c r="D179" s="9">
        <f>MOEX!B179/MOEX!B178-B179-1</f>
        <v>-0.10353017576213064</v>
      </c>
      <c r="E179" s="9">
        <f>MSCI!D209/MSCI!D208-MSCI!E209/MSCI!E208</f>
        <v>3.8170773857404305E-2</v>
      </c>
      <c r="F179" s="9">
        <f>MSCI!C209/MSCI!C208-MSCI!B209/MSCI!B208</f>
        <v>-5.4520195506654989E-2</v>
      </c>
      <c r="G179" s="9">
        <f t="shared" si="57"/>
        <v>-0.11403987000516877</v>
      </c>
      <c r="H179" s="49">
        <f t="shared" si="32"/>
        <v>-3.9581912683396642E-2</v>
      </c>
      <c r="U179" s="11">
        <f t="shared" si="58"/>
        <v>2.5201102438773635</v>
      </c>
      <c r="V179" s="11">
        <f t="shared" si="59"/>
        <v>2.2415717824135508</v>
      </c>
      <c r="W179" s="11">
        <f t="shared" si="60"/>
        <v>2.0181888232960361</v>
      </c>
      <c r="X179" s="18">
        <f t="shared" si="73"/>
        <v>-6.2817240771092853E-2</v>
      </c>
      <c r="Y179" s="18">
        <f t="shared" ref="Y179" si="78">V179/V168-1</f>
        <v>3.2439884604923419E-2</v>
      </c>
      <c r="Z179" s="18">
        <f t="shared" si="35"/>
        <v>2.7447439135859009E-2</v>
      </c>
      <c r="AA179" s="49">
        <f t="array" ref="AA179">PRODUCT(1+H169:H180)-1</f>
        <v>-4.6403918230707775E-2</v>
      </c>
    </row>
    <row r="180" spans="1:27" ht="12.75" x14ac:dyDescent="0.2">
      <c r="A180" s="5">
        <v>43951</v>
      </c>
      <c r="B180" s="42">
        <f>CPI!C180/CPI!C179-1</f>
        <v>8.2999999999999741E-3</v>
      </c>
      <c r="C180" s="9">
        <f>Арсагера!B180/Арсагера!B179-B180-1</f>
        <v>8.7620535132390431E-2</v>
      </c>
      <c r="D180" s="9">
        <f>MOEX!B180/MOEX!B179-B180-1</f>
        <v>4.8201210173391962E-2</v>
      </c>
      <c r="E180" s="9">
        <f>MSCI!D210/MSCI!D209-MSCI!E210/MSCI!E209</f>
        <v>-3.8236191999531544E-2</v>
      </c>
      <c r="F180" s="9">
        <f>MSCI!C210/MSCI!C209-MSCI!B210/MSCI!B209</f>
        <v>1.607838979480114E-2</v>
      </c>
      <c r="G180" s="9">
        <f t="shared" si="57"/>
        <v>4.9301055384982431E-2</v>
      </c>
      <c r="H180" s="49">
        <f t="shared" si="32"/>
        <v>3.8319479747408E-2</v>
      </c>
      <c r="U180" s="11">
        <f t="shared" si="58"/>
        <v>2.740923652038517</v>
      </c>
      <c r="V180" s="11">
        <f t="shared" si="59"/>
        <v>2.3496182550164111</v>
      </c>
      <c r="W180" s="11">
        <f t="shared" si="60"/>
        <v>2.1176876622507064</v>
      </c>
      <c r="X180" s="18">
        <f t="shared" si="73"/>
        <v>-9.1780000747453405E-3</v>
      </c>
      <c r="Y180" s="18">
        <f t="shared" ref="Y180" si="79">V180/V169-1</f>
        <v>3.6857835564719776E-2</v>
      </c>
      <c r="Z180" s="18">
        <f t="shared" si="35"/>
        <v>4.4701558608295722E-2</v>
      </c>
      <c r="AA180" s="49">
        <f t="array" ref="AA180">PRODUCT(1+H170:H181)-1</f>
        <v>-2.4018044084700985E-2</v>
      </c>
    </row>
    <row r="181" spans="1:27" ht="12.75" x14ac:dyDescent="0.2">
      <c r="A181" s="5">
        <v>43980</v>
      </c>
      <c r="B181" s="42">
        <f>CPI!C181/CPI!C180-1</f>
        <v>2.6999999999999247E-3</v>
      </c>
      <c r="C181" s="9">
        <f>Арсагера!B181/Арсагера!B180-B181-1</f>
        <v>5.0668033175643723E-2</v>
      </c>
      <c r="D181" s="9">
        <f>MOEX!B181/MOEX!B180-B181-1</f>
        <v>3.6159273757950139E-2</v>
      </c>
      <c r="E181" s="9">
        <f>MSCI!D211/MSCI!D210-MSCI!E211/MSCI!E210</f>
        <v>1.987108125585868E-2</v>
      </c>
      <c r="F181" s="9">
        <f>MSCI!C211/MSCI!C210-MSCI!B211/MSCI!B210</f>
        <v>-2.1295638806746897E-2</v>
      </c>
      <c r="G181" s="9">
        <f t="shared" si="57"/>
        <v>3.0498613619534262E-2</v>
      </c>
      <c r="H181" s="49">
        <f t="shared" si="32"/>
        <v>2.0169419556109461E-2</v>
      </c>
      <c r="U181" s="11">
        <f t="shared" si="58"/>
        <v>2.8798008625719111</v>
      </c>
      <c r="V181" s="11">
        <f t="shared" si="59"/>
        <v>2.4345787447262266</v>
      </c>
      <c r="W181" s="11">
        <f t="shared" si="60"/>
        <v>2.1822742000285453</v>
      </c>
      <c r="X181" s="18">
        <f t="shared" si="73"/>
        <v>-3.7685040127662939E-2</v>
      </c>
      <c r="Y181" s="18">
        <f t="shared" ref="Y181" si="80">V181/V170-1</f>
        <v>1.6707397990028738E-2</v>
      </c>
      <c r="Z181" s="18">
        <f t="shared" si="35"/>
        <v>1.8268172965962171E-2</v>
      </c>
      <c r="AA181" s="49">
        <f t="array" ref="AA181">PRODUCT(1+H171:H182)-1</f>
        <v>-5.8535174387158495E-2</v>
      </c>
    </row>
    <row r="182" spans="1:27" ht="12.75" x14ac:dyDescent="0.2">
      <c r="A182" s="5">
        <v>44012</v>
      </c>
      <c r="B182" s="42">
        <f>CPI!C182/CPI!C181-1</f>
        <v>2.1999999999999797E-3</v>
      </c>
      <c r="C182" s="9">
        <f>Арсагера!B182/Арсагера!B181-B182-1</f>
        <v>2.4711451971543896E-2</v>
      </c>
      <c r="D182" s="9">
        <f>MOEX!B182/MOEX!B181-B182-1</f>
        <v>5.3449389578714701E-3</v>
      </c>
      <c r="E182" s="9">
        <f>MSCI!D212/MSCI!D211-MSCI!E212/MSCI!E211</f>
        <v>2.1250985662222166E-2</v>
      </c>
      <c r="F182" s="9">
        <f>MSCI!C212/MSCI!C211-MSCI!B212/MSCI!B211</f>
        <v>0.10720287505859361</v>
      </c>
      <c r="G182" s="9">
        <f t="shared" si="57"/>
        <v>3.6403115766124851E-2</v>
      </c>
      <c r="H182" s="49">
        <f t="shared" si="32"/>
        <v>-1.1691663794580955E-2</v>
      </c>
      <c r="U182" s="11">
        <f t="shared" si="58"/>
        <v>2.9509649232749675</v>
      </c>
      <c r="V182" s="11">
        <f t="shared" si="59"/>
        <v>2.4475914195049198</v>
      </c>
      <c r="W182" s="11">
        <f t="shared" si="60"/>
        <v>2.2617157803656118</v>
      </c>
      <c r="X182" s="18">
        <f t="shared" si="73"/>
        <v>-2.1440880871264167E-2</v>
      </c>
      <c r="Y182" s="18">
        <f t="shared" ref="Y182" si="81">V182/V171-1</f>
        <v>6.7384861160213472E-3</v>
      </c>
      <c r="Z182" s="18">
        <f t="shared" si="35"/>
        <v>3.0755977317042715E-2</v>
      </c>
      <c r="AA182" s="49">
        <f t="array" ref="AA182">PRODUCT(1+H172:H183)-1</f>
        <v>-9.3212512849161766E-2</v>
      </c>
    </row>
    <row r="183" spans="1:27" ht="12.75" x14ac:dyDescent="0.2">
      <c r="A183" s="5">
        <v>44043</v>
      </c>
      <c r="B183" s="42">
        <f>CPI!C183/CPI!C182-1</f>
        <v>3.4999999999998366E-3</v>
      </c>
      <c r="C183" s="9">
        <f>Арсагера!B183/Арсагера!B182-B183-1</f>
        <v>4.3161884868080813E-2</v>
      </c>
      <c r="D183" s="9">
        <f>MOEX!B183/MOEX!B182-B183-1</f>
        <v>8.2764792727687109E-2</v>
      </c>
      <c r="E183" s="9">
        <f>MSCI!D213/MSCI!D212-MSCI!E213/MSCI!E212</f>
        <v>-5.8181452095881214E-2</v>
      </c>
      <c r="F183" s="9">
        <f>MSCI!C213/MSCI!C212-MSCI!B213/MSCI!B212</f>
        <v>6.5041168177987663E-2</v>
      </c>
      <c r="G183" s="9">
        <f t="shared" si="57"/>
        <v>9.5546304910252955E-2</v>
      </c>
      <c r="H183" s="49">
        <f t="shared" si="32"/>
        <v>-5.2384420042172142E-2</v>
      </c>
      <c r="U183" s="11">
        <f t="shared" si="58"/>
        <v>3.0783341315431065</v>
      </c>
      <c r="V183" s="11">
        <f t="shared" si="59"/>
        <v>2.6501658160223101</v>
      </c>
      <c r="W183" s="11">
        <f t="shared" si="60"/>
        <v>2.4778143659367551</v>
      </c>
      <c r="X183" s="18">
        <f t="shared" si="73"/>
        <v>4.2586390549318009E-2</v>
      </c>
      <c r="Y183" s="18">
        <f t="shared" ref="Y183" si="82">V183/V172-1</f>
        <v>8.7237400464918124E-2</v>
      </c>
      <c r="Z183" s="18">
        <f t="shared" si="35"/>
        <v>0.12756900101681112</v>
      </c>
      <c r="AA183" s="49">
        <f t="array" ref="AA183">PRODUCT(1+H173:H184)-1</f>
        <v>-9.1833662016293616E-2</v>
      </c>
    </row>
    <row r="184" spans="1:27" ht="12.75" x14ac:dyDescent="0.2">
      <c r="A184" s="5">
        <v>44074</v>
      </c>
      <c r="B184" s="42">
        <f>CPI!C184/CPI!C183-1</f>
        <v>-4.0000000000006697E-4</v>
      </c>
      <c r="C184" s="9">
        <f>Арсагера!B184/Арсагера!B183-B184-1</f>
        <v>1.0074657810135168E-2</v>
      </c>
      <c r="D184" s="9">
        <f>MOEX!B184/MOEX!B183-B184-1</f>
        <v>2.0135014154728736E-2</v>
      </c>
      <c r="E184" s="9">
        <f>MSCI!D214/MSCI!D213-MSCI!E214/MSCI!E213</f>
        <v>-1.2504761683403309E-2</v>
      </c>
      <c r="F184" s="9">
        <f>MSCI!C214/MSCI!C213-MSCI!B214/MSCI!B213</f>
        <v>4.3139606165338851E-2</v>
      </c>
      <c r="G184" s="9">
        <f t="shared" si="57"/>
        <v>3.0971582386877264E-2</v>
      </c>
      <c r="H184" s="49">
        <f t="shared" si="32"/>
        <v>-2.0896924576742096E-2</v>
      </c>
      <c r="U184" s="11">
        <f t="shared" si="58"/>
        <v>3.1093472945436629</v>
      </c>
      <c r="V184" s="11">
        <f t="shared" si="59"/>
        <v>2.7035269422402974</v>
      </c>
      <c r="W184" s="11">
        <f t="shared" si="60"/>
        <v>2.5545561977107534</v>
      </c>
      <c r="X184" s="18">
        <f t="shared" si="73"/>
        <v>4.0153210915710114E-2</v>
      </c>
      <c r="Y184" s="18">
        <f t="shared" ref="Y184" si="83">V184/V173-1</f>
        <v>0.10056529347958687</v>
      </c>
      <c r="Z184" s="18">
        <f t="shared" si="35"/>
        <v>0.16499175664772525</v>
      </c>
      <c r="AA184" s="49">
        <f t="array" ref="AA184">PRODUCT(1+H174:H185)-1</f>
        <v>-0.11078193260054436</v>
      </c>
    </row>
    <row r="185" spans="1:27" ht="12.75" x14ac:dyDescent="0.2">
      <c r="A185" s="5">
        <v>44104</v>
      </c>
      <c r="B185" s="42">
        <f>CPI!C185/CPI!C184-1</f>
        <v>-6.9999999999992291E-4</v>
      </c>
      <c r="C185" s="9">
        <f>Арсагера!B185/Арсагера!B184-B185-1</f>
        <v>-1.066813348141904E-2</v>
      </c>
      <c r="D185" s="9">
        <f>MOEX!B185/MOEX!B184-B185-1</f>
        <v>-1.8740728927301831E-2</v>
      </c>
      <c r="E185" s="9">
        <f>MSCI!D215/MSCI!D214-MSCI!E215/MSCI!E214</f>
        <v>-1.0568461398641205E-3</v>
      </c>
      <c r="F185" s="9">
        <f>MSCI!C215/MSCI!C214-MSCI!B215/MSCI!B214</f>
        <v>5.1075228824574159E-2</v>
      </c>
      <c r="G185" s="9">
        <f t="shared" si="57"/>
        <v>-4.0830913314535613E-3</v>
      </c>
      <c r="H185" s="49">
        <f t="shared" si="32"/>
        <v>-6.5850421499654786E-3</v>
      </c>
      <c r="U185" s="11">
        <f t="shared" si="58"/>
        <v>3.076176362565382</v>
      </c>
      <c r="V185" s="11">
        <f t="shared" si="59"/>
        <v>2.652860876668115</v>
      </c>
      <c r="W185" s="11">
        <f t="shared" si="60"/>
        <v>2.5441257114441695</v>
      </c>
      <c r="X185" s="18">
        <f t="shared" si="73"/>
        <v>1.8058990651084184E-3</v>
      </c>
      <c r="Y185" s="18">
        <f t="shared" ref="Y185" si="84">V185/V174-1</f>
        <v>1.7895200593768923E-2</v>
      </c>
      <c r="Z185" s="18">
        <f t="shared" si="35"/>
        <v>0.11254420117124564</v>
      </c>
      <c r="AA185" s="49">
        <f t="array" ref="AA185">PRODUCT(1+H175:H186)-1</f>
        <v>-8.6706815329315901E-2</v>
      </c>
    </row>
    <row r="186" spans="1:27" ht="12.75" x14ac:dyDescent="0.2">
      <c r="A186" s="5">
        <v>44134</v>
      </c>
      <c r="B186" s="42">
        <f>CPI!C186/CPI!C185-1</f>
        <v>4.2999999999999705E-3</v>
      </c>
      <c r="C186" s="9">
        <f>Арсагера!B186/Арсагера!B185-B186-1</f>
        <v>-4.588784474502583E-2</v>
      </c>
      <c r="D186" s="9">
        <f>MOEX!B186/MOEX!B185-B186-1</f>
        <v>-6.2808850167986874E-2</v>
      </c>
      <c r="E186" s="9">
        <f>MSCI!D216/MSCI!D215-MSCI!E216/MSCI!E215</f>
        <v>-6.1833514483102814E-3</v>
      </c>
      <c r="F186" s="9">
        <f>MSCI!C216/MSCI!C215-MSCI!B216/MSCI!B215</f>
        <v>1.7122663475540811E-2</v>
      </c>
      <c r="G186" s="9">
        <f t="shared" si="57"/>
        <v>-5.6873485363293022E-2</v>
      </c>
      <c r="H186" s="49">
        <f t="shared" si="32"/>
        <v>1.0985640618267192E-2</v>
      </c>
      <c r="U186" s="11">
        <f t="shared" si="58"/>
        <v>2.9350172592316635</v>
      </c>
      <c r="V186" s="11">
        <f t="shared" si="59"/>
        <v>2.4862377353489529</v>
      </c>
      <c r="W186" s="11">
        <f t="shared" si="60"/>
        <v>2.3994324150319719</v>
      </c>
      <c r="X186" s="18">
        <f t="shared" si="73"/>
        <v>-5.3939581976255035E-2</v>
      </c>
      <c r="Y186" s="18">
        <f t="shared" ref="Y186" si="85">V186/V175-1</f>
        <v>-5.6885531126575573E-2</v>
      </c>
      <c r="Z186" s="18">
        <f t="shared" si="35"/>
        <v>2.9332288427400321E-2</v>
      </c>
      <c r="AA186" s="49">
        <f t="array" ref="AA186">PRODUCT(1+H176:H187)-1</f>
        <v>-5.6948304967948227E-2</v>
      </c>
    </row>
    <row r="187" spans="1:27" ht="12.75" x14ac:dyDescent="0.2">
      <c r="A187" s="5">
        <v>44165</v>
      </c>
      <c r="B187" s="42">
        <f>CPI!C187/CPI!C186-1</f>
        <v>7.0999999999998842E-3</v>
      </c>
      <c r="C187" s="9">
        <f>Арсагера!B187/Арсагера!B186-B187-1</f>
        <v>0.16712658651654611</v>
      </c>
      <c r="D187" s="9">
        <f>MOEX!B187/MOEX!B186-B187-1</f>
        <v>0.14803102847601624</v>
      </c>
      <c r="E187" s="9">
        <f>MSCI!D217/MSCI!D216-MSCI!E217/MSCI!E216</f>
        <v>-3.1703725843723607E-3</v>
      </c>
      <c r="F187" s="9">
        <f>MSCI!C217/MSCI!C216-MSCI!B217/MSCI!B216</f>
        <v>-1.4524131503284021E-3</v>
      </c>
      <c r="G187" s="9">
        <f t="shared" si="57"/>
        <v>0.14387473601790929</v>
      </c>
      <c r="H187" s="49">
        <f t="shared" si="32"/>
        <v>2.3251850498636817E-2</v>
      </c>
      <c r="U187" s="11">
        <f t="shared" si="58"/>
        <v>3.4255366751342002</v>
      </c>
      <c r="V187" s="11">
        <f t="shared" si="59"/>
        <v>2.8542780643485397</v>
      </c>
      <c r="W187" s="11">
        <f t="shared" si="60"/>
        <v>2.7446501203375115</v>
      </c>
      <c r="X187" s="18">
        <f t="shared" si="73"/>
        <v>6.4000237942637428E-2</v>
      </c>
      <c r="Y187" s="18">
        <f t="shared" ref="Y187" si="86">V187/V176-1</f>
        <v>3.8004513615484292E-2</v>
      </c>
      <c r="Z187" s="18">
        <f t="shared" si="35"/>
        <v>0.13604615537517195</v>
      </c>
      <c r="AA187" s="49">
        <f t="array" ref="AA187">PRODUCT(1+H177:H188)-1</f>
        <v>-5.3071226463211163E-2</v>
      </c>
    </row>
    <row r="188" spans="1:27" ht="12.75" x14ac:dyDescent="0.2">
      <c r="A188" s="5">
        <v>44196</v>
      </c>
      <c r="B188" s="42">
        <f>CPI!C188/CPI!C187-1</f>
        <v>8.2999999999999741E-3</v>
      </c>
      <c r="C188" s="9">
        <f>Арсагера!B188/Арсагера!B187-B188-1</f>
        <v>4.4780827928581957E-2</v>
      </c>
      <c r="D188" s="9">
        <f>MOEX!B188/MOEX!B187-B188-1</f>
        <v>5.5310017224251329E-2</v>
      </c>
      <c r="E188" s="9">
        <f>MSCI!D218/MSCI!D217-MSCI!E218/MSCI!E217</f>
        <v>4.9151826507008112E-2</v>
      </c>
      <c r="F188" s="9">
        <f>MSCI!C218/MSCI!C217-MSCI!B218/MSCI!B217</f>
        <v>-6.2685509598414013E-2</v>
      </c>
      <c r="G188" s="9">
        <f t="shared" si="57"/>
        <v>3.9333993070063841E-2</v>
      </c>
      <c r="H188" s="49">
        <f t="shared" si="32"/>
        <v>5.4468348585181153E-3</v>
      </c>
      <c r="U188" s="11">
        <f t="shared" si="58"/>
        <v>3.5789350435464318</v>
      </c>
      <c r="V188" s="11">
        <f t="shared" si="59"/>
        <v>3.0121482332504601</v>
      </c>
      <c r="W188" s="11">
        <f t="shared" si="60"/>
        <v>2.8526081691506171</v>
      </c>
      <c r="X188" s="18">
        <f t="shared" si="73"/>
        <v>7.971681223199667E-2</v>
      </c>
      <c r="Y188" s="18">
        <f t="shared" ref="Y188" si="87">V188/V177-1</f>
        <v>8.689554428091717E-2</v>
      </c>
      <c r="Z188" s="18">
        <f t="shared" si="35"/>
        <v>0.14572998878917232</v>
      </c>
      <c r="AA188" s="49">
        <f t="array" ref="AA188">PRODUCT(1+H178:H189)-1</f>
        <v>-7.7865902965074896E-2</v>
      </c>
    </row>
    <row r="189" spans="1:27" ht="12.75" x14ac:dyDescent="0.2">
      <c r="A189" s="5">
        <v>44225</v>
      </c>
      <c r="B189" s="42">
        <f>CPI!C189/CPI!C188-1</f>
        <v>6.6999999999999282E-3</v>
      </c>
      <c r="C189" s="9">
        <f>Арсагера!B189/Арсагера!B188-B189-1</f>
        <v>6.168312975041168E-5</v>
      </c>
      <c r="D189" s="9">
        <f>MOEX!B189/MOEX!B188-B189-1</f>
        <v>-9.0568859539340574E-3</v>
      </c>
      <c r="E189" s="9">
        <f>MSCI!D219/MSCI!D218-MSCI!E219/MSCI!E218</f>
        <v>-2.1994595736989364E-3</v>
      </c>
      <c r="F189" s="9">
        <f>MSCI!C219/MSCI!C218-MSCI!B219/MSCI!B218</f>
        <v>0.12945786270376347</v>
      </c>
      <c r="G189" s="9">
        <f t="shared" si="57"/>
        <v>2.7197061654324742E-2</v>
      </c>
      <c r="H189" s="49">
        <f t="shared" si="32"/>
        <v>-2.713537852457433E-2</v>
      </c>
      <c r="U189" s="11">
        <f t="shared" si="58"/>
        <v>3.5791558034610911</v>
      </c>
      <c r="V189" s="11">
        <f t="shared" si="59"/>
        <v>2.9848675502255668</v>
      </c>
      <c r="W189" s="11">
        <f t="shared" si="60"/>
        <v>2.9301907294026366</v>
      </c>
      <c r="X189" s="18">
        <f t="shared" si="73"/>
        <v>0.20205832890566566</v>
      </c>
      <c r="Y189" s="18">
        <f t="shared" ref="Y189" si="88">V189/V178-1</f>
        <v>0.19373544452941505</v>
      </c>
      <c r="Z189" s="18">
        <f t="shared" si="35"/>
        <v>0.28631777639688827</v>
      </c>
      <c r="AA189" s="49">
        <f t="array" ref="AA189">PRODUCT(1+H179:H190)-1</f>
        <v>-7.7464462114771426E-2</v>
      </c>
    </row>
    <row r="190" spans="1:27" ht="12.75" x14ac:dyDescent="0.2">
      <c r="A190" s="5">
        <v>44253</v>
      </c>
      <c r="B190" s="42">
        <f>CPI!C190/CPI!C189-1</f>
        <v>7.8000000000000291E-3</v>
      </c>
      <c r="C190" s="9">
        <f>Арсагера!B190/Арсагера!B189-B190-1</f>
        <v>2.5221284271284228E-2</v>
      </c>
      <c r="D190" s="9">
        <f>MOEX!B190/MOEX!B189-B190-1</f>
        <v>1.3426724860829076E-2</v>
      </c>
      <c r="E190" s="9">
        <f>MSCI!D220/MSCI!D219-MSCI!E220/MSCI!E219</f>
        <v>2.3653312857855546E-2</v>
      </c>
      <c r="F190" s="9">
        <f>MSCI!C220/MSCI!C219-MSCI!B220/MSCI!B219</f>
        <v>9.6513442313234998E-2</v>
      </c>
      <c r="G190" s="9">
        <f t="shared" si="57"/>
        <v>4.1444287343530554E-2</v>
      </c>
      <c r="H190" s="49">
        <f t="shared" si="32"/>
        <v>-1.6223003072246327E-2</v>
      </c>
      <c r="U190" s="11">
        <f t="shared" si="58"/>
        <v>3.6694267094313999</v>
      </c>
      <c r="V190" s="11">
        <f t="shared" si="59"/>
        <v>3.0249445455684625</v>
      </c>
      <c r="W190" s="11">
        <f t="shared" si="60"/>
        <v>3.0516303959633491</v>
      </c>
      <c r="X190" s="18">
        <f t="shared" si="73"/>
        <v>0.45605801109150446</v>
      </c>
      <c r="Y190" s="18">
        <f t="shared" ref="Y190" si="89">V190/V179-1</f>
        <v>0.34947476110331688</v>
      </c>
      <c r="Z190" s="18">
        <f t="shared" si="35"/>
        <v>0.51206386673945214</v>
      </c>
      <c r="AA190" s="49">
        <f t="array" ref="AA190">PRODUCT(1+H180:H191)-1</f>
        <v>-2.7247980739364519E-2</v>
      </c>
    </row>
    <row r="191" spans="1:27" ht="12.75" x14ac:dyDescent="0.2">
      <c r="A191" s="5">
        <v>44286</v>
      </c>
      <c r="B191" s="42">
        <f>CPI!C191/CPI!C190-1</f>
        <v>6.5999999999999392E-3</v>
      </c>
      <c r="C191" s="9">
        <f>Арсагера!B191/Арсагера!B190-B191-1</f>
        <v>4.4878330105970532E-2</v>
      </c>
      <c r="D191" s="9">
        <f>MOEX!B191/MOEX!B190-B191-1</f>
        <v>5.1814127423822631E-2</v>
      </c>
      <c r="E191" s="9">
        <f>MSCI!D221/MSCI!D220-MSCI!E221/MSCI!E220</f>
        <v>2.3025932686593142E-2</v>
      </c>
      <c r="F191" s="9">
        <f>MSCI!C221/MSCI!C220-MSCI!B221/MSCI!B220</f>
        <v>-7.0619866226352301E-2</v>
      </c>
      <c r="G191" s="9">
        <f t="shared" si="57"/>
        <v>3.2181696312019295E-2</v>
      </c>
      <c r="H191" s="49">
        <f t="shared" si="32"/>
        <v>1.2696633793951237E-2</v>
      </c>
      <c r="U191" s="11">
        <f t="shared" si="58"/>
        <v>3.8341044525969274</v>
      </c>
      <c r="V191" s="11">
        <f t="shared" si="59"/>
        <v>3.1816794077025441</v>
      </c>
      <c r="W191" s="11">
        <f t="shared" si="60"/>
        <v>3.1498370386227692</v>
      </c>
      <c r="X191" s="18">
        <f t="shared" si="73"/>
        <v>0.39883664754593773</v>
      </c>
      <c r="Y191" s="18">
        <f t="shared" ref="Y191" si="90">V191/V180-1</f>
        <v>0.3541261015101882</v>
      </c>
      <c r="Z191" s="18">
        <f t="shared" si="35"/>
        <v>0.48739452695072183</v>
      </c>
      <c r="AA191" s="49">
        <f t="array" ref="AA191">PRODUCT(1+H181:H192)-1</f>
        <v>-6.4716624905876929E-2</v>
      </c>
    </row>
    <row r="192" spans="1:27" ht="12.75" x14ac:dyDescent="0.2">
      <c r="A192" s="5">
        <v>44316</v>
      </c>
      <c r="B192" s="42">
        <f>CPI!C192/CPI!C191-1</f>
        <v>5.8000000000000274E-3</v>
      </c>
      <c r="C192" s="9">
        <f>Арсагера!B192/Арсагера!B191-B192-1</f>
        <v>-7.3269292531084051E-3</v>
      </c>
      <c r="D192" s="9">
        <f>MOEX!B192/MOEX!B191-B192-1</f>
        <v>-4.9634302165266764E-3</v>
      </c>
      <c r="E192" s="9">
        <f>MSCI!D222/MSCI!D221-MSCI!E222/MSCI!E221</f>
        <v>-6.2667207683203552E-3</v>
      </c>
      <c r="F192" s="9">
        <f>MSCI!C222/MSCI!C221-MSCI!B222/MSCI!B221</f>
        <v>-1.5849526679468928E-3</v>
      </c>
      <c r="G192" s="9">
        <f t="shared" si="57"/>
        <v>-5.6522251309376109E-3</v>
      </c>
      <c r="H192" s="49">
        <f t="shared" si="32"/>
        <v>-1.6747041221707943E-3</v>
      </c>
      <c r="U192" s="11">
        <f t="shared" si="58"/>
        <v>3.8060122405237218</v>
      </c>
      <c r="V192" s="11">
        <f t="shared" si="59"/>
        <v>3.1658873639910525</v>
      </c>
      <c r="W192" s="11">
        <f t="shared" si="60"/>
        <v>3.1320334505547072</v>
      </c>
      <c r="X192" s="18">
        <f t="shared" si="73"/>
        <v>0.3216234115315264</v>
      </c>
      <c r="Y192" s="18">
        <f t="shared" ref="Y192" si="91">V192/V181-1</f>
        <v>0.30038404830773424</v>
      </c>
      <c r="Z192" s="18">
        <f t="shared" si="35"/>
        <v>0.43521535951519685</v>
      </c>
      <c r="AA192" s="49">
        <f t="array" ref="AA192">PRODUCT(1+H182:H193)-1</f>
        <v>-9.1007224467770986E-2</v>
      </c>
    </row>
    <row r="193" spans="1:27" ht="12.75" x14ac:dyDescent="0.2">
      <c r="A193" s="4">
        <v>44347</v>
      </c>
      <c r="B193" s="42">
        <f>CPI!C193/CPI!C192-1</f>
        <v>7.3999999999998511E-3</v>
      </c>
      <c r="C193" s="9">
        <f>Арсагера!B193/Арсагера!B192-B193-1</f>
        <v>3.3141720476425496E-2</v>
      </c>
      <c r="D193" s="9">
        <f>MOEX!B193/MOEX!B192-B193-1</f>
        <v>6.1298594741331813E-2</v>
      </c>
      <c r="E193" s="9">
        <f>MSCI!D223/MSCI!D222-MSCI!E223/MSCI!E222</f>
        <v>-3.3274118050734547E-3</v>
      </c>
      <c r="F193" s="9">
        <f>MSCI!C223/MSCI!C222-MSCI!B223/MSCI!B222</f>
        <v>-6.4359877702366175E-2</v>
      </c>
      <c r="G193" s="9">
        <f t="shared" si="57"/>
        <v>4.1649027577774417E-2</v>
      </c>
      <c r="H193" s="49">
        <f t="shared" si="32"/>
        <v>-8.507307101348921E-3</v>
      </c>
      <c r="U193" s="11">
        <f t="shared" si="58"/>
        <v>3.932150034329013</v>
      </c>
      <c r="V193" s="11">
        <f t="shared" si="59"/>
        <v>3.3599518105130435</v>
      </c>
      <c r="W193" s="11">
        <f t="shared" si="60"/>
        <v>3.2624795981113719</v>
      </c>
      <c r="X193" s="18">
        <f t="shared" si="73"/>
        <v>0.33249636527876136</v>
      </c>
      <c r="Y193" s="18">
        <f t="shared" ref="Y193" si="92">V193/V182-1</f>
        <v>0.37275845295807963</v>
      </c>
      <c r="Z193" s="18">
        <f t="shared" si="35"/>
        <v>0.44247992008261283</v>
      </c>
      <c r="AA193" s="49">
        <f t="array" ref="AA193">PRODUCT(1+H183:H194)-1</f>
        <v>-8.0253861844087671E-2</v>
      </c>
    </row>
    <row r="194" spans="1:27" ht="12.75" x14ac:dyDescent="0.2">
      <c r="A194" s="5"/>
      <c r="B194" s="5"/>
      <c r="C194" s="9"/>
      <c r="D194" s="9"/>
      <c r="E194" s="9"/>
      <c r="F194" s="9"/>
      <c r="G194" s="9"/>
      <c r="H194" s="9"/>
      <c r="U194" s="11"/>
      <c r="V194" s="11"/>
      <c r="W194" s="11"/>
    </row>
    <row r="195" spans="1:27" ht="12.75" x14ac:dyDescent="0.2">
      <c r="A195" s="5"/>
      <c r="B195" s="5"/>
      <c r="C195" s="9"/>
      <c r="D195" s="9"/>
      <c r="E195" s="9"/>
      <c r="F195" s="9"/>
      <c r="G195" s="9"/>
      <c r="H195" s="9"/>
      <c r="U195" s="11"/>
      <c r="V195" s="11"/>
      <c r="W195" s="11"/>
    </row>
    <row r="196" spans="1:27" ht="12.75" x14ac:dyDescent="0.2">
      <c r="A196" s="5"/>
      <c r="B196" s="5"/>
      <c r="C196" s="9"/>
      <c r="D196" s="9"/>
      <c r="E196" s="9"/>
      <c r="F196" s="9"/>
      <c r="G196" s="9"/>
      <c r="H196" s="9"/>
      <c r="U196" s="11"/>
      <c r="V196" s="11"/>
      <c r="W196" s="11"/>
    </row>
    <row r="197" spans="1:27" ht="12.75" x14ac:dyDescent="0.2">
      <c r="A197" s="5"/>
      <c r="B197" s="5"/>
      <c r="C197" s="9"/>
      <c r="D197" s="9"/>
      <c r="E197" s="9"/>
      <c r="F197" s="9"/>
      <c r="G197" s="9"/>
      <c r="H197" s="9"/>
      <c r="U197" s="11"/>
      <c r="V197" s="11"/>
      <c r="W197" s="11"/>
    </row>
    <row r="198" spans="1:27" ht="12.75" x14ac:dyDescent="0.2">
      <c r="A198" s="5"/>
      <c r="B198" s="5"/>
      <c r="C198" s="9"/>
      <c r="D198" s="9"/>
      <c r="E198" s="9"/>
      <c r="F198" s="9"/>
      <c r="G198" s="9"/>
      <c r="H198" s="9"/>
      <c r="U198" s="11"/>
      <c r="V198" s="11"/>
      <c r="W198" s="11"/>
    </row>
    <row r="199" spans="1:27" ht="12.75" x14ac:dyDescent="0.2">
      <c r="A199" s="5"/>
      <c r="B199" s="5"/>
      <c r="C199" s="9"/>
      <c r="D199" s="9"/>
      <c r="E199" s="9"/>
      <c r="F199" s="9"/>
      <c r="G199" s="9"/>
      <c r="H199" s="9"/>
      <c r="U199" s="11"/>
      <c r="V199" s="11"/>
      <c r="W199" s="11"/>
    </row>
    <row r="200" spans="1:27" ht="12.75" x14ac:dyDescent="0.2">
      <c r="A200" s="5"/>
      <c r="B200" s="5"/>
      <c r="C200" s="9"/>
      <c r="D200" s="9"/>
      <c r="E200" s="9"/>
      <c r="F200" s="9"/>
      <c r="G200" s="9"/>
      <c r="H200" s="9"/>
      <c r="U200" s="11"/>
      <c r="V200" s="11"/>
      <c r="W200" s="11"/>
    </row>
    <row r="201" spans="1:27" ht="12.75" x14ac:dyDescent="0.2">
      <c r="A201" s="5"/>
      <c r="B201" s="5"/>
      <c r="C201" s="9"/>
      <c r="D201" s="9"/>
      <c r="E201" s="9"/>
      <c r="F201" s="9"/>
      <c r="G201" s="9"/>
      <c r="H201" s="9"/>
      <c r="U201" s="11"/>
      <c r="V201" s="11"/>
      <c r="W201" s="11"/>
    </row>
    <row r="202" spans="1:27" ht="12.75" x14ac:dyDescent="0.2">
      <c r="A202" s="5"/>
      <c r="B202" s="5"/>
      <c r="C202" s="9"/>
      <c r="D202" s="9"/>
      <c r="E202" s="9"/>
      <c r="F202" s="9"/>
      <c r="G202" s="9"/>
      <c r="H202" s="9"/>
      <c r="U202" s="11"/>
      <c r="V202" s="11"/>
      <c r="W202" s="11"/>
    </row>
    <row r="203" spans="1:27" ht="12.75" x14ac:dyDescent="0.2">
      <c r="A203" s="5"/>
      <c r="B203" s="5"/>
      <c r="C203" s="9"/>
      <c r="D203" s="9"/>
      <c r="E203" s="9"/>
      <c r="F203" s="9"/>
      <c r="G203" s="9"/>
      <c r="H203" s="9"/>
      <c r="U203" s="11"/>
      <c r="V203" s="11"/>
      <c r="W203" s="11"/>
    </row>
    <row r="204" spans="1:27" ht="12.75" x14ac:dyDescent="0.2">
      <c r="A204" s="5"/>
      <c r="B204" s="5"/>
      <c r="C204" s="9"/>
      <c r="D204" s="9"/>
      <c r="E204" s="9"/>
      <c r="F204" s="9"/>
      <c r="G204" s="9"/>
      <c r="H204" s="9"/>
      <c r="U204" s="11"/>
      <c r="V204" s="11"/>
      <c r="W204" s="11"/>
    </row>
    <row r="205" spans="1:27" ht="12.75" x14ac:dyDescent="0.2">
      <c r="A205" s="5"/>
      <c r="B205" s="5"/>
      <c r="C205" s="9"/>
      <c r="D205" s="9"/>
      <c r="E205" s="9"/>
      <c r="F205" s="9"/>
      <c r="G205" s="9"/>
      <c r="H205" s="9"/>
      <c r="U205" s="11"/>
      <c r="V205" s="11"/>
      <c r="W205" s="11"/>
    </row>
    <row r="206" spans="1:27" ht="12.75" x14ac:dyDescent="0.2">
      <c r="A206" s="5"/>
      <c r="B206" s="5"/>
      <c r="C206" s="9"/>
      <c r="D206" s="9"/>
      <c r="E206" s="9"/>
      <c r="F206" s="9"/>
      <c r="G206" s="9"/>
      <c r="H206" s="9"/>
      <c r="U206" s="11"/>
      <c r="V206" s="11"/>
      <c r="W206" s="11"/>
    </row>
    <row r="207" spans="1:27" ht="12.75" x14ac:dyDescent="0.2">
      <c r="A207" s="5"/>
      <c r="B207" s="5"/>
      <c r="C207" s="9"/>
      <c r="D207" s="9"/>
      <c r="E207" s="9"/>
      <c r="F207" s="9"/>
      <c r="G207" s="9"/>
      <c r="H207" s="9"/>
      <c r="U207" s="11"/>
      <c r="V207" s="11"/>
      <c r="W207" s="11"/>
    </row>
    <row r="208" spans="1:27" ht="12.75" x14ac:dyDescent="0.2">
      <c r="A208" s="5"/>
      <c r="B208" s="5"/>
      <c r="C208" s="9"/>
      <c r="D208" s="9"/>
      <c r="E208" s="9"/>
      <c r="F208" s="9"/>
      <c r="G208" s="9"/>
      <c r="H208" s="9"/>
      <c r="U208" s="11"/>
      <c r="V208" s="11"/>
      <c r="W208" s="11"/>
    </row>
    <row r="209" spans="1:23" ht="12.75" x14ac:dyDescent="0.2">
      <c r="A209" s="5"/>
      <c r="B209" s="5"/>
      <c r="C209" s="9"/>
      <c r="D209" s="9"/>
      <c r="E209" s="9"/>
      <c r="F209" s="9"/>
      <c r="G209" s="9"/>
      <c r="H209" s="9"/>
      <c r="U209" s="11"/>
      <c r="V209" s="11"/>
      <c r="W209" s="11"/>
    </row>
    <row r="210" spans="1:23" ht="12.75" x14ac:dyDescent="0.2">
      <c r="A210" s="5"/>
      <c r="B210" s="5"/>
      <c r="C210" s="9"/>
      <c r="D210" s="9"/>
      <c r="E210" s="9"/>
      <c r="F210" s="9"/>
      <c r="G210" s="9"/>
      <c r="H210" s="9"/>
      <c r="U210" s="11"/>
      <c r="V210" s="11"/>
      <c r="W210" s="11"/>
    </row>
    <row r="211" spans="1:23" ht="12.75" x14ac:dyDescent="0.2">
      <c r="A211" s="5"/>
      <c r="B211" s="5"/>
      <c r="C211" s="9"/>
      <c r="D211" s="9"/>
      <c r="E211" s="9"/>
      <c r="F211" s="9"/>
      <c r="G211" s="9"/>
      <c r="H211" s="9"/>
      <c r="U211" s="11"/>
      <c r="V211" s="11"/>
      <c r="W211" s="11"/>
    </row>
    <row r="212" spans="1:23" ht="12.75" x14ac:dyDescent="0.2">
      <c r="A212" s="5"/>
      <c r="B212" s="5"/>
      <c r="C212" s="9"/>
      <c r="D212" s="9"/>
      <c r="E212" s="9"/>
      <c r="F212" s="9"/>
      <c r="G212" s="9"/>
      <c r="H212" s="9"/>
      <c r="U212" s="11"/>
      <c r="V212" s="11"/>
      <c r="W212" s="11"/>
    </row>
    <row r="213" spans="1:23" ht="12.75" x14ac:dyDescent="0.2">
      <c r="A213" s="5"/>
      <c r="B213" s="5"/>
      <c r="C213" s="9"/>
      <c r="D213" s="9"/>
      <c r="E213" s="9"/>
      <c r="F213" s="9"/>
      <c r="G213" s="9"/>
      <c r="H213" s="9"/>
      <c r="U213" s="11"/>
      <c r="V213" s="11"/>
      <c r="W213" s="11"/>
    </row>
    <row r="214" spans="1:23" ht="12.75" x14ac:dyDescent="0.2">
      <c r="A214" s="5"/>
      <c r="B214" s="5"/>
      <c r="C214" s="9"/>
      <c r="D214" s="9"/>
      <c r="E214" s="9"/>
      <c r="F214" s="9"/>
      <c r="G214" s="9"/>
      <c r="H214" s="9"/>
      <c r="U214" s="11"/>
      <c r="V214" s="11"/>
      <c r="W214" s="11"/>
    </row>
    <row r="215" spans="1:23" ht="12.75" x14ac:dyDescent="0.2">
      <c r="A215" s="5"/>
      <c r="B215" s="5"/>
      <c r="C215" s="9"/>
      <c r="D215" s="9"/>
      <c r="E215" s="9"/>
      <c r="F215" s="9"/>
      <c r="G215" s="9"/>
      <c r="H215" s="9"/>
      <c r="U215" s="11"/>
      <c r="V215" s="11"/>
      <c r="W215" s="11"/>
    </row>
    <row r="216" spans="1:23" ht="12.75" x14ac:dyDescent="0.2">
      <c r="A216" s="5"/>
      <c r="B216" s="5"/>
      <c r="C216" s="9"/>
      <c r="D216" s="9"/>
      <c r="E216" s="9"/>
      <c r="F216" s="9"/>
      <c r="G216" s="9"/>
      <c r="H216" s="9"/>
      <c r="U216" s="11"/>
      <c r="V216" s="11"/>
      <c r="W216" s="11"/>
    </row>
    <row r="217" spans="1:23" ht="12.75" x14ac:dyDescent="0.2">
      <c r="A217" s="5"/>
      <c r="B217" s="5"/>
      <c r="C217" s="9"/>
      <c r="D217" s="9"/>
      <c r="E217" s="9"/>
      <c r="F217" s="9"/>
      <c r="G217" s="9"/>
      <c r="H217" s="9"/>
      <c r="U217" s="11"/>
      <c r="V217" s="11"/>
      <c r="W217" s="11"/>
    </row>
    <row r="218" spans="1:23" ht="12.75" x14ac:dyDescent="0.2">
      <c r="A218" s="5"/>
      <c r="B218" s="5"/>
      <c r="C218" s="9"/>
      <c r="D218" s="9"/>
      <c r="E218" s="9"/>
      <c r="F218" s="9"/>
      <c r="G218" s="9"/>
      <c r="H218" s="9"/>
      <c r="U218" s="11"/>
      <c r="V218" s="11"/>
      <c r="W218" s="11"/>
    </row>
    <row r="219" spans="1:23" ht="12.75" x14ac:dyDescent="0.2">
      <c r="A219" s="5"/>
      <c r="B219" s="5"/>
      <c r="C219" s="9"/>
      <c r="D219" s="9"/>
      <c r="E219" s="9"/>
      <c r="F219" s="9"/>
      <c r="G219" s="9"/>
      <c r="H219" s="9"/>
      <c r="U219" s="11"/>
      <c r="V219" s="11"/>
      <c r="W219" s="11"/>
    </row>
    <row r="220" spans="1:23" ht="12.75" x14ac:dyDescent="0.2">
      <c r="A220" s="5"/>
      <c r="B220" s="5"/>
      <c r="C220" s="9"/>
      <c r="D220" s="9"/>
      <c r="E220" s="9"/>
      <c r="F220" s="9"/>
      <c r="G220" s="9"/>
      <c r="H220" s="9"/>
      <c r="U220" s="11"/>
      <c r="V220" s="11"/>
      <c r="W220" s="11"/>
    </row>
    <row r="221" spans="1:23" ht="12.75" x14ac:dyDescent="0.2">
      <c r="A221" s="5"/>
      <c r="B221" s="5"/>
      <c r="C221" s="9"/>
      <c r="D221" s="9"/>
      <c r="E221" s="9"/>
      <c r="F221" s="9"/>
      <c r="G221" s="9"/>
      <c r="H221" s="9"/>
      <c r="U221" s="11"/>
      <c r="V221" s="11"/>
      <c r="W221" s="11"/>
    </row>
    <row r="222" spans="1:23" ht="12.75" x14ac:dyDescent="0.2">
      <c r="A222" s="5"/>
      <c r="B222" s="5"/>
      <c r="C222" s="9"/>
      <c r="D222" s="9"/>
      <c r="E222" s="9"/>
      <c r="F222" s="9"/>
      <c r="G222" s="9"/>
      <c r="H222" s="9"/>
      <c r="U222" s="11"/>
      <c r="V222" s="11"/>
      <c r="W222" s="11"/>
    </row>
    <row r="223" spans="1:23" ht="12.75" x14ac:dyDescent="0.2">
      <c r="A223" s="5"/>
      <c r="B223" s="5"/>
      <c r="C223" s="9"/>
      <c r="D223" s="9"/>
      <c r="E223" s="9"/>
      <c r="F223" s="9"/>
      <c r="G223" s="9"/>
      <c r="H223" s="9"/>
      <c r="U223" s="11"/>
      <c r="V223" s="11"/>
      <c r="W223" s="11"/>
    </row>
    <row r="224" spans="1:23" ht="12.75" x14ac:dyDescent="0.2">
      <c r="A224" s="5"/>
      <c r="B224" s="5"/>
      <c r="C224" s="9"/>
      <c r="D224" s="9"/>
      <c r="E224" s="9"/>
      <c r="F224" s="9"/>
      <c r="G224" s="9"/>
      <c r="H224" s="9"/>
      <c r="U224" s="11"/>
      <c r="V224" s="11"/>
      <c r="W224" s="11"/>
    </row>
    <row r="225" spans="1:23" ht="12.75" x14ac:dyDescent="0.2">
      <c r="A225" s="5"/>
      <c r="B225" s="5"/>
      <c r="C225" s="9"/>
      <c r="D225" s="9"/>
      <c r="E225" s="9"/>
      <c r="F225" s="9"/>
      <c r="G225" s="9"/>
      <c r="H225" s="9"/>
      <c r="U225" s="11"/>
      <c r="V225" s="11"/>
      <c r="W225" s="11"/>
    </row>
    <row r="226" spans="1:23" ht="12.75" x14ac:dyDescent="0.2">
      <c r="A226" s="5"/>
      <c r="B226" s="5"/>
      <c r="C226" s="9"/>
      <c r="D226" s="9"/>
      <c r="E226" s="9"/>
      <c r="F226" s="9"/>
      <c r="G226" s="9"/>
      <c r="H226" s="9"/>
      <c r="U226" s="11"/>
      <c r="V226" s="11"/>
      <c r="W226" s="11"/>
    </row>
    <row r="227" spans="1:23" ht="12.75" x14ac:dyDescent="0.2">
      <c r="A227" s="5"/>
      <c r="B227" s="5"/>
      <c r="C227" s="9"/>
      <c r="D227" s="9"/>
      <c r="E227" s="9"/>
      <c r="F227" s="9"/>
      <c r="G227" s="9"/>
      <c r="H227" s="9"/>
      <c r="U227" s="11"/>
      <c r="V227" s="11"/>
      <c r="W227" s="11"/>
    </row>
    <row r="228" spans="1:23" ht="12.75" x14ac:dyDescent="0.2">
      <c r="A228" s="5"/>
      <c r="B228" s="5"/>
      <c r="C228" s="9"/>
      <c r="D228" s="9"/>
      <c r="E228" s="9"/>
      <c r="F228" s="9"/>
      <c r="G228" s="9"/>
      <c r="H228" s="9"/>
      <c r="U228" s="11"/>
      <c r="V228" s="11"/>
      <c r="W228" s="11"/>
    </row>
    <row r="229" spans="1:23" ht="12.75" x14ac:dyDescent="0.2">
      <c r="A229" s="5"/>
      <c r="B229" s="5"/>
      <c r="C229" s="9"/>
      <c r="D229" s="9"/>
      <c r="E229" s="9"/>
      <c r="F229" s="9"/>
      <c r="G229" s="9"/>
      <c r="H229" s="9"/>
      <c r="U229" s="11"/>
      <c r="V229" s="11"/>
      <c r="W229" s="11"/>
    </row>
    <row r="230" spans="1:23" ht="12.75" x14ac:dyDescent="0.2">
      <c r="A230" s="5"/>
      <c r="B230" s="5"/>
      <c r="C230" s="9"/>
      <c r="D230" s="9"/>
      <c r="E230" s="9"/>
      <c r="F230" s="9"/>
      <c r="G230" s="9"/>
      <c r="H230" s="9"/>
      <c r="U230" s="11"/>
      <c r="V230" s="11"/>
      <c r="W230" s="11"/>
    </row>
    <row r="231" spans="1:23" ht="12.75" x14ac:dyDescent="0.2">
      <c r="A231" s="5"/>
      <c r="B231" s="5"/>
      <c r="C231" s="9"/>
      <c r="D231" s="9"/>
      <c r="E231" s="9"/>
      <c r="F231" s="9"/>
      <c r="G231" s="9"/>
      <c r="H231" s="9"/>
      <c r="U231" s="11"/>
      <c r="V231" s="11"/>
      <c r="W231" s="11"/>
    </row>
    <row r="232" spans="1:23" ht="12.75" x14ac:dyDescent="0.2">
      <c r="A232" s="5"/>
      <c r="B232" s="5"/>
      <c r="C232" s="9"/>
      <c r="D232" s="9"/>
      <c r="E232" s="9"/>
      <c r="F232" s="9"/>
      <c r="G232" s="9"/>
      <c r="H232" s="9"/>
      <c r="U232" s="11"/>
      <c r="V232" s="11"/>
      <c r="W232" s="11"/>
    </row>
    <row r="233" spans="1:23" ht="12.75" x14ac:dyDescent="0.2">
      <c r="A233" s="5"/>
      <c r="B233" s="5"/>
      <c r="C233" s="9"/>
      <c r="D233" s="9"/>
      <c r="E233" s="9"/>
      <c r="F233" s="9"/>
      <c r="G233" s="9"/>
      <c r="H233" s="9"/>
      <c r="U233" s="11"/>
      <c r="V233" s="11"/>
      <c r="W233" s="11"/>
    </row>
    <row r="234" spans="1:23" ht="12.75" x14ac:dyDescent="0.2">
      <c r="A234" s="5"/>
      <c r="B234" s="5"/>
      <c r="C234" s="9"/>
      <c r="D234" s="9"/>
      <c r="E234" s="9"/>
      <c r="F234" s="9"/>
      <c r="G234" s="9"/>
      <c r="H234" s="9"/>
      <c r="U234" s="11"/>
      <c r="V234" s="11"/>
      <c r="W234" s="11"/>
    </row>
    <row r="235" spans="1:23" ht="12.75" x14ac:dyDescent="0.2">
      <c r="A235" s="5"/>
      <c r="B235" s="5"/>
      <c r="C235" s="9"/>
      <c r="D235" s="9"/>
      <c r="E235" s="9"/>
      <c r="F235" s="9"/>
      <c r="G235" s="9"/>
      <c r="H235" s="9"/>
      <c r="U235" s="11"/>
      <c r="V235" s="11"/>
      <c r="W235" s="11"/>
    </row>
    <row r="236" spans="1:23" ht="12.75" x14ac:dyDescent="0.2">
      <c r="A236" s="5"/>
      <c r="B236" s="5"/>
      <c r="C236" s="9"/>
      <c r="D236" s="9"/>
      <c r="E236" s="9"/>
      <c r="F236" s="9"/>
      <c r="G236" s="9"/>
      <c r="H236" s="9"/>
      <c r="U236" s="11"/>
      <c r="V236" s="11"/>
      <c r="W236" s="11"/>
    </row>
    <row r="237" spans="1:23" ht="12.75" x14ac:dyDescent="0.2">
      <c r="A237" s="5"/>
      <c r="B237" s="5"/>
      <c r="C237" s="9"/>
      <c r="D237" s="9"/>
      <c r="E237" s="9"/>
      <c r="F237" s="9"/>
      <c r="G237" s="9"/>
      <c r="H237" s="9"/>
      <c r="U237" s="11"/>
      <c r="V237" s="11"/>
      <c r="W237" s="11"/>
    </row>
    <row r="238" spans="1:23" ht="12.75" x14ac:dyDescent="0.2">
      <c r="A238" s="5"/>
      <c r="B238" s="5"/>
      <c r="C238" s="9"/>
      <c r="D238" s="9"/>
      <c r="E238" s="9"/>
      <c r="F238" s="9"/>
      <c r="G238" s="9"/>
      <c r="H238" s="9"/>
      <c r="U238" s="11"/>
      <c r="V238" s="11"/>
      <c r="W238" s="11"/>
    </row>
    <row r="239" spans="1:23" ht="12.75" x14ac:dyDescent="0.2">
      <c r="A239" s="5"/>
      <c r="B239" s="5"/>
      <c r="C239" s="9"/>
      <c r="D239" s="9"/>
      <c r="E239" s="9"/>
      <c r="F239" s="9"/>
      <c r="G239" s="9"/>
      <c r="H239" s="9"/>
      <c r="U239" s="11"/>
      <c r="V239" s="11"/>
      <c r="W239" s="11"/>
    </row>
    <row r="240" spans="1:23" ht="12.75" x14ac:dyDescent="0.2">
      <c r="A240" s="5"/>
      <c r="B240" s="5"/>
      <c r="C240" s="9"/>
      <c r="D240" s="9"/>
      <c r="E240" s="9"/>
      <c r="F240" s="9"/>
      <c r="G240" s="9"/>
      <c r="H240" s="9"/>
      <c r="U240" s="11"/>
      <c r="V240" s="11"/>
      <c r="W240" s="11"/>
    </row>
    <row r="241" spans="1:23" ht="12.75" x14ac:dyDescent="0.2">
      <c r="A241" s="5"/>
      <c r="B241" s="5"/>
      <c r="C241" s="9"/>
      <c r="D241" s="9"/>
      <c r="E241" s="9"/>
      <c r="F241" s="9"/>
      <c r="G241" s="9"/>
      <c r="H241" s="9"/>
      <c r="U241" s="11"/>
      <c r="V241" s="11"/>
      <c r="W241" s="11"/>
    </row>
    <row r="242" spans="1:23" ht="12.75" x14ac:dyDescent="0.2">
      <c r="A242" s="5"/>
      <c r="B242" s="5"/>
      <c r="C242" s="9"/>
      <c r="D242" s="9"/>
      <c r="E242" s="9"/>
      <c r="F242" s="9"/>
      <c r="G242" s="9"/>
      <c r="H242" s="9"/>
      <c r="U242" s="11"/>
      <c r="V242" s="11"/>
      <c r="W242" s="11"/>
    </row>
    <row r="243" spans="1:23" ht="12.75" x14ac:dyDescent="0.2">
      <c r="A243" s="5"/>
      <c r="B243" s="5"/>
      <c r="C243" s="9"/>
      <c r="D243" s="9"/>
      <c r="E243" s="9"/>
      <c r="F243" s="9"/>
      <c r="G243" s="9"/>
      <c r="H243" s="9"/>
      <c r="U243" s="11"/>
      <c r="V243" s="11"/>
      <c r="W243" s="11"/>
    </row>
    <row r="244" spans="1:23" ht="12.75" x14ac:dyDescent="0.2">
      <c r="A244" s="5"/>
      <c r="B244" s="5"/>
      <c r="C244" s="9"/>
      <c r="D244" s="9"/>
      <c r="E244" s="9"/>
      <c r="F244" s="9"/>
      <c r="G244" s="9"/>
      <c r="H244" s="9"/>
      <c r="U244" s="11"/>
      <c r="V244" s="11"/>
      <c r="W244" s="11"/>
    </row>
    <row r="245" spans="1:23" ht="12.75" x14ac:dyDescent="0.2">
      <c r="A245" s="5"/>
      <c r="B245" s="5"/>
      <c r="C245" s="9"/>
      <c r="D245" s="9"/>
      <c r="E245" s="9"/>
      <c r="F245" s="9"/>
      <c r="G245" s="9"/>
      <c r="H245" s="9"/>
      <c r="U245" s="11"/>
      <c r="V245" s="11"/>
      <c r="W245" s="11"/>
    </row>
    <row r="246" spans="1:23" ht="12.75" x14ac:dyDescent="0.2">
      <c r="A246" s="5"/>
      <c r="B246" s="5"/>
      <c r="C246" s="9"/>
      <c r="D246" s="9"/>
      <c r="E246" s="9"/>
      <c r="F246" s="9"/>
      <c r="G246" s="9"/>
      <c r="H246" s="9"/>
      <c r="U246" s="11"/>
      <c r="V246" s="11"/>
      <c r="W246" s="11"/>
    </row>
    <row r="247" spans="1:23" ht="12.75" x14ac:dyDescent="0.2">
      <c r="A247" s="5"/>
      <c r="B247" s="5"/>
      <c r="C247" s="9"/>
      <c r="D247" s="9"/>
      <c r="E247" s="9"/>
      <c r="F247" s="9"/>
      <c r="G247" s="9"/>
      <c r="H247" s="9"/>
      <c r="U247" s="11"/>
      <c r="V247" s="11"/>
      <c r="W247" s="11"/>
    </row>
    <row r="248" spans="1:23" ht="12.75" x14ac:dyDescent="0.2">
      <c r="A248" s="5"/>
      <c r="B248" s="5"/>
      <c r="C248" s="9"/>
      <c r="D248" s="9"/>
      <c r="E248" s="9"/>
      <c r="F248" s="9"/>
      <c r="G248" s="9"/>
      <c r="H248" s="9"/>
      <c r="U248" s="11"/>
      <c r="V248" s="11"/>
      <c r="W248" s="11"/>
    </row>
    <row r="249" spans="1:23" ht="12.75" x14ac:dyDescent="0.2">
      <c r="A249" s="5"/>
      <c r="B249" s="5"/>
      <c r="C249" s="9"/>
      <c r="D249" s="9"/>
      <c r="E249" s="9"/>
      <c r="F249" s="9"/>
      <c r="G249" s="9"/>
      <c r="H249" s="9"/>
      <c r="U249" s="11"/>
      <c r="V249" s="11"/>
      <c r="W249" s="11"/>
    </row>
    <row r="250" spans="1:23" ht="12.75" x14ac:dyDescent="0.2">
      <c r="A250" s="5"/>
      <c r="B250" s="5"/>
      <c r="C250" s="9"/>
      <c r="D250" s="9"/>
      <c r="E250" s="9"/>
      <c r="F250" s="9"/>
      <c r="G250" s="9"/>
      <c r="H250" s="9"/>
      <c r="U250" s="11"/>
      <c r="V250" s="11"/>
      <c r="W250" s="11"/>
    </row>
    <row r="251" spans="1:23" ht="12.75" x14ac:dyDescent="0.2">
      <c r="A251" s="5"/>
      <c r="B251" s="5"/>
      <c r="C251" s="9"/>
      <c r="D251" s="9"/>
      <c r="E251" s="9"/>
      <c r="F251" s="9"/>
      <c r="G251" s="9"/>
      <c r="H251" s="9"/>
      <c r="U251" s="11"/>
      <c r="V251" s="11"/>
      <c r="W251" s="11"/>
    </row>
    <row r="252" spans="1:23" ht="12.75" x14ac:dyDescent="0.2">
      <c r="A252" s="5"/>
      <c r="B252" s="5"/>
      <c r="C252" s="9"/>
      <c r="D252" s="9"/>
      <c r="E252" s="9"/>
      <c r="F252" s="9"/>
      <c r="G252" s="9"/>
      <c r="H252" s="9"/>
      <c r="U252" s="11"/>
      <c r="V252" s="11"/>
      <c r="W252" s="11"/>
    </row>
    <row r="253" spans="1:23" ht="12.75" x14ac:dyDescent="0.2">
      <c r="A253" s="5"/>
      <c r="B253" s="5"/>
      <c r="C253" s="9"/>
      <c r="D253" s="9"/>
      <c r="E253" s="9"/>
      <c r="F253" s="9"/>
      <c r="G253" s="9"/>
      <c r="H253" s="9"/>
      <c r="U253" s="11"/>
      <c r="V253" s="11"/>
      <c r="W253" s="11"/>
    </row>
    <row r="254" spans="1:23" ht="12.75" x14ac:dyDescent="0.2">
      <c r="A254" s="5"/>
      <c r="B254" s="5"/>
      <c r="C254" s="9"/>
      <c r="D254" s="9"/>
      <c r="E254" s="9"/>
      <c r="F254" s="9"/>
      <c r="G254" s="9"/>
      <c r="H254" s="9"/>
      <c r="U254" s="11"/>
      <c r="V254" s="11"/>
      <c r="W254" s="11"/>
    </row>
    <row r="255" spans="1:23" ht="12.75" x14ac:dyDescent="0.2">
      <c r="A255" s="5"/>
      <c r="B255" s="5"/>
      <c r="C255" s="9"/>
      <c r="D255" s="9"/>
      <c r="E255" s="9"/>
      <c r="F255" s="9"/>
      <c r="G255" s="9"/>
      <c r="H255" s="9"/>
      <c r="U255" s="11"/>
      <c r="V255" s="11"/>
      <c r="W255" s="11"/>
    </row>
    <row r="256" spans="1:23" ht="12.75" x14ac:dyDescent="0.2">
      <c r="A256" s="5"/>
      <c r="B256" s="5"/>
      <c r="C256" s="9"/>
      <c r="D256" s="9"/>
      <c r="E256" s="9"/>
      <c r="F256" s="9"/>
      <c r="G256" s="9"/>
      <c r="H256" s="9"/>
      <c r="U256" s="11"/>
      <c r="V256" s="11"/>
      <c r="W256" s="11"/>
    </row>
    <row r="257" spans="1:23" ht="12.75" x14ac:dyDescent="0.2">
      <c r="A257" s="5"/>
      <c r="B257" s="5"/>
      <c r="C257" s="9"/>
      <c r="D257" s="9"/>
      <c r="E257" s="9"/>
      <c r="F257" s="9"/>
      <c r="G257" s="9"/>
      <c r="H257" s="9"/>
      <c r="U257" s="11"/>
      <c r="V257" s="11"/>
      <c r="W257" s="11"/>
    </row>
    <row r="258" spans="1:23" ht="12.75" x14ac:dyDescent="0.2">
      <c r="A258" s="5"/>
      <c r="B258" s="5"/>
      <c r="C258" s="9"/>
      <c r="D258" s="9"/>
      <c r="E258" s="9"/>
      <c r="F258" s="9"/>
      <c r="G258" s="9"/>
      <c r="H258" s="9"/>
      <c r="U258" s="11"/>
      <c r="V258" s="11"/>
      <c r="W258" s="11"/>
    </row>
    <row r="259" spans="1:23" ht="12.75" x14ac:dyDescent="0.2">
      <c r="A259" s="5"/>
      <c r="B259" s="5"/>
      <c r="C259" s="9"/>
      <c r="D259" s="9"/>
      <c r="E259" s="9"/>
      <c r="F259" s="9"/>
      <c r="G259" s="9"/>
      <c r="H259" s="9"/>
      <c r="U259" s="11"/>
      <c r="V259" s="11"/>
      <c r="W259" s="11"/>
    </row>
    <row r="260" spans="1:23" ht="12.75" x14ac:dyDescent="0.2">
      <c r="A260" s="5"/>
      <c r="B260" s="5"/>
      <c r="C260" s="9"/>
      <c r="D260" s="9"/>
      <c r="E260" s="9"/>
      <c r="F260" s="9"/>
      <c r="G260" s="9"/>
      <c r="H260" s="9"/>
      <c r="U260" s="11"/>
      <c r="V260" s="11"/>
      <c r="W260" s="11"/>
    </row>
    <row r="261" spans="1:23" ht="12.75" x14ac:dyDescent="0.2">
      <c r="A261" s="5"/>
      <c r="B261" s="5"/>
      <c r="C261" s="9"/>
      <c r="D261" s="9"/>
      <c r="E261" s="9"/>
      <c r="F261" s="9"/>
      <c r="G261" s="9"/>
      <c r="H261" s="9"/>
      <c r="U261" s="11"/>
      <c r="V261" s="11"/>
      <c r="W261" s="11"/>
    </row>
    <row r="262" spans="1:23" ht="12.75" x14ac:dyDescent="0.2">
      <c r="A262" s="5"/>
      <c r="B262" s="5"/>
      <c r="C262" s="9"/>
      <c r="D262" s="9"/>
      <c r="E262" s="9"/>
      <c r="F262" s="9"/>
      <c r="G262" s="9"/>
      <c r="H262" s="9"/>
      <c r="U262" s="11"/>
      <c r="V262" s="11"/>
      <c r="W262" s="11"/>
    </row>
    <row r="263" spans="1:23" ht="12.75" x14ac:dyDescent="0.2">
      <c r="A263" s="5"/>
      <c r="B263" s="5"/>
      <c r="C263" s="9"/>
      <c r="D263" s="9"/>
      <c r="E263" s="9"/>
      <c r="F263" s="9"/>
      <c r="G263" s="9"/>
      <c r="H263" s="9"/>
      <c r="U263" s="11"/>
      <c r="V263" s="11"/>
      <c r="W263" s="11"/>
    </row>
    <row r="264" spans="1:23" ht="12.75" x14ac:dyDescent="0.2">
      <c r="A264" s="5"/>
      <c r="B264" s="5"/>
      <c r="C264" s="9"/>
      <c r="D264" s="9"/>
      <c r="E264" s="9"/>
      <c r="F264" s="9"/>
      <c r="G264" s="9"/>
      <c r="H264" s="9"/>
      <c r="U264" s="11"/>
      <c r="V264" s="11"/>
      <c r="W264" s="11"/>
    </row>
    <row r="265" spans="1:23" ht="12.75" x14ac:dyDescent="0.2">
      <c r="A265" s="5"/>
      <c r="B265" s="5"/>
      <c r="C265" s="9"/>
      <c r="D265" s="9"/>
      <c r="E265" s="9"/>
      <c r="F265" s="9"/>
      <c r="G265" s="9"/>
      <c r="H265" s="9"/>
      <c r="U265" s="11"/>
      <c r="V265" s="11"/>
      <c r="W265" s="11"/>
    </row>
    <row r="266" spans="1:23" ht="12.75" x14ac:dyDescent="0.2">
      <c r="A266" s="5"/>
      <c r="B266" s="5"/>
      <c r="C266" s="9"/>
      <c r="D266" s="9"/>
      <c r="E266" s="9"/>
      <c r="F266" s="9"/>
      <c r="G266" s="9"/>
      <c r="H266" s="9"/>
      <c r="U266" s="11"/>
      <c r="V266" s="11"/>
      <c r="W266" s="11"/>
    </row>
    <row r="267" spans="1:23" ht="12.75" x14ac:dyDescent="0.2">
      <c r="A267" s="5"/>
      <c r="B267" s="5"/>
      <c r="C267" s="9"/>
      <c r="D267" s="9"/>
      <c r="E267" s="9"/>
      <c r="F267" s="9"/>
      <c r="G267" s="9"/>
      <c r="H267" s="9"/>
      <c r="U267" s="11"/>
      <c r="V267" s="11"/>
      <c r="W267" s="11"/>
    </row>
    <row r="268" spans="1:23" ht="12.75" x14ac:dyDescent="0.2">
      <c r="A268" s="5"/>
      <c r="B268" s="5"/>
      <c r="C268" s="9"/>
      <c r="D268" s="9"/>
      <c r="E268" s="9"/>
      <c r="F268" s="9"/>
      <c r="G268" s="9"/>
      <c r="H268" s="9"/>
      <c r="U268" s="11"/>
      <c r="V268" s="11"/>
      <c r="W268" s="11"/>
    </row>
    <row r="269" spans="1:23" ht="12.75" x14ac:dyDescent="0.2">
      <c r="A269" s="5"/>
      <c r="B269" s="5"/>
      <c r="C269" s="9"/>
      <c r="D269" s="9"/>
      <c r="E269" s="9"/>
      <c r="F269" s="9"/>
      <c r="G269" s="9"/>
      <c r="H269" s="9"/>
      <c r="U269" s="11"/>
      <c r="V269" s="11"/>
      <c r="W269" s="11"/>
    </row>
    <row r="270" spans="1:23" ht="12.75" x14ac:dyDescent="0.2">
      <c r="A270" s="5"/>
      <c r="B270" s="5"/>
      <c r="C270" s="9"/>
      <c r="D270" s="9"/>
      <c r="E270" s="9"/>
      <c r="F270" s="9"/>
      <c r="G270" s="9"/>
      <c r="H270" s="9"/>
      <c r="U270" s="11"/>
      <c r="V270" s="11"/>
      <c r="W270" s="11"/>
    </row>
    <row r="271" spans="1:23" ht="12.75" x14ac:dyDescent="0.2">
      <c r="A271" s="5"/>
      <c r="B271" s="5"/>
      <c r="C271" s="9"/>
      <c r="D271" s="9"/>
      <c r="E271" s="9"/>
      <c r="F271" s="9"/>
      <c r="G271" s="9"/>
      <c r="H271" s="9"/>
      <c r="U271" s="11"/>
      <c r="V271" s="11"/>
      <c r="W271" s="11"/>
    </row>
    <row r="272" spans="1:23" ht="12.75" x14ac:dyDescent="0.2">
      <c r="A272" s="5"/>
      <c r="B272" s="5"/>
      <c r="C272" s="9"/>
      <c r="D272" s="9"/>
      <c r="E272" s="9"/>
      <c r="F272" s="9"/>
      <c r="G272" s="9"/>
      <c r="H272" s="9"/>
      <c r="U272" s="11"/>
      <c r="V272" s="11"/>
      <c r="W272" s="11"/>
    </row>
    <row r="273" spans="1:23" ht="12.75" x14ac:dyDescent="0.2">
      <c r="A273" s="5"/>
      <c r="B273" s="5"/>
      <c r="C273" s="9"/>
      <c r="D273" s="9"/>
      <c r="E273" s="9"/>
      <c r="F273" s="9"/>
      <c r="G273" s="9"/>
      <c r="H273" s="9"/>
      <c r="U273" s="11"/>
      <c r="V273" s="11"/>
      <c r="W273" s="11"/>
    </row>
    <row r="274" spans="1:23" ht="12.75" x14ac:dyDescent="0.2">
      <c r="A274" s="5"/>
      <c r="B274" s="5"/>
      <c r="C274" s="9"/>
      <c r="D274" s="9"/>
      <c r="E274" s="9"/>
      <c r="F274" s="9"/>
      <c r="G274" s="9"/>
      <c r="H274" s="9"/>
      <c r="U274" s="11"/>
      <c r="V274" s="11"/>
      <c r="W274" s="11"/>
    </row>
    <row r="275" spans="1:23" ht="12.75" x14ac:dyDescent="0.2">
      <c r="A275" s="5"/>
      <c r="B275" s="5"/>
      <c r="C275" s="9"/>
      <c r="D275" s="9"/>
      <c r="E275" s="9"/>
      <c r="F275" s="9"/>
      <c r="G275" s="9"/>
      <c r="H275" s="9"/>
      <c r="U275" s="11"/>
      <c r="V275" s="11"/>
      <c r="W275" s="11"/>
    </row>
    <row r="276" spans="1:23" ht="12.75" x14ac:dyDescent="0.2">
      <c r="A276" s="5"/>
      <c r="B276" s="5"/>
      <c r="C276" s="9"/>
      <c r="D276" s="9"/>
      <c r="E276" s="9"/>
      <c r="F276" s="9"/>
      <c r="G276" s="9"/>
      <c r="H276" s="9"/>
      <c r="U276" s="11"/>
      <c r="V276" s="11"/>
      <c r="W276" s="11"/>
    </row>
    <row r="277" spans="1:23" ht="12.75" x14ac:dyDescent="0.2">
      <c r="A277" s="5"/>
      <c r="B277" s="5"/>
      <c r="C277" s="9"/>
      <c r="D277" s="9"/>
      <c r="E277" s="9"/>
      <c r="F277" s="9"/>
      <c r="G277" s="9"/>
      <c r="H277" s="9"/>
      <c r="U277" s="11"/>
      <c r="V277" s="11"/>
      <c r="W277" s="11"/>
    </row>
    <row r="278" spans="1:23" ht="12.75" x14ac:dyDescent="0.2">
      <c r="A278" s="5"/>
      <c r="B278" s="5"/>
      <c r="C278" s="9"/>
      <c r="D278" s="9"/>
      <c r="E278" s="9"/>
      <c r="F278" s="9"/>
      <c r="G278" s="9"/>
      <c r="H278" s="9"/>
      <c r="U278" s="11"/>
      <c r="V278" s="11"/>
      <c r="W278" s="11"/>
    </row>
    <row r="279" spans="1:23" ht="12.75" x14ac:dyDescent="0.2">
      <c r="A279" s="5"/>
      <c r="B279" s="5"/>
      <c r="C279" s="9"/>
      <c r="D279" s="9"/>
      <c r="E279" s="9"/>
      <c r="F279" s="9"/>
      <c r="G279" s="9"/>
      <c r="H279" s="9"/>
      <c r="U279" s="11"/>
      <c r="V279" s="11"/>
      <c r="W279" s="11"/>
    </row>
    <row r="280" spans="1:23" ht="12.75" x14ac:dyDescent="0.2">
      <c r="A280" s="5"/>
      <c r="B280" s="5"/>
      <c r="C280" s="9"/>
      <c r="D280" s="9"/>
      <c r="E280" s="9"/>
      <c r="F280" s="9"/>
      <c r="G280" s="9"/>
      <c r="H280" s="9"/>
      <c r="U280" s="11"/>
      <c r="V280" s="11"/>
      <c r="W280" s="11"/>
    </row>
    <row r="281" spans="1:23" ht="12.75" x14ac:dyDescent="0.2">
      <c r="A281" s="5"/>
      <c r="B281" s="5"/>
      <c r="C281" s="9"/>
      <c r="D281" s="9"/>
      <c r="E281" s="9"/>
      <c r="F281" s="9"/>
      <c r="G281" s="9"/>
      <c r="H281" s="9"/>
      <c r="U281" s="11"/>
      <c r="V281" s="11"/>
      <c r="W281" s="11"/>
    </row>
    <row r="282" spans="1:23" ht="12.75" x14ac:dyDescent="0.2">
      <c r="A282" s="5"/>
      <c r="B282" s="5"/>
      <c r="C282" s="9"/>
      <c r="D282" s="9"/>
      <c r="E282" s="9"/>
      <c r="F282" s="9"/>
      <c r="G282" s="9"/>
      <c r="H282" s="9"/>
      <c r="U282" s="11"/>
      <c r="V282" s="11"/>
      <c r="W282" s="11"/>
    </row>
    <row r="283" spans="1:23" ht="12.75" x14ac:dyDescent="0.2">
      <c r="A283" s="5"/>
      <c r="B283" s="5"/>
      <c r="C283" s="9"/>
      <c r="D283" s="9"/>
      <c r="E283" s="9"/>
      <c r="F283" s="9"/>
      <c r="G283" s="9"/>
      <c r="H283" s="9"/>
      <c r="U283" s="11"/>
      <c r="V283" s="11"/>
      <c r="W283" s="11"/>
    </row>
    <row r="284" spans="1:23" ht="12.75" x14ac:dyDescent="0.2">
      <c r="A284" s="5"/>
      <c r="B284" s="5"/>
      <c r="C284" s="9"/>
      <c r="D284" s="9"/>
      <c r="E284" s="9"/>
      <c r="F284" s="9"/>
      <c r="G284" s="9"/>
      <c r="H284" s="9"/>
      <c r="U284" s="11"/>
      <c r="V284" s="11"/>
      <c r="W284" s="11"/>
    </row>
    <row r="285" spans="1:23" ht="12.75" x14ac:dyDescent="0.2">
      <c r="A285" s="5"/>
      <c r="B285" s="5"/>
      <c r="C285" s="9"/>
      <c r="D285" s="9"/>
      <c r="E285" s="9"/>
      <c r="F285" s="9"/>
      <c r="G285" s="9"/>
      <c r="H285" s="9"/>
      <c r="U285" s="11"/>
      <c r="V285" s="11"/>
      <c r="W285" s="11"/>
    </row>
    <row r="286" spans="1:23" ht="12.75" x14ac:dyDescent="0.2">
      <c r="A286" s="5"/>
      <c r="B286" s="5"/>
      <c r="C286" s="9"/>
      <c r="D286" s="9"/>
      <c r="E286" s="9"/>
      <c r="F286" s="9"/>
      <c r="G286" s="9"/>
      <c r="H286" s="9"/>
      <c r="U286" s="11"/>
      <c r="V286" s="11"/>
      <c r="W286" s="11"/>
    </row>
    <row r="287" spans="1:23" ht="12.75" x14ac:dyDescent="0.2">
      <c r="A287" s="5"/>
      <c r="B287" s="5"/>
      <c r="C287" s="9"/>
      <c r="D287" s="9"/>
      <c r="E287" s="9"/>
      <c r="F287" s="9"/>
      <c r="G287" s="9"/>
      <c r="H287" s="9"/>
      <c r="U287" s="11"/>
      <c r="V287" s="11"/>
      <c r="W287" s="11"/>
    </row>
    <row r="288" spans="1:23" ht="12.75" x14ac:dyDescent="0.2">
      <c r="A288" s="5"/>
      <c r="B288" s="5"/>
      <c r="C288" s="9"/>
      <c r="D288" s="9"/>
      <c r="E288" s="9"/>
      <c r="F288" s="9"/>
      <c r="G288" s="9"/>
      <c r="H288" s="9"/>
      <c r="U288" s="11"/>
      <c r="V288" s="11"/>
      <c r="W288" s="11"/>
    </row>
    <row r="289" spans="1:23" ht="12.75" x14ac:dyDescent="0.2">
      <c r="A289" s="5"/>
      <c r="B289" s="5"/>
      <c r="C289" s="9"/>
      <c r="D289" s="9"/>
      <c r="E289" s="9"/>
      <c r="F289" s="9"/>
      <c r="G289" s="9"/>
      <c r="H289" s="9"/>
      <c r="U289" s="11"/>
      <c r="V289" s="11"/>
      <c r="W289" s="11"/>
    </row>
    <row r="290" spans="1:23" ht="12.75" x14ac:dyDescent="0.2">
      <c r="A290" s="5"/>
      <c r="B290" s="5"/>
      <c r="C290" s="9"/>
      <c r="D290" s="9"/>
      <c r="E290" s="9"/>
      <c r="F290" s="9"/>
      <c r="G290" s="9"/>
      <c r="H290" s="9"/>
      <c r="U290" s="11"/>
      <c r="V290" s="11"/>
      <c r="W290" s="11"/>
    </row>
    <row r="291" spans="1:23" ht="12.75" x14ac:dyDescent="0.2">
      <c r="A291" s="5"/>
      <c r="B291" s="5"/>
      <c r="C291" s="9"/>
      <c r="D291" s="9"/>
      <c r="E291" s="9"/>
      <c r="F291" s="9"/>
      <c r="G291" s="9"/>
      <c r="H291" s="9"/>
      <c r="U291" s="11"/>
      <c r="V291" s="11"/>
      <c r="W291" s="11"/>
    </row>
    <row r="292" spans="1:23" ht="12.75" x14ac:dyDescent="0.2">
      <c r="A292" s="5"/>
      <c r="B292" s="5"/>
      <c r="C292" s="9"/>
      <c r="D292" s="9"/>
      <c r="E292" s="9"/>
      <c r="F292" s="9"/>
      <c r="G292" s="9"/>
      <c r="H292" s="9"/>
      <c r="U292" s="11"/>
      <c r="V292" s="11"/>
      <c r="W292" s="11"/>
    </row>
    <row r="293" spans="1:23" ht="12.75" x14ac:dyDescent="0.2">
      <c r="A293" s="5"/>
      <c r="B293" s="5"/>
      <c r="C293" s="9"/>
      <c r="D293" s="9"/>
      <c r="E293" s="9"/>
      <c r="F293" s="9"/>
      <c r="G293" s="9"/>
      <c r="H293" s="9"/>
      <c r="U293" s="11"/>
      <c r="V293" s="11"/>
      <c r="W293" s="11"/>
    </row>
    <row r="294" spans="1:23" ht="12.75" x14ac:dyDescent="0.2">
      <c r="A294" s="5"/>
      <c r="B294" s="5"/>
      <c r="C294" s="9"/>
      <c r="D294" s="9"/>
      <c r="E294" s="9"/>
      <c r="F294" s="9"/>
      <c r="G294" s="9"/>
      <c r="H294" s="9"/>
      <c r="U294" s="11"/>
      <c r="V294" s="11"/>
      <c r="W294" s="11"/>
    </row>
    <row r="295" spans="1:23" ht="12.75" x14ac:dyDescent="0.2">
      <c r="A295" s="5"/>
      <c r="B295" s="5"/>
      <c r="C295" s="9"/>
      <c r="D295" s="9"/>
      <c r="E295" s="9"/>
      <c r="F295" s="9"/>
      <c r="G295" s="9"/>
      <c r="H295" s="9"/>
      <c r="U295" s="11"/>
      <c r="V295" s="11"/>
      <c r="W295" s="11"/>
    </row>
    <row r="296" spans="1:23" ht="12.75" x14ac:dyDescent="0.2">
      <c r="A296" s="5"/>
      <c r="B296" s="5"/>
      <c r="C296" s="9"/>
      <c r="D296" s="9"/>
      <c r="E296" s="9"/>
      <c r="F296" s="9"/>
      <c r="G296" s="9"/>
      <c r="H296" s="9"/>
      <c r="U296" s="11"/>
      <c r="V296" s="11"/>
      <c r="W296" s="11"/>
    </row>
    <row r="297" spans="1:23" ht="12.75" x14ac:dyDescent="0.2">
      <c r="A297" s="5"/>
      <c r="B297" s="5"/>
      <c r="C297" s="9"/>
      <c r="D297" s="9"/>
      <c r="E297" s="9"/>
      <c r="F297" s="9"/>
      <c r="G297" s="9"/>
      <c r="H297" s="9"/>
      <c r="U297" s="11"/>
      <c r="V297" s="11"/>
      <c r="W297" s="11"/>
    </row>
    <row r="298" spans="1:23" ht="12.75" x14ac:dyDescent="0.2">
      <c r="A298" s="5"/>
      <c r="B298" s="5"/>
      <c r="C298" s="9"/>
      <c r="D298" s="9"/>
      <c r="E298" s="9"/>
      <c r="F298" s="9"/>
      <c r="G298" s="9"/>
      <c r="H298" s="9"/>
      <c r="U298" s="11"/>
      <c r="V298" s="11"/>
      <c r="W298" s="11"/>
    </row>
    <row r="299" spans="1:23" ht="12.75" x14ac:dyDescent="0.2">
      <c r="A299" s="5"/>
      <c r="B299" s="5"/>
      <c r="C299" s="9"/>
      <c r="D299" s="9"/>
      <c r="E299" s="9"/>
      <c r="F299" s="9"/>
      <c r="G299" s="9"/>
      <c r="H299" s="9"/>
      <c r="U299" s="11"/>
      <c r="V299" s="11"/>
      <c r="W299" s="11"/>
    </row>
    <row r="300" spans="1:23" ht="12.75" x14ac:dyDescent="0.2">
      <c r="A300" s="5"/>
      <c r="B300" s="5"/>
      <c r="C300" s="9"/>
      <c r="D300" s="9"/>
      <c r="E300" s="9"/>
      <c r="F300" s="9"/>
      <c r="G300" s="9"/>
      <c r="H300" s="9"/>
      <c r="U300" s="11"/>
      <c r="V300" s="11"/>
      <c r="W300" s="11"/>
    </row>
    <row r="301" spans="1:23" ht="12.75" x14ac:dyDescent="0.2">
      <c r="A301" s="5"/>
      <c r="B301" s="5"/>
      <c r="C301" s="9"/>
      <c r="D301" s="9"/>
      <c r="E301" s="9"/>
      <c r="F301" s="9"/>
      <c r="G301" s="9"/>
      <c r="H301" s="9"/>
      <c r="U301" s="11"/>
      <c r="V301" s="11"/>
      <c r="W301" s="11"/>
    </row>
    <row r="302" spans="1:23" ht="12.75" x14ac:dyDescent="0.2">
      <c r="A302" s="5"/>
      <c r="B302" s="5"/>
      <c r="C302" s="9"/>
      <c r="D302" s="9"/>
      <c r="E302" s="9"/>
      <c r="F302" s="9"/>
      <c r="G302" s="9"/>
      <c r="H302" s="9"/>
      <c r="U302" s="11"/>
      <c r="V302" s="11"/>
      <c r="W302" s="11"/>
    </row>
    <row r="303" spans="1:23" ht="12.75" x14ac:dyDescent="0.2">
      <c r="A303" s="5"/>
      <c r="B303" s="5"/>
      <c r="C303" s="9"/>
      <c r="D303" s="9"/>
      <c r="E303" s="9"/>
      <c r="F303" s="9"/>
      <c r="G303" s="9"/>
      <c r="H303" s="9"/>
      <c r="U303" s="11"/>
      <c r="V303" s="11"/>
      <c r="W303" s="11"/>
    </row>
    <row r="304" spans="1:23" ht="12.75" x14ac:dyDescent="0.2">
      <c r="A304" s="5"/>
      <c r="B304" s="5"/>
      <c r="C304" s="9"/>
      <c r="D304" s="9"/>
      <c r="E304" s="9"/>
      <c r="F304" s="9"/>
      <c r="G304" s="9"/>
      <c r="H304" s="9"/>
      <c r="U304" s="11"/>
      <c r="V304" s="11"/>
      <c r="W304" s="11"/>
    </row>
    <row r="305" spans="1:23" ht="12.75" x14ac:dyDescent="0.2">
      <c r="A305" s="5"/>
      <c r="B305" s="5"/>
      <c r="C305" s="9"/>
      <c r="D305" s="9"/>
      <c r="E305" s="9"/>
      <c r="F305" s="9"/>
      <c r="G305" s="9"/>
      <c r="H305" s="9"/>
      <c r="U305" s="11"/>
      <c r="V305" s="11"/>
      <c r="W305" s="11"/>
    </row>
    <row r="306" spans="1:23" ht="12.75" x14ac:dyDescent="0.2">
      <c r="A306" s="5"/>
      <c r="B306" s="5"/>
      <c r="C306" s="9"/>
      <c r="D306" s="9"/>
      <c r="E306" s="9"/>
      <c r="F306" s="9"/>
      <c r="G306" s="9"/>
      <c r="H306" s="9"/>
      <c r="U306" s="11"/>
      <c r="V306" s="11"/>
      <c r="W306" s="11"/>
    </row>
    <row r="307" spans="1:23" ht="12.75" x14ac:dyDescent="0.2">
      <c r="A307" s="5"/>
      <c r="B307" s="5"/>
      <c r="C307" s="9"/>
      <c r="D307" s="9"/>
      <c r="E307" s="9"/>
      <c r="F307" s="9"/>
      <c r="G307" s="9"/>
      <c r="H307" s="9"/>
      <c r="U307" s="11"/>
      <c r="V307" s="11"/>
      <c r="W307" s="11"/>
    </row>
    <row r="308" spans="1:23" ht="12.75" x14ac:dyDescent="0.2">
      <c r="A308" s="5"/>
      <c r="B308" s="5"/>
      <c r="C308" s="9"/>
      <c r="D308" s="9"/>
      <c r="E308" s="9"/>
      <c r="F308" s="9"/>
      <c r="G308" s="9"/>
      <c r="H308" s="9"/>
      <c r="U308" s="11"/>
      <c r="V308" s="11"/>
      <c r="W308" s="11"/>
    </row>
    <row r="309" spans="1:23" ht="12.75" x14ac:dyDescent="0.2">
      <c r="A309" s="5"/>
      <c r="B309" s="5"/>
      <c r="C309" s="9"/>
      <c r="D309" s="9"/>
      <c r="E309" s="9"/>
      <c r="F309" s="9"/>
      <c r="G309" s="9"/>
      <c r="H309" s="9"/>
      <c r="U309" s="11"/>
      <c r="V309" s="11"/>
      <c r="W309" s="11"/>
    </row>
    <row r="310" spans="1:23" ht="12.75" x14ac:dyDescent="0.2">
      <c r="A310" s="5"/>
      <c r="B310" s="5"/>
      <c r="C310" s="9"/>
      <c r="D310" s="9"/>
      <c r="E310" s="9"/>
      <c r="F310" s="9"/>
      <c r="G310" s="9"/>
      <c r="H310" s="9"/>
      <c r="U310" s="11"/>
      <c r="V310" s="11"/>
      <c r="W310" s="11"/>
    </row>
    <row r="311" spans="1:23" ht="12.75" x14ac:dyDescent="0.2">
      <c r="A311" s="5"/>
      <c r="B311" s="5"/>
      <c r="C311" s="9"/>
      <c r="D311" s="9"/>
      <c r="E311" s="9"/>
      <c r="F311" s="9"/>
      <c r="G311" s="9"/>
      <c r="H311" s="9"/>
      <c r="U311" s="11"/>
      <c r="V311" s="11"/>
      <c r="W311" s="11"/>
    </row>
    <row r="312" spans="1:23" ht="12.75" x14ac:dyDescent="0.2">
      <c r="A312" s="5"/>
      <c r="B312" s="5"/>
      <c r="C312" s="9"/>
      <c r="D312" s="9"/>
      <c r="E312" s="9"/>
      <c r="F312" s="9"/>
      <c r="G312" s="9"/>
      <c r="H312" s="9"/>
      <c r="U312" s="11"/>
      <c r="V312" s="11"/>
      <c r="W312" s="11"/>
    </row>
    <row r="313" spans="1:23" ht="12.75" x14ac:dyDescent="0.2">
      <c r="A313" s="5"/>
      <c r="B313" s="5"/>
      <c r="C313" s="9"/>
      <c r="D313" s="9"/>
      <c r="E313" s="9"/>
      <c r="F313" s="9"/>
      <c r="G313" s="9"/>
      <c r="H313" s="9"/>
      <c r="U313" s="11"/>
      <c r="V313" s="11"/>
      <c r="W313" s="11"/>
    </row>
    <row r="314" spans="1:23" ht="12.75" x14ac:dyDescent="0.2">
      <c r="A314" s="5"/>
      <c r="B314" s="5"/>
      <c r="C314" s="9"/>
      <c r="D314" s="9"/>
      <c r="E314" s="9"/>
      <c r="F314" s="9"/>
      <c r="G314" s="9"/>
      <c r="H314" s="9"/>
      <c r="U314" s="11"/>
      <c r="V314" s="11"/>
      <c r="W314" s="11"/>
    </row>
    <row r="315" spans="1:23" ht="12.75" x14ac:dyDescent="0.2">
      <c r="A315" s="5"/>
      <c r="B315" s="5"/>
      <c r="C315" s="9"/>
      <c r="D315" s="9"/>
      <c r="E315" s="9"/>
      <c r="F315" s="9"/>
      <c r="G315" s="9"/>
      <c r="H315" s="9"/>
      <c r="U315" s="11"/>
      <c r="V315" s="11"/>
      <c r="W315" s="11"/>
    </row>
    <row r="316" spans="1:23" ht="12.75" x14ac:dyDescent="0.2">
      <c r="A316" s="5"/>
      <c r="B316" s="5"/>
      <c r="C316" s="9"/>
      <c r="D316" s="9"/>
      <c r="E316" s="9"/>
      <c r="F316" s="9"/>
      <c r="G316" s="9"/>
      <c r="H316" s="9"/>
      <c r="U316" s="11"/>
      <c r="V316" s="11"/>
      <c r="W316" s="11"/>
    </row>
    <row r="317" spans="1:23" ht="12.75" x14ac:dyDescent="0.2">
      <c r="A317" s="5"/>
      <c r="B317" s="5"/>
      <c r="C317" s="9"/>
      <c r="D317" s="9"/>
      <c r="E317" s="9"/>
      <c r="F317" s="9"/>
      <c r="G317" s="9"/>
      <c r="H317" s="9"/>
      <c r="U317" s="11"/>
      <c r="V317" s="11"/>
      <c r="W317" s="11"/>
    </row>
    <row r="318" spans="1:23" ht="12.75" x14ac:dyDescent="0.2">
      <c r="A318" s="5"/>
      <c r="B318" s="5"/>
      <c r="C318" s="9"/>
      <c r="D318" s="9"/>
      <c r="E318" s="9"/>
      <c r="F318" s="9"/>
      <c r="G318" s="9"/>
      <c r="H318" s="9"/>
      <c r="U318" s="11"/>
      <c r="V318" s="11"/>
      <c r="W318" s="11"/>
    </row>
    <row r="319" spans="1:23" ht="12.75" x14ac:dyDescent="0.2">
      <c r="A319" s="5"/>
      <c r="B319" s="5"/>
      <c r="C319" s="9"/>
      <c r="D319" s="9"/>
      <c r="E319" s="9"/>
      <c r="F319" s="9"/>
      <c r="G319" s="9"/>
      <c r="H319" s="9"/>
      <c r="U319" s="11"/>
      <c r="V319" s="11"/>
      <c r="W319" s="11"/>
    </row>
    <row r="320" spans="1:23" ht="12.75" x14ac:dyDescent="0.2">
      <c r="A320" s="5"/>
      <c r="B320" s="5"/>
      <c r="C320" s="9"/>
      <c r="D320" s="9"/>
      <c r="E320" s="9"/>
      <c r="F320" s="9"/>
      <c r="G320" s="9"/>
      <c r="H320" s="9"/>
      <c r="U320" s="11"/>
      <c r="V320" s="11"/>
      <c r="W320" s="11"/>
    </row>
    <row r="321" spans="1:23" ht="12.75" x14ac:dyDescent="0.2">
      <c r="A321" s="5"/>
      <c r="B321" s="5"/>
      <c r="C321" s="9"/>
      <c r="D321" s="9"/>
      <c r="E321" s="9"/>
      <c r="F321" s="9"/>
      <c r="G321" s="9"/>
      <c r="H321" s="9"/>
      <c r="U321" s="11"/>
      <c r="V321" s="11"/>
      <c r="W321" s="11"/>
    </row>
    <row r="322" spans="1:23" ht="12.75" x14ac:dyDescent="0.2">
      <c r="A322" s="5"/>
      <c r="B322" s="5"/>
      <c r="C322" s="9"/>
      <c r="D322" s="9"/>
      <c r="E322" s="9"/>
      <c r="F322" s="9"/>
      <c r="G322" s="9"/>
      <c r="H322" s="9"/>
      <c r="U322" s="11"/>
      <c r="V322" s="11"/>
      <c r="W322" s="11"/>
    </row>
    <row r="323" spans="1:23" ht="12.75" x14ac:dyDescent="0.2">
      <c r="A323" s="5"/>
      <c r="B323" s="5"/>
      <c r="C323" s="9"/>
      <c r="D323" s="9"/>
      <c r="E323" s="9"/>
      <c r="F323" s="9"/>
      <c r="G323" s="9"/>
      <c r="H323" s="9"/>
      <c r="U323" s="11"/>
      <c r="V323" s="11"/>
      <c r="W323" s="11"/>
    </row>
    <row r="324" spans="1:23" ht="12.75" x14ac:dyDescent="0.2">
      <c r="A324" s="5"/>
      <c r="B324" s="5"/>
      <c r="C324" s="9"/>
      <c r="D324" s="9"/>
      <c r="E324" s="9"/>
      <c r="F324" s="9"/>
      <c r="G324" s="9"/>
      <c r="H324" s="9"/>
      <c r="U324" s="11"/>
      <c r="V324" s="11"/>
      <c r="W324" s="11"/>
    </row>
    <row r="325" spans="1:23" ht="12.75" x14ac:dyDescent="0.2">
      <c r="A325" s="5"/>
      <c r="B325" s="5"/>
      <c r="C325" s="9"/>
      <c r="D325" s="9"/>
      <c r="E325" s="9"/>
      <c r="F325" s="9"/>
      <c r="G325" s="9"/>
      <c r="H325" s="9"/>
      <c r="U325" s="11"/>
      <c r="V325" s="11"/>
      <c r="W325" s="11"/>
    </row>
    <row r="326" spans="1:23" ht="12.75" x14ac:dyDescent="0.2">
      <c r="A326" s="5"/>
      <c r="B326" s="5"/>
      <c r="C326" s="9"/>
      <c r="D326" s="9"/>
      <c r="E326" s="9"/>
      <c r="F326" s="9"/>
      <c r="G326" s="9"/>
      <c r="H326" s="9"/>
      <c r="U326" s="11"/>
      <c r="V326" s="11"/>
      <c r="W326" s="11"/>
    </row>
    <row r="327" spans="1:23" ht="12.75" x14ac:dyDescent="0.2">
      <c r="A327" s="5"/>
      <c r="B327" s="5"/>
      <c r="C327" s="9"/>
      <c r="D327" s="9"/>
      <c r="E327" s="9"/>
      <c r="F327" s="9"/>
      <c r="G327" s="9"/>
      <c r="H327" s="9"/>
      <c r="U327" s="11"/>
      <c r="V327" s="11"/>
      <c r="W327" s="11"/>
    </row>
    <row r="328" spans="1:23" ht="12.75" x14ac:dyDescent="0.2">
      <c r="A328" s="5"/>
      <c r="B328" s="5"/>
      <c r="C328" s="9"/>
      <c r="D328" s="9"/>
      <c r="E328" s="9"/>
      <c r="F328" s="9"/>
      <c r="G328" s="9"/>
      <c r="H328" s="9"/>
      <c r="U328" s="11"/>
      <c r="V328" s="11"/>
      <c r="W328" s="11"/>
    </row>
    <row r="329" spans="1:23" ht="12.75" x14ac:dyDescent="0.2">
      <c r="A329" s="5"/>
      <c r="B329" s="5"/>
      <c r="C329" s="9"/>
      <c r="D329" s="9"/>
      <c r="E329" s="9"/>
      <c r="F329" s="9"/>
      <c r="G329" s="9"/>
      <c r="H329" s="9"/>
      <c r="U329" s="11"/>
      <c r="V329" s="11"/>
      <c r="W329" s="11"/>
    </row>
    <row r="330" spans="1:23" ht="12.75" x14ac:dyDescent="0.2">
      <c r="A330" s="5"/>
      <c r="B330" s="5"/>
      <c r="C330" s="9"/>
      <c r="D330" s="9"/>
      <c r="E330" s="9"/>
      <c r="F330" s="9"/>
      <c r="G330" s="9"/>
      <c r="H330" s="9"/>
      <c r="U330" s="11"/>
      <c r="V330" s="11"/>
      <c r="W330" s="11"/>
    </row>
    <row r="331" spans="1:23" ht="12.75" x14ac:dyDescent="0.2">
      <c r="A331" s="5"/>
      <c r="B331" s="5"/>
      <c r="C331" s="9"/>
      <c r="D331" s="9"/>
      <c r="E331" s="9"/>
      <c r="F331" s="9"/>
      <c r="G331" s="9"/>
      <c r="H331" s="9"/>
      <c r="U331" s="11"/>
      <c r="V331" s="11"/>
      <c r="W331" s="11"/>
    </row>
    <row r="332" spans="1:23" ht="12.75" x14ac:dyDescent="0.2">
      <c r="A332" s="5"/>
      <c r="B332" s="5"/>
      <c r="C332" s="9"/>
      <c r="D332" s="9"/>
      <c r="E332" s="9"/>
      <c r="F332" s="9"/>
      <c r="G332" s="9"/>
      <c r="H332" s="9"/>
      <c r="U332" s="11"/>
      <c r="V332" s="11"/>
      <c r="W332" s="11"/>
    </row>
    <row r="333" spans="1:23" ht="12.75" x14ac:dyDescent="0.2">
      <c r="A333" s="5"/>
      <c r="B333" s="5"/>
      <c r="C333" s="9"/>
      <c r="D333" s="9"/>
      <c r="E333" s="9"/>
      <c r="F333" s="9"/>
      <c r="G333" s="9"/>
      <c r="H333" s="9"/>
      <c r="U333" s="11"/>
      <c r="V333" s="11"/>
      <c r="W333" s="11"/>
    </row>
    <row r="334" spans="1:23" ht="12.75" x14ac:dyDescent="0.2">
      <c r="A334" s="5"/>
      <c r="B334" s="5"/>
      <c r="C334" s="9"/>
      <c r="D334" s="9"/>
      <c r="E334" s="9"/>
      <c r="F334" s="9"/>
      <c r="G334" s="9"/>
      <c r="H334" s="9"/>
      <c r="U334" s="11"/>
      <c r="V334" s="11"/>
      <c r="W334" s="11"/>
    </row>
    <row r="335" spans="1:23" ht="12.75" x14ac:dyDescent="0.2">
      <c r="A335" s="5"/>
      <c r="B335" s="5"/>
      <c r="C335" s="9"/>
      <c r="D335" s="9"/>
      <c r="E335" s="9"/>
      <c r="F335" s="9"/>
      <c r="G335" s="9"/>
      <c r="H335" s="9"/>
      <c r="U335" s="11"/>
      <c r="V335" s="11"/>
      <c r="W335" s="11"/>
    </row>
    <row r="336" spans="1:23" ht="12.75" x14ac:dyDescent="0.2">
      <c r="A336" s="5"/>
      <c r="B336" s="5"/>
      <c r="C336" s="9"/>
      <c r="D336" s="9"/>
      <c r="E336" s="9"/>
      <c r="F336" s="9"/>
      <c r="G336" s="9"/>
      <c r="H336" s="9"/>
      <c r="U336" s="11"/>
      <c r="V336" s="11"/>
      <c r="W336" s="11"/>
    </row>
    <row r="337" spans="1:23" ht="12.75" x14ac:dyDescent="0.2">
      <c r="A337" s="5"/>
      <c r="B337" s="5"/>
      <c r="C337" s="9"/>
      <c r="D337" s="9"/>
      <c r="E337" s="9"/>
      <c r="F337" s="9"/>
      <c r="G337" s="9"/>
      <c r="H337" s="9"/>
      <c r="U337" s="11"/>
      <c r="V337" s="11"/>
      <c r="W337" s="11"/>
    </row>
    <row r="338" spans="1:23" ht="12.75" x14ac:dyDescent="0.2">
      <c r="A338" s="5"/>
      <c r="B338" s="5"/>
      <c r="C338" s="9"/>
      <c r="D338" s="9"/>
      <c r="E338" s="9"/>
      <c r="F338" s="9"/>
      <c r="G338" s="9"/>
      <c r="H338" s="9"/>
      <c r="U338" s="11"/>
      <c r="V338" s="11"/>
      <c r="W338" s="11"/>
    </row>
    <row r="339" spans="1:23" ht="12.75" x14ac:dyDescent="0.2">
      <c r="A339" s="5"/>
      <c r="B339" s="5"/>
      <c r="C339" s="9"/>
      <c r="D339" s="9"/>
      <c r="E339" s="9"/>
      <c r="F339" s="9"/>
      <c r="G339" s="9"/>
      <c r="H339" s="9"/>
      <c r="U339" s="11"/>
      <c r="V339" s="11"/>
      <c r="W339" s="11"/>
    </row>
    <row r="340" spans="1:23" ht="12.75" x14ac:dyDescent="0.2">
      <c r="A340" s="5"/>
      <c r="B340" s="5"/>
      <c r="C340" s="9"/>
      <c r="D340" s="9"/>
      <c r="E340" s="9"/>
      <c r="F340" s="9"/>
      <c r="G340" s="9"/>
      <c r="H340" s="9"/>
      <c r="U340" s="11"/>
      <c r="V340" s="11"/>
      <c r="W340" s="11"/>
    </row>
    <row r="341" spans="1:23" ht="12.75" x14ac:dyDescent="0.2">
      <c r="A341" s="5"/>
      <c r="B341" s="5"/>
      <c r="C341" s="9"/>
      <c r="D341" s="9"/>
      <c r="E341" s="9"/>
      <c r="F341" s="9"/>
      <c r="G341" s="9"/>
      <c r="H341" s="9"/>
      <c r="U341" s="11"/>
      <c r="V341" s="11"/>
      <c r="W341" s="11"/>
    </row>
    <row r="342" spans="1:23" ht="12.75" x14ac:dyDescent="0.2">
      <c r="A342" s="5"/>
      <c r="B342" s="5"/>
      <c r="C342" s="9"/>
      <c r="D342" s="9"/>
      <c r="E342" s="9"/>
      <c r="F342" s="9"/>
      <c r="G342" s="9"/>
      <c r="H342" s="9"/>
      <c r="U342" s="11"/>
      <c r="V342" s="11"/>
      <c r="W342" s="11"/>
    </row>
    <row r="343" spans="1:23" ht="12.75" x14ac:dyDescent="0.2">
      <c r="A343" s="5"/>
      <c r="B343" s="5"/>
      <c r="C343" s="9"/>
      <c r="D343" s="9"/>
      <c r="E343" s="9"/>
      <c r="F343" s="9"/>
      <c r="G343" s="9"/>
      <c r="H343" s="9"/>
      <c r="U343" s="11"/>
      <c r="V343" s="11"/>
      <c r="W343" s="11"/>
    </row>
    <row r="344" spans="1:23" ht="12.75" x14ac:dyDescent="0.2">
      <c r="A344" s="5"/>
      <c r="B344" s="5"/>
      <c r="C344" s="9"/>
      <c r="D344" s="9"/>
      <c r="E344" s="9"/>
      <c r="F344" s="9"/>
      <c r="G344" s="9"/>
      <c r="H344" s="9"/>
      <c r="U344" s="11"/>
      <c r="V344" s="11"/>
      <c r="W344" s="11"/>
    </row>
    <row r="345" spans="1:23" ht="12.75" x14ac:dyDescent="0.2">
      <c r="A345" s="5"/>
      <c r="B345" s="5"/>
      <c r="C345" s="9"/>
      <c r="D345" s="9"/>
      <c r="E345" s="9"/>
      <c r="F345" s="9"/>
      <c r="G345" s="9"/>
      <c r="H345" s="9"/>
      <c r="U345" s="11"/>
      <c r="V345" s="11"/>
      <c r="W345" s="11"/>
    </row>
    <row r="346" spans="1:23" ht="12.75" x14ac:dyDescent="0.2">
      <c r="A346" s="5"/>
      <c r="B346" s="5"/>
      <c r="C346" s="9"/>
      <c r="D346" s="9"/>
      <c r="E346" s="9"/>
      <c r="F346" s="9"/>
      <c r="G346" s="9"/>
      <c r="H346" s="9"/>
      <c r="U346" s="11"/>
      <c r="V346" s="11"/>
      <c r="W346" s="11"/>
    </row>
    <row r="347" spans="1:23" ht="12.75" x14ac:dyDescent="0.2">
      <c r="A347" s="5"/>
      <c r="B347" s="5"/>
      <c r="C347" s="9"/>
      <c r="D347" s="9"/>
      <c r="E347" s="9"/>
      <c r="F347" s="9"/>
      <c r="G347" s="9"/>
      <c r="H347" s="9"/>
      <c r="U347" s="11"/>
      <c r="V347" s="11"/>
      <c r="W347" s="11"/>
    </row>
    <row r="348" spans="1:23" ht="12.75" x14ac:dyDescent="0.2">
      <c r="A348" s="5"/>
      <c r="B348" s="5"/>
      <c r="C348" s="9"/>
      <c r="D348" s="9"/>
      <c r="E348" s="9"/>
      <c r="F348" s="9"/>
      <c r="G348" s="9"/>
      <c r="H348" s="9"/>
      <c r="U348" s="11"/>
      <c r="V348" s="11"/>
      <c r="W348" s="11"/>
    </row>
    <row r="349" spans="1:23" ht="12.75" x14ac:dyDescent="0.2">
      <c r="A349" s="5"/>
      <c r="B349" s="5"/>
      <c r="C349" s="9"/>
      <c r="D349" s="9"/>
      <c r="E349" s="9"/>
      <c r="F349" s="9"/>
      <c r="G349" s="9"/>
      <c r="H349" s="9"/>
      <c r="U349" s="11"/>
      <c r="V349" s="11"/>
      <c r="W349" s="11"/>
    </row>
    <row r="350" spans="1:23" ht="12.75" x14ac:dyDescent="0.2">
      <c r="A350" s="5"/>
      <c r="B350" s="5"/>
      <c r="C350" s="9"/>
      <c r="D350" s="9"/>
      <c r="E350" s="9"/>
      <c r="F350" s="9"/>
      <c r="G350" s="9"/>
      <c r="H350" s="9"/>
      <c r="U350" s="11"/>
      <c r="V350" s="11"/>
      <c r="W350" s="11"/>
    </row>
    <row r="351" spans="1:23" ht="12.75" x14ac:dyDescent="0.2">
      <c r="A351" s="5"/>
      <c r="B351" s="5"/>
      <c r="C351" s="9"/>
      <c r="D351" s="9"/>
      <c r="E351" s="9"/>
      <c r="F351" s="9"/>
      <c r="G351" s="9"/>
      <c r="H351" s="9"/>
      <c r="U351" s="11"/>
      <c r="V351" s="11"/>
      <c r="W351" s="11"/>
    </row>
    <row r="352" spans="1:23" ht="12.75" x14ac:dyDescent="0.2">
      <c r="A352" s="5"/>
      <c r="B352" s="5"/>
      <c r="C352" s="9"/>
      <c r="D352" s="9"/>
      <c r="E352" s="9"/>
      <c r="F352" s="9"/>
      <c r="G352" s="9"/>
      <c r="H352" s="9"/>
      <c r="U352" s="11"/>
      <c r="V352" s="11"/>
      <c r="W352" s="11"/>
    </row>
    <row r="353" spans="1:23" ht="12.75" x14ac:dyDescent="0.2">
      <c r="A353" s="5"/>
      <c r="B353" s="5"/>
      <c r="C353" s="9"/>
      <c r="D353" s="9"/>
      <c r="E353" s="9"/>
      <c r="F353" s="9"/>
      <c r="G353" s="9"/>
      <c r="H353" s="9"/>
      <c r="U353" s="11"/>
      <c r="V353" s="11"/>
      <c r="W353" s="11"/>
    </row>
    <row r="354" spans="1:23" ht="12.75" x14ac:dyDescent="0.2">
      <c r="A354" s="5"/>
      <c r="B354" s="5"/>
      <c r="C354" s="9"/>
      <c r="D354" s="9"/>
      <c r="E354" s="9"/>
      <c r="F354" s="9"/>
      <c r="G354" s="9"/>
      <c r="H354" s="9"/>
      <c r="U354" s="11"/>
      <c r="V354" s="11"/>
      <c r="W354" s="11"/>
    </row>
    <row r="355" spans="1:23" ht="12.75" x14ac:dyDescent="0.2">
      <c r="A355" s="5"/>
      <c r="B355" s="5"/>
      <c r="C355" s="9"/>
      <c r="D355" s="9"/>
      <c r="E355" s="9"/>
      <c r="F355" s="9"/>
      <c r="G355" s="9"/>
      <c r="H355" s="9"/>
      <c r="U355" s="11"/>
      <c r="V355" s="11"/>
      <c r="W355" s="11"/>
    </row>
    <row r="356" spans="1:23" ht="12.75" x14ac:dyDescent="0.2">
      <c r="A356" s="5"/>
      <c r="B356" s="5"/>
      <c r="C356" s="9"/>
      <c r="D356" s="9"/>
      <c r="E356" s="9"/>
      <c r="F356" s="9"/>
      <c r="G356" s="9"/>
      <c r="H356" s="9"/>
      <c r="U356" s="11"/>
      <c r="V356" s="11"/>
      <c r="W356" s="11"/>
    </row>
    <row r="357" spans="1:23" ht="12.75" x14ac:dyDescent="0.2">
      <c r="A357" s="5"/>
      <c r="B357" s="5"/>
      <c r="C357" s="9"/>
      <c r="D357" s="9"/>
      <c r="E357" s="9"/>
      <c r="F357" s="9"/>
      <c r="G357" s="9"/>
      <c r="H357" s="9"/>
      <c r="U357" s="11"/>
      <c r="V357" s="11"/>
      <c r="W357" s="11"/>
    </row>
    <row r="358" spans="1:23" ht="12.75" x14ac:dyDescent="0.2">
      <c r="A358" s="5"/>
      <c r="B358" s="5"/>
      <c r="C358" s="9"/>
      <c r="D358" s="9"/>
      <c r="E358" s="9"/>
      <c r="F358" s="9"/>
      <c r="G358" s="9"/>
      <c r="H358" s="9"/>
      <c r="U358" s="11"/>
      <c r="V358" s="11"/>
      <c r="W358" s="11"/>
    </row>
    <row r="359" spans="1:23" ht="12.75" x14ac:dyDescent="0.2">
      <c r="A359" s="5"/>
      <c r="B359" s="5"/>
      <c r="C359" s="9"/>
      <c r="D359" s="9"/>
      <c r="E359" s="9"/>
      <c r="F359" s="9"/>
      <c r="G359" s="9"/>
      <c r="H359" s="9"/>
      <c r="U359" s="11"/>
      <c r="V359" s="11"/>
      <c r="W359" s="11"/>
    </row>
    <row r="360" spans="1:23" ht="12.75" x14ac:dyDescent="0.2">
      <c r="A360" s="5"/>
      <c r="B360" s="5"/>
      <c r="C360" s="9"/>
      <c r="D360" s="9"/>
      <c r="E360" s="9"/>
      <c r="F360" s="9"/>
      <c r="G360" s="9"/>
      <c r="H360" s="9"/>
      <c r="U360" s="11"/>
      <c r="V360" s="11"/>
      <c r="W360" s="11"/>
    </row>
    <row r="361" spans="1:23" ht="12.75" x14ac:dyDescent="0.2">
      <c r="A361" s="5"/>
      <c r="B361" s="5"/>
      <c r="C361" s="9"/>
      <c r="D361" s="9"/>
      <c r="E361" s="9"/>
      <c r="F361" s="9"/>
      <c r="G361" s="9"/>
      <c r="H361" s="9"/>
      <c r="U361" s="11"/>
      <c r="V361" s="11"/>
      <c r="W361" s="11"/>
    </row>
    <row r="362" spans="1:23" ht="12.75" x14ac:dyDescent="0.2">
      <c r="A362" s="5"/>
      <c r="B362" s="5"/>
      <c r="C362" s="9"/>
      <c r="D362" s="9"/>
      <c r="E362" s="9"/>
      <c r="F362" s="9"/>
      <c r="G362" s="9"/>
      <c r="H362" s="9"/>
      <c r="U362" s="11"/>
      <c r="V362" s="11"/>
      <c r="W362" s="11"/>
    </row>
    <row r="363" spans="1:23" ht="12.75" x14ac:dyDescent="0.2">
      <c r="A363" s="5"/>
      <c r="B363" s="5"/>
      <c r="C363" s="9"/>
      <c r="D363" s="9"/>
      <c r="E363" s="9"/>
      <c r="F363" s="9"/>
      <c r="G363" s="9"/>
      <c r="H363" s="9"/>
      <c r="U363" s="11"/>
      <c r="V363" s="11"/>
      <c r="W363" s="11"/>
    </row>
    <row r="364" spans="1:23" ht="12.75" x14ac:dyDescent="0.2">
      <c r="A364" s="5"/>
      <c r="B364" s="5"/>
      <c r="C364" s="9"/>
      <c r="D364" s="9"/>
      <c r="E364" s="9"/>
      <c r="F364" s="9"/>
      <c r="G364" s="9"/>
      <c r="H364" s="9"/>
      <c r="U364" s="11"/>
      <c r="V364" s="11"/>
      <c r="W364" s="11"/>
    </row>
    <row r="365" spans="1:23" ht="12.75" x14ac:dyDescent="0.2">
      <c r="A365" s="5"/>
      <c r="B365" s="5"/>
      <c r="C365" s="9"/>
      <c r="D365" s="9"/>
      <c r="E365" s="9"/>
      <c r="F365" s="9"/>
      <c r="G365" s="9"/>
      <c r="H365" s="9"/>
      <c r="U365" s="11"/>
      <c r="V365" s="11"/>
      <c r="W365" s="11"/>
    </row>
    <row r="366" spans="1:23" ht="12.75" x14ac:dyDescent="0.2">
      <c r="A366" s="5"/>
      <c r="B366" s="5"/>
      <c r="C366" s="9"/>
      <c r="D366" s="9"/>
      <c r="E366" s="9"/>
      <c r="F366" s="9"/>
      <c r="G366" s="9"/>
      <c r="H366" s="9"/>
      <c r="U366" s="11"/>
      <c r="V366" s="11"/>
      <c r="W366" s="11"/>
    </row>
    <row r="367" spans="1:23" ht="12.75" x14ac:dyDescent="0.2">
      <c r="A367" s="5"/>
      <c r="B367" s="5"/>
      <c r="C367" s="9"/>
      <c r="D367" s="9"/>
      <c r="E367" s="9"/>
      <c r="F367" s="9"/>
      <c r="G367" s="9"/>
      <c r="H367" s="9"/>
      <c r="U367" s="11"/>
      <c r="V367" s="11"/>
      <c r="W367" s="11"/>
    </row>
    <row r="368" spans="1:23" ht="12.75" x14ac:dyDescent="0.2">
      <c r="A368" s="5"/>
      <c r="B368" s="5"/>
      <c r="C368" s="9"/>
      <c r="D368" s="9"/>
      <c r="E368" s="9"/>
      <c r="F368" s="9"/>
      <c r="G368" s="9"/>
      <c r="H368" s="9"/>
      <c r="U368" s="11"/>
      <c r="V368" s="11"/>
      <c r="W368" s="11"/>
    </row>
    <row r="369" spans="1:23" ht="12.75" x14ac:dyDescent="0.2">
      <c r="A369" s="5"/>
      <c r="B369" s="5"/>
      <c r="C369" s="9"/>
      <c r="D369" s="9"/>
      <c r="E369" s="9"/>
      <c r="F369" s="9"/>
      <c r="G369" s="9"/>
      <c r="H369" s="9"/>
      <c r="U369" s="11"/>
      <c r="V369" s="11"/>
      <c r="W369" s="11"/>
    </row>
    <row r="370" spans="1:23" ht="12.75" x14ac:dyDescent="0.2">
      <c r="A370" s="5"/>
      <c r="B370" s="5"/>
      <c r="C370" s="9"/>
      <c r="D370" s="9"/>
      <c r="E370" s="9"/>
      <c r="F370" s="9"/>
      <c r="G370" s="9"/>
      <c r="H370" s="9"/>
      <c r="U370" s="11"/>
      <c r="V370" s="11"/>
      <c r="W370" s="11"/>
    </row>
    <row r="371" spans="1:23" ht="12.75" x14ac:dyDescent="0.2">
      <c r="A371" s="5"/>
      <c r="B371" s="5"/>
      <c r="C371" s="9"/>
      <c r="D371" s="9"/>
      <c r="E371" s="9"/>
      <c r="F371" s="9"/>
      <c r="G371" s="9"/>
      <c r="H371" s="9"/>
      <c r="U371" s="11"/>
      <c r="V371" s="11"/>
      <c r="W371" s="11"/>
    </row>
    <row r="372" spans="1:23" ht="12.75" x14ac:dyDescent="0.2">
      <c r="A372" s="5"/>
      <c r="B372" s="5"/>
      <c r="C372" s="9"/>
      <c r="D372" s="9"/>
      <c r="E372" s="9"/>
      <c r="F372" s="9"/>
      <c r="G372" s="9"/>
      <c r="H372" s="9"/>
      <c r="U372" s="11"/>
      <c r="V372" s="11"/>
      <c r="W372" s="11"/>
    </row>
    <row r="373" spans="1:23" ht="12.75" x14ac:dyDescent="0.2">
      <c r="A373" s="5"/>
      <c r="B373" s="5"/>
      <c r="C373" s="9"/>
      <c r="D373" s="9"/>
      <c r="E373" s="9"/>
      <c r="F373" s="9"/>
      <c r="G373" s="9"/>
      <c r="H373" s="9"/>
      <c r="U373" s="11"/>
      <c r="V373" s="11"/>
      <c r="W373" s="11"/>
    </row>
    <row r="374" spans="1:23" ht="12.75" x14ac:dyDescent="0.2">
      <c r="A374" s="5"/>
      <c r="B374" s="5"/>
      <c r="C374" s="9"/>
      <c r="D374" s="9"/>
      <c r="E374" s="9"/>
      <c r="F374" s="9"/>
      <c r="G374" s="9"/>
      <c r="H374" s="9"/>
      <c r="U374" s="11"/>
      <c r="V374" s="11"/>
      <c r="W374" s="11"/>
    </row>
    <row r="375" spans="1:23" ht="12.75" x14ac:dyDescent="0.2">
      <c r="A375" s="5"/>
      <c r="B375" s="5"/>
      <c r="C375" s="9"/>
      <c r="D375" s="9"/>
      <c r="E375" s="9"/>
      <c r="F375" s="9"/>
      <c r="G375" s="9"/>
      <c r="H375" s="9"/>
      <c r="U375" s="11"/>
      <c r="V375" s="11"/>
      <c r="W375" s="11"/>
    </row>
    <row r="376" spans="1:23" ht="12.75" x14ac:dyDescent="0.2">
      <c r="A376" s="5"/>
      <c r="B376" s="5"/>
      <c r="C376" s="9"/>
      <c r="D376" s="9"/>
      <c r="E376" s="9"/>
      <c r="F376" s="9"/>
      <c r="G376" s="9"/>
      <c r="H376" s="9"/>
      <c r="U376" s="11"/>
      <c r="V376" s="11"/>
      <c r="W376" s="11"/>
    </row>
    <row r="377" spans="1:23" ht="12.75" x14ac:dyDescent="0.2">
      <c r="A377" s="5"/>
      <c r="B377" s="5"/>
      <c r="C377" s="9"/>
      <c r="D377" s="9"/>
      <c r="E377" s="9"/>
      <c r="F377" s="9"/>
      <c r="G377" s="9"/>
      <c r="H377" s="9"/>
      <c r="U377" s="11"/>
      <c r="V377" s="11"/>
      <c r="W377" s="11"/>
    </row>
    <row r="378" spans="1:23" ht="12.75" x14ac:dyDescent="0.2">
      <c r="A378" s="5"/>
      <c r="B378" s="5"/>
      <c r="C378" s="9"/>
      <c r="D378" s="9"/>
      <c r="E378" s="9"/>
      <c r="F378" s="9"/>
      <c r="G378" s="9"/>
      <c r="H378" s="9"/>
      <c r="U378" s="11"/>
      <c r="V378" s="11"/>
      <c r="W378" s="11"/>
    </row>
    <row r="379" spans="1:23" ht="12.75" x14ac:dyDescent="0.2">
      <c r="A379" s="5"/>
      <c r="B379" s="5"/>
      <c r="C379" s="9"/>
      <c r="D379" s="9"/>
      <c r="E379" s="9"/>
      <c r="F379" s="9"/>
      <c r="G379" s="9"/>
      <c r="H379" s="9"/>
      <c r="U379" s="11"/>
      <c r="V379" s="11"/>
      <c r="W379" s="11"/>
    </row>
    <row r="380" spans="1:23" ht="12.75" x14ac:dyDescent="0.2">
      <c r="A380" s="5"/>
      <c r="B380" s="5"/>
      <c r="C380" s="9"/>
      <c r="D380" s="9"/>
      <c r="E380" s="9"/>
      <c r="F380" s="9"/>
      <c r="G380" s="9"/>
      <c r="H380" s="9"/>
      <c r="U380" s="11"/>
      <c r="V380" s="11"/>
      <c r="W380" s="11"/>
    </row>
    <row r="381" spans="1:23" ht="12.75" x14ac:dyDescent="0.2">
      <c r="A381" s="5"/>
      <c r="B381" s="5"/>
      <c r="C381" s="9"/>
      <c r="D381" s="9"/>
      <c r="E381" s="9"/>
      <c r="F381" s="9"/>
      <c r="G381" s="9"/>
      <c r="H381" s="9"/>
      <c r="U381" s="11"/>
      <c r="V381" s="11"/>
      <c r="W381" s="11"/>
    </row>
    <row r="382" spans="1:23" ht="12.75" x14ac:dyDescent="0.2">
      <c r="A382" s="5"/>
      <c r="B382" s="5"/>
      <c r="C382" s="9"/>
      <c r="D382" s="9"/>
      <c r="E382" s="9"/>
      <c r="F382" s="9"/>
      <c r="G382" s="9"/>
      <c r="H382" s="9"/>
      <c r="U382" s="11"/>
      <c r="V382" s="11"/>
      <c r="W382" s="11"/>
    </row>
    <row r="383" spans="1:23" ht="12.75" x14ac:dyDescent="0.2">
      <c r="A383" s="5"/>
      <c r="B383" s="5"/>
      <c r="C383" s="9"/>
      <c r="D383" s="9"/>
      <c r="E383" s="9"/>
      <c r="F383" s="9"/>
      <c r="G383" s="9"/>
      <c r="H383" s="9"/>
      <c r="U383" s="11"/>
      <c r="V383" s="11"/>
      <c r="W383" s="11"/>
    </row>
    <row r="384" spans="1:23" ht="12.75" x14ac:dyDescent="0.2">
      <c r="A384" s="5"/>
      <c r="B384" s="5"/>
      <c r="C384" s="9"/>
      <c r="D384" s="9"/>
      <c r="E384" s="9"/>
      <c r="F384" s="9"/>
      <c r="G384" s="9"/>
      <c r="H384" s="9"/>
      <c r="U384" s="11"/>
      <c r="V384" s="11"/>
      <c r="W384" s="11"/>
    </row>
    <row r="385" spans="1:23" ht="12.75" x14ac:dyDescent="0.2">
      <c r="A385" s="5"/>
      <c r="B385" s="5"/>
      <c r="C385" s="9"/>
      <c r="D385" s="9"/>
      <c r="E385" s="9"/>
      <c r="F385" s="9"/>
      <c r="G385" s="9"/>
      <c r="H385" s="9"/>
      <c r="U385" s="11"/>
      <c r="V385" s="11"/>
      <c r="W385" s="11"/>
    </row>
    <row r="386" spans="1:23" ht="12.75" x14ac:dyDescent="0.2">
      <c r="A386" s="5"/>
      <c r="B386" s="5"/>
      <c r="C386" s="9"/>
      <c r="D386" s="9"/>
      <c r="E386" s="9"/>
      <c r="F386" s="9"/>
      <c r="G386" s="9"/>
      <c r="H386" s="9"/>
      <c r="U386" s="11"/>
      <c r="V386" s="11"/>
      <c r="W386" s="11"/>
    </row>
    <row r="387" spans="1:23" ht="12.75" x14ac:dyDescent="0.2">
      <c r="A387" s="5"/>
      <c r="B387" s="5"/>
      <c r="C387" s="9"/>
      <c r="D387" s="9"/>
      <c r="E387" s="9"/>
      <c r="F387" s="9"/>
      <c r="G387" s="9"/>
      <c r="H387" s="9"/>
      <c r="U387" s="11"/>
      <c r="V387" s="11"/>
      <c r="W387" s="11"/>
    </row>
    <row r="388" spans="1:23" ht="12.75" x14ac:dyDescent="0.2">
      <c r="A388" s="5"/>
      <c r="B388" s="5"/>
      <c r="C388" s="9"/>
      <c r="D388" s="9"/>
      <c r="E388" s="9"/>
      <c r="F388" s="9"/>
      <c r="G388" s="9"/>
      <c r="H388" s="9"/>
      <c r="U388" s="11"/>
      <c r="V388" s="11"/>
      <c r="W388" s="11"/>
    </row>
    <row r="389" spans="1:23" ht="12.75" x14ac:dyDescent="0.2">
      <c r="A389" s="5"/>
      <c r="B389" s="5"/>
      <c r="C389" s="9"/>
      <c r="D389" s="9"/>
      <c r="E389" s="9"/>
      <c r="F389" s="9"/>
      <c r="G389" s="9"/>
      <c r="H389" s="9"/>
      <c r="U389" s="11"/>
      <c r="V389" s="11"/>
      <c r="W389" s="11"/>
    </row>
    <row r="390" spans="1:23" ht="12.75" x14ac:dyDescent="0.2">
      <c r="A390" s="5"/>
      <c r="B390" s="5"/>
      <c r="C390" s="9"/>
      <c r="D390" s="9"/>
      <c r="E390" s="9"/>
      <c r="F390" s="9"/>
      <c r="G390" s="9"/>
      <c r="H390" s="9"/>
      <c r="U390" s="11"/>
      <c r="V390" s="11"/>
      <c r="W390" s="11"/>
    </row>
    <row r="391" spans="1:23" ht="12.75" x14ac:dyDescent="0.2">
      <c r="A391" s="5"/>
      <c r="B391" s="5"/>
      <c r="C391" s="9"/>
      <c r="D391" s="9"/>
      <c r="E391" s="9"/>
      <c r="F391" s="9"/>
      <c r="G391" s="9"/>
      <c r="H391" s="9"/>
      <c r="U391" s="11"/>
      <c r="V391" s="11"/>
      <c r="W391" s="11"/>
    </row>
    <row r="392" spans="1:23" ht="12.75" x14ac:dyDescent="0.2">
      <c r="A392" s="5"/>
      <c r="B392" s="5"/>
      <c r="C392" s="9"/>
      <c r="D392" s="9"/>
      <c r="E392" s="9"/>
      <c r="F392" s="9"/>
      <c r="G392" s="9"/>
      <c r="H392" s="9"/>
      <c r="U392" s="11"/>
      <c r="V392" s="11"/>
      <c r="W392" s="11"/>
    </row>
    <row r="393" spans="1:23" ht="12.75" x14ac:dyDescent="0.2">
      <c r="A393" s="5"/>
      <c r="B393" s="5"/>
      <c r="C393" s="9"/>
      <c r="D393" s="9"/>
      <c r="E393" s="9"/>
      <c r="F393" s="9"/>
      <c r="G393" s="9"/>
      <c r="H393" s="9"/>
      <c r="U393" s="11"/>
      <c r="V393" s="11"/>
      <c r="W393" s="11"/>
    </row>
    <row r="394" spans="1:23" ht="12.75" x14ac:dyDescent="0.2">
      <c r="A394" s="5"/>
      <c r="B394" s="5"/>
      <c r="C394" s="9"/>
      <c r="D394" s="9"/>
      <c r="E394" s="9"/>
      <c r="F394" s="9"/>
      <c r="G394" s="9"/>
      <c r="H394" s="9"/>
      <c r="U394" s="11"/>
      <c r="V394" s="11"/>
      <c r="W394" s="11"/>
    </row>
    <row r="395" spans="1:23" ht="12.75" x14ac:dyDescent="0.2">
      <c r="A395" s="5"/>
      <c r="B395" s="5"/>
      <c r="C395" s="9"/>
      <c r="D395" s="9"/>
      <c r="E395" s="9"/>
      <c r="F395" s="9"/>
      <c r="G395" s="9"/>
      <c r="H395" s="9"/>
      <c r="U395" s="11"/>
      <c r="V395" s="11"/>
      <c r="W395" s="11"/>
    </row>
    <row r="396" spans="1:23" ht="12.75" x14ac:dyDescent="0.2">
      <c r="A396" s="5"/>
      <c r="B396" s="5"/>
      <c r="C396" s="9"/>
      <c r="D396" s="9"/>
      <c r="E396" s="9"/>
      <c r="F396" s="9"/>
      <c r="G396" s="9"/>
      <c r="H396" s="9"/>
      <c r="U396" s="11"/>
      <c r="V396" s="11"/>
      <c r="W396" s="11"/>
    </row>
    <row r="397" spans="1:23" ht="12.75" x14ac:dyDescent="0.2">
      <c r="A397" s="5"/>
      <c r="B397" s="5"/>
      <c r="C397" s="9"/>
      <c r="D397" s="9"/>
      <c r="E397" s="9"/>
      <c r="F397" s="9"/>
      <c r="G397" s="9"/>
      <c r="H397" s="9"/>
      <c r="U397" s="11"/>
      <c r="V397" s="11"/>
      <c r="W397" s="11"/>
    </row>
    <row r="398" spans="1:23" ht="12.75" x14ac:dyDescent="0.2">
      <c r="A398" s="5"/>
      <c r="B398" s="5"/>
      <c r="C398" s="9"/>
      <c r="D398" s="9"/>
      <c r="E398" s="9"/>
      <c r="F398" s="9"/>
      <c r="G398" s="9"/>
      <c r="H398" s="9"/>
      <c r="U398" s="11"/>
      <c r="V398" s="11"/>
      <c r="W398" s="11"/>
    </row>
    <row r="399" spans="1:23" ht="12.75" x14ac:dyDescent="0.2">
      <c r="A399" s="5"/>
      <c r="B399" s="5"/>
      <c r="C399" s="9"/>
      <c r="D399" s="9"/>
      <c r="E399" s="9"/>
      <c r="F399" s="9"/>
      <c r="G399" s="9"/>
      <c r="H399" s="9"/>
      <c r="U399" s="11"/>
      <c r="V399" s="11"/>
      <c r="W399" s="11"/>
    </row>
    <row r="400" spans="1:23" ht="12.75" x14ac:dyDescent="0.2">
      <c r="A400" s="5"/>
      <c r="B400" s="5"/>
      <c r="C400" s="9"/>
      <c r="D400" s="9"/>
      <c r="E400" s="9"/>
      <c r="F400" s="9"/>
      <c r="G400" s="9"/>
      <c r="H400" s="9"/>
      <c r="U400" s="11"/>
      <c r="V400" s="11"/>
      <c r="W400" s="11"/>
    </row>
    <row r="401" spans="1:23" ht="12.75" x14ac:dyDescent="0.2">
      <c r="A401" s="5"/>
      <c r="B401" s="5"/>
      <c r="C401" s="9"/>
      <c r="D401" s="9"/>
      <c r="E401" s="9"/>
      <c r="F401" s="9"/>
      <c r="G401" s="9"/>
      <c r="H401" s="9"/>
      <c r="U401" s="11"/>
      <c r="V401" s="11"/>
      <c r="W401" s="11"/>
    </row>
    <row r="402" spans="1:23" ht="12.75" x14ac:dyDescent="0.2">
      <c r="A402" s="5"/>
      <c r="B402" s="5"/>
      <c r="C402" s="9"/>
      <c r="D402" s="9"/>
      <c r="E402" s="9"/>
      <c r="F402" s="9"/>
      <c r="G402" s="9"/>
      <c r="H402" s="9"/>
      <c r="U402" s="11"/>
      <c r="V402" s="11"/>
      <c r="W402" s="11"/>
    </row>
    <row r="403" spans="1:23" ht="12.75" x14ac:dyDescent="0.2">
      <c r="A403" s="5"/>
      <c r="B403" s="5"/>
      <c r="C403" s="9"/>
      <c r="D403" s="9"/>
      <c r="E403" s="9"/>
      <c r="F403" s="9"/>
      <c r="G403" s="9"/>
      <c r="H403" s="9"/>
      <c r="U403" s="11"/>
      <c r="V403" s="11"/>
      <c r="W403" s="11"/>
    </row>
    <row r="404" spans="1:23" ht="12.75" x14ac:dyDescent="0.2">
      <c r="A404" s="5"/>
      <c r="B404" s="5"/>
      <c r="C404" s="9"/>
      <c r="D404" s="9"/>
      <c r="E404" s="9"/>
      <c r="F404" s="9"/>
      <c r="G404" s="9"/>
      <c r="H404" s="9"/>
      <c r="U404" s="11"/>
      <c r="V404" s="11"/>
      <c r="W404" s="11"/>
    </row>
    <row r="405" spans="1:23" ht="12.75" x14ac:dyDescent="0.2">
      <c r="A405" s="5"/>
      <c r="B405" s="5"/>
      <c r="C405" s="9"/>
      <c r="D405" s="9"/>
      <c r="E405" s="9"/>
      <c r="F405" s="9"/>
      <c r="G405" s="9"/>
      <c r="H405" s="9"/>
      <c r="U405" s="11"/>
      <c r="V405" s="11"/>
      <c r="W405" s="11"/>
    </row>
    <row r="406" spans="1:23" ht="12.75" x14ac:dyDescent="0.2">
      <c r="A406" s="5"/>
      <c r="B406" s="5"/>
      <c r="C406" s="9"/>
      <c r="D406" s="9"/>
      <c r="E406" s="9"/>
      <c r="F406" s="9"/>
      <c r="G406" s="9"/>
      <c r="H406" s="9"/>
      <c r="U406" s="11"/>
      <c r="V406" s="11"/>
      <c r="W406" s="11"/>
    </row>
    <row r="407" spans="1:23" ht="12.75" x14ac:dyDescent="0.2">
      <c r="A407" s="5"/>
      <c r="B407" s="5"/>
      <c r="C407" s="9"/>
      <c r="D407" s="9"/>
      <c r="E407" s="9"/>
      <c r="F407" s="9"/>
      <c r="G407" s="9"/>
      <c r="H407" s="9"/>
      <c r="U407" s="11"/>
      <c r="V407" s="11"/>
      <c r="W407" s="11"/>
    </row>
    <row r="408" spans="1:23" ht="12.75" x14ac:dyDescent="0.2">
      <c r="A408" s="5"/>
      <c r="B408" s="5"/>
      <c r="C408" s="9"/>
      <c r="D408" s="9"/>
      <c r="E408" s="9"/>
      <c r="F408" s="9"/>
      <c r="G408" s="9"/>
      <c r="H408" s="9"/>
      <c r="U408" s="11"/>
      <c r="V408" s="11"/>
      <c r="W408" s="11"/>
    </row>
    <row r="409" spans="1:23" ht="12.75" x14ac:dyDescent="0.2">
      <c r="A409" s="5"/>
      <c r="B409" s="5"/>
      <c r="C409" s="9"/>
      <c r="D409" s="9"/>
      <c r="E409" s="9"/>
      <c r="F409" s="9"/>
      <c r="G409" s="9"/>
      <c r="H409" s="9"/>
      <c r="U409" s="11"/>
      <c r="V409" s="11"/>
      <c r="W409" s="11"/>
    </row>
    <row r="410" spans="1:23" ht="12.75" x14ac:dyDescent="0.2">
      <c r="A410" s="5"/>
      <c r="B410" s="5"/>
      <c r="C410" s="9"/>
      <c r="D410" s="9"/>
      <c r="E410" s="9"/>
      <c r="F410" s="9"/>
      <c r="G410" s="9"/>
      <c r="H410" s="9"/>
      <c r="U410" s="11"/>
      <c r="V410" s="11"/>
      <c r="W410" s="11"/>
    </row>
    <row r="411" spans="1:23" ht="12.75" x14ac:dyDescent="0.2">
      <c r="A411" s="5"/>
      <c r="B411" s="5"/>
      <c r="C411" s="9"/>
      <c r="D411" s="9"/>
      <c r="E411" s="9"/>
      <c r="F411" s="9"/>
      <c r="G411" s="9"/>
      <c r="H411" s="9"/>
      <c r="U411" s="11"/>
      <c r="V411" s="11"/>
      <c r="W411" s="11"/>
    </row>
    <row r="412" spans="1:23" ht="12.75" x14ac:dyDescent="0.2">
      <c r="A412" s="5"/>
      <c r="B412" s="5"/>
      <c r="C412" s="9"/>
      <c r="D412" s="9"/>
      <c r="E412" s="9"/>
      <c r="F412" s="9"/>
      <c r="G412" s="9"/>
      <c r="H412" s="9"/>
      <c r="U412" s="11"/>
      <c r="V412" s="11"/>
      <c r="W412" s="11"/>
    </row>
    <row r="413" spans="1:23" ht="12.75" x14ac:dyDescent="0.2">
      <c r="A413" s="5"/>
      <c r="B413" s="5"/>
      <c r="C413" s="9"/>
      <c r="D413" s="9"/>
      <c r="E413" s="9"/>
      <c r="F413" s="9"/>
      <c r="G413" s="9"/>
      <c r="H413" s="9"/>
      <c r="U413" s="11"/>
      <c r="V413" s="11"/>
      <c r="W413" s="11"/>
    </row>
    <row r="414" spans="1:23" ht="12.75" x14ac:dyDescent="0.2">
      <c r="A414" s="5"/>
      <c r="B414" s="5"/>
      <c r="C414" s="9"/>
      <c r="D414" s="9"/>
      <c r="E414" s="9"/>
      <c r="F414" s="9"/>
      <c r="G414" s="9"/>
      <c r="H414" s="9"/>
      <c r="U414" s="11"/>
      <c r="V414" s="11"/>
      <c r="W414" s="11"/>
    </row>
    <row r="415" spans="1:23" ht="12.75" x14ac:dyDescent="0.2">
      <c r="A415" s="5"/>
      <c r="B415" s="5"/>
      <c r="C415" s="9"/>
      <c r="D415" s="9"/>
      <c r="E415" s="9"/>
      <c r="F415" s="9"/>
      <c r="G415" s="9"/>
      <c r="H415" s="9"/>
      <c r="U415" s="11"/>
      <c r="V415" s="11"/>
      <c r="W415" s="11"/>
    </row>
    <row r="416" spans="1:23" ht="12.75" x14ac:dyDescent="0.2">
      <c r="A416" s="5"/>
      <c r="B416" s="5"/>
      <c r="C416" s="9"/>
      <c r="D416" s="9"/>
      <c r="E416" s="9"/>
      <c r="F416" s="9"/>
      <c r="G416" s="9"/>
      <c r="H416" s="9"/>
      <c r="U416" s="11"/>
      <c r="V416" s="11"/>
      <c r="W416" s="11"/>
    </row>
    <row r="417" spans="1:23" ht="12.75" x14ac:dyDescent="0.2">
      <c r="A417" s="5"/>
      <c r="B417" s="5"/>
      <c r="C417" s="9"/>
      <c r="D417" s="9"/>
      <c r="E417" s="9"/>
      <c r="F417" s="9"/>
      <c r="G417" s="9"/>
      <c r="H417" s="9"/>
      <c r="U417" s="11"/>
      <c r="V417" s="11"/>
      <c r="W417" s="11"/>
    </row>
    <row r="418" spans="1:23" ht="12.75" x14ac:dyDescent="0.2">
      <c r="A418" s="5"/>
      <c r="B418" s="5"/>
      <c r="C418" s="9"/>
      <c r="D418" s="9"/>
      <c r="E418" s="9"/>
      <c r="F418" s="9"/>
      <c r="G418" s="9"/>
      <c r="H418" s="9"/>
      <c r="U418" s="11"/>
      <c r="V418" s="11"/>
      <c r="W418" s="11"/>
    </row>
    <row r="419" spans="1:23" ht="12.75" x14ac:dyDescent="0.2">
      <c r="A419" s="5"/>
      <c r="B419" s="5"/>
      <c r="C419" s="9"/>
      <c r="D419" s="9"/>
      <c r="E419" s="9"/>
      <c r="F419" s="9"/>
      <c r="G419" s="9"/>
      <c r="H419" s="9"/>
      <c r="U419" s="11"/>
      <c r="V419" s="11"/>
      <c r="W419" s="11"/>
    </row>
    <row r="420" spans="1:23" ht="12.75" x14ac:dyDescent="0.2">
      <c r="A420" s="5"/>
      <c r="B420" s="5"/>
      <c r="C420" s="9"/>
      <c r="D420" s="9"/>
      <c r="E420" s="9"/>
      <c r="F420" s="9"/>
      <c r="G420" s="9"/>
      <c r="H420" s="9"/>
      <c r="U420" s="11"/>
      <c r="V420" s="11"/>
      <c r="W420" s="11"/>
    </row>
    <row r="421" spans="1:23" ht="12.75" x14ac:dyDescent="0.2">
      <c r="A421" s="5"/>
      <c r="B421" s="5"/>
      <c r="C421" s="9"/>
      <c r="D421" s="9"/>
      <c r="E421" s="9"/>
      <c r="F421" s="9"/>
      <c r="G421" s="9"/>
      <c r="H421" s="9"/>
      <c r="U421" s="11"/>
      <c r="V421" s="11"/>
      <c r="W421" s="11"/>
    </row>
    <row r="422" spans="1:23" ht="12.75" x14ac:dyDescent="0.2">
      <c r="A422" s="5"/>
      <c r="B422" s="5"/>
      <c r="C422" s="9"/>
      <c r="D422" s="9"/>
      <c r="E422" s="9"/>
      <c r="F422" s="9"/>
      <c r="G422" s="9"/>
      <c r="H422" s="9"/>
      <c r="U422" s="11"/>
      <c r="V422" s="11"/>
      <c r="W422" s="11"/>
    </row>
    <row r="423" spans="1:23" ht="12.75" x14ac:dyDescent="0.2">
      <c r="A423" s="5"/>
      <c r="B423" s="5"/>
      <c r="C423" s="9"/>
      <c r="D423" s="9"/>
      <c r="E423" s="9"/>
      <c r="F423" s="9"/>
      <c r="G423" s="9"/>
      <c r="H423" s="9"/>
      <c r="U423" s="11"/>
      <c r="V423" s="11"/>
      <c r="W423" s="11"/>
    </row>
    <row r="424" spans="1:23" ht="12.75" x14ac:dyDescent="0.2">
      <c r="A424" s="5"/>
      <c r="B424" s="5"/>
      <c r="C424" s="9"/>
      <c r="D424" s="9"/>
      <c r="E424" s="9"/>
      <c r="F424" s="9"/>
      <c r="G424" s="9"/>
      <c r="H424" s="9"/>
      <c r="U424" s="11"/>
      <c r="V424" s="11"/>
      <c r="W424" s="11"/>
    </row>
    <row r="425" spans="1:23" ht="12.75" x14ac:dyDescent="0.2">
      <c r="A425" s="5"/>
      <c r="B425" s="5"/>
      <c r="C425" s="9"/>
      <c r="D425" s="9"/>
      <c r="E425" s="9"/>
      <c r="F425" s="9"/>
      <c r="G425" s="9"/>
      <c r="H425" s="9"/>
      <c r="U425" s="11"/>
      <c r="V425" s="11"/>
      <c r="W425" s="11"/>
    </row>
    <row r="426" spans="1:23" ht="12.75" x14ac:dyDescent="0.2">
      <c r="A426" s="5"/>
      <c r="B426" s="5"/>
      <c r="C426" s="9"/>
      <c r="D426" s="9"/>
      <c r="E426" s="9"/>
      <c r="F426" s="9"/>
      <c r="G426" s="9"/>
      <c r="H426" s="9"/>
      <c r="U426" s="11"/>
      <c r="V426" s="11"/>
      <c r="W426" s="11"/>
    </row>
    <row r="427" spans="1:23" ht="12.75" x14ac:dyDescent="0.2">
      <c r="A427" s="5"/>
      <c r="B427" s="5"/>
      <c r="C427" s="9"/>
      <c r="D427" s="9"/>
      <c r="E427" s="9"/>
      <c r="F427" s="9"/>
      <c r="G427" s="9"/>
      <c r="H427" s="9"/>
      <c r="U427" s="11"/>
      <c r="V427" s="11"/>
      <c r="W427" s="11"/>
    </row>
    <row r="428" spans="1:23" ht="12.75" x14ac:dyDescent="0.2">
      <c r="A428" s="5"/>
      <c r="B428" s="5"/>
      <c r="C428" s="9"/>
      <c r="D428" s="9"/>
      <c r="E428" s="9"/>
      <c r="F428" s="9"/>
      <c r="G428" s="9"/>
      <c r="H428" s="9"/>
      <c r="U428" s="11"/>
      <c r="V428" s="11"/>
      <c r="W428" s="11"/>
    </row>
    <row r="429" spans="1:23" ht="12.75" x14ac:dyDescent="0.2">
      <c r="A429" s="5"/>
      <c r="B429" s="5"/>
      <c r="C429" s="9"/>
      <c r="D429" s="9"/>
      <c r="E429" s="9"/>
      <c r="F429" s="9"/>
      <c r="G429" s="9"/>
      <c r="H429" s="9"/>
      <c r="U429" s="11"/>
      <c r="V429" s="11"/>
      <c r="W429" s="11"/>
    </row>
    <row r="430" spans="1:23" ht="12.75" x14ac:dyDescent="0.2">
      <c r="A430" s="5"/>
      <c r="B430" s="5"/>
      <c r="C430" s="9"/>
      <c r="D430" s="9"/>
      <c r="E430" s="9"/>
      <c r="F430" s="9"/>
      <c r="G430" s="9"/>
      <c r="H430" s="9"/>
      <c r="U430" s="11"/>
      <c r="V430" s="11"/>
      <c r="W430" s="11"/>
    </row>
    <row r="431" spans="1:23" ht="12.75" x14ac:dyDescent="0.2">
      <c r="A431" s="5"/>
      <c r="B431" s="5"/>
      <c r="C431" s="9"/>
      <c r="D431" s="9"/>
      <c r="E431" s="9"/>
      <c r="F431" s="9"/>
      <c r="G431" s="9"/>
      <c r="H431" s="9"/>
      <c r="U431" s="11"/>
      <c r="V431" s="11"/>
      <c r="W431" s="11"/>
    </row>
    <row r="432" spans="1:23" ht="12.75" x14ac:dyDescent="0.2">
      <c r="A432" s="5"/>
      <c r="B432" s="5"/>
      <c r="C432" s="9"/>
      <c r="D432" s="9"/>
      <c r="E432" s="9"/>
      <c r="F432" s="9"/>
      <c r="G432" s="9"/>
      <c r="H432" s="9"/>
      <c r="U432" s="11"/>
      <c r="V432" s="11"/>
      <c r="W432" s="11"/>
    </row>
    <row r="433" spans="1:23" ht="12.75" x14ac:dyDescent="0.2">
      <c r="A433" s="5"/>
      <c r="B433" s="5"/>
      <c r="C433" s="9"/>
      <c r="D433" s="9"/>
      <c r="E433" s="9"/>
      <c r="F433" s="9"/>
      <c r="G433" s="9"/>
      <c r="H433" s="9"/>
      <c r="U433" s="11"/>
      <c r="V433" s="11"/>
      <c r="W433" s="11"/>
    </row>
    <row r="434" spans="1:23" ht="12.75" x14ac:dyDescent="0.2">
      <c r="A434" s="5"/>
      <c r="B434" s="5"/>
      <c r="C434" s="9"/>
      <c r="D434" s="9"/>
      <c r="E434" s="9"/>
      <c r="F434" s="9"/>
      <c r="G434" s="9"/>
      <c r="H434" s="9"/>
      <c r="U434" s="11"/>
      <c r="V434" s="11"/>
      <c r="W434" s="11"/>
    </row>
    <row r="435" spans="1:23" ht="12.75" x14ac:dyDescent="0.2">
      <c r="A435" s="5"/>
      <c r="B435" s="5"/>
      <c r="C435" s="9"/>
      <c r="D435" s="9"/>
      <c r="E435" s="9"/>
      <c r="F435" s="9"/>
      <c r="G435" s="9"/>
      <c r="H435" s="9"/>
      <c r="U435" s="11"/>
      <c r="V435" s="11"/>
      <c r="W435" s="11"/>
    </row>
    <row r="436" spans="1:23" ht="12.75" x14ac:dyDescent="0.2">
      <c r="A436" s="5"/>
      <c r="B436" s="5"/>
      <c r="C436" s="9"/>
      <c r="D436" s="9"/>
      <c r="E436" s="9"/>
      <c r="F436" s="9"/>
      <c r="G436" s="9"/>
      <c r="H436" s="9"/>
      <c r="U436" s="11"/>
      <c r="V436" s="11"/>
      <c r="W436" s="11"/>
    </row>
    <row r="437" spans="1:23" ht="12.75" x14ac:dyDescent="0.2">
      <c r="A437" s="5"/>
      <c r="B437" s="5"/>
      <c r="C437" s="9"/>
      <c r="D437" s="9"/>
      <c r="E437" s="9"/>
      <c r="F437" s="9"/>
      <c r="G437" s="9"/>
      <c r="H437" s="9"/>
      <c r="U437" s="11"/>
      <c r="V437" s="11"/>
      <c r="W437" s="11"/>
    </row>
    <row r="438" spans="1:23" ht="12.75" x14ac:dyDescent="0.2">
      <c r="A438" s="5"/>
      <c r="B438" s="5"/>
      <c r="C438" s="9"/>
      <c r="D438" s="9"/>
      <c r="E438" s="9"/>
      <c r="F438" s="9"/>
      <c r="G438" s="9"/>
      <c r="H438" s="9"/>
      <c r="U438" s="11"/>
      <c r="V438" s="11"/>
      <c r="W438" s="11"/>
    </row>
    <row r="439" spans="1:23" ht="12.75" x14ac:dyDescent="0.2">
      <c r="A439" s="5"/>
      <c r="B439" s="5"/>
      <c r="C439" s="9"/>
      <c r="D439" s="9"/>
      <c r="E439" s="9"/>
      <c r="F439" s="9"/>
      <c r="G439" s="9"/>
      <c r="H439" s="9"/>
      <c r="U439" s="11"/>
      <c r="V439" s="11"/>
      <c r="W439" s="11"/>
    </row>
    <row r="440" spans="1:23" ht="12.75" x14ac:dyDescent="0.2">
      <c r="A440" s="5"/>
      <c r="B440" s="5"/>
      <c r="C440" s="9"/>
      <c r="D440" s="9"/>
      <c r="E440" s="9"/>
      <c r="F440" s="9"/>
      <c r="G440" s="9"/>
      <c r="H440" s="9"/>
      <c r="U440" s="11"/>
      <c r="V440" s="11"/>
      <c r="W440" s="11"/>
    </row>
    <row r="441" spans="1:23" ht="12.75" x14ac:dyDescent="0.2">
      <c r="A441" s="5"/>
      <c r="B441" s="5"/>
      <c r="C441" s="9"/>
      <c r="D441" s="9"/>
      <c r="E441" s="9"/>
      <c r="F441" s="9"/>
      <c r="G441" s="9"/>
      <c r="H441" s="9"/>
      <c r="U441" s="11"/>
      <c r="V441" s="11"/>
      <c r="W441" s="11"/>
    </row>
    <row r="442" spans="1:23" ht="12.75" x14ac:dyDescent="0.2">
      <c r="A442" s="5"/>
      <c r="B442" s="5"/>
      <c r="C442" s="9"/>
      <c r="D442" s="9"/>
      <c r="E442" s="9"/>
      <c r="F442" s="9"/>
      <c r="G442" s="9"/>
      <c r="H442" s="9"/>
      <c r="U442" s="11"/>
      <c r="V442" s="11"/>
      <c r="W442" s="11"/>
    </row>
    <row r="443" spans="1:23" ht="12.75" x14ac:dyDescent="0.2">
      <c r="A443" s="5"/>
      <c r="B443" s="5"/>
      <c r="C443" s="9"/>
      <c r="D443" s="9"/>
      <c r="E443" s="9"/>
      <c r="F443" s="9"/>
      <c r="G443" s="9"/>
      <c r="H443" s="9"/>
      <c r="U443" s="11"/>
      <c r="V443" s="11"/>
      <c r="W443" s="11"/>
    </row>
    <row r="444" spans="1:23" ht="12.75" x14ac:dyDescent="0.2">
      <c r="A444" s="5"/>
      <c r="B444" s="5"/>
      <c r="C444" s="9"/>
      <c r="D444" s="9"/>
      <c r="E444" s="9"/>
      <c r="F444" s="9"/>
      <c r="G444" s="9"/>
      <c r="H444" s="9"/>
      <c r="U444" s="11"/>
      <c r="V444" s="11"/>
      <c r="W444" s="11"/>
    </row>
    <row r="445" spans="1:23" ht="12.75" x14ac:dyDescent="0.2">
      <c r="A445" s="5"/>
      <c r="B445" s="5"/>
      <c r="C445" s="9"/>
      <c r="D445" s="9"/>
      <c r="E445" s="9"/>
      <c r="F445" s="9"/>
      <c r="G445" s="9"/>
      <c r="H445" s="9"/>
      <c r="U445" s="11"/>
      <c r="V445" s="11"/>
      <c r="W445" s="11"/>
    </row>
    <row r="446" spans="1:23" ht="12.75" x14ac:dyDescent="0.2">
      <c r="A446" s="5"/>
      <c r="B446" s="5"/>
      <c r="C446" s="9"/>
      <c r="D446" s="9"/>
      <c r="E446" s="9"/>
      <c r="F446" s="9"/>
      <c r="G446" s="9"/>
      <c r="H446" s="9"/>
      <c r="U446" s="11"/>
      <c r="V446" s="11"/>
      <c r="W446" s="11"/>
    </row>
    <row r="447" spans="1:23" ht="12.75" x14ac:dyDescent="0.2">
      <c r="A447" s="5"/>
      <c r="B447" s="5"/>
      <c r="C447" s="9"/>
      <c r="D447" s="9"/>
      <c r="E447" s="9"/>
      <c r="F447" s="9"/>
      <c r="G447" s="9"/>
      <c r="H447" s="9"/>
      <c r="U447" s="11"/>
      <c r="V447" s="11"/>
      <c r="W447" s="11"/>
    </row>
    <row r="448" spans="1:23" ht="12.75" x14ac:dyDescent="0.2">
      <c r="A448" s="5"/>
      <c r="B448" s="5"/>
      <c r="C448" s="9"/>
      <c r="D448" s="9"/>
      <c r="E448" s="9"/>
      <c r="F448" s="9"/>
      <c r="G448" s="9"/>
      <c r="H448" s="9"/>
      <c r="U448" s="11"/>
      <c r="V448" s="11"/>
      <c r="W448" s="11"/>
    </row>
    <row r="449" spans="1:23" ht="12.75" x14ac:dyDescent="0.2">
      <c r="A449" s="5"/>
      <c r="B449" s="5"/>
      <c r="C449" s="9"/>
      <c r="D449" s="9"/>
      <c r="E449" s="9"/>
      <c r="F449" s="9"/>
      <c r="G449" s="9"/>
      <c r="H449" s="9"/>
      <c r="U449" s="11"/>
      <c r="V449" s="11"/>
      <c r="W449" s="11"/>
    </row>
    <row r="450" spans="1:23" ht="12.75" x14ac:dyDescent="0.2">
      <c r="A450" s="5"/>
      <c r="B450" s="5"/>
      <c r="C450" s="9"/>
      <c r="D450" s="9"/>
      <c r="E450" s="9"/>
      <c r="F450" s="9"/>
      <c r="G450" s="9"/>
      <c r="H450" s="9"/>
      <c r="U450" s="11"/>
      <c r="V450" s="11"/>
      <c r="W450" s="11"/>
    </row>
    <row r="451" spans="1:23" ht="12.75" x14ac:dyDescent="0.2">
      <c r="A451" s="5"/>
      <c r="B451" s="5"/>
      <c r="C451" s="9"/>
      <c r="D451" s="9"/>
      <c r="E451" s="9"/>
      <c r="F451" s="9"/>
      <c r="G451" s="9"/>
      <c r="H451" s="9"/>
      <c r="U451" s="11"/>
      <c r="V451" s="11"/>
      <c r="W451" s="11"/>
    </row>
    <row r="452" spans="1:23" ht="12.75" x14ac:dyDescent="0.2">
      <c r="A452" s="5"/>
      <c r="B452" s="5"/>
      <c r="C452" s="9"/>
      <c r="D452" s="9"/>
      <c r="E452" s="9"/>
      <c r="F452" s="9"/>
      <c r="G452" s="9"/>
      <c r="H452" s="9"/>
      <c r="U452" s="11"/>
      <c r="V452" s="11"/>
      <c r="W452" s="11"/>
    </row>
    <row r="453" spans="1:23" ht="12.75" x14ac:dyDescent="0.2">
      <c r="A453" s="5"/>
      <c r="B453" s="5"/>
      <c r="C453" s="9"/>
      <c r="D453" s="9"/>
      <c r="E453" s="9"/>
      <c r="F453" s="9"/>
      <c r="G453" s="9"/>
      <c r="H453" s="9"/>
      <c r="U453" s="11"/>
      <c r="V453" s="11"/>
      <c r="W453" s="11"/>
    </row>
    <row r="454" spans="1:23" ht="12.75" x14ac:dyDescent="0.2">
      <c r="A454" s="5"/>
      <c r="B454" s="5"/>
      <c r="C454" s="9"/>
      <c r="D454" s="9"/>
      <c r="E454" s="9"/>
      <c r="F454" s="9"/>
      <c r="G454" s="9"/>
      <c r="H454" s="9"/>
      <c r="U454" s="11"/>
      <c r="V454" s="11"/>
      <c r="W454" s="11"/>
    </row>
    <row r="455" spans="1:23" ht="12.75" x14ac:dyDescent="0.2">
      <c r="A455" s="5"/>
      <c r="B455" s="5"/>
      <c r="C455" s="9"/>
      <c r="D455" s="9"/>
      <c r="E455" s="9"/>
      <c r="F455" s="9"/>
      <c r="G455" s="9"/>
      <c r="H455" s="9"/>
      <c r="U455" s="11"/>
      <c r="V455" s="11"/>
      <c r="W455" s="11"/>
    </row>
    <row r="456" spans="1:23" ht="12.75" x14ac:dyDescent="0.2">
      <c r="A456" s="5"/>
      <c r="B456" s="5"/>
      <c r="C456" s="9"/>
      <c r="D456" s="9"/>
      <c r="E456" s="9"/>
      <c r="F456" s="9"/>
      <c r="G456" s="9"/>
      <c r="H456" s="9"/>
      <c r="U456" s="11"/>
      <c r="V456" s="11"/>
      <c r="W456" s="11"/>
    </row>
    <row r="457" spans="1:23" ht="12.75" x14ac:dyDescent="0.2">
      <c r="A457" s="5"/>
      <c r="B457" s="5"/>
      <c r="C457" s="9"/>
      <c r="D457" s="9"/>
      <c r="E457" s="9"/>
      <c r="F457" s="9"/>
      <c r="G457" s="9"/>
      <c r="H457" s="9"/>
      <c r="U457" s="11"/>
      <c r="V457" s="11"/>
      <c r="W457" s="11"/>
    </row>
    <row r="458" spans="1:23" ht="12.75" x14ac:dyDescent="0.2">
      <c r="A458" s="5"/>
      <c r="B458" s="5"/>
      <c r="C458" s="9"/>
      <c r="D458" s="9"/>
      <c r="E458" s="9"/>
      <c r="F458" s="9"/>
      <c r="G458" s="9"/>
      <c r="H458" s="9"/>
      <c r="U458" s="11"/>
      <c r="V458" s="11"/>
      <c r="W458" s="11"/>
    </row>
    <row r="459" spans="1:23" ht="12.75" x14ac:dyDescent="0.2">
      <c r="A459" s="5"/>
      <c r="B459" s="5"/>
      <c r="C459" s="9"/>
      <c r="D459" s="9"/>
      <c r="E459" s="9"/>
      <c r="F459" s="9"/>
      <c r="G459" s="9"/>
      <c r="H459" s="9"/>
      <c r="U459" s="11"/>
      <c r="V459" s="11"/>
      <c r="W459" s="11"/>
    </row>
    <row r="460" spans="1:23" ht="12.75" x14ac:dyDescent="0.2">
      <c r="A460" s="5"/>
      <c r="B460" s="5"/>
      <c r="C460" s="9"/>
      <c r="D460" s="9"/>
      <c r="E460" s="9"/>
      <c r="F460" s="9"/>
      <c r="G460" s="9"/>
      <c r="H460" s="9"/>
      <c r="U460" s="11"/>
      <c r="V460" s="11"/>
      <c r="W460" s="11"/>
    </row>
    <row r="461" spans="1:23" ht="12.75" x14ac:dyDescent="0.2">
      <c r="A461" s="5"/>
      <c r="B461" s="5"/>
      <c r="C461" s="9"/>
      <c r="D461" s="9"/>
      <c r="E461" s="9"/>
      <c r="F461" s="9"/>
      <c r="G461" s="9"/>
      <c r="H461" s="9"/>
      <c r="U461" s="11"/>
      <c r="V461" s="11"/>
      <c r="W461" s="11"/>
    </row>
    <row r="462" spans="1:23" ht="12.75" x14ac:dyDescent="0.2">
      <c r="A462" s="5"/>
      <c r="B462" s="5"/>
      <c r="C462" s="9"/>
      <c r="D462" s="9"/>
      <c r="E462" s="9"/>
      <c r="F462" s="9"/>
      <c r="G462" s="9"/>
      <c r="H462" s="9"/>
      <c r="U462" s="11"/>
      <c r="V462" s="11"/>
      <c r="W462" s="11"/>
    </row>
    <row r="463" spans="1:23" ht="12.75" x14ac:dyDescent="0.2">
      <c r="A463" s="5"/>
      <c r="B463" s="5"/>
      <c r="C463" s="9"/>
      <c r="D463" s="9"/>
      <c r="E463" s="9"/>
      <c r="F463" s="9"/>
      <c r="G463" s="9"/>
      <c r="H463" s="9"/>
      <c r="U463" s="11"/>
      <c r="V463" s="11"/>
      <c r="W463" s="11"/>
    </row>
    <row r="464" spans="1:23" ht="12.75" x14ac:dyDescent="0.2">
      <c r="A464" s="5"/>
      <c r="B464" s="5"/>
      <c r="C464" s="9"/>
      <c r="D464" s="9"/>
      <c r="E464" s="9"/>
      <c r="F464" s="9"/>
      <c r="G464" s="9"/>
      <c r="H464" s="9"/>
      <c r="U464" s="11"/>
      <c r="V464" s="11"/>
      <c r="W464" s="11"/>
    </row>
    <row r="465" spans="1:23" ht="12.75" x14ac:dyDescent="0.2">
      <c r="A465" s="5"/>
      <c r="B465" s="5"/>
      <c r="C465" s="9"/>
      <c r="D465" s="9"/>
      <c r="E465" s="9"/>
      <c r="F465" s="9"/>
      <c r="G465" s="9"/>
      <c r="H465" s="9"/>
      <c r="U465" s="11"/>
      <c r="V465" s="11"/>
      <c r="W465" s="11"/>
    </row>
    <row r="466" spans="1:23" ht="12.75" x14ac:dyDescent="0.2">
      <c r="A466" s="5"/>
      <c r="B466" s="5"/>
      <c r="C466" s="9"/>
      <c r="D466" s="9"/>
      <c r="E466" s="9"/>
      <c r="F466" s="9"/>
      <c r="G466" s="9"/>
      <c r="H466" s="9"/>
      <c r="U466" s="11"/>
      <c r="V466" s="11"/>
      <c r="W466" s="11"/>
    </row>
    <row r="467" spans="1:23" ht="12.75" x14ac:dyDescent="0.2">
      <c r="A467" s="5"/>
      <c r="B467" s="5"/>
      <c r="C467" s="9"/>
      <c r="D467" s="9"/>
      <c r="E467" s="9"/>
      <c r="F467" s="9"/>
      <c r="G467" s="9"/>
      <c r="H467" s="9"/>
      <c r="U467" s="11"/>
      <c r="V467" s="11"/>
      <c r="W467" s="11"/>
    </row>
    <row r="468" spans="1:23" ht="12.75" x14ac:dyDescent="0.2">
      <c r="A468" s="5"/>
      <c r="B468" s="5"/>
      <c r="C468" s="9"/>
      <c r="D468" s="9"/>
      <c r="E468" s="9"/>
      <c r="F468" s="9"/>
      <c r="G468" s="9"/>
      <c r="H468" s="9"/>
      <c r="U468" s="11"/>
      <c r="V468" s="11"/>
      <c r="W468" s="11"/>
    </row>
    <row r="469" spans="1:23" ht="12.75" x14ac:dyDescent="0.2">
      <c r="A469" s="5"/>
      <c r="B469" s="5"/>
      <c r="C469" s="9"/>
      <c r="D469" s="9"/>
      <c r="E469" s="9"/>
      <c r="F469" s="9"/>
      <c r="G469" s="9"/>
      <c r="H469" s="9"/>
      <c r="U469" s="11"/>
      <c r="V469" s="11"/>
      <c r="W469" s="11"/>
    </row>
    <row r="470" spans="1:23" ht="12.75" x14ac:dyDescent="0.2">
      <c r="A470" s="5"/>
      <c r="B470" s="5"/>
      <c r="C470" s="9"/>
      <c r="D470" s="9"/>
      <c r="E470" s="9"/>
      <c r="F470" s="9"/>
      <c r="G470" s="9"/>
      <c r="H470" s="9"/>
      <c r="U470" s="11"/>
      <c r="V470" s="11"/>
      <c r="W470" s="11"/>
    </row>
    <row r="471" spans="1:23" ht="12.75" x14ac:dyDescent="0.2">
      <c r="A471" s="5"/>
      <c r="B471" s="5"/>
      <c r="C471" s="9"/>
      <c r="D471" s="9"/>
      <c r="E471" s="9"/>
      <c r="F471" s="9"/>
      <c r="G471" s="9"/>
      <c r="H471" s="9"/>
      <c r="U471" s="11"/>
      <c r="V471" s="11"/>
      <c r="W471" s="11"/>
    </row>
    <row r="472" spans="1:23" ht="12.75" x14ac:dyDescent="0.2">
      <c r="A472" s="5"/>
      <c r="B472" s="5"/>
      <c r="C472" s="9"/>
      <c r="D472" s="9"/>
      <c r="E472" s="9"/>
      <c r="F472" s="9"/>
      <c r="G472" s="9"/>
      <c r="H472" s="9"/>
      <c r="U472" s="11"/>
      <c r="V472" s="11"/>
      <c r="W472" s="11"/>
    </row>
    <row r="473" spans="1:23" ht="12.75" x14ac:dyDescent="0.2">
      <c r="A473" s="5"/>
      <c r="B473" s="5"/>
      <c r="C473" s="9"/>
      <c r="D473" s="9"/>
      <c r="E473" s="9"/>
      <c r="F473" s="9"/>
      <c r="G473" s="9"/>
      <c r="H473" s="9"/>
      <c r="U473" s="11"/>
      <c r="V473" s="11"/>
      <c r="W473" s="11"/>
    </row>
    <row r="474" spans="1:23" ht="12.75" x14ac:dyDescent="0.2">
      <c r="A474" s="5"/>
      <c r="B474" s="5"/>
      <c r="C474" s="9"/>
      <c r="D474" s="9"/>
      <c r="E474" s="9"/>
      <c r="F474" s="9"/>
      <c r="G474" s="9"/>
      <c r="H474" s="9"/>
      <c r="U474" s="11"/>
      <c r="V474" s="11"/>
      <c r="W474" s="11"/>
    </row>
    <row r="475" spans="1:23" ht="12.75" x14ac:dyDescent="0.2">
      <c r="A475" s="5"/>
      <c r="B475" s="5"/>
      <c r="C475" s="9"/>
      <c r="D475" s="9"/>
      <c r="E475" s="9"/>
      <c r="F475" s="9"/>
      <c r="G475" s="9"/>
      <c r="H475" s="9"/>
      <c r="U475" s="11"/>
      <c r="V475" s="11"/>
      <c r="W475" s="11"/>
    </row>
    <row r="476" spans="1:23" ht="12.75" x14ac:dyDescent="0.2">
      <c r="A476" s="5"/>
      <c r="B476" s="5"/>
      <c r="C476" s="9"/>
      <c r="D476" s="9"/>
      <c r="E476" s="9"/>
      <c r="F476" s="9"/>
      <c r="G476" s="9"/>
      <c r="H476" s="9"/>
      <c r="U476" s="11"/>
      <c r="V476" s="11"/>
      <c r="W476" s="11"/>
    </row>
    <row r="477" spans="1:23" ht="12.75" x14ac:dyDescent="0.2">
      <c r="A477" s="5"/>
      <c r="B477" s="5"/>
      <c r="C477" s="9"/>
      <c r="D477" s="9"/>
      <c r="E477" s="9"/>
      <c r="F477" s="9"/>
      <c r="G477" s="9"/>
      <c r="H477" s="9"/>
      <c r="U477" s="11"/>
      <c r="V477" s="11"/>
      <c r="W477" s="11"/>
    </row>
    <row r="478" spans="1:23" ht="12.75" x14ac:dyDescent="0.2">
      <c r="A478" s="5"/>
      <c r="B478" s="5"/>
      <c r="C478" s="9"/>
      <c r="D478" s="9"/>
      <c r="E478" s="9"/>
      <c r="F478" s="9"/>
      <c r="G478" s="9"/>
      <c r="H478" s="9"/>
      <c r="U478" s="11"/>
      <c r="V478" s="11"/>
      <c r="W478" s="11"/>
    </row>
    <row r="479" spans="1:23" ht="12.75" x14ac:dyDescent="0.2">
      <c r="A479" s="5"/>
      <c r="B479" s="5"/>
      <c r="C479" s="9"/>
      <c r="D479" s="9"/>
      <c r="E479" s="9"/>
      <c r="F479" s="9"/>
      <c r="G479" s="9"/>
      <c r="H479" s="9"/>
      <c r="U479" s="11"/>
      <c r="V479" s="11"/>
      <c r="W479" s="11"/>
    </row>
    <row r="480" spans="1:23" ht="12.75" x14ac:dyDescent="0.2">
      <c r="A480" s="5"/>
      <c r="B480" s="5"/>
      <c r="C480" s="9"/>
      <c r="D480" s="9"/>
      <c r="E480" s="9"/>
      <c r="F480" s="9"/>
      <c r="G480" s="9"/>
      <c r="H480" s="9"/>
      <c r="U480" s="11"/>
      <c r="V480" s="11"/>
      <c r="W480" s="11"/>
    </row>
    <row r="481" spans="1:23" ht="12.75" x14ac:dyDescent="0.2">
      <c r="A481" s="5"/>
      <c r="B481" s="5"/>
      <c r="C481" s="9"/>
      <c r="D481" s="9"/>
      <c r="E481" s="9"/>
      <c r="F481" s="9"/>
      <c r="G481" s="9"/>
      <c r="H481" s="9"/>
      <c r="U481" s="11"/>
      <c r="V481" s="11"/>
      <c r="W481" s="11"/>
    </row>
    <row r="482" spans="1:23" ht="12.75" x14ac:dyDescent="0.2">
      <c r="A482" s="5"/>
      <c r="B482" s="5"/>
      <c r="C482" s="9"/>
      <c r="D482" s="9"/>
      <c r="E482" s="9"/>
      <c r="F482" s="9"/>
      <c r="G482" s="9"/>
      <c r="H482" s="9"/>
      <c r="U482" s="11"/>
      <c r="V482" s="11"/>
      <c r="W482" s="11"/>
    </row>
    <row r="483" spans="1:23" ht="12.75" x14ac:dyDescent="0.2">
      <c r="A483" s="5"/>
      <c r="B483" s="5"/>
      <c r="C483" s="9"/>
      <c r="D483" s="9"/>
      <c r="E483" s="9"/>
      <c r="F483" s="9"/>
      <c r="G483" s="9"/>
      <c r="H483" s="9"/>
      <c r="U483" s="11"/>
      <c r="V483" s="11"/>
      <c r="W483" s="11"/>
    </row>
    <row r="484" spans="1:23" ht="12.75" x14ac:dyDescent="0.2">
      <c r="A484" s="5"/>
      <c r="B484" s="5"/>
      <c r="C484" s="9"/>
      <c r="D484" s="9"/>
      <c r="E484" s="9"/>
      <c r="F484" s="9"/>
      <c r="G484" s="9"/>
      <c r="H484" s="9"/>
      <c r="U484" s="11"/>
      <c r="V484" s="11"/>
      <c r="W484" s="11"/>
    </row>
    <row r="485" spans="1:23" ht="12.75" x14ac:dyDescent="0.2">
      <c r="A485" s="5"/>
      <c r="B485" s="5"/>
      <c r="C485" s="9"/>
      <c r="D485" s="9"/>
      <c r="E485" s="9"/>
      <c r="F485" s="9"/>
      <c r="G485" s="9"/>
      <c r="H485" s="9"/>
      <c r="U485" s="11"/>
      <c r="V485" s="11"/>
      <c r="W485" s="11"/>
    </row>
    <row r="486" spans="1:23" ht="12.75" x14ac:dyDescent="0.2">
      <c r="A486" s="5"/>
      <c r="B486" s="5"/>
      <c r="C486" s="9"/>
      <c r="D486" s="9"/>
      <c r="E486" s="9"/>
      <c r="F486" s="9"/>
      <c r="G486" s="9"/>
      <c r="H486" s="9"/>
      <c r="U486" s="11"/>
      <c r="V486" s="11"/>
      <c r="W486" s="11"/>
    </row>
    <row r="487" spans="1:23" ht="12.75" x14ac:dyDescent="0.2">
      <c r="A487" s="5"/>
      <c r="B487" s="5"/>
      <c r="C487" s="9"/>
      <c r="D487" s="9"/>
      <c r="E487" s="9"/>
      <c r="F487" s="9"/>
      <c r="G487" s="9"/>
      <c r="H487" s="9"/>
      <c r="U487" s="11"/>
      <c r="V487" s="11"/>
      <c r="W487" s="11"/>
    </row>
    <row r="488" spans="1:23" ht="12.75" x14ac:dyDescent="0.2">
      <c r="A488" s="5"/>
      <c r="B488" s="5"/>
      <c r="C488" s="9"/>
      <c r="D488" s="9"/>
      <c r="E488" s="9"/>
      <c r="F488" s="9"/>
      <c r="G488" s="9"/>
      <c r="H488" s="9"/>
      <c r="U488" s="11"/>
      <c r="V488" s="11"/>
      <c r="W488" s="11"/>
    </row>
    <row r="489" spans="1:23" ht="12.75" x14ac:dyDescent="0.2">
      <c r="A489" s="5"/>
      <c r="B489" s="5"/>
      <c r="C489" s="9"/>
      <c r="D489" s="9"/>
      <c r="E489" s="9"/>
      <c r="F489" s="9"/>
      <c r="G489" s="9"/>
      <c r="H489" s="9"/>
      <c r="U489" s="11"/>
      <c r="V489" s="11"/>
      <c r="W489" s="11"/>
    </row>
    <row r="490" spans="1:23" ht="12.75" x14ac:dyDescent="0.2">
      <c r="A490" s="5"/>
      <c r="B490" s="5"/>
      <c r="C490" s="9"/>
      <c r="D490" s="9"/>
      <c r="E490" s="9"/>
      <c r="F490" s="9"/>
      <c r="G490" s="9"/>
      <c r="H490" s="9"/>
      <c r="U490" s="11"/>
      <c r="V490" s="11"/>
      <c r="W490" s="11"/>
    </row>
    <row r="491" spans="1:23" ht="12.75" x14ac:dyDescent="0.2">
      <c r="A491" s="5"/>
      <c r="B491" s="5"/>
      <c r="C491" s="9"/>
      <c r="D491" s="9"/>
      <c r="E491" s="9"/>
      <c r="F491" s="9"/>
      <c r="G491" s="9"/>
      <c r="H491" s="9"/>
      <c r="U491" s="11"/>
      <c r="V491" s="11"/>
      <c r="W491" s="11"/>
    </row>
    <row r="492" spans="1:23" ht="12.75" x14ac:dyDescent="0.2">
      <c r="A492" s="5"/>
      <c r="B492" s="5"/>
      <c r="C492" s="9"/>
      <c r="D492" s="9"/>
      <c r="E492" s="9"/>
      <c r="F492" s="9"/>
      <c r="G492" s="9"/>
      <c r="H492" s="9"/>
      <c r="U492" s="11"/>
      <c r="V492" s="11"/>
      <c r="W492" s="11"/>
    </row>
    <row r="493" spans="1:23" ht="12.75" x14ac:dyDescent="0.2">
      <c r="A493" s="5"/>
      <c r="B493" s="5"/>
      <c r="C493" s="9"/>
      <c r="D493" s="9"/>
      <c r="E493" s="9"/>
      <c r="F493" s="9"/>
      <c r="G493" s="9"/>
      <c r="H493" s="9"/>
      <c r="U493" s="11"/>
      <c r="V493" s="11"/>
      <c r="W493" s="11"/>
    </row>
    <row r="494" spans="1:23" ht="12.75" x14ac:dyDescent="0.2">
      <c r="A494" s="5"/>
      <c r="B494" s="5"/>
      <c r="C494" s="9"/>
      <c r="D494" s="9"/>
      <c r="E494" s="9"/>
      <c r="F494" s="9"/>
      <c r="G494" s="9"/>
      <c r="H494" s="9"/>
      <c r="U494" s="11"/>
      <c r="V494" s="11"/>
      <c r="W494" s="11"/>
    </row>
    <row r="495" spans="1:23" ht="12.75" x14ac:dyDescent="0.2">
      <c r="A495" s="5"/>
      <c r="B495" s="5"/>
      <c r="C495" s="9"/>
      <c r="D495" s="9"/>
      <c r="E495" s="9"/>
      <c r="F495" s="9"/>
      <c r="G495" s="9"/>
      <c r="H495" s="9"/>
      <c r="U495" s="11"/>
      <c r="V495" s="11"/>
      <c r="W495" s="11"/>
    </row>
    <row r="496" spans="1:23" ht="12.75" x14ac:dyDescent="0.2">
      <c r="A496" s="5"/>
      <c r="B496" s="5"/>
      <c r="C496" s="9"/>
      <c r="D496" s="9"/>
      <c r="E496" s="9"/>
      <c r="F496" s="9"/>
      <c r="G496" s="9"/>
      <c r="H496" s="9"/>
      <c r="U496" s="11"/>
      <c r="V496" s="11"/>
      <c r="W496" s="11"/>
    </row>
    <row r="497" spans="1:23" ht="12.75" x14ac:dyDescent="0.2">
      <c r="A497" s="5"/>
      <c r="B497" s="5"/>
      <c r="C497" s="9"/>
      <c r="D497" s="9"/>
      <c r="E497" s="9"/>
      <c r="F497" s="9"/>
      <c r="G497" s="9"/>
      <c r="H497" s="9"/>
      <c r="U497" s="11"/>
      <c r="V497" s="11"/>
      <c r="W497" s="11"/>
    </row>
    <row r="498" spans="1:23" ht="12.75" x14ac:dyDescent="0.2">
      <c r="A498" s="5"/>
      <c r="B498" s="5"/>
      <c r="C498" s="9"/>
      <c r="D498" s="9"/>
      <c r="E498" s="9"/>
      <c r="F498" s="9"/>
      <c r="G498" s="9"/>
      <c r="H498" s="9"/>
      <c r="U498" s="11"/>
      <c r="V498" s="11"/>
      <c r="W498" s="11"/>
    </row>
    <row r="499" spans="1:23" ht="12.75" x14ac:dyDescent="0.2">
      <c r="A499" s="5"/>
      <c r="B499" s="5"/>
      <c r="C499" s="9"/>
      <c r="D499" s="9"/>
      <c r="E499" s="9"/>
      <c r="F499" s="9"/>
      <c r="G499" s="9"/>
      <c r="H499" s="9"/>
      <c r="U499" s="11"/>
      <c r="V499" s="11"/>
      <c r="W499" s="11"/>
    </row>
    <row r="500" spans="1:23" ht="12.75" x14ac:dyDescent="0.2">
      <c r="A500" s="5"/>
      <c r="B500" s="5"/>
      <c r="C500" s="9"/>
      <c r="D500" s="9"/>
      <c r="E500" s="9"/>
      <c r="F500" s="9"/>
      <c r="G500" s="9"/>
      <c r="H500" s="9"/>
      <c r="U500" s="11"/>
      <c r="V500" s="11"/>
      <c r="W500" s="11"/>
    </row>
    <row r="501" spans="1:23" ht="12.75" x14ac:dyDescent="0.2">
      <c r="A501" s="5"/>
      <c r="B501" s="5"/>
      <c r="C501" s="9"/>
      <c r="D501" s="9"/>
      <c r="E501" s="9"/>
      <c r="F501" s="9"/>
      <c r="G501" s="9"/>
      <c r="H501" s="9"/>
      <c r="U501" s="11"/>
      <c r="V501" s="11"/>
      <c r="W501" s="11"/>
    </row>
    <row r="502" spans="1:23" ht="12.75" x14ac:dyDescent="0.2">
      <c r="A502" s="5"/>
      <c r="B502" s="5"/>
      <c r="C502" s="9"/>
      <c r="D502" s="9"/>
      <c r="E502" s="9"/>
      <c r="F502" s="9"/>
      <c r="G502" s="9"/>
      <c r="H502" s="9"/>
      <c r="U502" s="11"/>
      <c r="V502" s="11"/>
      <c r="W502" s="11"/>
    </row>
    <row r="503" spans="1:23" ht="12.75" x14ac:dyDescent="0.2">
      <c r="A503" s="5"/>
      <c r="B503" s="5"/>
      <c r="C503" s="9"/>
      <c r="D503" s="9"/>
      <c r="E503" s="9"/>
      <c r="F503" s="9"/>
      <c r="G503" s="9"/>
      <c r="H503" s="9"/>
      <c r="U503" s="11"/>
      <c r="V503" s="11"/>
      <c r="W503" s="11"/>
    </row>
    <row r="504" spans="1:23" ht="12.75" x14ac:dyDescent="0.2">
      <c r="A504" s="5"/>
      <c r="B504" s="5"/>
      <c r="C504" s="9"/>
      <c r="D504" s="9"/>
      <c r="E504" s="9"/>
      <c r="F504" s="9"/>
      <c r="G504" s="9"/>
      <c r="H504" s="9"/>
      <c r="U504" s="11"/>
      <c r="V504" s="11"/>
      <c r="W504" s="11"/>
    </row>
    <row r="505" spans="1:23" ht="12.75" x14ac:dyDescent="0.2">
      <c r="A505" s="5"/>
      <c r="B505" s="5"/>
      <c r="C505" s="9"/>
      <c r="D505" s="9"/>
      <c r="E505" s="9"/>
      <c r="F505" s="9"/>
      <c r="G505" s="9"/>
      <c r="H505" s="9"/>
      <c r="U505" s="11"/>
      <c r="V505" s="11"/>
      <c r="W505" s="11"/>
    </row>
    <row r="506" spans="1:23" ht="12.75" x14ac:dyDescent="0.2">
      <c r="A506" s="5"/>
      <c r="B506" s="5"/>
      <c r="C506" s="9"/>
      <c r="D506" s="9"/>
      <c r="E506" s="9"/>
      <c r="F506" s="9"/>
      <c r="G506" s="9"/>
      <c r="H506" s="9"/>
      <c r="U506" s="11"/>
      <c r="V506" s="11"/>
      <c r="W506" s="11"/>
    </row>
    <row r="507" spans="1:23" ht="12.75" x14ac:dyDescent="0.2">
      <c r="A507" s="5"/>
      <c r="B507" s="5"/>
      <c r="C507" s="9"/>
      <c r="D507" s="9"/>
      <c r="E507" s="9"/>
      <c r="F507" s="9"/>
      <c r="G507" s="9"/>
      <c r="H507" s="9"/>
      <c r="U507" s="11"/>
      <c r="V507" s="11"/>
      <c r="W507" s="11"/>
    </row>
    <row r="508" spans="1:23" ht="12.75" x14ac:dyDescent="0.2">
      <c r="A508" s="5"/>
      <c r="B508" s="5"/>
      <c r="C508" s="9"/>
      <c r="D508" s="9"/>
      <c r="E508" s="9"/>
      <c r="F508" s="9"/>
      <c r="G508" s="9"/>
      <c r="H508" s="9"/>
      <c r="U508" s="11"/>
      <c r="V508" s="11"/>
      <c r="W508" s="11"/>
    </row>
    <row r="509" spans="1:23" ht="12.75" x14ac:dyDescent="0.2">
      <c r="A509" s="5"/>
      <c r="B509" s="5"/>
      <c r="C509" s="9"/>
      <c r="D509" s="9"/>
      <c r="E509" s="9"/>
      <c r="F509" s="9"/>
      <c r="G509" s="9"/>
      <c r="H509" s="9"/>
      <c r="U509" s="11"/>
      <c r="V509" s="11"/>
      <c r="W509" s="11"/>
    </row>
    <row r="510" spans="1:23" ht="12.75" x14ac:dyDescent="0.2">
      <c r="A510" s="5"/>
      <c r="B510" s="5"/>
      <c r="C510" s="9"/>
      <c r="D510" s="9"/>
      <c r="E510" s="9"/>
      <c r="F510" s="9"/>
      <c r="G510" s="9"/>
      <c r="H510" s="9"/>
      <c r="U510" s="11"/>
      <c r="V510" s="11"/>
      <c r="W510" s="11"/>
    </row>
    <row r="511" spans="1:23" ht="12.75" x14ac:dyDescent="0.2">
      <c r="A511" s="5"/>
      <c r="B511" s="5"/>
      <c r="C511" s="9"/>
      <c r="D511" s="9"/>
      <c r="E511" s="9"/>
      <c r="F511" s="9"/>
      <c r="G511" s="9"/>
      <c r="H511" s="9"/>
      <c r="U511" s="11"/>
      <c r="V511" s="11"/>
      <c r="W511" s="11"/>
    </row>
    <row r="512" spans="1:23" ht="12.75" x14ac:dyDescent="0.2">
      <c r="A512" s="5"/>
      <c r="B512" s="5"/>
      <c r="C512" s="9"/>
      <c r="D512" s="9"/>
      <c r="E512" s="9"/>
      <c r="F512" s="9"/>
      <c r="G512" s="9"/>
      <c r="H512" s="9"/>
      <c r="U512" s="11"/>
      <c r="V512" s="11"/>
      <c r="W512" s="11"/>
    </row>
    <row r="513" spans="1:23" ht="12.75" x14ac:dyDescent="0.2">
      <c r="A513" s="5"/>
      <c r="B513" s="5"/>
      <c r="C513" s="9"/>
      <c r="D513" s="9"/>
      <c r="E513" s="9"/>
      <c r="F513" s="9"/>
      <c r="G513" s="9"/>
      <c r="H513" s="9"/>
      <c r="U513" s="11"/>
      <c r="V513" s="11"/>
      <c r="W513" s="11"/>
    </row>
    <row r="514" spans="1:23" ht="12.75" x14ac:dyDescent="0.2">
      <c r="A514" s="5"/>
      <c r="B514" s="5"/>
      <c r="C514" s="9"/>
      <c r="D514" s="9"/>
      <c r="E514" s="9"/>
      <c r="F514" s="9"/>
      <c r="G514" s="9"/>
      <c r="H514" s="9"/>
      <c r="U514" s="11"/>
      <c r="V514" s="11"/>
      <c r="W514" s="11"/>
    </row>
    <row r="515" spans="1:23" ht="12.75" x14ac:dyDescent="0.2">
      <c r="A515" s="5"/>
      <c r="B515" s="5"/>
      <c r="C515" s="9"/>
      <c r="D515" s="9"/>
      <c r="E515" s="9"/>
      <c r="F515" s="9"/>
      <c r="G515" s="9"/>
      <c r="H515" s="9"/>
      <c r="U515" s="11"/>
      <c r="V515" s="11"/>
      <c r="W515" s="11"/>
    </row>
    <row r="516" spans="1:23" ht="12.75" x14ac:dyDescent="0.2">
      <c r="A516" s="5"/>
      <c r="B516" s="5"/>
      <c r="C516" s="9"/>
      <c r="D516" s="9"/>
      <c r="E516" s="9"/>
      <c r="F516" s="9"/>
      <c r="G516" s="9"/>
      <c r="H516" s="9"/>
      <c r="U516" s="11"/>
      <c r="V516" s="11"/>
      <c r="W516" s="11"/>
    </row>
    <row r="517" spans="1:23" ht="12.75" x14ac:dyDescent="0.2">
      <c r="A517" s="5"/>
      <c r="B517" s="5"/>
      <c r="C517" s="9"/>
      <c r="D517" s="9"/>
      <c r="E517" s="9"/>
      <c r="F517" s="9"/>
      <c r="G517" s="9"/>
      <c r="H517" s="9"/>
      <c r="U517" s="11"/>
      <c r="V517" s="11"/>
      <c r="W517" s="11"/>
    </row>
    <row r="518" spans="1:23" ht="12.75" x14ac:dyDescent="0.2">
      <c r="A518" s="5"/>
      <c r="B518" s="5"/>
      <c r="C518" s="9"/>
      <c r="D518" s="9"/>
      <c r="E518" s="9"/>
      <c r="F518" s="9"/>
      <c r="G518" s="9"/>
      <c r="H518" s="9"/>
      <c r="U518" s="11"/>
      <c r="V518" s="11"/>
      <c r="W518" s="11"/>
    </row>
    <row r="519" spans="1:23" ht="12.75" x14ac:dyDescent="0.2">
      <c r="A519" s="5"/>
      <c r="B519" s="5"/>
      <c r="C519" s="9"/>
      <c r="D519" s="9"/>
      <c r="E519" s="9"/>
      <c r="F519" s="9"/>
      <c r="G519" s="9"/>
      <c r="H519" s="9"/>
      <c r="U519" s="11"/>
      <c r="V519" s="11"/>
      <c r="W519" s="11"/>
    </row>
    <row r="520" spans="1:23" ht="12.75" x14ac:dyDescent="0.2">
      <c r="A520" s="5"/>
      <c r="B520" s="5"/>
      <c r="C520" s="9"/>
      <c r="D520" s="9"/>
      <c r="E520" s="9"/>
      <c r="F520" s="9"/>
      <c r="G520" s="9"/>
      <c r="H520" s="9"/>
      <c r="U520" s="11"/>
      <c r="V520" s="11"/>
      <c r="W520" s="11"/>
    </row>
    <row r="521" spans="1:23" ht="12.75" x14ac:dyDescent="0.2">
      <c r="A521" s="5"/>
      <c r="B521" s="5"/>
      <c r="C521" s="9"/>
      <c r="D521" s="9"/>
      <c r="E521" s="9"/>
      <c r="F521" s="9"/>
      <c r="G521" s="9"/>
      <c r="H521" s="9"/>
      <c r="U521" s="11"/>
      <c r="V521" s="11"/>
      <c r="W521" s="11"/>
    </row>
    <row r="522" spans="1:23" ht="12.75" x14ac:dyDescent="0.2">
      <c r="A522" s="5"/>
      <c r="B522" s="5"/>
      <c r="C522" s="9"/>
      <c r="D522" s="9"/>
      <c r="E522" s="9"/>
      <c r="F522" s="9"/>
      <c r="G522" s="9"/>
      <c r="H522" s="9"/>
      <c r="U522" s="11"/>
      <c r="V522" s="11"/>
      <c r="W522" s="11"/>
    </row>
    <row r="523" spans="1:23" ht="12.75" x14ac:dyDescent="0.2">
      <c r="A523" s="5"/>
      <c r="B523" s="5"/>
      <c r="C523" s="9"/>
      <c r="D523" s="9"/>
      <c r="E523" s="9"/>
      <c r="F523" s="9"/>
      <c r="G523" s="9"/>
      <c r="H523" s="9"/>
      <c r="U523" s="11"/>
      <c r="V523" s="11"/>
      <c r="W523" s="11"/>
    </row>
    <row r="524" spans="1:23" ht="12.75" x14ac:dyDescent="0.2">
      <c r="A524" s="5"/>
      <c r="B524" s="5"/>
      <c r="C524" s="9"/>
      <c r="D524" s="9"/>
      <c r="E524" s="9"/>
      <c r="F524" s="9"/>
      <c r="G524" s="9"/>
      <c r="H524" s="9"/>
      <c r="U524" s="11"/>
      <c r="V524" s="11"/>
      <c r="W524" s="11"/>
    </row>
    <row r="525" spans="1:23" ht="12.75" x14ac:dyDescent="0.2">
      <c r="A525" s="5"/>
      <c r="B525" s="5"/>
      <c r="C525" s="9"/>
      <c r="D525" s="9"/>
      <c r="E525" s="9"/>
      <c r="F525" s="9"/>
      <c r="G525" s="9"/>
      <c r="H525" s="9"/>
      <c r="U525" s="11"/>
      <c r="V525" s="11"/>
      <c r="W525" s="11"/>
    </row>
    <row r="526" spans="1:23" ht="12.75" x14ac:dyDescent="0.2">
      <c r="A526" s="5"/>
      <c r="B526" s="5"/>
      <c r="C526" s="9"/>
      <c r="D526" s="9"/>
      <c r="E526" s="9"/>
      <c r="F526" s="9"/>
      <c r="G526" s="9"/>
      <c r="H526" s="9"/>
      <c r="U526" s="11"/>
      <c r="V526" s="11"/>
      <c r="W526" s="11"/>
    </row>
    <row r="527" spans="1:23" ht="12.75" x14ac:dyDescent="0.2">
      <c r="A527" s="5"/>
      <c r="B527" s="5"/>
      <c r="C527" s="9"/>
      <c r="D527" s="9"/>
      <c r="E527" s="9"/>
      <c r="F527" s="9"/>
      <c r="G527" s="9"/>
      <c r="H527" s="9"/>
      <c r="U527" s="11"/>
      <c r="V527" s="11"/>
      <c r="W527" s="11"/>
    </row>
    <row r="528" spans="1:23" ht="12.75" x14ac:dyDescent="0.2">
      <c r="A528" s="5"/>
      <c r="B528" s="5"/>
      <c r="C528" s="9"/>
      <c r="D528" s="9"/>
      <c r="E528" s="9"/>
      <c r="F528" s="9"/>
      <c r="G528" s="9"/>
      <c r="H528" s="9"/>
      <c r="U528" s="11"/>
      <c r="V528" s="11"/>
      <c r="W528" s="11"/>
    </row>
    <row r="529" spans="1:23" ht="12.75" x14ac:dyDescent="0.2">
      <c r="A529" s="5"/>
      <c r="B529" s="5"/>
      <c r="C529" s="9"/>
      <c r="D529" s="9"/>
      <c r="E529" s="9"/>
      <c r="F529" s="9"/>
      <c r="G529" s="9"/>
      <c r="H529" s="9"/>
      <c r="U529" s="11"/>
      <c r="V529" s="11"/>
      <c r="W529" s="11"/>
    </row>
    <row r="530" spans="1:23" ht="12.75" x14ac:dyDescent="0.2">
      <c r="A530" s="5"/>
      <c r="B530" s="5"/>
      <c r="C530" s="9"/>
      <c r="D530" s="9"/>
      <c r="E530" s="9"/>
      <c r="F530" s="9"/>
      <c r="G530" s="9"/>
      <c r="H530" s="9"/>
      <c r="U530" s="11"/>
      <c r="V530" s="11"/>
      <c r="W530" s="11"/>
    </row>
    <row r="531" spans="1:23" ht="12.75" x14ac:dyDescent="0.2">
      <c r="A531" s="5"/>
      <c r="B531" s="5"/>
      <c r="C531" s="9"/>
      <c r="D531" s="9"/>
      <c r="E531" s="9"/>
      <c r="F531" s="9"/>
      <c r="G531" s="9"/>
      <c r="H531" s="9"/>
      <c r="U531" s="11"/>
      <c r="V531" s="11"/>
      <c r="W531" s="11"/>
    </row>
    <row r="532" spans="1:23" ht="12.75" x14ac:dyDescent="0.2">
      <c r="A532" s="5"/>
      <c r="B532" s="5"/>
      <c r="C532" s="9"/>
      <c r="D532" s="9"/>
      <c r="E532" s="9"/>
      <c r="F532" s="9"/>
      <c r="G532" s="9"/>
      <c r="H532" s="9"/>
      <c r="U532" s="11"/>
      <c r="V532" s="11"/>
      <c r="W532" s="11"/>
    </row>
    <row r="533" spans="1:23" ht="12.75" x14ac:dyDescent="0.2">
      <c r="A533" s="5"/>
      <c r="B533" s="5"/>
      <c r="C533" s="9"/>
      <c r="D533" s="9"/>
      <c r="E533" s="9"/>
      <c r="F533" s="9"/>
      <c r="G533" s="9"/>
      <c r="H533" s="9"/>
      <c r="U533" s="11"/>
      <c r="V533" s="11"/>
      <c r="W533" s="11"/>
    </row>
    <row r="534" spans="1:23" ht="12.75" x14ac:dyDescent="0.2">
      <c r="A534" s="5"/>
      <c r="B534" s="5"/>
      <c r="C534" s="9"/>
      <c r="D534" s="9"/>
      <c r="E534" s="9"/>
      <c r="F534" s="9"/>
      <c r="G534" s="9"/>
      <c r="H534" s="9"/>
      <c r="U534" s="11"/>
      <c r="V534" s="11"/>
      <c r="W534" s="11"/>
    </row>
    <row r="535" spans="1:23" ht="12.75" x14ac:dyDescent="0.2">
      <c r="A535" s="5"/>
      <c r="B535" s="5"/>
      <c r="C535" s="9"/>
      <c r="D535" s="9"/>
      <c r="E535" s="9"/>
      <c r="F535" s="9"/>
      <c r="G535" s="9"/>
      <c r="H535" s="9"/>
      <c r="U535" s="11"/>
      <c r="V535" s="11"/>
      <c r="W535" s="11"/>
    </row>
    <row r="536" spans="1:23" ht="12.75" x14ac:dyDescent="0.2">
      <c r="A536" s="5"/>
      <c r="B536" s="5"/>
      <c r="C536" s="9"/>
      <c r="D536" s="9"/>
      <c r="E536" s="9"/>
      <c r="F536" s="9"/>
      <c r="G536" s="9"/>
      <c r="H536" s="9"/>
      <c r="U536" s="11"/>
      <c r="V536" s="11"/>
      <c r="W536" s="11"/>
    </row>
    <row r="537" spans="1:23" ht="12.75" x14ac:dyDescent="0.2">
      <c r="A537" s="5"/>
      <c r="B537" s="5"/>
      <c r="C537" s="9"/>
      <c r="D537" s="9"/>
      <c r="E537" s="9"/>
      <c r="F537" s="9"/>
      <c r="G537" s="9"/>
      <c r="H537" s="9"/>
      <c r="U537" s="11"/>
      <c r="V537" s="11"/>
      <c r="W537" s="11"/>
    </row>
    <row r="538" spans="1:23" ht="12.75" x14ac:dyDescent="0.2">
      <c r="A538" s="5"/>
      <c r="B538" s="5"/>
      <c r="C538" s="9"/>
      <c r="D538" s="9"/>
      <c r="E538" s="9"/>
      <c r="F538" s="9"/>
      <c r="G538" s="9"/>
      <c r="H538" s="9"/>
      <c r="U538" s="11"/>
      <c r="V538" s="11"/>
      <c r="W538" s="11"/>
    </row>
    <row r="539" spans="1:23" ht="12.75" x14ac:dyDescent="0.2">
      <c r="A539" s="5"/>
      <c r="B539" s="5"/>
      <c r="C539" s="9"/>
      <c r="D539" s="9"/>
      <c r="E539" s="9"/>
      <c r="F539" s="9"/>
      <c r="G539" s="9"/>
      <c r="H539" s="9"/>
      <c r="U539" s="11"/>
      <c r="V539" s="11"/>
      <c r="W539" s="11"/>
    </row>
    <row r="540" spans="1:23" ht="12.75" x14ac:dyDescent="0.2">
      <c r="A540" s="5"/>
      <c r="B540" s="5"/>
      <c r="C540" s="9"/>
      <c r="D540" s="9"/>
      <c r="E540" s="9"/>
      <c r="F540" s="9"/>
      <c r="G540" s="9"/>
      <c r="H540" s="9"/>
      <c r="U540" s="11"/>
      <c r="V540" s="11"/>
      <c r="W540" s="11"/>
    </row>
    <row r="541" spans="1:23" ht="12.75" x14ac:dyDescent="0.2">
      <c r="A541" s="5"/>
      <c r="B541" s="5"/>
      <c r="C541" s="9"/>
      <c r="D541" s="9"/>
      <c r="E541" s="9"/>
      <c r="F541" s="9"/>
      <c r="G541" s="9"/>
      <c r="H541" s="9"/>
      <c r="U541" s="11"/>
      <c r="V541" s="11"/>
      <c r="W541" s="11"/>
    </row>
    <row r="542" spans="1:23" ht="12.75" x14ac:dyDescent="0.2">
      <c r="A542" s="5"/>
      <c r="B542" s="5"/>
      <c r="C542" s="9"/>
      <c r="D542" s="9"/>
      <c r="E542" s="9"/>
      <c r="F542" s="9"/>
      <c r="G542" s="9"/>
      <c r="H542" s="9"/>
      <c r="U542" s="11"/>
      <c r="V542" s="11"/>
      <c r="W542" s="11"/>
    </row>
    <row r="543" spans="1:23" ht="12.75" x14ac:dyDescent="0.2">
      <c r="A543" s="5"/>
      <c r="B543" s="5"/>
      <c r="C543" s="9"/>
      <c r="D543" s="9"/>
      <c r="E543" s="9"/>
      <c r="F543" s="9"/>
      <c r="G543" s="9"/>
      <c r="H543" s="9"/>
      <c r="U543" s="11"/>
      <c r="V543" s="11"/>
      <c r="W543" s="11"/>
    </row>
    <row r="544" spans="1:23" ht="12.75" x14ac:dyDescent="0.2">
      <c r="A544" s="5"/>
      <c r="B544" s="5"/>
      <c r="C544" s="9"/>
      <c r="D544" s="9"/>
      <c r="E544" s="9"/>
      <c r="F544" s="9"/>
      <c r="G544" s="9"/>
      <c r="H544" s="9"/>
      <c r="U544" s="11"/>
      <c r="V544" s="11"/>
      <c r="W544" s="11"/>
    </row>
    <row r="545" spans="1:23" ht="12.75" x14ac:dyDescent="0.2">
      <c r="A545" s="5"/>
      <c r="B545" s="5"/>
      <c r="C545" s="9"/>
      <c r="D545" s="9"/>
      <c r="E545" s="9"/>
      <c r="F545" s="9"/>
      <c r="G545" s="9"/>
      <c r="H545" s="9"/>
      <c r="U545" s="11"/>
      <c r="V545" s="11"/>
      <c r="W545" s="11"/>
    </row>
    <row r="546" spans="1:23" ht="12.75" x14ac:dyDescent="0.2">
      <c r="A546" s="5"/>
      <c r="B546" s="5"/>
      <c r="C546" s="9"/>
      <c r="D546" s="9"/>
      <c r="E546" s="9"/>
      <c r="F546" s="9"/>
      <c r="G546" s="9"/>
      <c r="H546" s="9"/>
      <c r="U546" s="11"/>
      <c r="V546" s="11"/>
      <c r="W546" s="11"/>
    </row>
    <row r="547" spans="1:23" ht="12.75" x14ac:dyDescent="0.2">
      <c r="A547" s="5"/>
      <c r="B547" s="5"/>
      <c r="C547" s="9"/>
      <c r="D547" s="9"/>
      <c r="E547" s="9"/>
      <c r="F547" s="9"/>
      <c r="G547" s="9"/>
      <c r="H547" s="9"/>
      <c r="U547" s="11"/>
      <c r="V547" s="11"/>
      <c r="W547" s="11"/>
    </row>
    <row r="548" spans="1:23" ht="12.75" x14ac:dyDescent="0.2">
      <c r="A548" s="5"/>
      <c r="B548" s="5"/>
      <c r="C548" s="9"/>
      <c r="D548" s="9"/>
      <c r="E548" s="9"/>
      <c r="F548" s="9"/>
      <c r="G548" s="9"/>
      <c r="H548" s="9"/>
      <c r="U548" s="11"/>
      <c r="V548" s="11"/>
      <c r="W548" s="11"/>
    </row>
    <row r="549" spans="1:23" ht="12.75" x14ac:dyDescent="0.2">
      <c r="A549" s="5"/>
      <c r="B549" s="5"/>
      <c r="C549" s="9"/>
      <c r="D549" s="9"/>
      <c r="E549" s="9"/>
      <c r="F549" s="9"/>
      <c r="G549" s="9"/>
      <c r="H549" s="9"/>
      <c r="U549" s="11"/>
      <c r="V549" s="11"/>
      <c r="W549" s="11"/>
    </row>
    <row r="550" spans="1:23" ht="12.75" x14ac:dyDescent="0.2">
      <c r="A550" s="5"/>
      <c r="B550" s="5"/>
      <c r="C550" s="9"/>
      <c r="D550" s="9"/>
      <c r="E550" s="9"/>
      <c r="F550" s="9"/>
      <c r="G550" s="9"/>
      <c r="H550" s="9"/>
      <c r="U550" s="11"/>
      <c r="V550" s="11"/>
      <c r="W550" s="11"/>
    </row>
    <row r="551" spans="1:23" ht="12.75" x14ac:dyDescent="0.2">
      <c r="A551" s="5"/>
      <c r="B551" s="5"/>
      <c r="C551" s="9"/>
      <c r="D551" s="9"/>
      <c r="E551" s="9"/>
      <c r="F551" s="9"/>
      <c r="G551" s="9"/>
      <c r="H551" s="9"/>
      <c r="U551" s="11"/>
      <c r="V551" s="11"/>
      <c r="W551" s="11"/>
    </row>
    <row r="552" spans="1:23" ht="12.75" x14ac:dyDescent="0.2">
      <c r="A552" s="5"/>
      <c r="B552" s="5"/>
      <c r="C552" s="9"/>
      <c r="D552" s="9"/>
      <c r="E552" s="9"/>
      <c r="F552" s="9"/>
      <c r="G552" s="9"/>
      <c r="H552" s="9"/>
      <c r="U552" s="11"/>
      <c r="V552" s="11"/>
      <c r="W552" s="11"/>
    </row>
    <row r="553" spans="1:23" ht="12.75" x14ac:dyDescent="0.2">
      <c r="A553" s="5"/>
      <c r="B553" s="5"/>
      <c r="C553" s="9"/>
      <c r="D553" s="9"/>
      <c r="E553" s="9"/>
      <c r="F553" s="9"/>
      <c r="G553" s="9"/>
      <c r="H553" s="9"/>
      <c r="U553" s="11"/>
      <c r="V553" s="11"/>
      <c r="W553" s="11"/>
    </row>
    <row r="554" spans="1:23" ht="12.75" x14ac:dyDescent="0.2">
      <c r="A554" s="5"/>
      <c r="B554" s="5"/>
      <c r="C554" s="9"/>
      <c r="D554" s="9"/>
      <c r="E554" s="9"/>
      <c r="F554" s="9"/>
      <c r="G554" s="9"/>
      <c r="H554" s="9"/>
      <c r="U554" s="11"/>
      <c r="V554" s="11"/>
      <c r="W554" s="11"/>
    </row>
    <row r="555" spans="1:23" ht="12.75" x14ac:dyDescent="0.2">
      <c r="A555" s="5"/>
      <c r="B555" s="5"/>
      <c r="C555" s="9"/>
      <c r="D555" s="9"/>
      <c r="E555" s="9"/>
      <c r="F555" s="9"/>
      <c r="G555" s="9"/>
      <c r="H555" s="9"/>
      <c r="U555" s="11"/>
      <c r="V555" s="11"/>
      <c r="W555" s="11"/>
    </row>
    <row r="556" spans="1:23" ht="12.75" x14ac:dyDescent="0.2">
      <c r="A556" s="5"/>
      <c r="B556" s="5"/>
      <c r="C556" s="9"/>
      <c r="D556" s="9"/>
      <c r="E556" s="9"/>
      <c r="F556" s="9"/>
      <c r="G556" s="9"/>
      <c r="H556" s="9"/>
      <c r="U556" s="11"/>
      <c r="V556" s="11"/>
      <c r="W556" s="11"/>
    </row>
    <row r="557" spans="1:23" ht="12.75" x14ac:dyDescent="0.2">
      <c r="A557" s="5"/>
      <c r="B557" s="5"/>
      <c r="C557" s="9"/>
      <c r="D557" s="9"/>
      <c r="E557" s="9"/>
      <c r="F557" s="9"/>
      <c r="G557" s="9"/>
      <c r="H557" s="9"/>
      <c r="U557" s="11"/>
      <c r="V557" s="11"/>
      <c r="W557" s="11"/>
    </row>
    <row r="558" spans="1:23" ht="12.75" x14ac:dyDescent="0.2">
      <c r="A558" s="5"/>
      <c r="B558" s="5"/>
      <c r="C558" s="9"/>
      <c r="D558" s="9"/>
      <c r="E558" s="9"/>
      <c r="F558" s="9"/>
      <c r="G558" s="9"/>
      <c r="H558" s="9"/>
      <c r="U558" s="11"/>
      <c r="V558" s="11"/>
      <c r="W558" s="11"/>
    </row>
    <row r="559" spans="1:23" ht="12.75" x14ac:dyDescent="0.2">
      <c r="A559" s="5"/>
      <c r="B559" s="5"/>
      <c r="C559" s="9"/>
      <c r="D559" s="9"/>
      <c r="E559" s="9"/>
      <c r="F559" s="9"/>
      <c r="G559" s="9"/>
      <c r="H559" s="9"/>
      <c r="U559" s="11"/>
      <c r="V559" s="11"/>
      <c r="W559" s="11"/>
    </row>
    <row r="560" spans="1:23" ht="12.75" x14ac:dyDescent="0.2">
      <c r="A560" s="5"/>
      <c r="B560" s="5"/>
      <c r="C560" s="9"/>
      <c r="D560" s="9"/>
      <c r="E560" s="9"/>
      <c r="F560" s="9"/>
      <c r="G560" s="9"/>
      <c r="H560" s="9"/>
      <c r="U560" s="11"/>
      <c r="V560" s="11"/>
      <c r="W560" s="11"/>
    </row>
    <row r="561" spans="1:23" ht="12.75" x14ac:dyDescent="0.2">
      <c r="A561" s="5"/>
      <c r="B561" s="5"/>
      <c r="C561" s="9"/>
      <c r="D561" s="9"/>
      <c r="E561" s="9"/>
      <c r="F561" s="9"/>
      <c r="G561" s="9"/>
      <c r="H561" s="9"/>
      <c r="U561" s="11"/>
      <c r="V561" s="11"/>
      <c r="W561" s="11"/>
    </row>
    <row r="562" spans="1:23" ht="12.75" x14ac:dyDescent="0.2">
      <c r="A562" s="5"/>
      <c r="B562" s="5"/>
      <c r="C562" s="9"/>
      <c r="D562" s="9"/>
      <c r="E562" s="9"/>
      <c r="F562" s="9"/>
      <c r="G562" s="9"/>
      <c r="H562" s="9"/>
      <c r="U562" s="11"/>
      <c r="V562" s="11"/>
      <c r="W562" s="11"/>
    </row>
    <row r="563" spans="1:23" ht="12.75" x14ac:dyDescent="0.2">
      <c r="A563" s="5"/>
      <c r="B563" s="5"/>
      <c r="C563" s="9"/>
      <c r="D563" s="9"/>
      <c r="E563" s="9"/>
      <c r="F563" s="9"/>
      <c r="G563" s="9"/>
      <c r="H563" s="9"/>
      <c r="U563" s="11"/>
      <c r="V563" s="11"/>
      <c r="W563" s="11"/>
    </row>
    <row r="564" spans="1:23" ht="12.75" x14ac:dyDescent="0.2">
      <c r="A564" s="5"/>
      <c r="B564" s="5"/>
      <c r="C564" s="9"/>
      <c r="D564" s="9"/>
      <c r="E564" s="9"/>
      <c r="F564" s="9"/>
      <c r="G564" s="9"/>
      <c r="H564" s="9"/>
      <c r="U564" s="11"/>
      <c r="V564" s="11"/>
      <c r="W564" s="11"/>
    </row>
    <row r="565" spans="1:23" ht="12.75" x14ac:dyDescent="0.2">
      <c r="A565" s="5"/>
      <c r="B565" s="5"/>
      <c r="C565" s="9"/>
      <c r="D565" s="9"/>
      <c r="E565" s="9"/>
      <c r="F565" s="9"/>
      <c r="G565" s="9"/>
      <c r="H565" s="9"/>
      <c r="U565" s="11"/>
      <c r="V565" s="11"/>
      <c r="W565" s="11"/>
    </row>
    <row r="566" spans="1:23" ht="12.75" x14ac:dyDescent="0.2">
      <c r="A566" s="5"/>
      <c r="B566" s="5"/>
      <c r="C566" s="9"/>
      <c r="D566" s="9"/>
      <c r="E566" s="9"/>
      <c r="F566" s="9"/>
      <c r="G566" s="9"/>
      <c r="H566" s="9"/>
      <c r="U566" s="11"/>
      <c r="V566" s="11"/>
      <c r="W566" s="11"/>
    </row>
    <row r="567" spans="1:23" ht="12.75" x14ac:dyDescent="0.2">
      <c r="A567" s="5"/>
      <c r="B567" s="5"/>
      <c r="C567" s="9"/>
      <c r="D567" s="9"/>
      <c r="E567" s="9"/>
      <c r="F567" s="9"/>
      <c r="G567" s="9"/>
      <c r="H567" s="9"/>
      <c r="U567" s="11"/>
      <c r="V567" s="11"/>
      <c r="W567" s="11"/>
    </row>
    <row r="568" spans="1:23" ht="12.75" x14ac:dyDescent="0.2">
      <c r="A568" s="5"/>
      <c r="B568" s="5"/>
      <c r="C568" s="9"/>
      <c r="D568" s="9"/>
      <c r="E568" s="9"/>
      <c r="F568" s="9"/>
      <c r="G568" s="9"/>
      <c r="H568" s="9"/>
      <c r="U568" s="11"/>
      <c r="V568" s="11"/>
      <c r="W568" s="11"/>
    </row>
    <row r="569" spans="1:23" ht="12.75" x14ac:dyDescent="0.2">
      <c r="A569" s="5"/>
      <c r="B569" s="5"/>
      <c r="C569" s="9"/>
      <c r="D569" s="9"/>
      <c r="E569" s="9"/>
      <c r="F569" s="9"/>
      <c r="G569" s="9"/>
      <c r="H569" s="9"/>
      <c r="U569" s="11"/>
      <c r="V569" s="11"/>
      <c r="W569" s="11"/>
    </row>
    <row r="570" spans="1:23" ht="12.75" x14ac:dyDescent="0.2">
      <c r="A570" s="5"/>
      <c r="B570" s="5"/>
      <c r="C570" s="9"/>
      <c r="D570" s="9"/>
      <c r="E570" s="9"/>
      <c r="F570" s="9"/>
      <c r="G570" s="9"/>
      <c r="H570" s="9"/>
      <c r="U570" s="11"/>
      <c r="V570" s="11"/>
      <c r="W570" s="11"/>
    </row>
    <row r="571" spans="1:23" ht="12.75" x14ac:dyDescent="0.2">
      <c r="A571" s="5"/>
      <c r="B571" s="5"/>
      <c r="C571" s="9"/>
      <c r="D571" s="9"/>
      <c r="E571" s="9"/>
      <c r="F571" s="9"/>
      <c r="G571" s="9"/>
      <c r="H571" s="9"/>
      <c r="U571" s="11"/>
      <c r="V571" s="11"/>
      <c r="W571" s="11"/>
    </row>
    <row r="572" spans="1:23" ht="12.75" x14ac:dyDescent="0.2">
      <c r="A572" s="5"/>
      <c r="B572" s="5"/>
      <c r="C572" s="9"/>
      <c r="D572" s="9"/>
      <c r="E572" s="9"/>
      <c r="F572" s="9"/>
      <c r="G572" s="9"/>
      <c r="H572" s="9"/>
      <c r="U572" s="11"/>
      <c r="V572" s="11"/>
      <c r="W572" s="11"/>
    </row>
    <row r="573" spans="1:23" ht="12.75" x14ac:dyDescent="0.2">
      <c r="A573" s="5"/>
      <c r="B573" s="5"/>
      <c r="C573" s="9"/>
      <c r="D573" s="9"/>
      <c r="E573" s="9"/>
      <c r="F573" s="9"/>
      <c r="G573" s="9"/>
      <c r="H573" s="9"/>
      <c r="U573" s="11"/>
      <c r="V573" s="11"/>
      <c r="W573" s="11"/>
    </row>
    <row r="574" spans="1:23" ht="12.75" x14ac:dyDescent="0.2">
      <c r="A574" s="5"/>
      <c r="B574" s="5"/>
      <c r="C574" s="9"/>
      <c r="D574" s="9"/>
      <c r="E574" s="9"/>
      <c r="F574" s="9"/>
      <c r="G574" s="9"/>
      <c r="H574" s="9"/>
      <c r="U574" s="11"/>
      <c r="V574" s="11"/>
      <c r="W574" s="11"/>
    </row>
    <row r="575" spans="1:23" ht="12.75" x14ac:dyDescent="0.2">
      <c r="A575" s="5"/>
      <c r="B575" s="5"/>
      <c r="C575" s="9"/>
      <c r="D575" s="9"/>
      <c r="E575" s="9"/>
      <c r="F575" s="9"/>
      <c r="G575" s="9"/>
      <c r="H575" s="9"/>
      <c r="U575" s="11"/>
      <c r="V575" s="11"/>
      <c r="W575" s="11"/>
    </row>
    <row r="576" spans="1:23" ht="12.75" x14ac:dyDescent="0.2">
      <c r="A576" s="5"/>
      <c r="B576" s="5"/>
      <c r="C576" s="9"/>
      <c r="D576" s="9"/>
      <c r="E576" s="9"/>
      <c r="F576" s="9"/>
      <c r="G576" s="9"/>
      <c r="H576" s="9"/>
      <c r="U576" s="11"/>
      <c r="V576" s="11"/>
      <c r="W576" s="11"/>
    </row>
    <row r="577" spans="1:23" ht="12.75" x14ac:dyDescent="0.2">
      <c r="A577" s="5"/>
      <c r="B577" s="5"/>
      <c r="C577" s="9"/>
      <c r="D577" s="9"/>
      <c r="E577" s="9"/>
      <c r="F577" s="9"/>
      <c r="G577" s="9"/>
      <c r="H577" s="9"/>
      <c r="U577" s="11"/>
      <c r="V577" s="11"/>
      <c r="W577" s="11"/>
    </row>
    <row r="578" spans="1:23" ht="12.75" x14ac:dyDescent="0.2">
      <c r="A578" s="5"/>
      <c r="B578" s="5"/>
      <c r="C578" s="9"/>
      <c r="D578" s="9"/>
      <c r="E578" s="9"/>
      <c r="F578" s="9"/>
      <c r="G578" s="9"/>
      <c r="H578" s="9"/>
      <c r="U578" s="11"/>
      <c r="V578" s="11"/>
      <c r="W578" s="11"/>
    </row>
    <row r="579" spans="1:23" ht="12.75" x14ac:dyDescent="0.2">
      <c r="A579" s="5"/>
      <c r="B579" s="5"/>
      <c r="C579" s="9"/>
      <c r="D579" s="9"/>
      <c r="E579" s="9"/>
      <c r="F579" s="9"/>
      <c r="G579" s="9"/>
      <c r="H579" s="9"/>
      <c r="U579" s="11"/>
      <c r="V579" s="11"/>
      <c r="W579" s="11"/>
    </row>
    <row r="580" spans="1:23" ht="12.75" x14ac:dyDescent="0.2">
      <c r="A580" s="5"/>
      <c r="B580" s="5"/>
      <c r="C580" s="9"/>
      <c r="D580" s="9"/>
      <c r="E580" s="9"/>
      <c r="F580" s="9"/>
      <c r="G580" s="9"/>
      <c r="H580" s="9"/>
      <c r="U580" s="11"/>
      <c r="V580" s="11"/>
      <c r="W580" s="11"/>
    </row>
    <row r="581" spans="1:23" ht="12.75" x14ac:dyDescent="0.2">
      <c r="A581" s="5"/>
      <c r="B581" s="5"/>
      <c r="C581" s="9"/>
      <c r="D581" s="9"/>
      <c r="E581" s="9"/>
      <c r="F581" s="9"/>
      <c r="G581" s="9"/>
      <c r="H581" s="9"/>
      <c r="U581" s="11"/>
      <c r="V581" s="11"/>
      <c r="W581" s="11"/>
    </row>
    <row r="582" spans="1:23" ht="12.75" x14ac:dyDescent="0.2">
      <c r="A582" s="5"/>
      <c r="B582" s="5"/>
      <c r="C582" s="9"/>
      <c r="D582" s="9"/>
      <c r="E582" s="9"/>
      <c r="F582" s="9"/>
      <c r="G582" s="9"/>
      <c r="H582" s="9"/>
      <c r="U582" s="11"/>
      <c r="V582" s="11"/>
      <c r="W582" s="11"/>
    </row>
    <row r="583" spans="1:23" ht="12.75" x14ac:dyDescent="0.2">
      <c r="A583" s="5"/>
      <c r="B583" s="5"/>
      <c r="C583" s="9"/>
      <c r="D583" s="9"/>
      <c r="E583" s="9"/>
      <c r="F583" s="9"/>
      <c r="G583" s="9"/>
      <c r="H583" s="9"/>
      <c r="U583" s="11"/>
      <c r="V583" s="11"/>
      <c r="W583" s="11"/>
    </row>
    <row r="584" spans="1:23" ht="12.75" x14ac:dyDescent="0.2">
      <c r="A584" s="5"/>
      <c r="B584" s="5"/>
      <c r="C584" s="9"/>
      <c r="D584" s="9"/>
      <c r="E584" s="9"/>
      <c r="F584" s="9"/>
      <c r="G584" s="9"/>
      <c r="H584" s="9"/>
      <c r="U584" s="11"/>
      <c r="V584" s="11"/>
      <c r="W584" s="11"/>
    </row>
    <row r="585" spans="1:23" ht="12.75" x14ac:dyDescent="0.2">
      <c r="A585" s="5"/>
      <c r="B585" s="5"/>
      <c r="C585" s="9"/>
      <c r="D585" s="9"/>
      <c r="E585" s="9"/>
      <c r="F585" s="9"/>
      <c r="G585" s="9"/>
      <c r="H585" s="9"/>
      <c r="U585" s="11"/>
      <c r="V585" s="11"/>
      <c r="W585" s="11"/>
    </row>
    <row r="586" spans="1:23" ht="12.75" x14ac:dyDescent="0.2">
      <c r="A586" s="5"/>
      <c r="B586" s="5"/>
      <c r="C586" s="9"/>
      <c r="D586" s="9"/>
      <c r="E586" s="9"/>
      <c r="F586" s="9"/>
      <c r="G586" s="9"/>
      <c r="H586" s="9"/>
      <c r="U586" s="11"/>
      <c r="V586" s="11"/>
      <c r="W586" s="11"/>
    </row>
    <row r="587" spans="1:23" ht="12.75" x14ac:dyDescent="0.2">
      <c r="A587" s="5"/>
      <c r="B587" s="5"/>
      <c r="C587" s="9"/>
      <c r="D587" s="9"/>
      <c r="E587" s="9"/>
      <c r="F587" s="9"/>
      <c r="G587" s="9"/>
      <c r="H587" s="9"/>
      <c r="U587" s="11"/>
      <c r="V587" s="11"/>
      <c r="W587" s="11"/>
    </row>
    <row r="588" spans="1:23" ht="12.75" x14ac:dyDescent="0.2">
      <c r="A588" s="5"/>
      <c r="B588" s="5"/>
      <c r="C588" s="9"/>
      <c r="D588" s="9"/>
      <c r="E588" s="9"/>
      <c r="F588" s="9"/>
      <c r="G588" s="9"/>
      <c r="H588" s="9"/>
      <c r="U588" s="11"/>
      <c r="V588" s="11"/>
      <c r="W588" s="11"/>
    </row>
    <row r="589" spans="1:23" ht="12.75" x14ac:dyDescent="0.2">
      <c r="A589" s="5"/>
      <c r="B589" s="5"/>
      <c r="C589" s="9"/>
      <c r="D589" s="9"/>
      <c r="E589" s="9"/>
      <c r="F589" s="9"/>
      <c r="G589" s="9"/>
      <c r="H589" s="9"/>
      <c r="U589" s="11"/>
      <c r="V589" s="11"/>
      <c r="W589" s="11"/>
    </row>
    <row r="590" spans="1:23" ht="12.75" x14ac:dyDescent="0.2">
      <c r="A590" s="5"/>
      <c r="B590" s="5"/>
      <c r="C590" s="9"/>
      <c r="D590" s="9"/>
      <c r="E590" s="9"/>
      <c r="F590" s="9"/>
      <c r="G590" s="9"/>
      <c r="H590" s="9"/>
      <c r="U590" s="11"/>
      <c r="V590" s="11"/>
      <c r="W590" s="11"/>
    </row>
    <row r="591" spans="1:23" ht="12.75" x14ac:dyDescent="0.2">
      <c r="A591" s="5"/>
      <c r="B591" s="5"/>
      <c r="C591" s="9"/>
      <c r="D591" s="9"/>
      <c r="E591" s="9"/>
      <c r="F591" s="9"/>
      <c r="G591" s="9"/>
      <c r="H591" s="9"/>
      <c r="U591" s="11"/>
      <c r="V591" s="11"/>
      <c r="W591" s="11"/>
    </row>
    <row r="592" spans="1:23" ht="12.75" x14ac:dyDescent="0.2">
      <c r="A592" s="5"/>
      <c r="B592" s="5"/>
      <c r="C592" s="9"/>
      <c r="D592" s="9"/>
      <c r="E592" s="9"/>
      <c r="F592" s="9"/>
      <c r="G592" s="9"/>
      <c r="H592" s="9"/>
      <c r="U592" s="11"/>
      <c r="V592" s="11"/>
      <c r="W592" s="11"/>
    </row>
    <row r="593" spans="1:23" ht="12.75" x14ac:dyDescent="0.2">
      <c r="A593" s="5"/>
      <c r="B593" s="5"/>
      <c r="C593" s="9"/>
      <c r="D593" s="9"/>
      <c r="E593" s="9"/>
      <c r="F593" s="9"/>
      <c r="G593" s="9"/>
      <c r="H593" s="9"/>
      <c r="U593" s="11"/>
      <c r="V593" s="11"/>
      <c r="W593" s="11"/>
    </row>
    <row r="594" spans="1:23" ht="12.75" x14ac:dyDescent="0.2">
      <c r="A594" s="5"/>
      <c r="B594" s="5"/>
      <c r="C594" s="9"/>
      <c r="D594" s="9"/>
      <c r="E594" s="9"/>
      <c r="F594" s="9"/>
      <c r="G594" s="9"/>
      <c r="H594" s="9"/>
      <c r="U594" s="11"/>
      <c r="V594" s="11"/>
      <c r="W594" s="11"/>
    </row>
    <row r="595" spans="1:23" ht="12.75" x14ac:dyDescent="0.2">
      <c r="A595" s="5"/>
      <c r="B595" s="5"/>
      <c r="C595" s="9"/>
      <c r="D595" s="9"/>
      <c r="E595" s="9"/>
      <c r="F595" s="9"/>
      <c r="G595" s="9"/>
      <c r="H595" s="9"/>
      <c r="U595" s="11"/>
      <c r="V595" s="11"/>
      <c r="W595" s="11"/>
    </row>
    <row r="596" spans="1:23" ht="12.75" x14ac:dyDescent="0.2">
      <c r="A596" s="5"/>
      <c r="B596" s="5"/>
      <c r="C596" s="9"/>
      <c r="D596" s="9"/>
      <c r="E596" s="9"/>
      <c r="F596" s="9"/>
      <c r="G596" s="9"/>
      <c r="H596" s="9"/>
      <c r="U596" s="11"/>
      <c r="V596" s="11"/>
      <c r="W596" s="11"/>
    </row>
    <row r="597" spans="1:23" ht="12.75" x14ac:dyDescent="0.2">
      <c r="A597" s="5"/>
      <c r="B597" s="5"/>
      <c r="C597" s="9"/>
      <c r="D597" s="9"/>
      <c r="E597" s="9"/>
      <c r="F597" s="9"/>
      <c r="G597" s="9"/>
      <c r="H597" s="9"/>
      <c r="U597" s="11"/>
      <c r="V597" s="11"/>
      <c r="W597" s="11"/>
    </row>
    <row r="598" spans="1:23" ht="12.75" x14ac:dyDescent="0.2">
      <c r="A598" s="5"/>
      <c r="B598" s="5"/>
      <c r="C598" s="9"/>
      <c r="D598" s="9"/>
      <c r="E598" s="9"/>
      <c r="F598" s="9"/>
      <c r="G598" s="9"/>
      <c r="H598" s="9"/>
      <c r="U598" s="11"/>
      <c r="V598" s="11"/>
      <c r="W598" s="11"/>
    </row>
    <row r="599" spans="1:23" ht="12.75" x14ac:dyDescent="0.2">
      <c r="A599" s="5"/>
      <c r="B599" s="5"/>
      <c r="C599" s="9"/>
      <c r="D599" s="9"/>
      <c r="E599" s="9"/>
      <c r="F599" s="9"/>
      <c r="G599" s="9"/>
      <c r="H599" s="9"/>
      <c r="U599" s="11"/>
      <c r="V599" s="11"/>
      <c r="W599" s="11"/>
    </row>
    <row r="600" spans="1:23" ht="12.75" x14ac:dyDescent="0.2">
      <c r="A600" s="5"/>
      <c r="B600" s="5"/>
      <c r="C600" s="9"/>
      <c r="D600" s="9"/>
      <c r="E600" s="9"/>
      <c r="F600" s="9"/>
      <c r="G600" s="9"/>
      <c r="H600" s="9"/>
      <c r="U600" s="11"/>
      <c r="V600" s="11"/>
      <c r="W600" s="11"/>
    </row>
    <row r="601" spans="1:23" ht="12.75" x14ac:dyDescent="0.2">
      <c r="A601" s="5"/>
      <c r="B601" s="5"/>
      <c r="C601" s="9"/>
      <c r="D601" s="9"/>
      <c r="E601" s="9"/>
      <c r="F601" s="9"/>
      <c r="G601" s="9"/>
      <c r="H601" s="9"/>
      <c r="U601" s="11"/>
      <c r="V601" s="11"/>
      <c r="W601" s="11"/>
    </row>
    <row r="602" spans="1:23" ht="12.75" x14ac:dyDescent="0.2">
      <c r="A602" s="5"/>
      <c r="B602" s="5"/>
      <c r="C602" s="9"/>
      <c r="D602" s="9"/>
      <c r="E602" s="9"/>
      <c r="F602" s="9"/>
      <c r="G602" s="9"/>
      <c r="H602" s="9"/>
      <c r="U602" s="11"/>
      <c r="V602" s="11"/>
      <c r="W602" s="11"/>
    </row>
    <row r="603" spans="1:23" ht="12.75" x14ac:dyDescent="0.2">
      <c r="A603" s="5"/>
      <c r="B603" s="5"/>
      <c r="C603" s="9"/>
      <c r="D603" s="9"/>
      <c r="E603" s="9"/>
      <c r="F603" s="9"/>
      <c r="G603" s="9"/>
      <c r="H603" s="9"/>
      <c r="U603" s="11"/>
      <c r="V603" s="11"/>
      <c r="W603" s="11"/>
    </row>
    <row r="604" spans="1:23" ht="12.75" x14ac:dyDescent="0.2">
      <c r="A604" s="5"/>
      <c r="B604" s="5"/>
      <c r="C604" s="9"/>
      <c r="D604" s="9"/>
      <c r="E604" s="9"/>
      <c r="F604" s="9"/>
      <c r="G604" s="9"/>
      <c r="H604" s="9"/>
      <c r="U604" s="11"/>
      <c r="V604" s="11"/>
      <c r="W604" s="11"/>
    </row>
    <row r="605" spans="1:23" ht="12.75" x14ac:dyDescent="0.2">
      <c r="A605" s="5"/>
      <c r="B605" s="5"/>
      <c r="C605" s="9"/>
      <c r="D605" s="9"/>
      <c r="E605" s="9"/>
      <c r="F605" s="9"/>
      <c r="G605" s="9"/>
      <c r="H605" s="9"/>
      <c r="U605" s="11"/>
      <c r="V605" s="11"/>
      <c r="W605" s="11"/>
    </row>
    <row r="606" spans="1:23" ht="12.75" x14ac:dyDescent="0.2">
      <c r="A606" s="5"/>
      <c r="B606" s="5"/>
      <c r="C606" s="9"/>
      <c r="D606" s="9"/>
      <c r="E606" s="9"/>
      <c r="F606" s="9"/>
      <c r="G606" s="9"/>
      <c r="H606" s="9"/>
      <c r="U606" s="11"/>
      <c r="V606" s="11"/>
      <c r="W606" s="11"/>
    </row>
    <row r="607" spans="1:23" ht="12.75" x14ac:dyDescent="0.2">
      <c r="A607" s="5"/>
      <c r="B607" s="5"/>
      <c r="C607" s="9"/>
      <c r="D607" s="9"/>
      <c r="E607" s="9"/>
      <c r="F607" s="9"/>
      <c r="G607" s="9"/>
      <c r="H607" s="9"/>
      <c r="U607" s="11"/>
      <c r="V607" s="11"/>
      <c r="W607" s="11"/>
    </row>
    <row r="608" spans="1:23" ht="12.75" x14ac:dyDescent="0.2">
      <c r="A608" s="5"/>
      <c r="B608" s="5"/>
      <c r="C608" s="9"/>
      <c r="D608" s="9"/>
      <c r="E608" s="9"/>
      <c r="F608" s="9"/>
      <c r="G608" s="9"/>
      <c r="H608" s="9"/>
      <c r="U608" s="11"/>
      <c r="V608" s="11"/>
      <c r="W608" s="11"/>
    </row>
    <row r="609" spans="1:23" ht="12.75" x14ac:dyDescent="0.2">
      <c r="A609" s="5"/>
      <c r="B609" s="5"/>
      <c r="C609" s="9"/>
      <c r="D609" s="9"/>
      <c r="E609" s="9"/>
      <c r="F609" s="9"/>
      <c r="G609" s="9"/>
      <c r="H609" s="9"/>
      <c r="U609" s="11"/>
      <c r="V609" s="11"/>
      <c r="W609" s="11"/>
    </row>
    <row r="610" spans="1:23" ht="12.75" x14ac:dyDescent="0.2">
      <c r="A610" s="5"/>
      <c r="B610" s="5"/>
      <c r="C610" s="9"/>
      <c r="D610" s="9"/>
      <c r="E610" s="9"/>
      <c r="F610" s="9"/>
      <c r="G610" s="9"/>
      <c r="H610" s="9"/>
      <c r="U610" s="11"/>
      <c r="V610" s="11"/>
      <c r="W610" s="11"/>
    </row>
    <row r="611" spans="1:23" ht="12.75" x14ac:dyDescent="0.2">
      <c r="A611" s="5"/>
      <c r="B611" s="5"/>
      <c r="C611" s="9"/>
      <c r="D611" s="9"/>
      <c r="E611" s="9"/>
      <c r="F611" s="9"/>
      <c r="G611" s="9"/>
      <c r="H611" s="9"/>
      <c r="U611" s="11"/>
      <c r="V611" s="11"/>
      <c r="W611" s="11"/>
    </row>
    <row r="612" spans="1:23" ht="12.75" x14ac:dyDescent="0.2">
      <c r="A612" s="5"/>
      <c r="B612" s="5"/>
      <c r="C612" s="9"/>
      <c r="D612" s="9"/>
      <c r="E612" s="9"/>
      <c r="F612" s="9"/>
      <c r="G612" s="9"/>
      <c r="H612" s="9"/>
      <c r="U612" s="11"/>
      <c r="V612" s="11"/>
      <c r="W612" s="11"/>
    </row>
    <row r="613" spans="1:23" ht="12.75" x14ac:dyDescent="0.2">
      <c r="A613" s="5"/>
      <c r="B613" s="5"/>
      <c r="C613" s="9"/>
      <c r="D613" s="9"/>
      <c r="E613" s="9"/>
      <c r="F613" s="9"/>
      <c r="G613" s="9"/>
      <c r="H613" s="9"/>
      <c r="U613" s="11"/>
      <c r="V613" s="11"/>
      <c r="W613" s="11"/>
    </row>
    <row r="614" spans="1:23" ht="12.75" x14ac:dyDescent="0.2">
      <c r="A614" s="5"/>
      <c r="B614" s="5"/>
      <c r="C614" s="9"/>
      <c r="D614" s="9"/>
      <c r="E614" s="9"/>
      <c r="F614" s="9"/>
      <c r="G614" s="9"/>
      <c r="H614" s="9"/>
      <c r="U614" s="11"/>
      <c r="V614" s="11"/>
      <c r="W614" s="11"/>
    </row>
    <row r="615" spans="1:23" ht="12.75" x14ac:dyDescent="0.2">
      <c r="A615" s="5"/>
      <c r="B615" s="5"/>
      <c r="C615" s="9"/>
      <c r="D615" s="9"/>
      <c r="E615" s="9"/>
      <c r="F615" s="9"/>
      <c r="G615" s="9"/>
      <c r="H615" s="9"/>
      <c r="U615" s="11"/>
      <c r="V615" s="11"/>
      <c r="W615" s="11"/>
    </row>
    <row r="616" spans="1:23" ht="12.75" x14ac:dyDescent="0.2">
      <c r="A616" s="5"/>
      <c r="B616" s="5"/>
      <c r="C616" s="9"/>
      <c r="D616" s="9"/>
      <c r="E616" s="9"/>
      <c r="F616" s="9"/>
      <c r="G616" s="9"/>
      <c r="H616" s="9"/>
      <c r="U616" s="11"/>
      <c r="V616" s="11"/>
      <c r="W616" s="11"/>
    </row>
    <row r="617" spans="1:23" ht="12.75" x14ac:dyDescent="0.2">
      <c r="A617" s="5"/>
      <c r="B617" s="5"/>
      <c r="C617" s="9"/>
      <c r="D617" s="9"/>
      <c r="E617" s="9"/>
      <c r="F617" s="9"/>
      <c r="G617" s="9"/>
      <c r="H617" s="9"/>
      <c r="U617" s="11"/>
      <c r="V617" s="11"/>
      <c r="W617" s="11"/>
    </row>
    <row r="618" spans="1:23" ht="12.75" x14ac:dyDescent="0.2">
      <c r="A618" s="5"/>
      <c r="B618" s="5"/>
      <c r="C618" s="9"/>
      <c r="D618" s="9"/>
      <c r="E618" s="9"/>
      <c r="F618" s="9"/>
      <c r="G618" s="9"/>
      <c r="H618" s="9"/>
      <c r="U618" s="11"/>
      <c r="V618" s="11"/>
      <c r="W618" s="11"/>
    </row>
    <row r="619" spans="1:23" ht="12.75" x14ac:dyDescent="0.2">
      <c r="A619" s="5"/>
      <c r="B619" s="5"/>
      <c r="C619" s="9"/>
      <c r="D619" s="9"/>
      <c r="E619" s="9"/>
      <c r="F619" s="9"/>
      <c r="G619" s="9"/>
      <c r="H619" s="9"/>
      <c r="U619" s="11"/>
      <c r="V619" s="11"/>
      <c r="W619" s="11"/>
    </row>
    <row r="620" spans="1:23" ht="12.75" x14ac:dyDescent="0.2">
      <c r="A620" s="5"/>
      <c r="B620" s="5"/>
      <c r="C620" s="9"/>
      <c r="D620" s="9"/>
      <c r="E620" s="9"/>
      <c r="F620" s="9"/>
      <c r="G620" s="9"/>
      <c r="H620" s="9"/>
      <c r="U620" s="11"/>
      <c r="V620" s="11"/>
      <c r="W620" s="11"/>
    </row>
    <row r="621" spans="1:23" ht="12.75" x14ac:dyDescent="0.2">
      <c r="A621" s="5"/>
      <c r="B621" s="5"/>
      <c r="C621" s="9"/>
      <c r="D621" s="9"/>
      <c r="E621" s="9"/>
      <c r="F621" s="9"/>
      <c r="G621" s="9"/>
      <c r="H621" s="9"/>
      <c r="U621" s="11"/>
      <c r="V621" s="11"/>
      <c r="W621" s="11"/>
    </row>
    <row r="622" spans="1:23" ht="12.75" x14ac:dyDescent="0.2">
      <c r="A622" s="5"/>
      <c r="B622" s="5"/>
      <c r="C622" s="9"/>
      <c r="D622" s="9"/>
      <c r="E622" s="9"/>
      <c r="F622" s="9"/>
      <c r="G622" s="9"/>
      <c r="H622" s="9"/>
      <c r="U622" s="11"/>
      <c r="V622" s="11"/>
      <c r="W622" s="11"/>
    </row>
    <row r="623" spans="1:23" ht="12.75" x14ac:dyDescent="0.2">
      <c r="A623" s="5"/>
      <c r="B623" s="5"/>
      <c r="C623" s="9"/>
      <c r="D623" s="9"/>
      <c r="E623" s="9"/>
      <c r="F623" s="9"/>
      <c r="G623" s="9"/>
      <c r="H623" s="9"/>
      <c r="U623" s="11"/>
      <c r="V623" s="11"/>
      <c r="W623" s="11"/>
    </row>
    <row r="624" spans="1:23" ht="12.75" x14ac:dyDescent="0.2">
      <c r="A624" s="5"/>
      <c r="B624" s="5"/>
      <c r="C624" s="9"/>
      <c r="D624" s="9"/>
      <c r="E624" s="9"/>
      <c r="F624" s="9"/>
      <c r="G624" s="9"/>
      <c r="H624" s="9"/>
      <c r="U624" s="11"/>
      <c r="V624" s="11"/>
      <c r="W624" s="11"/>
    </row>
    <row r="625" spans="1:23" ht="12.75" x14ac:dyDescent="0.2">
      <c r="A625" s="5"/>
      <c r="B625" s="5"/>
      <c r="C625" s="9"/>
      <c r="D625" s="9"/>
      <c r="E625" s="9"/>
      <c r="F625" s="9"/>
      <c r="G625" s="9"/>
      <c r="H625" s="9"/>
      <c r="U625" s="11"/>
      <c r="V625" s="11"/>
      <c r="W625" s="11"/>
    </row>
    <row r="626" spans="1:23" ht="12.75" x14ac:dyDescent="0.2">
      <c r="A626" s="5"/>
      <c r="B626" s="5"/>
      <c r="C626" s="9"/>
      <c r="D626" s="9"/>
      <c r="E626" s="9"/>
      <c r="F626" s="9"/>
      <c r="G626" s="9"/>
      <c r="H626" s="9"/>
      <c r="U626" s="11"/>
      <c r="V626" s="11"/>
      <c r="W626" s="11"/>
    </row>
    <row r="627" spans="1:23" ht="12.75" x14ac:dyDescent="0.2">
      <c r="A627" s="5"/>
      <c r="B627" s="5"/>
      <c r="C627" s="9"/>
      <c r="D627" s="9"/>
      <c r="E627" s="9"/>
      <c r="F627" s="9"/>
      <c r="G627" s="9"/>
      <c r="H627" s="9"/>
      <c r="U627" s="11"/>
      <c r="V627" s="11"/>
      <c r="W627" s="11"/>
    </row>
    <row r="628" spans="1:23" ht="12.75" x14ac:dyDescent="0.2">
      <c r="A628" s="5"/>
      <c r="B628" s="5"/>
      <c r="C628" s="9"/>
      <c r="D628" s="9"/>
      <c r="E628" s="9"/>
      <c r="F628" s="9"/>
      <c r="G628" s="9"/>
      <c r="H628" s="9"/>
      <c r="U628" s="11"/>
      <c r="V628" s="11"/>
      <c r="W628" s="11"/>
    </row>
    <row r="629" spans="1:23" ht="12.75" x14ac:dyDescent="0.2">
      <c r="A629" s="5"/>
      <c r="B629" s="5"/>
      <c r="C629" s="9"/>
      <c r="D629" s="9"/>
      <c r="E629" s="9"/>
      <c r="F629" s="9"/>
      <c r="G629" s="9"/>
      <c r="H629" s="9"/>
      <c r="U629" s="11"/>
      <c r="V629" s="11"/>
      <c r="W629" s="11"/>
    </row>
    <row r="630" spans="1:23" ht="12.75" x14ac:dyDescent="0.2">
      <c r="A630" s="5"/>
      <c r="B630" s="5"/>
      <c r="C630" s="9"/>
      <c r="D630" s="9"/>
      <c r="E630" s="9"/>
      <c r="F630" s="9"/>
      <c r="G630" s="9"/>
      <c r="H630" s="9"/>
      <c r="U630" s="11"/>
      <c r="V630" s="11"/>
      <c r="W630" s="11"/>
    </row>
    <row r="631" spans="1:23" ht="12.75" x14ac:dyDescent="0.2">
      <c r="A631" s="5"/>
      <c r="B631" s="5"/>
      <c r="C631" s="9"/>
      <c r="D631" s="9"/>
      <c r="E631" s="9"/>
      <c r="F631" s="9"/>
      <c r="G631" s="9"/>
      <c r="H631" s="9"/>
      <c r="U631" s="11"/>
      <c r="V631" s="11"/>
      <c r="W631" s="11"/>
    </row>
    <row r="632" spans="1:23" ht="12.75" x14ac:dyDescent="0.2">
      <c r="A632" s="5"/>
      <c r="B632" s="5"/>
      <c r="C632" s="9"/>
      <c r="D632" s="9"/>
      <c r="E632" s="9"/>
      <c r="F632" s="9"/>
      <c r="G632" s="9"/>
      <c r="H632" s="9"/>
      <c r="U632" s="11"/>
      <c r="V632" s="11"/>
      <c r="W632" s="11"/>
    </row>
    <row r="633" spans="1:23" ht="12.75" x14ac:dyDescent="0.2">
      <c r="A633" s="5"/>
      <c r="B633" s="5"/>
      <c r="C633" s="9"/>
      <c r="D633" s="9"/>
      <c r="E633" s="9"/>
      <c r="F633" s="9"/>
      <c r="G633" s="9"/>
      <c r="H633" s="9"/>
      <c r="U633" s="11"/>
      <c r="V633" s="11"/>
      <c r="W633" s="11"/>
    </row>
    <row r="634" spans="1:23" ht="12.75" x14ac:dyDescent="0.2">
      <c r="A634" s="5"/>
      <c r="B634" s="5"/>
      <c r="C634" s="9"/>
      <c r="D634" s="9"/>
      <c r="E634" s="9"/>
      <c r="F634" s="9"/>
      <c r="G634" s="9"/>
      <c r="H634" s="9"/>
      <c r="U634" s="11"/>
      <c r="V634" s="11"/>
      <c r="W634" s="11"/>
    </row>
    <row r="635" spans="1:23" ht="12.75" x14ac:dyDescent="0.2">
      <c r="A635" s="5"/>
      <c r="B635" s="5"/>
      <c r="C635" s="9"/>
      <c r="D635" s="9"/>
      <c r="E635" s="9"/>
      <c r="F635" s="9"/>
      <c r="G635" s="9"/>
      <c r="H635" s="9"/>
      <c r="U635" s="11"/>
      <c r="V635" s="11"/>
      <c r="W635" s="11"/>
    </row>
    <row r="636" spans="1:23" ht="12.75" x14ac:dyDescent="0.2">
      <c r="A636" s="5"/>
      <c r="B636" s="5"/>
      <c r="C636" s="9"/>
      <c r="D636" s="9"/>
      <c r="E636" s="9"/>
      <c r="F636" s="9"/>
      <c r="G636" s="9"/>
      <c r="H636" s="9"/>
      <c r="U636" s="11"/>
      <c r="V636" s="11"/>
      <c r="W636" s="11"/>
    </row>
    <row r="637" spans="1:23" ht="12.75" x14ac:dyDescent="0.2">
      <c r="A637" s="5"/>
      <c r="B637" s="5"/>
      <c r="C637" s="9"/>
      <c r="D637" s="9"/>
      <c r="E637" s="9"/>
      <c r="F637" s="9"/>
      <c r="G637" s="9"/>
      <c r="H637" s="9"/>
      <c r="U637" s="11"/>
      <c r="V637" s="11"/>
      <c r="W637" s="11"/>
    </row>
    <row r="638" spans="1:23" ht="12.75" x14ac:dyDescent="0.2">
      <c r="A638" s="5"/>
      <c r="B638" s="5"/>
      <c r="C638" s="9"/>
      <c r="D638" s="9"/>
      <c r="E638" s="9"/>
      <c r="F638" s="9"/>
      <c r="G638" s="9"/>
      <c r="H638" s="9"/>
      <c r="U638" s="11"/>
      <c r="V638" s="11"/>
      <c r="W638" s="11"/>
    </row>
    <row r="639" spans="1:23" ht="12.75" x14ac:dyDescent="0.2">
      <c r="A639" s="5"/>
      <c r="B639" s="5"/>
      <c r="C639" s="9"/>
      <c r="D639" s="9"/>
      <c r="E639" s="9"/>
      <c r="F639" s="9"/>
      <c r="G639" s="9"/>
      <c r="H639" s="9"/>
      <c r="U639" s="11"/>
      <c r="V639" s="11"/>
      <c r="W639" s="11"/>
    </row>
    <row r="640" spans="1:23" ht="12.75" x14ac:dyDescent="0.2">
      <c r="A640" s="5"/>
      <c r="B640" s="5"/>
      <c r="C640" s="9"/>
      <c r="D640" s="9"/>
      <c r="E640" s="9"/>
      <c r="F640" s="9"/>
      <c r="G640" s="9"/>
      <c r="H640" s="9"/>
      <c r="U640" s="11"/>
      <c r="V640" s="11"/>
      <c r="W640" s="11"/>
    </row>
    <row r="641" spans="1:23" ht="12.75" x14ac:dyDescent="0.2">
      <c r="A641" s="5"/>
      <c r="B641" s="5"/>
      <c r="C641" s="9"/>
      <c r="D641" s="9"/>
      <c r="E641" s="9"/>
      <c r="F641" s="9"/>
      <c r="G641" s="9"/>
      <c r="H641" s="9"/>
      <c r="U641" s="11"/>
      <c r="V641" s="11"/>
      <c r="W641" s="11"/>
    </row>
    <row r="642" spans="1:23" ht="12.75" x14ac:dyDescent="0.2">
      <c r="A642" s="5"/>
      <c r="B642" s="5"/>
      <c r="C642" s="9"/>
      <c r="D642" s="9"/>
      <c r="E642" s="9"/>
      <c r="F642" s="9"/>
      <c r="G642" s="9"/>
      <c r="H642" s="9"/>
      <c r="U642" s="11"/>
      <c r="V642" s="11"/>
      <c r="W642" s="11"/>
    </row>
    <row r="643" spans="1:23" ht="12.75" x14ac:dyDescent="0.2">
      <c r="A643" s="5"/>
      <c r="B643" s="5"/>
      <c r="C643" s="9"/>
      <c r="D643" s="9"/>
      <c r="E643" s="9"/>
      <c r="F643" s="9"/>
      <c r="G643" s="9"/>
      <c r="H643" s="9"/>
      <c r="U643" s="11"/>
      <c r="V643" s="11"/>
      <c r="W643" s="11"/>
    </row>
    <row r="644" spans="1:23" ht="12.75" x14ac:dyDescent="0.2">
      <c r="A644" s="5"/>
      <c r="B644" s="5"/>
      <c r="C644" s="9"/>
      <c r="D644" s="9"/>
      <c r="E644" s="9"/>
      <c r="F644" s="9"/>
      <c r="G644" s="9"/>
      <c r="H644" s="9"/>
      <c r="U644" s="11"/>
      <c r="V644" s="11"/>
      <c r="W644" s="11"/>
    </row>
    <row r="645" spans="1:23" ht="12.75" x14ac:dyDescent="0.2">
      <c r="A645" s="5"/>
      <c r="B645" s="5"/>
      <c r="C645" s="9"/>
      <c r="D645" s="9"/>
      <c r="E645" s="9"/>
      <c r="F645" s="9"/>
      <c r="G645" s="9"/>
      <c r="H645" s="9"/>
      <c r="U645" s="11"/>
      <c r="V645" s="11"/>
      <c r="W645" s="11"/>
    </row>
    <row r="646" spans="1:23" ht="12.75" x14ac:dyDescent="0.2">
      <c r="A646" s="5"/>
      <c r="B646" s="5"/>
      <c r="C646" s="9"/>
      <c r="D646" s="9"/>
      <c r="E646" s="9"/>
      <c r="F646" s="9"/>
      <c r="G646" s="9"/>
      <c r="H646" s="9"/>
      <c r="U646" s="11"/>
      <c r="V646" s="11"/>
      <c r="W646" s="11"/>
    </row>
    <row r="647" spans="1:23" ht="12.75" x14ac:dyDescent="0.2">
      <c r="A647" s="5"/>
      <c r="B647" s="5"/>
      <c r="C647" s="9"/>
      <c r="D647" s="9"/>
      <c r="E647" s="9"/>
      <c r="F647" s="9"/>
      <c r="G647" s="9"/>
      <c r="H647" s="9"/>
      <c r="U647" s="11"/>
      <c r="V647" s="11"/>
      <c r="W647" s="11"/>
    </row>
    <row r="648" spans="1:23" ht="12.75" x14ac:dyDescent="0.2">
      <c r="A648" s="5"/>
      <c r="B648" s="5"/>
      <c r="C648" s="9"/>
      <c r="D648" s="9"/>
      <c r="E648" s="9"/>
      <c r="F648" s="9"/>
      <c r="G648" s="9"/>
      <c r="H648" s="9"/>
      <c r="U648" s="11"/>
      <c r="V648" s="11"/>
      <c r="W648" s="11"/>
    </row>
    <row r="649" spans="1:23" ht="12.75" x14ac:dyDescent="0.2">
      <c r="A649" s="5"/>
      <c r="B649" s="5"/>
      <c r="C649" s="9"/>
      <c r="D649" s="9"/>
      <c r="E649" s="9"/>
      <c r="F649" s="9"/>
      <c r="G649" s="9"/>
      <c r="H649" s="9"/>
      <c r="U649" s="11"/>
      <c r="V649" s="11"/>
      <c r="W649" s="11"/>
    </row>
    <row r="650" spans="1:23" ht="12.75" x14ac:dyDescent="0.2">
      <c r="A650" s="5"/>
      <c r="B650" s="5"/>
      <c r="C650" s="9"/>
      <c r="D650" s="9"/>
      <c r="E650" s="9"/>
      <c r="F650" s="9"/>
      <c r="G650" s="9"/>
      <c r="H650" s="9"/>
      <c r="U650" s="11"/>
      <c r="V650" s="11"/>
      <c r="W650" s="11"/>
    </row>
    <row r="651" spans="1:23" ht="12.75" x14ac:dyDescent="0.2">
      <c r="A651" s="5"/>
      <c r="B651" s="5"/>
      <c r="C651" s="9"/>
      <c r="D651" s="9"/>
      <c r="E651" s="9"/>
      <c r="F651" s="9"/>
      <c r="G651" s="9"/>
      <c r="H651" s="9"/>
      <c r="U651" s="11"/>
      <c r="V651" s="11"/>
      <c r="W651" s="11"/>
    </row>
    <row r="652" spans="1:23" ht="12.75" x14ac:dyDescent="0.2">
      <c r="A652" s="5"/>
      <c r="B652" s="5"/>
      <c r="C652" s="9"/>
      <c r="D652" s="9"/>
      <c r="E652" s="9"/>
      <c r="F652" s="9"/>
      <c r="G652" s="9"/>
      <c r="H652" s="9"/>
      <c r="U652" s="11"/>
      <c r="V652" s="11"/>
      <c r="W652" s="11"/>
    </row>
    <row r="653" spans="1:23" ht="12.75" x14ac:dyDescent="0.2">
      <c r="A653" s="5"/>
      <c r="B653" s="5"/>
      <c r="C653" s="9"/>
      <c r="D653" s="9"/>
      <c r="E653" s="9"/>
      <c r="F653" s="9"/>
      <c r="G653" s="9"/>
      <c r="H653" s="9"/>
      <c r="U653" s="11"/>
      <c r="V653" s="11"/>
      <c r="W653" s="11"/>
    </row>
    <row r="654" spans="1:23" ht="12.75" x14ac:dyDescent="0.2">
      <c r="A654" s="5"/>
      <c r="B654" s="5"/>
      <c r="C654" s="9"/>
      <c r="D654" s="9"/>
      <c r="E654" s="9"/>
      <c r="F654" s="9"/>
      <c r="G654" s="9"/>
      <c r="H654" s="9"/>
      <c r="U654" s="11"/>
      <c r="V654" s="11"/>
      <c r="W654" s="11"/>
    </row>
    <row r="655" spans="1:23" ht="12.75" x14ac:dyDescent="0.2">
      <c r="A655" s="5"/>
      <c r="B655" s="5"/>
      <c r="C655" s="9"/>
      <c r="D655" s="9"/>
      <c r="E655" s="9"/>
      <c r="F655" s="9"/>
      <c r="G655" s="9"/>
      <c r="H655" s="9"/>
      <c r="U655" s="11"/>
      <c r="V655" s="11"/>
      <c r="W655" s="11"/>
    </row>
    <row r="656" spans="1:23" ht="12.75" x14ac:dyDescent="0.2">
      <c r="A656" s="5"/>
      <c r="B656" s="5"/>
      <c r="C656" s="9"/>
      <c r="D656" s="9"/>
      <c r="E656" s="9"/>
      <c r="F656" s="9"/>
      <c r="G656" s="9"/>
      <c r="H656" s="9"/>
      <c r="U656" s="11"/>
      <c r="V656" s="11"/>
      <c r="W656" s="11"/>
    </row>
    <row r="657" spans="1:23" ht="12.75" x14ac:dyDescent="0.2">
      <c r="A657" s="5"/>
      <c r="B657" s="5"/>
      <c r="C657" s="9"/>
      <c r="D657" s="9"/>
      <c r="E657" s="9"/>
      <c r="F657" s="9"/>
      <c r="G657" s="9"/>
      <c r="H657" s="9"/>
      <c r="U657" s="11"/>
      <c r="V657" s="11"/>
      <c r="W657" s="11"/>
    </row>
    <row r="658" spans="1:23" ht="12.75" x14ac:dyDescent="0.2">
      <c r="A658" s="5"/>
      <c r="B658" s="5"/>
      <c r="C658" s="9"/>
      <c r="D658" s="9"/>
      <c r="E658" s="9"/>
      <c r="F658" s="9"/>
      <c r="G658" s="9"/>
      <c r="H658" s="9"/>
      <c r="U658" s="11"/>
      <c r="V658" s="11"/>
      <c r="W658" s="11"/>
    </row>
    <row r="659" spans="1:23" ht="12.75" x14ac:dyDescent="0.2">
      <c r="A659" s="5"/>
      <c r="B659" s="5"/>
      <c r="C659" s="9"/>
      <c r="D659" s="9"/>
      <c r="E659" s="9"/>
      <c r="F659" s="9"/>
      <c r="G659" s="9"/>
      <c r="H659" s="9"/>
      <c r="U659" s="11"/>
      <c r="V659" s="11"/>
      <c r="W659" s="11"/>
    </row>
    <row r="660" spans="1:23" ht="12.75" x14ac:dyDescent="0.2">
      <c r="A660" s="5"/>
      <c r="B660" s="5"/>
      <c r="C660" s="9"/>
      <c r="D660" s="9"/>
      <c r="E660" s="9"/>
      <c r="F660" s="9"/>
      <c r="G660" s="9"/>
      <c r="H660" s="9"/>
      <c r="U660" s="11"/>
      <c r="V660" s="11"/>
      <c r="W660" s="11"/>
    </row>
    <row r="661" spans="1:23" ht="12.75" x14ac:dyDescent="0.2">
      <c r="A661" s="5"/>
      <c r="B661" s="5"/>
      <c r="C661" s="9"/>
      <c r="D661" s="9"/>
      <c r="E661" s="9"/>
      <c r="F661" s="9"/>
      <c r="G661" s="9"/>
      <c r="H661" s="9"/>
      <c r="U661" s="11"/>
      <c r="V661" s="11"/>
      <c r="W661" s="11"/>
    </row>
    <row r="662" spans="1:23" ht="12.75" x14ac:dyDescent="0.2">
      <c r="A662" s="5"/>
      <c r="B662" s="5"/>
      <c r="C662" s="9"/>
      <c r="D662" s="9"/>
      <c r="E662" s="9"/>
      <c r="F662" s="9"/>
      <c r="G662" s="9"/>
      <c r="H662" s="9"/>
      <c r="U662" s="11"/>
      <c r="V662" s="11"/>
      <c r="W662" s="11"/>
    </row>
    <row r="663" spans="1:23" ht="12.75" x14ac:dyDescent="0.2">
      <c r="A663" s="5"/>
      <c r="B663" s="5"/>
      <c r="C663" s="9"/>
      <c r="D663" s="9"/>
      <c r="E663" s="9"/>
      <c r="F663" s="9"/>
      <c r="G663" s="9"/>
      <c r="H663" s="9"/>
      <c r="U663" s="11"/>
      <c r="V663" s="11"/>
      <c r="W663" s="11"/>
    </row>
    <row r="664" spans="1:23" ht="12.75" x14ac:dyDescent="0.2">
      <c r="A664" s="5"/>
      <c r="B664" s="5"/>
      <c r="C664" s="9"/>
      <c r="D664" s="9"/>
      <c r="E664" s="9"/>
      <c r="F664" s="9"/>
      <c r="G664" s="9"/>
      <c r="H664" s="9"/>
      <c r="U664" s="11"/>
      <c r="V664" s="11"/>
      <c r="W664" s="11"/>
    </row>
    <row r="665" spans="1:23" ht="12.75" x14ac:dyDescent="0.2">
      <c r="A665" s="5"/>
      <c r="B665" s="5"/>
      <c r="C665" s="9"/>
      <c r="D665" s="9"/>
      <c r="E665" s="9"/>
      <c r="F665" s="9"/>
      <c r="G665" s="9"/>
      <c r="H665" s="9"/>
      <c r="U665" s="11"/>
      <c r="V665" s="11"/>
      <c r="W665" s="11"/>
    </row>
    <row r="666" spans="1:23" ht="12.75" x14ac:dyDescent="0.2">
      <c r="A666" s="5"/>
      <c r="B666" s="5"/>
      <c r="C666" s="9"/>
      <c r="D666" s="9"/>
      <c r="E666" s="9"/>
      <c r="F666" s="9"/>
      <c r="G666" s="9"/>
      <c r="H666" s="9"/>
      <c r="U666" s="11"/>
      <c r="V666" s="11"/>
      <c r="W666" s="11"/>
    </row>
    <row r="667" spans="1:23" ht="12.75" x14ac:dyDescent="0.2">
      <c r="A667" s="5"/>
      <c r="B667" s="5"/>
      <c r="C667" s="9"/>
      <c r="D667" s="9"/>
      <c r="E667" s="9"/>
      <c r="F667" s="9"/>
      <c r="G667" s="9"/>
      <c r="H667" s="9"/>
      <c r="U667" s="11"/>
      <c r="V667" s="11"/>
      <c r="W667" s="11"/>
    </row>
    <row r="668" spans="1:23" ht="12.75" x14ac:dyDescent="0.2">
      <c r="A668" s="5"/>
      <c r="B668" s="5"/>
      <c r="C668" s="9"/>
      <c r="D668" s="9"/>
      <c r="E668" s="9"/>
      <c r="F668" s="9"/>
      <c r="G668" s="9"/>
      <c r="H668" s="9"/>
      <c r="U668" s="11"/>
      <c r="V668" s="11"/>
      <c r="W668" s="11"/>
    </row>
    <row r="669" spans="1:23" ht="12.75" x14ac:dyDescent="0.2">
      <c r="A669" s="5"/>
      <c r="B669" s="5"/>
      <c r="C669" s="9"/>
      <c r="D669" s="9"/>
      <c r="E669" s="9"/>
      <c r="F669" s="9"/>
      <c r="G669" s="9"/>
      <c r="H669" s="9"/>
      <c r="U669" s="11"/>
      <c r="V669" s="11"/>
      <c r="W669" s="11"/>
    </row>
    <row r="670" spans="1:23" ht="12.75" x14ac:dyDescent="0.2">
      <c r="A670" s="5"/>
      <c r="B670" s="5"/>
      <c r="C670" s="9"/>
      <c r="D670" s="9"/>
      <c r="E670" s="9"/>
      <c r="F670" s="9"/>
      <c r="G670" s="9"/>
      <c r="H670" s="9"/>
      <c r="U670" s="11"/>
      <c r="V670" s="11"/>
      <c r="W670" s="11"/>
    </row>
    <row r="671" spans="1:23" ht="12.75" x14ac:dyDescent="0.2">
      <c r="A671" s="5"/>
      <c r="B671" s="5"/>
      <c r="C671" s="9"/>
      <c r="D671" s="9"/>
      <c r="E671" s="9"/>
      <c r="F671" s="9"/>
      <c r="G671" s="9"/>
      <c r="H671" s="9"/>
      <c r="U671" s="11"/>
      <c r="V671" s="11"/>
      <c r="W671" s="11"/>
    </row>
    <row r="672" spans="1:23" ht="12.75" x14ac:dyDescent="0.2">
      <c r="A672" s="5"/>
      <c r="B672" s="5"/>
      <c r="C672" s="9"/>
      <c r="D672" s="9"/>
      <c r="E672" s="9"/>
      <c r="F672" s="9"/>
      <c r="G672" s="9"/>
      <c r="H672" s="9"/>
      <c r="U672" s="11"/>
      <c r="V672" s="11"/>
      <c r="W672" s="11"/>
    </row>
    <row r="673" spans="1:23" ht="12.75" x14ac:dyDescent="0.2">
      <c r="A673" s="5"/>
      <c r="B673" s="5"/>
      <c r="C673" s="9"/>
      <c r="D673" s="9"/>
      <c r="E673" s="9"/>
      <c r="F673" s="9"/>
      <c r="G673" s="9"/>
      <c r="H673" s="9"/>
      <c r="U673" s="11"/>
      <c r="V673" s="11"/>
      <c r="W673" s="11"/>
    </row>
    <row r="674" spans="1:23" ht="12.75" x14ac:dyDescent="0.2">
      <c r="A674" s="5"/>
      <c r="B674" s="5"/>
      <c r="C674" s="9"/>
      <c r="D674" s="9"/>
      <c r="E674" s="9"/>
      <c r="F674" s="9"/>
      <c r="G674" s="9"/>
      <c r="H674" s="9"/>
      <c r="U674" s="11"/>
      <c r="V674" s="11"/>
      <c r="W674" s="11"/>
    </row>
    <row r="675" spans="1:23" ht="12.75" x14ac:dyDescent="0.2">
      <c r="A675" s="5"/>
      <c r="B675" s="5"/>
      <c r="C675" s="9"/>
      <c r="D675" s="9"/>
      <c r="E675" s="9"/>
      <c r="F675" s="9"/>
      <c r="G675" s="9"/>
      <c r="H675" s="9"/>
      <c r="U675" s="11"/>
      <c r="V675" s="11"/>
      <c r="W675" s="11"/>
    </row>
    <row r="676" spans="1:23" ht="12.75" x14ac:dyDescent="0.2">
      <c r="A676" s="5"/>
      <c r="B676" s="5"/>
      <c r="C676" s="9"/>
      <c r="D676" s="9"/>
      <c r="E676" s="9"/>
      <c r="F676" s="9"/>
      <c r="G676" s="9"/>
      <c r="H676" s="9"/>
      <c r="U676" s="11"/>
      <c r="V676" s="11"/>
      <c r="W676" s="11"/>
    </row>
    <row r="677" spans="1:23" ht="12.75" x14ac:dyDescent="0.2">
      <c r="A677" s="5"/>
      <c r="B677" s="5"/>
      <c r="C677" s="9"/>
      <c r="D677" s="9"/>
      <c r="E677" s="9"/>
      <c r="F677" s="9"/>
      <c r="G677" s="9"/>
      <c r="H677" s="9"/>
      <c r="U677" s="11"/>
      <c r="V677" s="11"/>
      <c r="W677" s="11"/>
    </row>
    <row r="678" spans="1:23" ht="12.75" x14ac:dyDescent="0.2">
      <c r="A678" s="5"/>
      <c r="B678" s="5"/>
      <c r="C678" s="9"/>
      <c r="D678" s="9"/>
      <c r="E678" s="9"/>
      <c r="F678" s="9"/>
      <c r="G678" s="9"/>
      <c r="H678" s="9"/>
      <c r="U678" s="11"/>
      <c r="V678" s="11"/>
      <c r="W678" s="11"/>
    </row>
    <row r="679" spans="1:23" ht="12.75" x14ac:dyDescent="0.2">
      <c r="A679" s="5"/>
      <c r="B679" s="5"/>
      <c r="C679" s="9"/>
      <c r="D679" s="9"/>
      <c r="E679" s="9"/>
      <c r="F679" s="9"/>
      <c r="G679" s="9"/>
      <c r="H679" s="9"/>
      <c r="U679" s="11"/>
      <c r="V679" s="11"/>
      <c r="W679" s="11"/>
    </row>
    <row r="680" spans="1:23" ht="12.75" x14ac:dyDescent="0.2">
      <c r="A680" s="5"/>
      <c r="B680" s="5"/>
      <c r="C680" s="9"/>
      <c r="D680" s="9"/>
      <c r="E680" s="9"/>
      <c r="F680" s="9"/>
      <c r="G680" s="9"/>
      <c r="H680" s="9"/>
      <c r="U680" s="11"/>
      <c r="V680" s="11"/>
      <c r="W680" s="11"/>
    </row>
    <row r="681" spans="1:23" ht="12.75" x14ac:dyDescent="0.2">
      <c r="A681" s="5"/>
      <c r="B681" s="5"/>
      <c r="C681" s="9"/>
      <c r="D681" s="9"/>
      <c r="E681" s="9"/>
      <c r="F681" s="9"/>
      <c r="G681" s="9"/>
      <c r="H681" s="9"/>
      <c r="U681" s="11"/>
      <c r="V681" s="11"/>
      <c r="W681" s="11"/>
    </row>
    <row r="682" spans="1:23" ht="12.75" x14ac:dyDescent="0.2">
      <c r="A682" s="5"/>
      <c r="B682" s="5"/>
      <c r="C682" s="9"/>
      <c r="D682" s="9"/>
      <c r="E682" s="9"/>
      <c r="F682" s="9"/>
      <c r="G682" s="9"/>
      <c r="H682" s="9"/>
      <c r="U682" s="11"/>
      <c r="V682" s="11"/>
      <c r="W682" s="11"/>
    </row>
    <row r="683" spans="1:23" ht="12.75" x14ac:dyDescent="0.2">
      <c r="A683" s="5"/>
      <c r="B683" s="5"/>
      <c r="C683" s="9"/>
      <c r="D683" s="9"/>
      <c r="E683" s="9"/>
      <c r="F683" s="9"/>
      <c r="G683" s="9"/>
      <c r="H683" s="9"/>
      <c r="U683" s="11"/>
      <c r="V683" s="11"/>
      <c r="W683" s="11"/>
    </row>
    <row r="684" spans="1:23" ht="12.75" x14ac:dyDescent="0.2">
      <c r="A684" s="5"/>
      <c r="B684" s="5"/>
      <c r="C684" s="9"/>
      <c r="D684" s="9"/>
      <c r="E684" s="9"/>
      <c r="F684" s="9"/>
      <c r="G684" s="9"/>
      <c r="H684" s="9"/>
      <c r="U684" s="11"/>
      <c r="V684" s="11"/>
      <c r="W684" s="11"/>
    </row>
    <row r="685" spans="1:23" ht="12.75" x14ac:dyDescent="0.2">
      <c r="A685" s="5"/>
      <c r="B685" s="5"/>
      <c r="C685" s="9"/>
      <c r="D685" s="9"/>
      <c r="E685" s="9"/>
      <c r="F685" s="9"/>
      <c r="G685" s="9"/>
      <c r="H685" s="9"/>
      <c r="U685" s="11"/>
      <c r="V685" s="11"/>
      <c r="W685" s="11"/>
    </row>
    <row r="686" spans="1:23" ht="12.75" x14ac:dyDescent="0.2">
      <c r="A686" s="5"/>
      <c r="B686" s="5"/>
      <c r="C686" s="9"/>
      <c r="D686" s="9"/>
      <c r="E686" s="9"/>
      <c r="F686" s="9"/>
      <c r="G686" s="9"/>
      <c r="H686" s="9"/>
      <c r="U686" s="11"/>
      <c r="V686" s="11"/>
      <c r="W686" s="11"/>
    </row>
    <row r="687" spans="1:23" ht="12.75" x14ac:dyDescent="0.2">
      <c r="A687" s="5"/>
      <c r="B687" s="5"/>
      <c r="C687" s="9"/>
      <c r="D687" s="9"/>
      <c r="E687" s="9"/>
      <c r="F687" s="9"/>
      <c r="G687" s="9"/>
      <c r="H687" s="9"/>
      <c r="U687" s="11"/>
      <c r="V687" s="11"/>
      <c r="W687" s="11"/>
    </row>
    <row r="688" spans="1:23" ht="12.75" x14ac:dyDescent="0.2">
      <c r="A688" s="5"/>
      <c r="B688" s="5"/>
      <c r="C688" s="9"/>
      <c r="D688" s="9"/>
      <c r="E688" s="9"/>
      <c r="F688" s="9"/>
      <c r="G688" s="9"/>
      <c r="H688" s="9"/>
      <c r="U688" s="11"/>
      <c r="V688" s="11"/>
      <c r="W688" s="11"/>
    </row>
    <row r="689" spans="1:23" ht="12.75" x14ac:dyDescent="0.2">
      <c r="A689" s="5"/>
      <c r="B689" s="5"/>
      <c r="C689" s="9"/>
      <c r="D689" s="9"/>
      <c r="E689" s="9"/>
      <c r="F689" s="9"/>
      <c r="G689" s="9"/>
      <c r="H689" s="9"/>
      <c r="U689" s="11"/>
      <c r="V689" s="11"/>
      <c r="W689" s="11"/>
    </row>
    <row r="690" spans="1:23" ht="12.75" x14ac:dyDescent="0.2">
      <c r="A690" s="5"/>
      <c r="B690" s="5"/>
      <c r="C690" s="9"/>
      <c r="D690" s="9"/>
      <c r="E690" s="9"/>
      <c r="F690" s="9"/>
      <c r="G690" s="9"/>
      <c r="H690" s="9"/>
      <c r="U690" s="11"/>
      <c r="V690" s="11"/>
      <c r="W690" s="11"/>
    </row>
    <row r="691" spans="1:23" ht="12.75" x14ac:dyDescent="0.2">
      <c r="A691" s="5"/>
      <c r="B691" s="5"/>
      <c r="C691" s="9"/>
      <c r="D691" s="9"/>
      <c r="E691" s="9"/>
      <c r="F691" s="9"/>
      <c r="G691" s="9"/>
      <c r="H691" s="9"/>
      <c r="U691" s="11"/>
      <c r="V691" s="11"/>
      <c r="W691" s="11"/>
    </row>
    <row r="692" spans="1:23" ht="12.75" x14ac:dyDescent="0.2">
      <c r="A692" s="5"/>
      <c r="B692" s="5"/>
      <c r="C692" s="9"/>
      <c r="D692" s="9"/>
      <c r="E692" s="9"/>
      <c r="F692" s="9"/>
      <c r="G692" s="9"/>
      <c r="H692" s="9"/>
      <c r="U692" s="11"/>
      <c r="V692" s="11"/>
      <c r="W692" s="11"/>
    </row>
    <row r="693" spans="1:23" ht="12.75" x14ac:dyDescent="0.2">
      <c r="A693" s="5"/>
      <c r="B693" s="5"/>
      <c r="C693" s="9"/>
      <c r="D693" s="9"/>
      <c r="E693" s="9"/>
      <c r="F693" s="9"/>
      <c r="G693" s="9"/>
      <c r="H693" s="9"/>
      <c r="U693" s="11"/>
      <c r="V693" s="11"/>
      <c r="W693" s="11"/>
    </row>
    <row r="694" spans="1:23" ht="12.75" x14ac:dyDescent="0.2">
      <c r="A694" s="5"/>
      <c r="B694" s="5"/>
      <c r="C694" s="9"/>
      <c r="D694" s="9"/>
      <c r="E694" s="9"/>
      <c r="F694" s="9"/>
      <c r="G694" s="9"/>
      <c r="H694" s="9"/>
      <c r="U694" s="11"/>
      <c r="V694" s="11"/>
      <c r="W694" s="11"/>
    </row>
    <row r="695" spans="1:23" ht="12.75" x14ac:dyDescent="0.2">
      <c r="A695" s="5"/>
      <c r="B695" s="5"/>
      <c r="C695" s="9"/>
      <c r="D695" s="9"/>
      <c r="E695" s="9"/>
      <c r="F695" s="9"/>
      <c r="G695" s="9"/>
      <c r="H695" s="9"/>
      <c r="U695" s="11"/>
      <c r="V695" s="11"/>
      <c r="W695" s="11"/>
    </row>
    <row r="696" spans="1:23" ht="12.75" x14ac:dyDescent="0.2">
      <c r="A696" s="5"/>
      <c r="B696" s="5"/>
      <c r="C696" s="9"/>
      <c r="D696" s="9"/>
      <c r="E696" s="9"/>
      <c r="F696" s="9"/>
      <c r="G696" s="9"/>
      <c r="H696" s="9"/>
      <c r="U696" s="11"/>
      <c r="V696" s="11"/>
      <c r="W696" s="11"/>
    </row>
    <row r="697" spans="1:23" ht="12.75" x14ac:dyDescent="0.2">
      <c r="A697" s="5"/>
      <c r="B697" s="5"/>
      <c r="C697" s="9"/>
      <c r="D697" s="9"/>
      <c r="E697" s="9"/>
      <c r="F697" s="9"/>
      <c r="G697" s="9"/>
      <c r="H697" s="9"/>
      <c r="U697" s="11"/>
      <c r="V697" s="11"/>
      <c r="W697" s="11"/>
    </row>
    <row r="698" spans="1:23" ht="12.75" x14ac:dyDescent="0.2">
      <c r="A698" s="5"/>
      <c r="B698" s="5"/>
      <c r="C698" s="9"/>
      <c r="D698" s="9"/>
      <c r="E698" s="9"/>
      <c r="F698" s="9"/>
      <c r="G698" s="9"/>
      <c r="H698" s="9"/>
      <c r="U698" s="11"/>
      <c r="V698" s="11"/>
      <c r="W698" s="11"/>
    </row>
    <row r="699" spans="1:23" ht="12.75" x14ac:dyDescent="0.2">
      <c r="A699" s="5"/>
      <c r="B699" s="5"/>
      <c r="C699" s="9"/>
      <c r="D699" s="9"/>
      <c r="E699" s="9"/>
      <c r="F699" s="9"/>
      <c r="G699" s="9"/>
      <c r="H699" s="9"/>
      <c r="U699" s="11"/>
      <c r="V699" s="11"/>
      <c r="W699" s="11"/>
    </row>
    <row r="700" spans="1:23" ht="12.75" x14ac:dyDescent="0.2">
      <c r="A700" s="5"/>
      <c r="B700" s="5"/>
      <c r="C700" s="9"/>
      <c r="D700" s="9"/>
      <c r="E700" s="9"/>
      <c r="F700" s="9"/>
      <c r="G700" s="9"/>
      <c r="H700" s="9"/>
      <c r="U700" s="11"/>
      <c r="V700" s="11"/>
      <c r="W700" s="11"/>
    </row>
    <row r="701" spans="1:23" ht="12.75" x14ac:dyDescent="0.2">
      <c r="A701" s="5"/>
      <c r="B701" s="5"/>
      <c r="C701" s="9"/>
      <c r="D701" s="9"/>
      <c r="E701" s="9"/>
      <c r="F701" s="9"/>
      <c r="G701" s="9"/>
      <c r="H701" s="9"/>
      <c r="U701" s="11"/>
      <c r="V701" s="11"/>
      <c r="W701" s="11"/>
    </row>
    <row r="702" spans="1:23" ht="12.75" x14ac:dyDescent="0.2">
      <c r="A702" s="5"/>
      <c r="B702" s="5"/>
      <c r="C702" s="9"/>
      <c r="D702" s="9"/>
      <c r="E702" s="9"/>
      <c r="F702" s="9"/>
      <c r="G702" s="9"/>
      <c r="H702" s="9"/>
      <c r="U702" s="11"/>
      <c r="V702" s="11"/>
      <c r="W702" s="11"/>
    </row>
    <row r="703" spans="1:23" ht="12.75" x14ac:dyDescent="0.2">
      <c r="A703" s="5"/>
      <c r="B703" s="5"/>
      <c r="C703" s="9"/>
      <c r="D703" s="9"/>
      <c r="E703" s="9"/>
      <c r="F703" s="9"/>
      <c r="G703" s="9"/>
      <c r="H703" s="9"/>
      <c r="U703" s="11"/>
      <c r="V703" s="11"/>
      <c r="W703" s="11"/>
    </row>
    <row r="704" spans="1:23" ht="12.75" x14ac:dyDescent="0.2">
      <c r="A704" s="5"/>
      <c r="B704" s="5"/>
      <c r="C704" s="9"/>
      <c r="D704" s="9"/>
      <c r="E704" s="9"/>
      <c r="F704" s="9"/>
      <c r="G704" s="9"/>
      <c r="H704" s="9"/>
      <c r="U704" s="11"/>
      <c r="V704" s="11"/>
      <c r="W704" s="11"/>
    </row>
    <row r="705" spans="1:23" ht="12.75" x14ac:dyDescent="0.2">
      <c r="A705" s="5"/>
      <c r="B705" s="5"/>
      <c r="C705" s="9"/>
      <c r="D705" s="9"/>
      <c r="E705" s="9"/>
      <c r="F705" s="9"/>
      <c r="G705" s="9"/>
      <c r="H705" s="9"/>
      <c r="U705" s="11"/>
      <c r="V705" s="11"/>
      <c r="W705" s="11"/>
    </row>
    <row r="706" spans="1:23" ht="12.75" x14ac:dyDescent="0.2">
      <c r="A706" s="5"/>
      <c r="B706" s="5"/>
      <c r="C706" s="9"/>
      <c r="D706" s="9"/>
      <c r="E706" s="9"/>
      <c r="F706" s="9"/>
      <c r="G706" s="9"/>
      <c r="H706" s="9"/>
      <c r="U706" s="11"/>
      <c r="V706" s="11"/>
      <c r="W706" s="11"/>
    </row>
    <row r="707" spans="1:23" ht="12.75" x14ac:dyDescent="0.2">
      <c r="A707" s="5"/>
      <c r="B707" s="5"/>
      <c r="C707" s="9"/>
      <c r="D707" s="9"/>
      <c r="E707" s="9"/>
      <c r="F707" s="9"/>
      <c r="G707" s="9"/>
      <c r="H707" s="9"/>
      <c r="U707" s="11"/>
      <c r="V707" s="11"/>
      <c r="W707" s="11"/>
    </row>
    <row r="708" spans="1:23" ht="12.75" x14ac:dyDescent="0.2">
      <c r="A708" s="5"/>
      <c r="B708" s="5"/>
      <c r="C708" s="9"/>
      <c r="D708" s="9"/>
      <c r="E708" s="9"/>
      <c r="F708" s="9"/>
      <c r="G708" s="9"/>
      <c r="H708" s="9"/>
      <c r="U708" s="11"/>
      <c r="V708" s="11"/>
      <c r="W708" s="11"/>
    </row>
    <row r="709" spans="1:23" ht="12.75" x14ac:dyDescent="0.2">
      <c r="A709" s="5"/>
      <c r="B709" s="5"/>
      <c r="C709" s="9"/>
      <c r="D709" s="9"/>
      <c r="E709" s="9"/>
      <c r="F709" s="9"/>
      <c r="G709" s="9"/>
      <c r="H709" s="9"/>
      <c r="U709" s="11"/>
      <c r="V709" s="11"/>
      <c r="W709" s="11"/>
    </row>
    <row r="710" spans="1:23" ht="12.75" x14ac:dyDescent="0.2">
      <c r="A710" s="5"/>
      <c r="B710" s="5"/>
      <c r="C710" s="9"/>
      <c r="D710" s="9"/>
      <c r="E710" s="9"/>
      <c r="F710" s="9"/>
      <c r="G710" s="9"/>
      <c r="H710" s="9"/>
      <c r="U710" s="11"/>
      <c r="V710" s="11"/>
      <c r="W710" s="11"/>
    </row>
    <row r="711" spans="1:23" ht="12.75" x14ac:dyDescent="0.2">
      <c r="A711" s="5"/>
      <c r="B711" s="5"/>
      <c r="C711" s="9"/>
      <c r="D711" s="9"/>
      <c r="E711" s="9"/>
      <c r="F711" s="9"/>
      <c r="G711" s="9"/>
      <c r="H711" s="9"/>
      <c r="U711" s="11"/>
      <c r="V711" s="11"/>
      <c r="W711" s="11"/>
    </row>
    <row r="712" spans="1:23" ht="12.75" x14ac:dyDescent="0.2">
      <c r="A712" s="5"/>
      <c r="B712" s="5"/>
      <c r="C712" s="9"/>
      <c r="D712" s="9"/>
      <c r="E712" s="9"/>
      <c r="F712" s="9"/>
      <c r="G712" s="9"/>
      <c r="H712" s="9"/>
      <c r="U712" s="11"/>
      <c r="V712" s="11"/>
      <c r="W712" s="11"/>
    </row>
    <row r="713" spans="1:23" ht="12.75" x14ac:dyDescent="0.2">
      <c r="A713" s="5"/>
      <c r="B713" s="5"/>
      <c r="C713" s="9"/>
      <c r="D713" s="9"/>
      <c r="E713" s="9"/>
      <c r="F713" s="9"/>
      <c r="G713" s="9"/>
      <c r="H713" s="9"/>
      <c r="U713" s="11"/>
      <c r="V713" s="11"/>
      <c r="W713" s="11"/>
    </row>
    <row r="714" spans="1:23" ht="12.75" x14ac:dyDescent="0.2">
      <c r="A714" s="5"/>
      <c r="B714" s="5"/>
      <c r="C714" s="9"/>
      <c r="D714" s="9"/>
      <c r="E714" s="9"/>
      <c r="F714" s="9"/>
      <c r="G714" s="9"/>
      <c r="H714" s="9"/>
      <c r="U714" s="11"/>
      <c r="V714" s="11"/>
      <c r="W714" s="11"/>
    </row>
    <row r="715" spans="1:23" ht="12.75" x14ac:dyDescent="0.2">
      <c r="A715" s="5"/>
      <c r="B715" s="5"/>
      <c r="C715" s="9"/>
      <c r="D715" s="9"/>
      <c r="E715" s="9"/>
      <c r="F715" s="9"/>
      <c r="G715" s="9"/>
      <c r="H715" s="9"/>
      <c r="U715" s="11"/>
      <c r="V715" s="11"/>
      <c r="W715" s="11"/>
    </row>
    <row r="716" spans="1:23" ht="12.75" x14ac:dyDescent="0.2">
      <c r="A716" s="5"/>
      <c r="B716" s="5"/>
      <c r="C716" s="9"/>
      <c r="D716" s="9"/>
      <c r="E716" s="9"/>
      <c r="F716" s="9"/>
      <c r="G716" s="9"/>
      <c r="H716" s="9"/>
      <c r="U716" s="11"/>
      <c r="V716" s="11"/>
      <c r="W716" s="11"/>
    </row>
    <row r="717" spans="1:23" ht="12.75" x14ac:dyDescent="0.2">
      <c r="A717" s="5"/>
      <c r="B717" s="5"/>
      <c r="C717" s="9"/>
      <c r="D717" s="9"/>
      <c r="E717" s="9"/>
      <c r="F717" s="9"/>
      <c r="G717" s="9"/>
      <c r="H717" s="9"/>
      <c r="U717" s="11"/>
      <c r="V717" s="11"/>
      <c r="W717" s="11"/>
    </row>
    <row r="718" spans="1:23" ht="12.75" x14ac:dyDescent="0.2">
      <c r="A718" s="5"/>
      <c r="B718" s="5"/>
      <c r="C718" s="9"/>
      <c r="D718" s="9"/>
      <c r="E718" s="9"/>
      <c r="F718" s="9"/>
      <c r="G718" s="9"/>
      <c r="H718" s="9"/>
      <c r="U718" s="11"/>
      <c r="V718" s="11"/>
      <c r="W718" s="11"/>
    </row>
    <row r="719" spans="1:23" ht="12.75" x14ac:dyDescent="0.2">
      <c r="A719" s="5"/>
      <c r="B719" s="5"/>
      <c r="C719" s="9"/>
      <c r="D719" s="9"/>
      <c r="E719" s="9"/>
      <c r="F719" s="9"/>
      <c r="G719" s="9"/>
      <c r="H719" s="9"/>
      <c r="U719" s="11"/>
      <c r="V719" s="11"/>
      <c r="W719" s="11"/>
    </row>
    <row r="720" spans="1:23" ht="12.75" x14ac:dyDescent="0.2">
      <c r="A720" s="5"/>
      <c r="B720" s="5"/>
      <c r="C720" s="9"/>
      <c r="D720" s="9"/>
      <c r="E720" s="9"/>
      <c r="F720" s="9"/>
      <c r="G720" s="9"/>
      <c r="H720" s="9"/>
      <c r="U720" s="11"/>
      <c r="V720" s="11"/>
      <c r="W720" s="11"/>
    </row>
    <row r="721" spans="1:23" ht="12.75" x14ac:dyDescent="0.2">
      <c r="A721" s="5"/>
      <c r="B721" s="5"/>
      <c r="C721" s="9"/>
      <c r="D721" s="9"/>
      <c r="E721" s="9"/>
      <c r="F721" s="9"/>
      <c r="G721" s="9"/>
      <c r="H721" s="9"/>
      <c r="U721" s="11"/>
      <c r="V721" s="11"/>
      <c r="W721" s="11"/>
    </row>
    <row r="722" spans="1:23" ht="12.75" x14ac:dyDescent="0.2">
      <c r="A722" s="5"/>
      <c r="B722" s="5"/>
      <c r="C722" s="9"/>
      <c r="D722" s="9"/>
      <c r="E722" s="9"/>
      <c r="F722" s="9"/>
      <c r="G722" s="9"/>
      <c r="H722" s="9"/>
      <c r="U722" s="11"/>
      <c r="V722" s="11"/>
      <c r="W722" s="11"/>
    </row>
    <row r="723" spans="1:23" ht="12.75" x14ac:dyDescent="0.2">
      <c r="A723" s="5"/>
      <c r="B723" s="5"/>
      <c r="C723" s="9"/>
      <c r="D723" s="9"/>
      <c r="E723" s="9"/>
      <c r="F723" s="9"/>
      <c r="G723" s="9"/>
      <c r="H723" s="9"/>
      <c r="U723" s="11"/>
      <c r="V723" s="11"/>
      <c r="W723" s="11"/>
    </row>
    <row r="724" spans="1:23" ht="12.75" x14ac:dyDescent="0.2">
      <c r="A724" s="5"/>
      <c r="B724" s="5"/>
      <c r="C724" s="9"/>
      <c r="D724" s="9"/>
      <c r="E724" s="9"/>
      <c r="F724" s="9"/>
      <c r="G724" s="9"/>
      <c r="H724" s="9"/>
      <c r="U724" s="11"/>
      <c r="V724" s="11"/>
      <c r="W724" s="11"/>
    </row>
    <row r="725" spans="1:23" ht="12.75" x14ac:dyDescent="0.2">
      <c r="A725" s="5"/>
      <c r="B725" s="5"/>
      <c r="C725" s="9"/>
      <c r="D725" s="9"/>
      <c r="E725" s="9"/>
      <c r="F725" s="9"/>
      <c r="G725" s="9"/>
      <c r="H725" s="9"/>
      <c r="U725" s="11"/>
      <c r="V725" s="11"/>
      <c r="W725" s="11"/>
    </row>
    <row r="726" spans="1:23" ht="12.75" x14ac:dyDescent="0.2">
      <c r="A726" s="5"/>
      <c r="B726" s="5"/>
      <c r="C726" s="9"/>
      <c r="D726" s="9"/>
      <c r="E726" s="9"/>
      <c r="F726" s="9"/>
      <c r="G726" s="9"/>
      <c r="H726" s="9"/>
      <c r="U726" s="11"/>
      <c r="V726" s="11"/>
      <c r="W726" s="11"/>
    </row>
    <row r="727" spans="1:23" ht="12.75" x14ac:dyDescent="0.2">
      <c r="A727" s="5"/>
      <c r="B727" s="5"/>
      <c r="C727" s="9"/>
      <c r="D727" s="9"/>
      <c r="E727" s="9"/>
      <c r="F727" s="9"/>
      <c r="G727" s="9"/>
      <c r="H727" s="9"/>
      <c r="U727" s="11"/>
      <c r="V727" s="11"/>
      <c r="W727" s="11"/>
    </row>
    <row r="728" spans="1:23" ht="12.75" x14ac:dyDescent="0.2">
      <c r="A728" s="5"/>
      <c r="B728" s="5"/>
      <c r="C728" s="9"/>
      <c r="D728" s="9"/>
      <c r="E728" s="9"/>
      <c r="F728" s="9"/>
      <c r="G728" s="9"/>
      <c r="H728" s="9"/>
      <c r="U728" s="11"/>
      <c r="V728" s="11"/>
      <c r="W728" s="11"/>
    </row>
    <row r="729" spans="1:23" ht="12.75" x14ac:dyDescent="0.2">
      <c r="A729" s="5"/>
      <c r="B729" s="5"/>
      <c r="C729" s="9"/>
      <c r="D729" s="9"/>
      <c r="E729" s="9"/>
      <c r="F729" s="9"/>
      <c r="G729" s="9"/>
      <c r="H729" s="9"/>
      <c r="U729" s="11"/>
      <c r="V729" s="11"/>
      <c r="W729" s="11"/>
    </row>
    <row r="730" spans="1:23" ht="12.75" x14ac:dyDescent="0.2">
      <c r="A730" s="5"/>
      <c r="B730" s="5"/>
      <c r="C730" s="9"/>
      <c r="D730" s="9"/>
      <c r="E730" s="9"/>
      <c r="F730" s="9"/>
      <c r="G730" s="9"/>
      <c r="H730" s="9"/>
      <c r="U730" s="11"/>
      <c r="V730" s="11"/>
      <c r="W730" s="11"/>
    </row>
    <row r="731" spans="1:23" ht="12.75" x14ac:dyDescent="0.2">
      <c r="A731" s="5"/>
      <c r="B731" s="5"/>
      <c r="C731" s="9"/>
      <c r="D731" s="9"/>
      <c r="E731" s="9"/>
      <c r="F731" s="9"/>
      <c r="G731" s="9"/>
      <c r="H731" s="9"/>
      <c r="U731" s="11"/>
      <c r="V731" s="11"/>
      <c r="W731" s="11"/>
    </row>
    <row r="732" spans="1:23" ht="12.75" x14ac:dyDescent="0.2">
      <c r="A732" s="5"/>
      <c r="B732" s="5"/>
      <c r="C732" s="9"/>
      <c r="D732" s="9"/>
      <c r="E732" s="9"/>
      <c r="F732" s="9"/>
      <c r="G732" s="9"/>
      <c r="H732" s="9"/>
      <c r="U732" s="11"/>
      <c r="V732" s="11"/>
      <c r="W732" s="11"/>
    </row>
    <row r="733" spans="1:23" ht="12.75" x14ac:dyDescent="0.2">
      <c r="A733" s="5"/>
      <c r="B733" s="5"/>
      <c r="C733" s="9"/>
      <c r="D733" s="9"/>
      <c r="E733" s="9"/>
      <c r="F733" s="9"/>
      <c r="G733" s="9"/>
      <c r="H733" s="9"/>
      <c r="U733" s="11"/>
      <c r="V733" s="11"/>
      <c r="W733" s="11"/>
    </row>
    <row r="734" spans="1:23" ht="12.75" x14ac:dyDescent="0.2">
      <c r="A734" s="5"/>
      <c r="B734" s="5"/>
      <c r="C734" s="9"/>
      <c r="D734" s="9"/>
      <c r="E734" s="9"/>
      <c r="F734" s="9"/>
      <c r="G734" s="9"/>
      <c r="H734" s="9"/>
      <c r="U734" s="11"/>
      <c r="V734" s="11"/>
      <c r="W734" s="11"/>
    </row>
    <row r="735" spans="1:23" ht="12.75" x14ac:dyDescent="0.2">
      <c r="A735" s="5"/>
      <c r="B735" s="5"/>
      <c r="C735" s="9"/>
      <c r="D735" s="9"/>
      <c r="E735" s="9"/>
      <c r="F735" s="9"/>
      <c r="G735" s="9"/>
      <c r="H735" s="9"/>
      <c r="U735" s="11"/>
      <c r="V735" s="11"/>
      <c r="W735" s="11"/>
    </row>
    <row r="736" spans="1:23" ht="12.75" x14ac:dyDescent="0.2">
      <c r="A736" s="5"/>
      <c r="B736" s="5"/>
      <c r="C736" s="9"/>
      <c r="D736" s="9"/>
      <c r="E736" s="9"/>
      <c r="F736" s="9"/>
      <c r="G736" s="9"/>
      <c r="H736" s="9"/>
      <c r="U736" s="11"/>
      <c r="V736" s="11"/>
      <c r="W736" s="11"/>
    </row>
    <row r="737" spans="1:23" ht="12.75" x14ac:dyDescent="0.2">
      <c r="A737" s="5"/>
      <c r="B737" s="5"/>
      <c r="C737" s="9"/>
      <c r="D737" s="9"/>
      <c r="E737" s="9"/>
      <c r="F737" s="9"/>
      <c r="G737" s="9"/>
      <c r="H737" s="9"/>
      <c r="U737" s="11"/>
      <c r="V737" s="11"/>
      <c r="W737" s="11"/>
    </row>
    <row r="738" spans="1:23" ht="12.75" x14ac:dyDescent="0.2">
      <c r="A738" s="5"/>
      <c r="B738" s="5"/>
      <c r="C738" s="9"/>
      <c r="D738" s="9"/>
      <c r="E738" s="9"/>
      <c r="F738" s="9"/>
      <c r="G738" s="9"/>
      <c r="H738" s="9"/>
      <c r="U738" s="11"/>
      <c r="V738" s="11"/>
      <c r="W738" s="11"/>
    </row>
    <row r="739" spans="1:23" ht="12.75" x14ac:dyDescent="0.2">
      <c r="A739" s="5"/>
      <c r="B739" s="5"/>
      <c r="C739" s="9"/>
      <c r="D739" s="9"/>
      <c r="E739" s="9"/>
      <c r="F739" s="9"/>
      <c r="G739" s="9"/>
      <c r="H739" s="9"/>
      <c r="U739" s="11"/>
      <c r="V739" s="11"/>
      <c r="W739" s="11"/>
    </row>
    <row r="740" spans="1:23" ht="12.75" x14ac:dyDescent="0.2">
      <c r="A740" s="5"/>
      <c r="B740" s="5"/>
      <c r="C740" s="9"/>
      <c r="D740" s="9"/>
      <c r="E740" s="9"/>
      <c r="F740" s="9"/>
      <c r="G740" s="9"/>
      <c r="H740" s="9"/>
      <c r="U740" s="11"/>
      <c r="V740" s="11"/>
      <c r="W740" s="11"/>
    </row>
    <row r="741" spans="1:23" ht="12.75" x14ac:dyDescent="0.2">
      <c r="A741" s="5"/>
      <c r="B741" s="5"/>
      <c r="C741" s="9"/>
      <c r="D741" s="9"/>
      <c r="E741" s="9"/>
      <c r="F741" s="9"/>
      <c r="G741" s="9"/>
      <c r="H741" s="9"/>
      <c r="U741" s="11"/>
      <c r="V741" s="11"/>
      <c r="W741" s="11"/>
    </row>
    <row r="742" spans="1:23" ht="12.75" x14ac:dyDescent="0.2">
      <c r="A742" s="5"/>
      <c r="B742" s="5"/>
      <c r="C742" s="9"/>
      <c r="D742" s="9"/>
      <c r="E742" s="9"/>
      <c r="F742" s="9"/>
      <c r="G742" s="9"/>
      <c r="H742" s="9"/>
      <c r="U742" s="11"/>
      <c r="V742" s="11"/>
      <c r="W742" s="11"/>
    </row>
    <row r="743" spans="1:23" ht="12.75" x14ac:dyDescent="0.2">
      <c r="A743" s="5"/>
      <c r="B743" s="5"/>
      <c r="C743" s="9"/>
      <c r="D743" s="9"/>
      <c r="E743" s="9"/>
      <c r="F743" s="9"/>
      <c r="G743" s="9"/>
      <c r="H743" s="9"/>
      <c r="U743" s="11"/>
      <c r="V743" s="11"/>
      <c r="W743" s="11"/>
    </row>
    <row r="744" spans="1:23" ht="12.75" x14ac:dyDescent="0.2">
      <c r="A744" s="5"/>
      <c r="B744" s="5"/>
      <c r="C744" s="9"/>
      <c r="D744" s="9"/>
      <c r="E744" s="9"/>
      <c r="F744" s="9"/>
      <c r="G744" s="9"/>
      <c r="H744" s="9"/>
      <c r="U744" s="11"/>
      <c r="V744" s="11"/>
      <c r="W744" s="11"/>
    </row>
    <row r="745" spans="1:23" ht="12.75" x14ac:dyDescent="0.2">
      <c r="A745" s="5"/>
      <c r="B745" s="5"/>
      <c r="C745" s="9"/>
      <c r="D745" s="9"/>
      <c r="E745" s="9"/>
      <c r="F745" s="9"/>
      <c r="G745" s="9"/>
      <c r="H745" s="9"/>
      <c r="U745" s="11"/>
      <c r="V745" s="11"/>
      <c r="W745" s="11"/>
    </row>
    <row r="746" spans="1:23" ht="12.75" x14ac:dyDescent="0.2">
      <c r="A746" s="5"/>
      <c r="B746" s="5"/>
      <c r="C746" s="9"/>
      <c r="D746" s="9"/>
      <c r="E746" s="9"/>
      <c r="F746" s="9"/>
      <c r="G746" s="9"/>
      <c r="H746" s="9"/>
      <c r="U746" s="11"/>
      <c r="V746" s="11"/>
      <c r="W746" s="11"/>
    </row>
    <row r="747" spans="1:23" ht="12.75" x14ac:dyDescent="0.2">
      <c r="A747" s="5"/>
      <c r="B747" s="5"/>
      <c r="C747" s="9"/>
      <c r="D747" s="9"/>
      <c r="E747" s="9"/>
      <c r="F747" s="9"/>
      <c r="G747" s="9"/>
      <c r="H747" s="9"/>
      <c r="U747" s="11"/>
      <c r="V747" s="11"/>
      <c r="W747" s="11"/>
    </row>
    <row r="748" spans="1:23" ht="12.75" x14ac:dyDescent="0.2">
      <c r="A748" s="5"/>
      <c r="B748" s="5"/>
      <c r="C748" s="9"/>
      <c r="D748" s="9"/>
      <c r="E748" s="9"/>
      <c r="F748" s="9"/>
      <c r="G748" s="9"/>
      <c r="H748" s="9"/>
      <c r="U748" s="11"/>
      <c r="V748" s="11"/>
      <c r="W748" s="11"/>
    </row>
    <row r="749" spans="1:23" ht="12.75" x14ac:dyDescent="0.2">
      <c r="A749" s="5"/>
      <c r="B749" s="5"/>
      <c r="C749" s="9"/>
      <c r="D749" s="9"/>
      <c r="E749" s="9"/>
      <c r="F749" s="9"/>
      <c r="G749" s="9"/>
      <c r="H749" s="9"/>
      <c r="U749" s="11"/>
      <c r="V749" s="11"/>
      <c r="W749" s="11"/>
    </row>
    <row r="750" spans="1:23" ht="12.75" x14ac:dyDescent="0.2">
      <c r="A750" s="5"/>
      <c r="B750" s="5"/>
      <c r="C750" s="9"/>
      <c r="D750" s="9"/>
      <c r="E750" s="9"/>
      <c r="F750" s="9"/>
      <c r="G750" s="9"/>
      <c r="H750" s="9"/>
      <c r="U750" s="11"/>
      <c r="V750" s="11"/>
      <c r="W750" s="11"/>
    </row>
    <row r="751" spans="1:23" ht="12.75" x14ac:dyDescent="0.2">
      <c r="A751" s="5"/>
      <c r="B751" s="5"/>
      <c r="C751" s="9"/>
      <c r="D751" s="9"/>
      <c r="E751" s="9"/>
      <c r="F751" s="9"/>
      <c r="G751" s="9"/>
      <c r="H751" s="9"/>
      <c r="U751" s="11"/>
      <c r="V751" s="11"/>
      <c r="W751" s="11"/>
    </row>
    <row r="752" spans="1:23" ht="12.75" x14ac:dyDescent="0.2">
      <c r="A752" s="5"/>
      <c r="B752" s="5"/>
      <c r="C752" s="9"/>
      <c r="D752" s="9"/>
      <c r="E752" s="9"/>
      <c r="F752" s="9"/>
      <c r="G752" s="9"/>
      <c r="H752" s="9"/>
      <c r="U752" s="11"/>
      <c r="V752" s="11"/>
      <c r="W752" s="11"/>
    </row>
    <row r="753" spans="1:23" ht="12.75" x14ac:dyDescent="0.2">
      <c r="A753" s="5"/>
      <c r="B753" s="5"/>
      <c r="C753" s="9"/>
      <c r="D753" s="9"/>
      <c r="E753" s="9"/>
      <c r="F753" s="9"/>
      <c r="G753" s="9"/>
      <c r="H753" s="9"/>
      <c r="U753" s="11"/>
      <c r="V753" s="11"/>
      <c r="W753" s="11"/>
    </row>
    <row r="754" spans="1:23" ht="12.75" x14ac:dyDescent="0.2">
      <c r="A754" s="5"/>
      <c r="B754" s="5"/>
      <c r="C754" s="9"/>
      <c r="D754" s="9"/>
      <c r="E754" s="9"/>
      <c r="F754" s="9"/>
      <c r="G754" s="9"/>
      <c r="H754" s="9"/>
      <c r="U754" s="11"/>
      <c r="V754" s="11"/>
      <c r="W754" s="11"/>
    </row>
    <row r="755" spans="1:23" ht="12.75" x14ac:dyDescent="0.2">
      <c r="A755" s="5"/>
      <c r="B755" s="5"/>
      <c r="C755" s="9"/>
      <c r="D755" s="9"/>
      <c r="E755" s="9"/>
      <c r="F755" s="9"/>
      <c r="G755" s="9"/>
      <c r="H755" s="9"/>
      <c r="U755" s="11"/>
      <c r="V755" s="11"/>
      <c r="W755" s="11"/>
    </row>
    <row r="756" spans="1:23" ht="12.75" x14ac:dyDescent="0.2">
      <c r="A756" s="5"/>
      <c r="B756" s="5"/>
      <c r="C756" s="9"/>
      <c r="D756" s="9"/>
      <c r="E756" s="9"/>
      <c r="F756" s="9"/>
      <c r="G756" s="9"/>
      <c r="H756" s="9"/>
      <c r="U756" s="11"/>
      <c r="V756" s="11"/>
      <c r="W756" s="11"/>
    </row>
    <row r="757" spans="1:23" ht="12.75" x14ac:dyDescent="0.2">
      <c r="A757" s="5"/>
      <c r="B757" s="5"/>
      <c r="C757" s="9"/>
      <c r="D757" s="9"/>
      <c r="E757" s="9"/>
      <c r="F757" s="9"/>
      <c r="G757" s="9"/>
      <c r="H757" s="9"/>
      <c r="U757" s="11"/>
      <c r="V757" s="11"/>
      <c r="W757" s="11"/>
    </row>
    <row r="758" spans="1:23" ht="12.75" x14ac:dyDescent="0.2">
      <c r="A758" s="5"/>
      <c r="B758" s="5"/>
      <c r="C758" s="9"/>
      <c r="D758" s="9"/>
      <c r="E758" s="9"/>
      <c r="F758" s="9"/>
      <c r="G758" s="9"/>
      <c r="H758" s="9"/>
      <c r="U758" s="11"/>
      <c r="V758" s="11"/>
      <c r="W758" s="11"/>
    </row>
    <row r="759" spans="1:23" ht="12.75" x14ac:dyDescent="0.2">
      <c r="A759" s="5"/>
      <c r="B759" s="5"/>
      <c r="C759" s="9"/>
      <c r="D759" s="9"/>
      <c r="E759" s="9"/>
      <c r="F759" s="9"/>
      <c r="G759" s="9"/>
      <c r="H759" s="9"/>
      <c r="U759" s="11"/>
      <c r="V759" s="11"/>
      <c r="W759" s="11"/>
    </row>
    <row r="760" spans="1:23" ht="12.75" x14ac:dyDescent="0.2">
      <c r="A760" s="5"/>
      <c r="B760" s="5"/>
      <c r="C760" s="9"/>
      <c r="D760" s="9"/>
      <c r="E760" s="9"/>
      <c r="F760" s="9"/>
      <c r="G760" s="9"/>
      <c r="H760" s="9"/>
      <c r="U760" s="11"/>
      <c r="V760" s="11"/>
      <c r="W760" s="11"/>
    </row>
    <row r="761" spans="1:23" ht="12.75" x14ac:dyDescent="0.2">
      <c r="A761" s="5"/>
      <c r="B761" s="5"/>
      <c r="C761" s="9"/>
      <c r="D761" s="9"/>
      <c r="E761" s="9"/>
      <c r="F761" s="9"/>
      <c r="G761" s="9"/>
      <c r="H761" s="9"/>
      <c r="U761" s="11"/>
      <c r="V761" s="11"/>
      <c r="W761" s="11"/>
    </row>
    <row r="762" spans="1:23" ht="12.75" x14ac:dyDescent="0.2">
      <c r="A762" s="5"/>
      <c r="B762" s="5"/>
      <c r="C762" s="9"/>
      <c r="D762" s="9"/>
      <c r="E762" s="9"/>
      <c r="F762" s="9"/>
      <c r="G762" s="9"/>
      <c r="H762" s="9"/>
      <c r="U762" s="11"/>
      <c r="V762" s="11"/>
      <c r="W762" s="11"/>
    </row>
    <row r="763" spans="1:23" ht="12.75" x14ac:dyDescent="0.2">
      <c r="A763" s="5"/>
      <c r="B763" s="5"/>
      <c r="C763" s="9"/>
      <c r="D763" s="9"/>
      <c r="E763" s="9"/>
      <c r="F763" s="9"/>
      <c r="G763" s="9"/>
      <c r="H763" s="9"/>
      <c r="U763" s="11"/>
      <c r="V763" s="11"/>
      <c r="W763" s="11"/>
    </row>
    <row r="764" spans="1:23" ht="12.75" x14ac:dyDescent="0.2">
      <c r="A764" s="5"/>
      <c r="B764" s="5"/>
      <c r="C764" s="9"/>
      <c r="D764" s="9"/>
      <c r="E764" s="9"/>
      <c r="F764" s="9"/>
      <c r="G764" s="9"/>
      <c r="H764" s="9"/>
      <c r="U764" s="11"/>
      <c r="V764" s="11"/>
      <c r="W764" s="11"/>
    </row>
    <row r="765" spans="1:23" ht="12.75" x14ac:dyDescent="0.2">
      <c r="A765" s="5"/>
      <c r="B765" s="5"/>
      <c r="C765" s="9"/>
      <c r="D765" s="9"/>
      <c r="E765" s="9"/>
      <c r="F765" s="9"/>
      <c r="G765" s="9"/>
      <c r="H765" s="9"/>
      <c r="U765" s="11"/>
      <c r="V765" s="11"/>
      <c r="W765" s="11"/>
    </row>
    <row r="766" spans="1:23" ht="12.75" x14ac:dyDescent="0.2">
      <c r="A766" s="5"/>
      <c r="B766" s="5"/>
      <c r="C766" s="9"/>
      <c r="D766" s="9"/>
      <c r="E766" s="9"/>
      <c r="F766" s="9"/>
      <c r="G766" s="9"/>
      <c r="H766" s="9"/>
      <c r="U766" s="11"/>
      <c r="V766" s="11"/>
      <c r="W766" s="11"/>
    </row>
    <row r="767" spans="1:23" ht="12.75" x14ac:dyDescent="0.2">
      <c r="A767" s="5"/>
      <c r="B767" s="5"/>
      <c r="C767" s="9"/>
      <c r="D767" s="9"/>
      <c r="E767" s="9"/>
      <c r="F767" s="9"/>
      <c r="G767" s="9"/>
      <c r="H767" s="9"/>
      <c r="U767" s="11"/>
      <c r="V767" s="11"/>
      <c r="W767" s="11"/>
    </row>
    <row r="768" spans="1:23" ht="12.75" x14ac:dyDescent="0.2">
      <c r="A768" s="5"/>
      <c r="B768" s="5"/>
      <c r="C768" s="9"/>
      <c r="D768" s="9"/>
      <c r="E768" s="9"/>
      <c r="F768" s="9"/>
      <c r="G768" s="9"/>
      <c r="H768" s="9"/>
      <c r="U768" s="11"/>
      <c r="V768" s="11"/>
      <c r="W768" s="11"/>
    </row>
    <row r="769" spans="1:23" ht="12.75" x14ac:dyDescent="0.2">
      <c r="A769" s="5"/>
      <c r="B769" s="5"/>
      <c r="C769" s="9"/>
      <c r="D769" s="9"/>
      <c r="E769" s="9"/>
      <c r="F769" s="9"/>
      <c r="G769" s="9"/>
      <c r="H769" s="9"/>
      <c r="U769" s="11"/>
      <c r="V769" s="11"/>
      <c r="W769" s="11"/>
    </row>
    <row r="770" spans="1:23" ht="12.75" x14ac:dyDescent="0.2">
      <c r="A770" s="5"/>
      <c r="B770" s="5"/>
      <c r="C770" s="9"/>
      <c r="D770" s="9"/>
      <c r="E770" s="9"/>
      <c r="F770" s="9"/>
      <c r="G770" s="9"/>
      <c r="H770" s="9"/>
      <c r="U770" s="11"/>
      <c r="V770" s="11"/>
      <c r="W770" s="11"/>
    </row>
    <row r="771" spans="1:23" ht="12.75" x14ac:dyDescent="0.2">
      <c r="A771" s="5"/>
      <c r="B771" s="5"/>
      <c r="C771" s="9"/>
      <c r="D771" s="9"/>
      <c r="E771" s="9"/>
      <c r="F771" s="9"/>
      <c r="G771" s="9"/>
      <c r="H771" s="9"/>
      <c r="U771" s="11"/>
      <c r="V771" s="11"/>
      <c r="W771" s="11"/>
    </row>
    <row r="772" spans="1:23" ht="12.75" x14ac:dyDescent="0.2">
      <c r="A772" s="5"/>
      <c r="B772" s="5"/>
      <c r="C772" s="9"/>
      <c r="D772" s="9"/>
      <c r="E772" s="9"/>
      <c r="F772" s="9"/>
      <c r="G772" s="9"/>
      <c r="H772" s="9"/>
      <c r="U772" s="11"/>
      <c r="V772" s="11"/>
      <c r="W772" s="11"/>
    </row>
    <row r="773" spans="1:23" ht="12.75" x14ac:dyDescent="0.2">
      <c r="A773" s="5"/>
      <c r="B773" s="5"/>
      <c r="C773" s="9"/>
      <c r="D773" s="9"/>
      <c r="E773" s="9"/>
      <c r="F773" s="9"/>
      <c r="G773" s="9"/>
      <c r="H773" s="9"/>
      <c r="U773" s="11"/>
      <c r="V773" s="11"/>
      <c r="W773" s="11"/>
    </row>
    <row r="774" spans="1:23" ht="12.75" x14ac:dyDescent="0.2">
      <c r="A774" s="5"/>
      <c r="B774" s="5"/>
      <c r="C774" s="9"/>
      <c r="D774" s="9"/>
      <c r="E774" s="9"/>
      <c r="F774" s="9"/>
      <c r="G774" s="9"/>
      <c r="H774" s="9"/>
      <c r="U774" s="11"/>
      <c r="V774" s="11"/>
      <c r="W774" s="11"/>
    </row>
    <row r="775" spans="1:23" ht="12.75" x14ac:dyDescent="0.2">
      <c r="A775" s="5"/>
      <c r="B775" s="5"/>
      <c r="C775" s="9"/>
      <c r="D775" s="9"/>
      <c r="E775" s="9"/>
      <c r="F775" s="9"/>
      <c r="G775" s="9"/>
      <c r="H775" s="9"/>
      <c r="U775" s="11"/>
      <c r="V775" s="11"/>
      <c r="W775" s="11"/>
    </row>
    <row r="776" spans="1:23" ht="12.75" x14ac:dyDescent="0.2">
      <c r="A776" s="5"/>
      <c r="B776" s="5"/>
      <c r="C776" s="9"/>
      <c r="D776" s="9"/>
      <c r="E776" s="9"/>
      <c r="F776" s="9"/>
      <c r="G776" s="9"/>
      <c r="H776" s="9"/>
      <c r="U776" s="11"/>
      <c r="V776" s="11"/>
      <c r="W776" s="11"/>
    </row>
    <row r="777" spans="1:23" ht="12.75" x14ac:dyDescent="0.2">
      <c r="A777" s="5"/>
      <c r="B777" s="5"/>
      <c r="C777" s="9"/>
      <c r="D777" s="9"/>
      <c r="E777" s="9"/>
      <c r="F777" s="9"/>
      <c r="G777" s="9"/>
      <c r="H777" s="9"/>
      <c r="U777" s="11"/>
      <c r="V777" s="11"/>
      <c r="W777" s="11"/>
    </row>
    <row r="778" spans="1:23" ht="12.75" x14ac:dyDescent="0.2">
      <c r="A778" s="5"/>
      <c r="B778" s="5"/>
      <c r="C778" s="9"/>
      <c r="D778" s="9"/>
      <c r="E778" s="9"/>
      <c r="F778" s="9"/>
      <c r="G778" s="9"/>
      <c r="H778" s="9"/>
      <c r="U778" s="11"/>
      <c r="V778" s="11"/>
      <c r="W778" s="11"/>
    </row>
    <row r="779" spans="1:23" ht="12.75" x14ac:dyDescent="0.2">
      <c r="A779" s="5"/>
      <c r="B779" s="5"/>
      <c r="C779" s="9"/>
      <c r="D779" s="9"/>
      <c r="E779" s="9"/>
      <c r="F779" s="9"/>
      <c r="G779" s="9"/>
      <c r="H779" s="9"/>
      <c r="U779" s="11"/>
      <c r="V779" s="11"/>
      <c r="W779" s="11"/>
    </row>
    <row r="780" spans="1:23" ht="12.75" x14ac:dyDescent="0.2">
      <c r="A780" s="5"/>
      <c r="B780" s="5"/>
      <c r="C780" s="9"/>
      <c r="D780" s="9"/>
      <c r="E780" s="9"/>
      <c r="F780" s="9"/>
      <c r="G780" s="9"/>
      <c r="H780" s="9"/>
      <c r="U780" s="11"/>
      <c r="V780" s="11"/>
      <c r="W780" s="11"/>
    </row>
    <row r="781" spans="1:23" ht="12.75" x14ac:dyDescent="0.2">
      <c r="A781" s="5"/>
      <c r="B781" s="5"/>
      <c r="C781" s="9"/>
      <c r="D781" s="9"/>
      <c r="E781" s="9"/>
      <c r="F781" s="9"/>
      <c r="G781" s="9"/>
      <c r="H781" s="9"/>
      <c r="U781" s="11"/>
      <c r="V781" s="11"/>
      <c r="W781" s="11"/>
    </row>
    <row r="782" spans="1:23" ht="12.75" x14ac:dyDescent="0.2">
      <c r="A782" s="5"/>
      <c r="B782" s="5"/>
      <c r="C782" s="9"/>
      <c r="D782" s="9"/>
      <c r="E782" s="9"/>
      <c r="F782" s="9"/>
      <c r="G782" s="9"/>
      <c r="H782" s="9"/>
      <c r="U782" s="11"/>
      <c r="V782" s="11"/>
      <c r="W782" s="11"/>
    </row>
    <row r="783" spans="1:23" ht="12.75" x14ac:dyDescent="0.2">
      <c r="A783" s="5"/>
      <c r="B783" s="5"/>
      <c r="C783" s="9"/>
      <c r="D783" s="9"/>
      <c r="E783" s="9"/>
      <c r="F783" s="9"/>
      <c r="G783" s="9"/>
      <c r="H783" s="9"/>
      <c r="U783" s="11"/>
      <c r="V783" s="11"/>
      <c r="W783" s="11"/>
    </row>
    <row r="784" spans="1:23" ht="12.75" x14ac:dyDescent="0.2">
      <c r="A784" s="5"/>
      <c r="B784" s="5"/>
      <c r="C784" s="9"/>
      <c r="D784" s="9"/>
      <c r="E784" s="9"/>
      <c r="F784" s="9"/>
      <c r="G784" s="9"/>
      <c r="H784" s="9"/>
      <c r="U784" s="11"/>
      <c r="V784" s="11"/>
      <c r="W784" s="11"/>
    </row>
    <row r="785" spans="1:23" ht="12.75" x14ac:dyDescent="0.2">
      <c r="A785" s="5"/>
      <c r="B785" s="5"/>
      <c r="C785" s="9"/>
      <c r="D785" s="9"/>
      <c r="E785" s="9"/>
      <c r="F785" s="9"/>
      <c r="G785" s="9"/>
      <c r="H785" s="9"/>
      <c r="U785" s="11"/>
      <c r="V785" s="11"/>
      <c r="W785" s="11"/>
    </row>
    <row r="786" spans="1:23" ht="12.75" x14ac:dyDescent="0.2">
      <c r="A786" s="5"/>
      <c r="B786" s="5"/>
      <c r="C786" s="9"/>
      <c r="D786" s="9"/>
      <c r="E786" s="9"/>
      <c r="F786" s="9"/>
      <c r="G786" s="9"/>
      <c r="H786" s="9"/>
      <c r="U786" s="11"/>
      <c r="V786" s="11"/>
      <c r="W786" s="11"/>
    </row>
    <row r="787" spans="1:23" ht="12.75" x14ac:dyDescent="0.2">
      <c r="A787" s="5"/>
      <c r="B787" s="5"/>
      <c r="C787" s="9"/>
      <c r="D787" s="9"/>
      <c r="E787" s="9"/>
      <c r="F787" s="9"/>
      <c r="G787" s="9"/>
      <c r="H787" s="9"/>
      <c r="U787" s="11"/>
      <c r="V787" s="11"/>
      <c r="W787" s="11"/>
    </row>
    <row r="788" spans="1:23" ht="12.75" x14ac:dyDescent="0.2">
      <c r="A788" s="5"/>
      <c r="B788" s="5"/>
      <c r="C788" s="9"/>
      <c r="D788" s="9"/>
      <c r="E788" s="9"/>
      <c r="F788" s="9"/>
      <c r="G788" s="9"/>
      <c r="H788" s="9"/>
      <c r="U788" s="11"/>
      <c r="V788" s="11"/>
      <c r="W788" s="11"/>
    </row>
    <row r="789" spans="1:23" ht="12.75" x14ac:dyDescent="0.2">
      <c r="A789" s="5"/>
      <c r="B789" s="5"/>
      <c r="C789" s="9"/>
      <c r="D789" s="9"/>
      <c r="E789" s="9"/>
      <c r="F789" s="9"/>
      <c r="G789" s="9"/>
      <c r="H789" s="9"/>
      <c r="U789" s="11"/>
      <c r="V789" s="11"/>
      <c r="W789" s="11"/>
    </row>
    <row r="790" spans="1:23" ht="12.75" x14ac:dyDescent="0.2">
      <c r="A790" s="5"/>
      <c r="B790" s="5"/>
      <c r="C790" s="9"/>
      <c r="D790" s="9"/>
      <c r="E790" s="9"/>
      <c r="F790" s="9"/>
      <c r="G790" s="9"/>
      <c r="H790" s="9"/>
      <c r="U790" s="11"/>
      <c r="V790" s="11"/>
      <c r="W790" s="11"/>
    </row>
    <row r="791" spans="1:23" ht="12.75" x14ac:dyDescent="0.2">
      <c r="A791" s="5"/>
      <c r="B791" s="5"/>
      <c r="C791" s="9"/>
      <c r="D791" s="9"/>
      <c r="E791" s="9"/>
      <c r="F791" s="9"/>
      <c r="G791" s="9"/>
      <c r="H791" s="9"/>
      <c r="U791" s="11"/>
      <c r="V791" s="11"/>
      <c r="W791" s="11"/>
    </row>
    <row r="792" spans="1:23" ht="12.75" x14ac:dyDescent="0.2">
      <c r="A792" s="5"/>
      <c r="B792" s="5"/>
      <c r="C792" s="9"/>
      <c r="D792" s="9"/>
      <c r="E792" s="9"/>
      <c r="F792" s="9"/>
      <c r="G792" s="9"/>
      <c r="H792" s="9"/>
      <c r="U792" s="11"/>
      <c r="V792" s="11"/>
      <c r="W792" s="11"/>
    </row>
    <row r="793" spans="1:23" ht="12.75" x14ac:dyDescent="0.2">
      <c r="A793" s="5"/>
      <c r="B793" s="5"/>
      <c r="C793" s="9"/>
      <c r="D793" s="9"/>
      <c r="E793" s="9"/>
      <c r="F793" s="9"/>
      <c r="G793" s="9"/>
      <c r="H793" s="9"/>
      <c r="U793" s="11"/>
      <c r="V793" s="11"/>
      <c r="W793" s="11"/>
    </row>
    <row r="794" spans="1:23" ht="12.75" x14ac:dyDescent="0.2">
      <c r="A794" s="5"/>
      <c r="B794" s="5"/>
      <c r="C794" s="9"/>
      <c r="D794" s="9"/>
      <c r="E794" s="9"/>
      <c r="F794" s="9"/>
      <c r="G794" s="9"/>
      <c r="H794" s="9"/>
      <c r="U794" s="11"/>
      <c r="V794" s="11"/>
      <c r="W794" s="11"/>
    </row>
    <row r="795" spans="1:23" ht="12.75" x14ac:dyDescent="0.2">
      <c r="A795" s="5"/>
      <c r="B795" s="5"/>
      <c r="C795" s="9"/>
      <c r="D795" s="9"/>
      <c r="E795" s="9"/>
      <c r="F795" s="9"/>
      <c r="G795" s="9"/>
      <c r="H795" s="9"/>
      <c r="U795" s="11"/>
      <c r="V795" s="11"/>
      <c r="W795" s="11"/>
    </row>
    <row r="796" spans="1:23" ht="12.75" x14ac:dyDescent="0.2">
      <c r="A796" s="5"/>
      <c r="B796" s="5"/>
      <c r="C796" s="9"/>
      <c r="D796" s="9"/>
      <c r="E796" s="9"/>
      <c r="F796" s="9"/>
      <c r="G796" s="9"/>
      <c r="H796" s="9"/>
      <c r="U796" s="11"/>
      <c r="V796" s="11"/>
      <c r="W796" s="11"/>
    </row>
    <row r="797" spans="1:23" ht="12.75" x14ac:dyDescent="0.2">
      <c r="A797" s="5"/>
      <c r="B797" s="5"/>
      <c r="C797" s="9"/>
      <c r="D797" s="9"/>
      <c r="E797" s="9"/>
      <c r="F797" s="9"/>
      <c r="G797" s="9"/>
      <c r="H797" s="9"/>
      <c r="U797" s="11"/>
      <c r="V797" s="11"/>
      <c r="W797" s="11"/>
    </row>
    <row r="798" spans="1:23" ht="12.75" x14ac:dyDescent="0.2">
      <c r="A798" s="5"/>
      <c r="B798" s="5"/>
      <c r="C798" s="9"/>
      <c r="D798" s="9"/>
      <c r="E798" s="9"/>
      <c r="F798" s="9"/>
      <c r="G798" s="9"/>
      <c r="H798" s="9"/>
      <c r="U798" s="11"/>
      <c r="V798" s="11"/>
      <c r="W798" s="11"/>
    </row>
    <row r="799" spans="1:23" ht="12.75" x14ac:dyDescent="0.2">
      <c r="A799" s="5"/>
      <c r="B799" s="5"/>
      <c r="C799" s="9"/>
      <c r="D799" s="9"/>
      <c r="E799" s="9"/>
      <c r="F799" s="9"/>
      <c r="G799" s="9"/>
      <c r="H799" s="9"/>
      <c r="U799" s="11"/>
      <c r="V799" s="11"/>
      <c r="W799" s="11"/>
    </row>
    <row r="800" spans="1:23" ht="12.75" x14ac:dyDescent="0.2">
      <c r="A800" s="5"/>
      <c r="B800" s="5"/>
      <c r="C800" s="9"/>
      <c r="D800" s="9"/>
      <c r="E800" s="9"/>
      <c r="F800" s="9"/>
      <c r="G800" s="9"/>
      <c r="H800" s="9"/>
      <c r="U800" s="11"/>
      <c r="V800" s="11"/>
      <c r="W800" s="11"/>
    </row>
    <row r="801" spans="1:23" ht="12.75" x14ac:dyDescent="0.2">
      <c r="A801" s="5"/>
      <c r="B801" s="5"/>
      <c r="C801" s="9"/>
      <c r="D801" s="9"/>
      <c r="E801" s="9"/>
      <c r="F801" s="9"/>
      <c r="G801" s="9"/>
      <c r="H801" s="9"/>
      <c r="U801" s="11"/>
      <c r="V801" s="11"/>
      <c r="W801" s="11"/>
    </row>
    <row r="802" spans="1:23" ht="12.75" x14ac:dyDescent="0.2">
      <c r="A802" s="5"/>
      <c r="B802" s="5"/>
      <c r="C802" s="9"/>
      <c r="D802" s="9"/>
      <c r="E802" s="9"/>
      <c r="F802" s="9"/>
      <c r="G802" s="9"/>
      <c r="H802" s="9"/>
      <c r="U802" s="11"/>
      <c r="V802" s="11"/>
      <c r="W802" s="11"/>
    </row>
    <row r="803" spans="1:23" ht="12.75" x14ac:dyDescent="0.2">
      <c r="A803" s="5"/>
      <c r="B803" s="5"/>
      <c r="C803" s="9"/>
      <c r="D803" s="9"/>
      <c r="E803" s="9"/>
      <c r="F803" s="9"/>
      <c r="G803" s="9"/>
      <c r="H803" s="9"/>
      <c r="U803" s="11"/>
      <c r="V803" s="11"/>
      <c r="W803" s="11"/>
    </row>
    <row r="804" spans="1:23" ht="12.75" x14ac:dyDescent="0.2">
      <c r="A804" s="5"/>
      <c r="B804" s="5"/>
      <c r="C804" s="9"/>
      <c r="D804" s="9"/>
      <c r="E804" s="9"/>
      <c r="F804" s="9"/>
      <c r="G804" s="9"/>
      <c r="H804" s="9"/>
      <c r="U804" s="11"/>
      <c r="V804" s="11"/>
      <c r="W804" s="11"/>
    </row>
    <row r="805" spans="1:23" ht="12.75" x14ac:dyDescent="0.2">
      <c r="A805" s="5"/>
      <c r="B805" s="5"/>
      <c r="C805" s="9"/>
      <c r="D805" s="9"/>
      <c r="E805" s="9"/>
      <c r="F805" s="9"/>
      <c r="G805" s="9"/>
      <c r="H805" s="9"/>
      <c r="U805" s="11"/>
      <c r="V805" s="11"/>
      <c r="W805" s="11"/>
    </row>
    <row r="806" spans="1:23" ht="12.75" x14ac:dyDescent="0.2">
      <c r="A806" s="5"/>
      <c r="B806" s="5"/>
      <c r="C806" s="9"/>
      <c r="D806" s="9"/>
      <c r="E806" s="9"/>
      <c r="F806" s="9"/>
      <c r="G806" s="9"/>
      <c r="H806" s="9"/>
      <c r="U806" s="11"/>
      <c r="V806" s="11"/>
      <c r="W806" s="11"/>
    </row>
    <row r="807" spans="1:23" ht="12.75" x14ac:dyDescent="0.2">
      <c r="A807" s="5"/>
      <c r="B807" s="5"/>
      <c r="C807" s="9"/>
      <c r="D807" s="9"/>
      <c r="E807" s="9"/>
      <c r="F807" s="9"/>
      <c r="G807" s="9"/>
      <c r="H807" s="9"/>
      <c r="U807" s="11"/>
      <c r="V807" s="11"/>
      <c r="W807" s="11"/>
    </row>
    <row r="808" spans="1:23" ht="12.75" x14ac:dyDescent="0.2">
      <c r="A808" s="5"/>
      <c r="B808" s="5"/>
      <c r="C808" s="9"/>
      <c r="D808" s="9"/>
      <c r="E808" s="9"/>
      <c r="F808" s="9"/>
      <c r="G808" s="9"/>
      <c r="H808" s="9"/>
      <c r="U808" s="11"/>
      <c r="V808" s="11"/>
      <c r="W808" s="11"/>
    </row>
    <row r="809" spans="1:23" ht="12.75" x14ac:dyDescent="0.2">
      <c r="A809" s="5"/>
      <c r="B809" s="5"/>
      <c r="C809" s="9"/>
      <c r="D809" s="9"/>
      <c r="E809" s="9"/>
      <c r="F809" s="9"/>
      <c r="G809" s="9"/>
      <c r="H809" s="9"/>
      <c r="U809" s="11"/>
      <c r="V809" s="11"/>
      <c r="W809" s="11"/>
    </row>
    <row r="810" spans="1:23" ht="12.75" x14ac:dyDescent="0.2">
      <c r="A810" s="5"/>
      <c r="B810" s="5"/>
      <c r="C810" s="9"/>
      <c r="D810" s="9"/>
      <c r="E810" s="9"/>
      <c r="F810" s="9"/>
      <c r="G810" s="9"/>
      <c r="H810" s="9"/>
      <c r="U810" s="11"/>
      <c r="V810" s="11"/>
      <c r="W810" s="11"/>
    </row>
    <row r="811" spans="1:23" ht="12.75" x14ac:dyDescent="0.2">
      <c r="A811" s="5"/>
      <c r="B811" s="5"/>
      <c r="C811" s="9"/>
      <c r="D811" s="9"/>
      <c r="E811" s="9"/>
      <c r="F811" s="9"/>
      <c r="G811" s="9"/>
      <c r="H811" s="9"/>
      <c r="U811" s="11"/>
      <c r="V811" s="11"/>
      <c r="W811" s="11"/>
    </row>
    <row r="812" spans="1:23" ht="12.75" x14ac:dyDescent="0.2">
      <c r="A812" s="5"/>
      <c r="B812" s="5"/>
      <c r="C812" s="9"/>
      <c r="D812" s="9"/>
      <c r="E812" s="9"/>
      <c r="F812" s="9"/>
      <c r="G812" s="9"/>
      <c r="H812" s="9"/>
      <c r="U812" s="11"/>
      <c r="V812" s="11"/>
      <c r="W812" s="11"/>
    </row>
    <row r="813" spans="1:23" ht="12.75" x14ac:dyDescent="0.2">
      <c r="A813" s="5"/>
      <c r="B813" s="5"/>
      <c r="C813" s="9"/>
      <c r="D813" s="9"/>
      <c r="E813" s="9"/>
      <c r="F813" s="9"/>
      <c r="G813" s="9"/>
      <c r="H813" s="9"/>
      <c r="U813" s="11"/>
      <c r="V813" s="11"/>
      <c r="W813" s="11"/>
    </row>
    <row r="814" spans="1:23" ht="12.75" x14ac:dyDescent="0.2">
      <c r="A814" s="5"/>
      <c r="B814" s="5"/>
      <c r="C814" s="9"/>
      <c r="D814" s="9"/>
      <c r="E814" s="9"/>
      <c r="F814" s="9"/>
      <c r="G814" s="9"/>
      <c r="H814" s="9"/>
      <c r="U814" s="11"/>
      <c r="V814" s="11"/>
      <c r="W814" s="11"/>
    </row>
    <row r="815" spans="1:23" ht="12.75" x14ac:dyDescent="0.2">
      <c r="A815" s="5"/>
      <c r="B815" s="5"/>
      <c r="C815" s="9"/>
      <c r="D815" s="9"/>
      <c r="E815" s="9"/>
      <c r="F815" s="9"/>
      <c r="G815" s="9"/>
      <c r="H815" s="9"/>
      <c r="U815" s="11"/>
      <c r="V815" s="11"/>
      <c r="W815" s="11"/>
    </row>
    <row r="816" spans="1:23" ht="12.75" x14ac:dyDescent="0.2">
      <c r="A816" s="5"/>
      <c r="B816" s="5"/>
      <c r="C816" s="9"/>
      <c r="D816" s="9"/>
      <c r="E816" s="9"/>
      <c r="F816" s="9"/>
      <c r="G816" s="9"/>
      <c r="H816" s="9"/>
      <c r="U816" s="11"/>
      <c r="V816" s="11"/>
      <c r="W816" s="11"/>
    </row>
    <row r="817" spans="1:23" ht="12.75" x14ac:dyDescent="0.2">
      <c r="A817" s="5"/>
      <c r="B817" s="5"/>
      <c r="C817" s="9"/>
      <c r="D817" s="9"/>
      <c r="E817" s="9"/>
      <c r="F817" s="9"/>
      <c r="G817" s="9"/>
      <c r="H817" s="9"/>
      <c r="U817" s="11"/>
      <c r="V817" s="11"/>
      <c r="W817" s="11"/>
    </row>
    <row r="818" spans="1:23" ht="12.75" x14ac:dyDescent="0.2">
      <c r="A818" s="5"/>
      <c r="B818" s="5"/>
      <c r="C818" s="9"/>
      <c r="D818" s="9"/>
      <c r="E818" s="9"/>
      <c r="F818" s="9"/>
      <c r="G818" s="9"/>
      <c r="H818" s="9"/>
      <c r="U818" s="11"/>
      <c r="V818" s="11"/>
      <c r="W818" s="11"/>
    </row>
    <row r="819" spans="1:23" ht="12.75" x14ac:dyDescent="0.2">
      <c r="A819" s="5"/>
      <c r="B819" s="5"/>
      <c r="C819" s="9"/>
      <c r="D819" s="9"/>
      <c r="E819" s="9"/>
      <c r="F819" s="9"/>
      <c r="G819" s="9"/>
      <c r="H819" s="9"/>
      <c r="U819" s="11"/>
      <c r="V819" s="11"/>
      <c r="W819" s="11"/>
    </row>
    <row r="820" spans="1:23" ht="12.75" x14ac:dyDescent="0.2">
      <c r="A820" s="5"/>
      <c r="B820" s="5"/>
      <c r="C820" s="9"/>
      <c r="D820" s="9"/>
      <c r="E820" s="9"/>
      <c r="F820" s="9"/>
      <c r="G820" s="9"/>
      <c r="H820" s="9"/>
      <c r="U820" s="11"/>
      <c r="V820" s="11"/>
      <c r="W820" s="11"/>
    </row>
    <row r="821" spans="1:23" ht="12.75" x14ac:dyDescent="0.2">
      <c r="A821" s="5"/>
      <c r="B821" s="5"/>
      <c r="C821" s="9"/>
      <c r="D821" s="9"/>
      <c r="E821" s="9"/>
      <c r="F821" s="9"/>
      <c r="G821" s="9"/>
      <c r="H821" s="9"/>
      <c r="U821" s="11"/>
      <c r="V821" s="11"/>
      <c r="W821" s="11"/>
    </row>
    <row r="822" spans="1:23" ht="12.75" x14ac:dyDescent="0.2">
      <c r="A822" s="5"/>
      <c r="B822" s="5"/>
      <c r="C822" s="9"/>
      <c r="D822" s="9"/>
      <c r="E822" s="9"/>
      <c r="F822" s="9"/>
      <c r="G822" s="9"/>
      <c r="H822" s="9"/>
      <c r="U822" s="11"/>
      <c r="V822" s="11"/>
      <c r="W822" s="11"/>
    </row>
    <row r="823" spans="1:23" ht="12.75" x14ac:dyDescent="0.2">
      <c r="A823" s="5"/>
      <c r="B823" s="5"/>
      <c r="C823" s="9"/>
      <c r="D823" s="9"/>
      <c r="E823" s="9"/>
      <c r="F823" s="9"/>
      <c r="G823" s="9"/>
      <c r="H823" s="9"/>
      <c r="U823" s="11"/>
      <c r="V823" s="11"/>
      <c r="W823" s="11"/>
    </row>
    <row r="824" spans="1:23" ht="12.75" x14ac:dyDescent="0.2">
      <c r="A824" s="5"/>
      <c r="B824" s="5"/>
      <c r="C824" s="9"/>
      <c r="D824" s="9"/>
      <c r="E824" s="9"/>
      <c r="F824" s="9"/>
      <c r="G824" s="9"/>
      <c r="H824" s="9"/>
      <c r="U824" s="11"/>
      <c r="V824" s="11"/>
      <c r="W824" s="11"/>
    </row>
    <row r="825" spans="1:23" ht="12.75" x14ac:dyDescent="0.2">
      <c r="A825" s="5"/>
      <c r="B825" s="5"/>
      <c r="C825" s="9"/>
      <c r="D825" s="9"/>
      <c r="E825" s="9"/>
      <c r="F825" s="9"/>
      <c r="G825" s="9"/>
      <c r="H825" s="9"/>
      <c r="U825" s="11"/>
      <c r="V825" s="11"/>
      <c r="W825" s="11"/>
    </row>
    <row r="826" spans="1:23" ht="12.75" x14ac:dyDescent="0.2">
      <c r="A826" s="5"/>
      <c r="B826" s="5"/>
      <c r="C826" s="9"/>
      <c r="D826" s="9"/>
      <c r="E826" s="9"/>
      <c r="F826" s="9"/>
      <c r="G826" s="9"/>
      <c r="H826" s="9"/>
      <c r="U826" s="11"/>
      <c r="V826" s="11"/>
      <c r="W826" s="11"/>
    </row>
    <row r="827" spans="1:23" ht="12.75" x14ac:dyDescent="0.2">
      <c r="A827" s="5"/>
      <c r="B827" s="5"/>
      <c r="C827" s="9"/>
      <c r="D827" s="9"/>
      <c r="E827" s="9"/>
      <c r="F827" s="9"/>
      <c r="G827" s="9"/>
      <c r="H827" s="9"/>
      <c r="U827" s="11"/>
      <c r="V827" s="11"/>
      <c r="W827" s="11"/>
    </row>
    <row r="828" spans="1:23" ht="12.75" x14ac:dyDescent="0.2">
      <c r="A828" s="5"/>
      <c r="B828" s="5"/>
      <c r="C828" s="9"/>
      <c r="D828" s="9"/>
      <c r="E828" s="9"/>
      <c r="F828" s="9"/>
      <c r="G828" s="9"/>
      <c r="H828" s="9"/>
      <c r="U828" s="11"/>
      <c r="V828" s="11"/>
      <c r="W828" s="11"/>
    </row>
    <row r="829" spans="1:23" ht="12.75" x14ac:dyDescent="0.2">
      <c r="A829" s="5"/>
      <c r="B829" s="5"/>
      <c r="C829" s="9"/>
      <c r="D829" s="9"/>
      <c r="E829" s="9"/>
      <c r="F829" s="9"/>
      <c r="G829" s="9"/>
      <c r="H829" s="9"/>
      <c r="U829" s="11"/>
      <c r="V829" s="11"/>
      <c r="W829" s="11"/>
    </row>
    <row r="830" spans="1:23" ht="12.75" x14ac:dyDescent="0.2">
      <c r="A830" s="5"/>
      <c r="B830" s="5"/>
      <c r="C830" s="9"/>
      <c r="D830" s="9"/>
      <c r="E830" s="9"/>
      <c r="F830" s="9"/>
      <c r="G830" s="9"/>
      <c r="H830" s="9"/>
      <c r="U830" s="11"/>
      <c r="V830" s="11"/>
      <c r="W830" s="11"/>
    </row>
    <row r="831" spans="1:23" ht="12.75" x14ac:dyDescent="0.2">
      <c r="A831" s="5"/>
      <c r="B831" s="5"/>
      <c r="C831" s="9"/>
      <c r="D831" s="9"/>
      <c r="E831" s="9"/>
      <c r="F831" s="9"/>
      <c r="G831" s="9"/>
      <c r="H831" s="9"/>
      <c r="U831" s="11"/>
      <c r="V831" s="11"/>
      <c r="W831" s="11"/>
    </row>
    <row r="832" spans="1:23" ht="12.75" x14ac:dyDescent="0.2">
      <c r="A832" s="5"/>
      <c r="B832" s="5"/>
      <c r="C832" s="9"/>
      <c r="D832" s="9"/>
      <c r="E832" s="9"/>
      <c r="F832" s="9"/>
      <c r="G832" s="9"/>
      <c r="H832" s="9"/>
      <c r="U832" s="11"/>
      <c r="V832" s="11"/>
      <c r="W832" s="11"/>
    </row>
    <row r="833" spans="1:23" ht="12.75" x14ac:dyDescent="0.2">
      <c r="A833" s="5"/>
      <c r="B833" s="5"/>
      <c r="C833" s="9"/>
      <c r="D833" s="9"/>
      <c r="E833" s="9"/>
      <c r="F833" s="9"/>
      <c r="G833" s="9"/>
      <c r="H833" s="9"/>
      <c r="U833" s="11"/>
      <c r="V833" s="11"/>
      <c r="W833" s="11"/>
    </row>
    <row r="834" spans="1:23" ht="12.75" x14ac:dyDescent="0.2">
      <c r="A834" s="5"/>
      <c r="B834" s="5"/>
      <c r="C834" s="9"/>
      <c r="D834" s="9"/>
      <c r="E834" s="9"/>
      <c r="F834" s="9"/>
      <c r="G834" s="9"/>
      <c r="H834" s="9"/>
      <c r="U834" s="11"/>
      <c r="V834" s="11"/>
      <c r="W834" s="11"/>
    </row>
    <row r="835" spans="1:23" ht="12.75" x14ac:dyDescent="0.2">
      <c r="A835" s="5"/>
      <c r="B835" s="5"/>
      <c r="C835" s="9"/>
      <c r="D835" s="9"/>
      <c r="E835" s="9"/>
      <c r="F835" s="9"/>
      <c r="G835" s="9"/>
      <c r="H835" s="9"/>
      <c r="U835" s="11"/>
      <c r="V835" s="11"/>
      <c r="W835" s="11"/>
    </row>
    <row r="836" spans="1:23" ht="12.75" x14ac:dyDescent="0.2">
      <c r="A836" s="5"/>
      <c r="B836" s="5"/>
      <c r="C836" s="9"/>
      <c r="D836" s="9"/>
      <c r="E836" s="9"/>
      <c r="F836" s="9"/>
      <c r="G836" s="9"/>
      <c r="H836" s="9"/>
      <c r="U836" s="11"/>
      <c r="V836" s="11"/>
      <c r="W836" s="11"/>
    </row>
    <row r="837" spans="1:23" ht="12.75" x14ac:dyDescent="0.2">
      <c r="A837" s="5"/>
      <c r="B837" s="5"/>
      <c r="C837" s="9"/>
      <c r="D837" s="9"/>
      <c r="E837" s="9"/>
      <c r="F837" s="9"/>
      <c r="G837" s="9"/>
      <c r="H837" s="9"/>
      <c r="U837" s="11"/>
      <c r="V837" s="11"/>
      <c r="W837" s="11"/>
    </row>
    <row r="838" spans="1:23" ht="12.75" x14ac:dyDescent="0.2">
      <c r="A838" s="5"/>
      <c r="B838" s="5"/>
      <c r="C838" s="9"/>
      <c r="D838" s="9"/>
      <c r="E838" s="9"/>
      <c r="F838" s="9"/>
      <c r="G838" s="9"/>
      <c r="H838" s="9"/>
      <c r="U838" s="11"/>
      <c r="V838" s="11"/>
      <c r="W838" s="11"/>
    </row>
    <row r="839" spans="1:23" ht="12.75" x14ac:dyDescent="0.2">
      <c r="A839" s="5"/>
      <c r="B839" s="5"/>
      <c r="C839" s="9"/>
      <c r="D839" s="9"/>
      <c r="E839" s="9"/>
      <c r="F839" s="9"/>
      <c r="G839" s="9"/>
      <c r="H839" s="9"/>
      <c r="U839" s="11"/>
      <c r="V839" s="11"/>
      <c r="W839" s="11"/>
    </row>
    <row r="840" spans="1:23" ht="12.75" x14ac:dyDescent="0.2">
      <c r="A840" s="5"/>
      <c r="B840" s="5"/>
      <c r="C840" s="9"/>
      <c r="D840" s="9"/>
      <c r="E840" s="9"/>
      <c r="F840" s="9"/>
      <c r="G840" s="9"/>
      <c r="H840" s="9"/>
      <c r="U840" s="11"/>
      <c r="V840" s="11"/>
      <c r="W840" s="11"/>
    </row>
    <row r="841" spans="1:23" ht="12.75" x14ac:dyDescent="0.2">
      <c r="A841" s="5"/>
      <c r="B841" s="5"/>
      <c r="C841" s="9"/>
      <c r="D841" s="9"/>
      <c r="E841" s="9"/>
      <c r="F841" s="9"/>
      <c r="G841" s="9"/>
      <c r="H841" s="9"/>
      <c r="U841" s="11"/>
      <c r="V841" s="11"/>
      <c r="W841" s="11"/>
    </row>
    <row r="842" spans="1:23" ht="12.75" x14ac:dyDescent="0.2">
      <c r="A842" s="5"/>
      <c r="B842" s="5"/>
      <c r="C842" s="9"/>
      <c r="D842" s="9"/>
      <c r="E842" s="9"/>
      <c r="F842" s="9"/>
      <c r="G842" s="9"/>
      <c r="H842" s="9"/>
      <c r="U842" s="11"/>
      <c r="V842" s="11"/>
      <c r="W842" s="11"/>
    </row>
    <row r="843" spans="1:23" ht="12.75" x14ac:dyDescent="0.2">
      <c r="A843" s="5"/>
      <c r="B843" s="5"/>
      <c r="C843" s="9"/>
      <c r="D843" s="9"/>
      <c r="E843" s="9"/>
      <c r="F843" s="9"/>
      <c r="G843" s="9"/>
      <c r="H843" s="9"/>
      <c r="U843" s="11"/>
      <c r="V843" s="11"/>
      <c r="W843" s="11"/>
    </row>
    <row r="844" spans="1:23" ht="12.75" x14ac:dyDescent="0.2">
      <c r="A844" s="5"/>
      <c r="B844" s="5"/>
      <c r="C844" s="9"/>
      <c r="D844" s="9"/>
      <c r="E844" s="9"/>
      <c r="F844" s="9"/>
      <c r="G844" s="9"/>
      <c r="H844" s="9"/>
      <c r="U844" s="11"/>
      <c r="V844" s="11"/>
      <c r="W844" s="11"/>
    </row>
    <row r="845" spans="1:23" ht="12.75" x14ac:dyDescent="0.2">
      <c r="A845" s="5"/>
      <c r="B845" s="5"/>
      <c r="C845" s="9"/>
      <c r="D845" s="9"/>
      <c r="E845" s="9"/>
      <c r="F845" s="9"/>
      <c r="G845" s="9"/>
      <c r="H845" s="9"/>
      <c r="U845" s="11"/>
      <c r="V845" s="11"/>
      <c r="W845" s="11"/>
    </row>
    <row r="846" spans="1:23" ht="12.75" x14ac:dyDescent="0.2">
      <c r="A846" s="5"/>
      <c r="B846" s="5"/>
      <c r="C846" s="9"/>
      <c r="D846" s="9"/>
      <c r="E846" s="9"/>
      <c r="F846" s="9"/>
      <c r="G846" s="9"/>
      <c r="H846" s="9"/>
      <c r="U846" s="11"/>
      <c r="V846" s="11"/>
      <c r="W846" s="11"/>
    </row>
    <row r="847" spans="1:23" ht="12.75" x14ac:dyDescent="0.2">
      <c r="A847" s="5"/>
      <c r="B847" s="5"/>
      <c r="C847" s="9"/>
      <c r="D847" s="9"/>
      <c r="E847" s="9"/>
      <c r="F847" s="9"/>
      <c r="G847" s="9"/>
      <c r="H847" s="9"/>
      <c r="U847" s="11"/>
      <c r="V847" s="11"/>
      <c r="W847" s="11"/>
    </row>
    <row r="848" spans="1:23" ht="12.75" x14ac:dyDescent="0.2">
      <c r="A848" s="5"/>
      <c r="B848" s="5"/>
      <c r="C848" s="9"/>
      <c r="D848" s="9"/>
      <c r="E848" s="9"/>
      <c r="F848" s="9"/>
      <c r="G848" s="9"/>
      <c r="H848" s="9"/>
      <c r="U848" s="11"/>
      <c r="V848" s="11"/>
      <c r="W848" s="11"/>
    </row>
    <row r="849" spans="1:23" ht="12.75" x14ac:dyDescent="0.2">
      <c r="A849" s="5"/>
      <c r="B849" s="5"/>
      <c r="C849" s="9"/>
      <c r="D849" s="9"/>
      <c r="E849" s="9"/>
      <c r="F849" s="9"/>
      <c r="G849" s="9"/>
      <c r="H849" s="9"/>
      <c r="U849" s="11"/>
      <c r="V849" s="11"/>
      <c r="W849" s="11"/>
    </row>
    <row r="850" spans="1:23" ht="12.75" x14ac:dyDescent="0.2">
      <c r="A850" s="5"/>
      <c r="B850" s="5"/>
      <c r="C850" s="9"/>
      <c r="D850" s="9"/>
      <c r="E850" s="9"/>
      <c r="F850" s="9"/>
      <c r="G850" s="9"/>
      <c r="H850" s="9"/>
      <c r="U850" s="11"/>
      <c r="V850" s="11"/>
      <c r="W850" s="11"/>
    </row>
    <row r="851" spans="1:23" ht="12.75" x14ac:dyDescent="0.2">
      <c r="A851" s="5"/>
      <c r="B851" s="5"/>
      <c r="C851" s="9"/>
      <c r="D851" s="9"/>
      <c r="E851" s="9"/>
      <c r="F851" s="9"/>
      <c r="G851" s="9"/>
      <c r="H851" s="9"/>
      <c r="U851" s="11"/>
      <c r="V851" s="11"/>
      <c r="W851" s="11"/>
    </row>
    <row r="852" spans="1:23" ht="12.75" x14ac:dyDescent="0.2">
      <c r="A852" s="5"/>
      <c r="B852" s="5"/>
      <c r="C852" s="9"/>
      <c r="D852" s="9"/>
      <c r="E852" s="9"/>
      <c r="F852" s="9"/>
      <c r="G852" s="9"/>
      <c r="H852" s="9"/>
      <c r="U852" s="11"/>
      <c r="V852" s="11"/>
      <c r="W852" s="11"/>
    </row>
    <row r="853" spans="1:23" ht="12.75" x14ac:dyDescent="0.2">
      <c r="A853" s="5"/>
      <c r="B853" s="5"/>
      <c r="C853" s="9"/>
      <c r="D853" s="9"/>
      <c r="E853" s="9"/>
      <c r="F853" s="9"/>
      <c r="G853" s="9"/>
      <c r="H853" s="9"/>
      <c r="U853" s="11"/>
      <c r="V853" s="11"/>
      <c r="W853" s="11"/>
    </row>
    <row r="854" spans="1:23" ht="12.75" x14ac:dyDescent="0.2">
      <c r="A854" s="5"/>
      <c r="B854" s="5"/>
      <c r="C854" s="9"/>
      <c r="D854" s="9"/>
      <c r="E854" s="9"/>
      <c r="F854" s="9"/>
      <c r="G854" s="9"/>
      <c r="H854" s="9"/>
      <c r="U854" s="11"/>
      <c r="V854" s="11"/>
      <c r="W854" s="11"/>
    </row>
    <row r="855" spans="1:23" ht="12.75" x14ac:dyDescent="0.2">
      <c r="A855" s="5"/>
      <c r="B855" s="5"/>
      <c r="C855" s="9"/>
      <c r="D855" s="9"/>
      <c r="E855" s="9"/>
      <c r="F855" s="9"/>
      <c r="G855" s="9"/>
      <c r="H855" s="9"/>
      <c r="U855" s="11"/>
      <c r="V855" s="11"/>
      <c r="W855" s="11"/>
    </row>
    <row r="856" spans="1:23" ht="12.75" x14ac:dyDescent="0.2">
      <c r="A856" s="5"/>
      <c r="B856" s="5"/>
      <c r="C856" s="9"/>
      <c r="D856" s="9"/>
      <c r="E856" s="9"/>
      <c r="F856" s="9"/>
      <c r="G856" s="9"/>
      <c r="H856" s="9"/>
      <c r="U856" s="11"/>
      <c r="V856" s="11"/>
      <c r="W856" s="11"/>
    </row>
    <row r="857" spans="1:23" ht="12.75" x14ac:dyDescent="0.2">
      <c r="A857" s="5"/>
      <c r="B857" s="5"/>
      <c r="C857" s="9"/>
      <c r="D857" s="9"/>
      <c r="E857" s="9"/>
      <c r="F857" s="9"/>
      <c r="G857" s="9"/>
      <c r="H857" s="9"/>
      <c r="U857" s="11"/>
      <c r="V857" s="11"/>
      <c r="W857" s="11"/>
    </row>
    <row r="858" spans="1:23" ht="12.75" x14ac:dyDescent="0.2">
      <c r="A858" s="5"/>
      <c r="B858" s="5"/>
      <c r="C858" s="9"/>
      <c r="D858" s="9"/>
      <c r="E858" s="9"/>
      <c r="F858" s="9"/>
      <c r="G858" s="9"/>
      <c r="H858" s="9"/>
      <c r="U858" s="11"/>
      <c r="V858" s="11"/>
      <c r="W858" s="11"/>
    </row>
    <row r="859" spans="1:23" ht="12.75" x14ac:dyDescent="0.2">
      <c r="A859" s="5"/>
      <c r="B859" s="5"/>
      <c r="C859" s="9"/>
      <c r="D859" s="9"/>
      <c r="E859" s="9"/>
      <c r="F859" s="9"/>
      <c r="G859" s="9"/>
      <c r="H859" s="9"/>
      <c r="U859" s="11"/>
      <c r="V859" s="11"/>
      <c r="W859" s="11"/>
    </row>
    <row r="860" spans="1:23" ht="12.75" x14ac:dyDescent="0.2">
      <c r="A860" s="5"/>
      <c r="B860" s="5"/>
      <c r="C860" s="9"/>
      <c r="D860" s="9"/>
      <c r="E860" s="9"/>
      <c r="F860" s="9"/>
      <c r="G860" s="9"/>
      <c r="H860" s="9"/>
      <c r="U860" s="11"/>
      <c r="V860" s="11"/>
      <c r="W860" s="11"/>
    </row>
    <row r="861" spans="1:23" ht="12.75" x14ac:dyDescent="0.2">
      <c r="A861" s="5"/>
      <c r="B861" s="5"/>
      <c r="C861" s="9"/>
      <c r="D861" s="9"/>
      <c r="E861" s="9"/>
      <c r="F861" s="9"/>
      <c r="G861" s="9"/>
      <c r="H861" s="9"/>
      <c r="U861" s="11"/>
      <c r="V861" s="11"/>
      <c r="W861" s="11"/>
    </row>
    <row r="862" spans="1:23" ht="12.75" x14ac:dyDescent="0.2">
      <c r="A862" s="5"/>
      <c r="B862" s="5"/>
      <c r="C862" s="9"/>
      <c r="D862" s="9"/>
      <c r="E862" s="9"/>
      <c r="F862" s="9"/>
      <c r="G862" s="9"/>
      <c r="H862" s="9"/>
      <c r="U862" s="11"/>
      <c r="V862" s="11"/>
      <c r="W862" s="11"/>
    </row>
    <row r="863" spans="1:23" ht="12.75" x14ac:dyDescent="0.2">
      <c r="A863" s="5"/>
      <c r="B863" s="5"/>
      <c r="C863" s="9"/>
      <c r="D863" s="9"/>
      <c r="E863" s="9"/>
      <c r="F863" s="9"/>
      <c r="G863" s="9"/>
      <c r="H863" s="9"/>
      <c r="U863" s="11"/>
      <c r="V863" s="11"/>
      <c r="W863" s="11"/>
    </row>
    <row r="864" spans="1:23" ht="12.75" x14ac:dyDescent="0.2">
      <c r="A864" s="5"/>
      <c r="B864" s="5"/>
      <c r="C864" s="9"/>
      <c r="D864" s="9"/>
      <c r="E864" s="9"/>
      <c r="F864" s="9"/>
      <c r="G864" s="9"/>
      <c r="H864" s="9"/>
      <c r="U864" s="11"/>
      <c r="V864" s="11"/>
      <c r="W864" s="11"/>
    </row>
    <row r="865" spans="1:23" ht="12.75" x14ac:dyDescent="0.2">
      <c r="A865" s="5"/>
      <c r="B865" s="5"/>
      <c r="C865" s="9"/>
      <c r="D865" s="9"/>
      <c r="E865" s="9"/>
      <c r="F865" s="9"/>
      <c r="G865" s="9"/>
      <c r="H865" s="9"/>
      <c r="U865" s="11"/>
      <c r="V865" s="11"/>
      <c r="W865" s="11"/>
    </row>
    <row r="866" spans="1:23" ht="12.75" x14ac:dyDescent="0.2">
      <c r="A866" s="5"/>
      <c r="B866" s="5"/>
      <c r="C866" s="9"/>
      <c r="D866" s="9"/>
      <c r="E866" s="9"/>
      <c r="F866" s="9"/>
      <c r="G866" s="9"/>
      <c r="H866" s="9"/>
      <c r="U866" s="11"/>
      <c r="V866" s="11"/>
      <c r="W866" s="11"/>
    </row>
    <row r="867" spans="1:23" ht="12.75" x14ac:dyDescent="0.2">
      <c r="A867" s="5"/>
      <c r="B867" s="5"/>
      <c r="C867" s="9"/>
      <c r="D867" s="9"/>
      <c r="E867" s="9"/>
      <c r="F867" s="9"/>
      <c r="G867" s="9"/>
      <c r="H867" s="9"/>
      <c r="U867" s="11"/>
      <c r="V867" s="11"/>
      <c r="W867" s="11"/>
    </row>
    <row r="868" spans="1:23" ht="12.75" x14ac:dyDescent="0.2">
      <c r="A868" s="5"/>
      <c r="B868" s="5"/>
      <c r="C868" s="9"/>
      <c r="D868" s="9"/>
      <c r="E868" s="9"/>
      <c r="F868" s="9"/>
      <c r="G868" s="9"/>
      <c r="H868" s="9"/>
      <c r="U868" s="11"/>
      <c r="V868" s="11"/>
      <c r="W868" s="11"/>
    </row>
    <row r="869" spans="1:23" ht="12.75" x14ac:dyDescent="0.2">
      <c r="A869" s="5"/>
      <c r="B869" s="5"/>
      <c r="C869" s="9"/>
      <c r="D869" s="9"/>
      <c r="E869" s="9"/>
      <c r="F869" s="9"/>
      <c r="G869" s="9"/>
      <c r="H869" s="9"/>
      <c r="U869" s="11"/>
      <c r="V869" s="11"/>
      <c r="W869" s="11"/>
    </row>
    <row r="870" spans="1:23" ht="12.75" x14ac:dyDescent="0.2">
      <c r="A870" s="5"/>
      <c r="B870" s="5"/>
      <c r="C870" s="9"/>
      <c r="D870" s="9"/>
      <c r="E870" s="9"/>
      <c r="F870" s="9"/>
      <c r="G870" s="9"/>
      <c r="H870" s="9"/>
      <c r="U870" s="11"/>
      <c r="V870" s="11"/>
      <c r="W870" s="11"/>
    </row>
    <row r="871" spans="1:23" ht="12.75" x14ac:dyDescent="0.2">
      <c r="A871" s="5"/>
      <c r="B871" s="5"/>
      <c r="C871" s="9"/>
      <c r="D871" s="9"/>
      <c r="E871" s="9"/>
      <c r="F871" s="9"/>
      <c r="G871" s="9"/>
      <c r="H871" s="9"/>
      <c r="U871" s="11"/>
      <c r="V871" s="11"/>
      <c r="W871" s="11"/>
    </row>
    <row r="872" spans="1:23" ht="12.75" x14ac:dyDescent="0.2">
      <c r="A872" s="5"/>
      <c r="B872" s="5"/>
      <c r="C872" s="9"/>
      <c r="D872" s="9"/>
      <c r="E872" s="9"/>
      <c r="F872" s="9"/>
      <c r="G872" s="9"/>
      <c r="H872" s="9"/>
      <c r="U872" s="11"/>
      <c r="V872" s="11"/>
      <c r="W872" s="11"/>
    </row>
    <row r="873" spans="1:23" ht="12.75" x14ac:dyDescent="0.2">
      <c r="A873" s="5"/>
      <c r="B873" s="5"/>
      <c r="C873" s="9"/>
      <c r="D873" s="9"/>
      <c r="E873" s="9"/>
      <c r="F873" s="9"/>
      <c r="G873" s="9"/>
      <c r="H873" s="9"/>
      <c r="U873" s="11"/>
      <c r="V873" s="11"/>
      <c r="W873" s="11"/>
    </row>
    <row r="874" spans="1:23" ht="12.75" x14ac:dyDescent="0.2">
      <c r="A874" s="5"/>
      <c r="B874" s="5"/>
      <c r="C874" s="9"/>
      <c r="D874" s="9"/>
      <c r="E874" s="9"/>
      <c r="F874" s="9"/>
      <c r="G874" s="9"/>
      <c r="H874" s="9"/>
      <c r="U874" s="11"/>
      <c r="V874" s="11"/>
      <c r="W874" s="11"/>
    </row>
    <row r="875" spans="1:23" ht="12.75" x14ac:dyDescent="0.2">
      <c r="A875" s="5"/>
      <c r="B875" s="5"/>
      <c r="C875" s="9"/>
      <c r="D875" s="9"/>
      <c r="E875" s="9"/>
      <c r="F875" s="9"/>
      <c r="G875" s="9"/>
      <c r="H875" s="9"/>
      <c r="U875" s="11"/>
      <c r="V875" s="11"/>
      <c r="W875" s="11"/>
    </row>
    <row r="876" spans="1:23" ht="12.75" x14ac:dyDescent="0.2">
      <c r="A876" s="5"/>
      <c r="B876" s="5"/>
      <c r="C876" s="9"/>
      <c r="D876" s="9"/>
      <c r="E876" s="9"/>
      <c r="F876" s="9"/>
      <c r="G876" s="9"/>
      <c r="H876" s="9"/>
      <c r="U876" s="11"/>
      <c r="V876" s="11"/>
      <c r="W876" s="11"/>
    </row>
    <row r="877" spans="1:23" ht="12.75" x14ac:dyDescent="0.2">
      <c r="A877" s="5"/>
      <c r="B877" s="5"/>
      <c r="C877" s="9"/>
      <c r="D877" s="9"/>
      <c r="E877" s="9"/>
      <c r="F877" s="9"/>
      <c r="G877" s="9"/>
      <c r="H877" s="9"/>
      <c r="U877" s="11"/>
      <c r="V877" s="11"/>
      <c r="W877" s="11"/>
    </row>
    <row r="878" spans="1:23" ht="12.75" x14ac:dyDescent="0.2">
      <c r="A878" s="5"/>
      <c r="B878" s="5"/>
      <c r="C878" s="9"/>
      <c r="D878" s="9"/>
      <c r="E878" s="9"/>
      <c r="F878" s="9"/>
      <c r="G878" s="9"/>
      <c r="H878" s="9"/>
      <c r="U878" s="11"/>
      <c r="V878" s="11"/>
      <c r="W878" s="11"/>
    </row>
    <row r="879" spans="1:23" ht="12.75" x14ac:dyDescent="0.2">
      <c r="A879" s="5"/>
      <c r="B879" s="5"/>
      <c r="C879" s="9"/>
      <c r="D879" s="9"/>
      <c r="E879" s="9"/>
      <c r="F879" s="9"/>
      <c r="G879" s="9"/>
      <c r="H879" s="9"/>
      <c r="U879" s="11"/>
      <c r="V879" s="11"/>
      <c r="W879" s="11"/>
    </row>
    <row r="880" spans="1:23" ht="12.75" x14ac:dyDescent="0.2">
      <c r="A880" s="5"/>
      <c r="B880" s="5"/>
      <c r="C880" s="9"/>
      <c r="D880" s="9"/>
      <c r="E880" s="9"/>
      <c r="F880" s="9"/>
      <c r="G880" s="9"/>
      <c r="H880" s="9"/>
      <c r="U880" s="11"/>
      <c r="V880" s="11"/>
      <c r="W880" s="11"/>
    </row>
    <row r="881" spans="1:23" ht="12.75" x14ac:dyDescent="0.2">
      <c r="A881" s="5"/>
      <c r="B881" s="5"/>
      <c r="C881" s="9"/>
      <c r="D881" s="9"/>
      <c r="E881" s="9"/>
      <c r="F881" s="9"/>
      <c r="G881" s="9"/>
      <c r="H881" s="9"/>
      <c r="U881" s="11"/>
      <c r="V881" s="11"/>
      <c r="W881" s="11"/>
    </row>
    <row r="882" spans="1:23" ht="12.75" x14ac:dyDescent="0.2">
      <c r="A882" s="5"/>
      <c r="B882" s="5"/>
      <c r="C882" s="9"/>
      <c r="D882" s="9"/>
      <c r="E882" s="9"/>
      <c r="F882" s="9"/>
      <c r="G882" s="9"/>
      <c r="H882" s="9"/>
      <c r="U882" s="11"/>
      <c r="V882" s="11"/>
      <c r="W882" s="11"/>
    </row>
    <row r="883" spans="1:23" ht="12.75" x14ac:dyDescent="0.2">
      <c r="A883" s="5"/>
      <c r="B883" s="5"/>
      <c r="C883" s="9"/>
      <c r="D883" s="9"/>
      <c r="E883" s="9"/>
      <c r="F883" s="9"/>
      <c r="G883" s="9"/>
      <c r="H883" s="9"/>
      <c r="U883" s="11"/>
      <c r="V883" s="11"/>
      <c r="W883" s="11"/>
    </row>
    <row r="884" spans="1:23" ht="12.75" x14ac:dyDescent="0.2">
      <c r="A884" s="5"/>
      <c r="B884" s="5"/>
      <c r="C884" s="9"/>
      <c r="D884" s="9"/>
      <c r="E884" s="9"/>
      <c r="F884" s="9"/>
      <c r="G884" s="9"/>
      <c r="H884" s="9"/>
      <c r="U884" s="11"/>
      <c r="V884" s="11"/>
      <c r="W884" s="11"/>
    </row>
    <row r="885" spans="1:23" ht="12.75" x14ac:dyDescent="0.2">
      <c r="A885" s="5"/>
      <c r="B885" s="5"/>
      <c r="C885" s="9"/>
      <c r="D885" s="9"/>
      <c r="E885" s="9"/>
      <c r="F885" s="9"/>
      <c r="G885" s="9"/>
      <c r="H885" s="9"/>
      <c r="U885" s="11"/>
      <c r="V885" s="11"/>
      <c r="W885" s="11"/>
    </row>
    <row r="886" spans="1:23" ht="12.75" x14ac:dyDescent="0.2">
      <c r="A886" s="5"/>
      <c r="B886" s="5"/>
      <c r="C886" s="9"/>
      <c r="D886" s="9"/>
      <c r="E886" s="9"/>
      <c r="F886" s="9"/>
      <c r="G886" s="9"/>
      <c r="H886" s="9"/>
      <c r="U886" s="11"/>
      <c r="V886" s="11"/>
      <c r="W886" s="11"/>
    </row>
    <row r="887" spans="1:23" ht="12.75" x14ac:dyDescent="0.2">
      <c r="A887" s="5"/>
      <c r="B887" s="5"/>
      <c r="C887" s="9"/>
      <c r="D887" s="9"/>
      <c r="E887" s="9"/>
      <c r="F887" s="9"/>
      <c r="G887" s="9"/>
      <c r="H887" s="9"/>
      <c r="U887" s="11"/>
      <c r="V887" s="11"/>
      <c r="W887" s="11"/>
    </row>
    <row r="888" spans="1:23" ht="12.75" x14ac:dyDescent="0.2">
      <c r="A888" s="5"/>
      <c r="B888" s="5"/>
      <c r="C888" s="9"/>
      <c r="D888" s="9"/>
      <c r="E888" s="9"/>
      <c r="F888" s="9"/>
      <c r="G888" s="9"/>
      <c r="H888" s="9"/>
      <c r="U888" s="11"/>
      <c r="V888" s="11"/>
      <c r="W888" s="11"/>
    </row>
    <row r="889" spans="1:23" ht="12.75" x14ac:dyDescent="0.2">
      <c r="A889" s="5"/>
      <c r="B889" s="5"/>
      <c r="C889" s="9"/>
      <c r="D889" s="9"/>
      <c r="E889" s="9"/>
      <c r="F889" s="9"/>
      <c r="G889" s="9"/>
      <c r="H889" s="9"/>
      <c r="U889" s="11"/>
      <c r="V889" s="11"/>
      <c r="W889" s="11"/>
    </row>
    <row r="890" spans="1:23" ht="12.75" x14ac:dyDescent="0.2">
      <c r="A890" s="5"/>
      <c r="B890" s="5"/>
      <c r="C890" s="9"/>
      <c r="D890" s="9"/>
      <c r="E890" s="9"/>
      <c r="F890" s="9"/>
      <c r="G890" s="9"/>
      <c r="H890" s="9"/>
      <c r="U890" s="11"/>
      <c r="V890" s="11"/>
      <c r="W890" s="11"/>
    </row>
    <row r="891" spans="1:23" ht="12.75" x14ac:dyDescent="0.2">
      <c r="A891" s="5"/>
      <c r="B891" s="5"/>
      <c r="C891" s="9"/>
      <c r="D891" s="9"/>
      <c r="E891" s="9"/>
      <c r="F891" s="9"/>
      <c r="G891" s="9"/>
      <c r="H891" s="9"/>
      <c r="U891" s="11"/>
      <c r="V891" s="11"/>
      <c r="W891" s="11"/>
    </row>
    <row r="892" spans="1:23" ht="12.75" x14ac:dyDescent="0.2">
      <c r="A892" s="5"/>
      <c r="B892" s="5"/>
      <c r="C892" s="9"/>
      <c r="D892" s="9"/>
      <c r="E892" s="9"/>
      <c r="F892" s="9"/>
      <c r="G892" s="9"/>
      <c r="H892" s="9"/>
      <c r="U892" s="11"/>
      <c r="V892" s="11"/>
      <c r="W892" s="11"/>
    </row>
    <row r="893" spans="1:23" ht="12.75" x14ac:dyDescent="0.2">
      <c r="A893" s="5"/>
      <c r="B893" s="5"/>
      <c r="C893" s="9"/>
      <c r="D893" s="9"/>
      <c r="E893" s="9"/>
      <c r="F893" s="9"/>
      <c r="G893" s="9"/>
      <c r="H893" s="9"/>
      <c r="U893" s="11"/>
      <c r="V893" s="11"/>
      <c r="W893" s="11"/>
    </row>
    <row r="894" spans="1:23" ht="12.75" x14ac:dyDescent="0.2">
      <c r="A894" s="5"/>
      <c r="B894" s="5"/>
      <c r="C894" s="9"/>
      <c r="D894" s="9"/>
      <c r="E894" s="9"/>
      <c r="F894" s="9"/>
      <c r="G894" s="9"/>
      <c r="H894" s="9"/>
      <c r="U894" s="11"/>
      <c r="V894" s="11"/>
      <c r="W894" s="11"/>
    </row>
    <row r="895" spans="1:23" ht="12.75" x14ac:dyDescent="0.2">
      <c r="A895" s="5"/>
      <c r="B895" s="5"/>
      <c r="C895" s="9"/>
      <c r="D895" s="9"/>
      <c r="E895" s="9"/>
      <c r="F895" s="9"/>
      <c r="G895" s="9"/>
      <c r="H895" s="9"/>
      <c r="U895" s="11"/>
      <c r="V895" s="11"/>
      <c r="W895" s="11"/>
    </row>
    <row r="896" spans="1:23" ht="12.75" x14ac:dyDescent="0.2">
      <c r="A896" s="5"/>
      <c r="B896" s="5"/>
      <c r="C896" s="9"/>
      <c r="D896" s="9"/>
      <c r="E896" s="9"/>
      <c r="F896" s="9"/>
      <c r="G896" s="9"/>
      <c r="H896" s="9"/>
      <c r="U896" s="11"/>
      <c r="V896" s="11"/>
      <c r="W896" s="11"/>
    </row>
    <row r="897" spans="1:23" ht="12.75" x14ac:dyDescent="0.2">
      <c r="A897" s="5"/>
      <c r="B897" s="5"/>
      <c r="C897" s="9"/>
      <c r="D897" s="9"/>
      <c r="E897" s="9"/>
      <c r="F897" s="9"/>
      <c r="G897" s="9"/>
      <c r="H897" s="9"/>
      <c r="U897" s="11"/>
      <c r="V897" s="11"/>
      <c r="W897" s="11"/>
    </row>
    <row r="898" spans="1:23" ht="12.75" x14ac:dyDescent="0.2">
      <c r="A898" s="5"/>
      <c r="B898" s="5"/>
      <c r="C898" s="9"/>
      <c r="D898" s="9"/>
      <c r="E898" s="9"/>
      <c r="F898" s="9"/>
      <c r="G898" s="9"/>
      <c r="H898" s="9"/>
      <c r="U898" s="11"/>
      <c r="V898" s="11"/>
      <c r="W898" s="11"/>
    </row>
    <row r="899" spans="1:23" ht="12.75" x14ac:dyDescent="0.2">
      <c r="A899" s="5"/>
      <c r="B899" s="5"/>
      <c r="C899" s="9"/>
      <c r="D899" s="9"/>
      <c r="E899" s="9"/>
      <c r="F899" s="9"/>
      <c r="G899" s="9"/>
      <c r="H899" s="9"/>
      <c r="U899" s="11"/>
      <c r="V899" s="11"/>
      <c r="W899" s="11"/>
    </row>
    <row r="900" spans="1:23" ht="12.75" x14ac:dyDescent="0.2">
      <c r="A900" s="5"/>
      <c r="B900" s="5"/>
      <c r="C900" s="9"/>
      <c r="D900" s="9"/>
      <c r="E900" s="9"/>
      <c r="F900" s="9"/>
      <c r="G900" s="9"/>
      <c r="H900" s="9"/>
      <c r="U900" s="11"/>
      <c r="V900" s="11"/>
      <c r="W900" s="11"/>
    </row>
    <row r="901" spans="1:23" ht="12.75" x14ac:dyDescent="0.2">
      <c r="A901" s="5"/>
      <c r="B901" s="5"/>
      <c r="C901" s="9"/>
      <c r="D901" s="9"/>
      <c r="E901" s="9"/>
      <c r="F901" s="9"/>
      <c r="G901" s="9"/>
      <c r="H901" s="9"/>
      <c r="U901" s="11"/>
      <c r="V901" s="11"/>
      <c r="W901" s="11"/>
    </row>
    <row r="902" spans="1:23" ht="12.75" x14ac:dyDescent="0.2">
      <c r="A902" s="5"/>
      <c r="B902" s="5"/>
      <c r="C902" s="9"/>
      <c r="D902" s="9"/>
      <c r="E902" s="9"/>
      <c r="F902" s="9"/>
      <c r="G902" s="9"/>
      <c r="H902" s="9"/>
      <c r="U902" s="11"/>
      <c r="V902" s="11"/>
      <c r="W902" s="11"/>
    </row>
    <row r="903" spans="1:23" ht="12.75" x14ac:dyDescent="0.2">
      <c r="A903" s="5"/>
      <c r="B903" s="5"/>
      <c r="C903" s="9"/>
      <c r="D903" s="9"/>
      <c r="E903" s="9"/>
      <c r="F903" s="9"/>
      <c r="G903" s="9"/>
      <c r="H903" s="9"/>
      <c r="U903" s="11"/>
      <c r="V903" s="11"/>
      <c r="W903" s="11"/>
    </row>
    <row r="904" spans="1:23" ht="12.75" x14ac:dyDescent="0.2">
      <c r="A904" s="5"/>
      <c r="B904" s="5"/>
      <c r="C904" s="9"/>
      <c r="D904" s="9"/>
      <c r="E904" s="9"/>
      <c r="F904" s="9"/>
      <c r="G904" s="9"/>
      <c r="H904" s="9"/>
      <c r="U904" s="11"/>
      <c r="V904" s="11"/>
      <c r="W904" s="11"/>
    </row>
    <row r="905" spans="1:23" ht="12.75" x14ac:dyDescent="0.2">
      <c r="A905" s="5"/>
      <c r="B905" s="5"/>
      <c r="C905" s="9"/>
      <c r="D905" s="9"/>
      <c r="E905" s="9"/>
      <c r="F905" s="9"/>
      <c r="G905" s="9"/>
      <c r="H905" s="9"/>
      <c r="U905" s="11"/>
      <c r="V905" s="11"/>
      <c r="W905" s="11"/>
    </row>
    <row r="906" spans="1:23" ht="12.75" x14ac:dyDescent="0.2">
      <c r="A906" s="5"/>
      <c r="B906" s="5"/>
      <c r="C906" s="9"/>
      <c r="D906" s="9"/>
      <c r="E906" s="9"/>
      <c r="F906" s="9"/>
      <c r="G906" s="9"/>
      <c r="H906" s="9"/>
      <c r="U906" s="11"/>
      <c r="V906" s="11"/>
      <c r="W906" s="11"/>
    </row>
    <row r="907" spans="1:23" ht="12.75" x14ac:dyDescent="0.2">
      <c r="A907" s="5"/>
      <c r="B907" s="5"/>
      <c r="C907" s="9"/>
      <c r="D907" s="9"/>
      <c r="E907" s="9"/>
      <c r="F907" s="9"/>
      <c r="G907" s="9"/>
      <c r="H907" s="9"/>
      <c r="U907" s="11"/>
      <c r="V907" s="11"/>
      <c r="W907" s="11"/>
    </row>
    <row r="908" spans="1:23" ht="12.75" x14ac:dyDescent="0.2">
      <c r="A908" s="5"/>
      <c r="B908" s="5"/>
      <c r="C908" s="9"/>
      <c r="D908" s="9"/>
      <c r="E908" s="9"/>
      <c r="F908" s="9"/>
      <c r="G908" s="9"/>
      <c r="H908" s="9"/>
      <c r="U908" s="11"/>
      <c r="V908" s="11"/>
      <c r="W908" s="11"/>
    </row>
    <row r="909" spans="1:23" ht="12.75" x14ac:dyDescent="0.2">
      <c r="A909" s="5"/>
      <c r="B909" s="5"/>
      <c r="C909" s="9"/>
      <c r="D909" s="9"/>
      <c r="E909" s="9"/>
      <c r="F909" s="9"/>
      <c r="G909" s="9"/>
      <c r="H909" s="9"/>
      <c r="U909" s="11"/>
      <c r="V909" s="11"/>
      <c r="W909" s="11"/>
    </row>
    <row r="910" spans="1:23" ht="12.75" x14ac:dyDescent="0.2">
      <c r="A910" s="5"/>
      <c r="B910" s="5"/>
      <c r="C910" s="9"/>
      <c r="D910" s="9"/>
      <c r="E910" s="9"/>
      <c r="F910" s="9"/>
      <c r="G910" s="9"/>
      <c r="H910" s="9"/>
      <c r="U910" s="11"/>
      <c r="V910" s="11"/>
      <c r="W910" s="11"/>
    </row>
    <row r="911" spans="1:23" ht="12.75" x14ac:dyDescent="0.2">
      <c r="A911" s="5"/>
      <c r="B911" s="5"/>
      <c r="C911" s="9"/>
      <c r="D911" s="9"/>
      <c r="E911" s="9"/>
      <c r="F911" s="9"/>
      <c r="G911" s="9"/>
      <c r="H911" s="9"/>
      <c r="U911" s="11"/>
      <c r="V911" s="11"/>
      <c r="W911" s="11"/>
    </row>
    <row r="912" spans="1:23" ht="12.75" x14ac:dyDescent="0.2">
      <c r="A912" s="5"/>
      <c r="B912" s="5"/>
      <c r="C912" s="9"/>
      <c r="D912" s="9"/>
      <c r="E912" s="9"/>
      <c r="F912" s="9"/>
      <c r="G912" s="9"/>
      <c r="H912" s="9"/>
      <c r="U912" s="11"/>
      <c r="V912" s="11"/>
      <c r="W912" s="11"/>
    </row>
    <row r="913" spans="1:23" ht="12.75" x14ac:dyDescent="0.2">
      <c r="A913" s="5"/>
      <c r="B913" s="5"/>
      <c r="C913" s="9"/>
      <c r="D913" s="9"/>
      <c r="E913" s="9"/>
      <c r="F913" s="9"/>
      <c r="G913" s="9"/>
      <c r="H913" s="9"/>
      <c r="U913" s="11"/>
      <c r="V913" s="11"/>
      <c r="W913" s="11"/>
    </row>
    <row r="914" spans="1:23" ht="12.75" x14ac:dyDescent="0.2">
      <c r="A914" s="5"/>
      <c r="B914" s="5"/>
      <c r="C914" s="9"/>
      <c r="D914" s="9"/>
      <c r="E914" s="9"/>
      <c r="F914" s="9"/>
      <c r="G914" s="9"/>
      <c r="H914" s="9"/>
      <c r="U914" s="11"/>
      <c r="V914" s="11"/>
      <c r="W914" s="11"/>
    </row>
    <row r="915" spans="1:23" ht="12.75" x14ac:dyDescent="0.2">
      <c r="A915" s="5"/>
      <c r="B915" s="5"/>
      <c r="C915" s="9"/>
      <c r="D915" s="9"/>
      <c r="E915" s="9"/>
      <c r="F915" s="9"/>
      <c r="G915" s="9"/>
      <c r="H915" s="9"/>
      <c r="U915" s="11"/>
      <c r="V915" s="11"/>
      <c r="W915" s="11"/>
    </row>
    <row r="916" spans="1:23" ht="12.75" x14ac:dyDescent="0.2">
      <c r="A916" s="5"/>
      <c r="B916" s="5"/>
      <c r="C916" s="9"/>
      <c r="D916" s="9"/>
      <c r="E916" s="9"/>
      <c r="F916" s="9"/>
      <c r="G916" s="9"/>
      <c r="H916" s="9"/>
      <c r="U916" s="11"/>
      <c r="V916" s="11"/>
      <c r="W916" s="11"/>
    </row>
    <row r="917" spans="1:23" ht="12.75" x14ac:dyDescent="0.2">
      <c r="A917" s="5"/>
      <c r="B917" s="5"/>
      <c r="C917" s="9"/>
      <c r="D917" s="9"/>
      <c r="E917" s="9"/>
      <c r="F917" s="9"/>
      <c r="G917" s="9"/>
      <c r="H917" s="9"/>
      <c r="U917" s="11"/>
      <c r="V917" s="11"/>
      <c r="W917" s="11"/>
    </row>
    <row r="918" spans="1:23" ht="12.75" x14ac:dyDescent="0.2">
      <c r="A918" s="5"/>
      <c r="B918" s="5"/>
      <c r="C918" s="9"/>
      <c r="D918" s="9"/>
      <c r="E918" s="9"/>
      <c r="F918" s="9"/>
      <c r="G918" s="9"/>
      <c r="H918" s="9"/>
      <c r="U918" s="11"/>
      <c r="V918" s="11"/>
      <c r="W918" s="11"/>
    </row>
    <row r="919" spans="1:23" ht="12.75" x14ac:dyDescent="0.2">
      <c r="A919" s="5"/>
      <c r="B919" s="5"/>
      <c r="C919" s="9"/>
      <c r="D919" s="9"/>
      <c r="E919" s="9"/>
      <c r="F919" s="9"/>
      <c r="G919" s="9"/>
      <c r="H919" s="9"/>
      <c r="U919" s="11"/>
      <c r="V919" s="11"/>
      <c r="W919" s="11"/>
    </row>
    <row r="920" spans="1:23" ht="12.75" x14ac:dyDescent="0.2">
      <c r="A920" s="5"/>
      <c r="B920" s="5"/>
      <c r="C920" s="9"/>
      <c r="D920" s="9"/>
      <c r="E920" s="9"/>
      <c r="F920" s="9"/>
      <c r="G920" s="9"/>
      <c r="H920" s="9"/>
      <c r="U920" s="11"/>
      <c r="V920" s="11"/>
      <c r="W920" s="11"/>
    </row>
    <row r="921" spans="1:23" ht="12.75" x14ac:dyDescent="0.2">
      <c r="A921" s="5"/>
      <c r="B921" s="5"/>
      <c r="C921" s="9"/>
      <c r="D921" s="9"/>
      <c r="E921" s="9"/>
      <c r="F921" s="9"/>
      <c r="G921" s="9"/>
      <c r="H921" s="9"/>
      <c r="U921" s="11"/>
      <c r="V921" s="11"/>
      <c r="W921" s="11"/>
    </row>
    <row r="922" spans="1:23" ht="12.75" x14ac:dyDescent="0.2">
      <c r="A922" s="5"/>
      <c r="B922" s="5"/>
      <c r="C922" s="9"/>
      <c r="D922" s="9"/>
      <c r="E922" s="9"/>
      <c r="F922" s="9"/>
      <c r="G922" s="9"/>
      <c r="H922" s="9"/>
      <c r="U922" s="11"/>
      <c r="V922" s="11"/>
      <c r="W922" s="11"/>
    </row>
    <row r="923" spans="1:23" ht="12.75" x14ac:dyDescent="0.2">
      <c r="A923" s="5"/>
      <c r="B923" s="5"/>
      <c r="C923" s="9"/>
      <c r="D923" s="9"/>
      <c r="E923" s="9"/>
      <c r="F923" s="9"/>
      <c r="G923" s="9"/>
      <c r="H923" s="9"/>
      <c r="U923" s="11"/>
      <c r="V923" s="11"/>
      <c r="W923" s="11"/>
    </row>
    <row r="924" spans="1:23" ht="12.75" x14ac:dyDescent="0.2">
      <c r="A924" s="5"/>
      <c r="B924" s="5"/>
      <c r="C924" s="9"/>
      <c r="D924" s="9"/>
      <c r="E924" s="9"/>
      <c r="F924" s="9"/>
      <c r="G924" s="9"/>
      <c r="H924" s="9"/>
      <c r="U924" s="11"/>
      <c r="V924" s="11"/>
      <c r="W924" s="11"/>
    </row>
    <row r="925" spans="1:23" ht="12.75" x14ac:dyDescent="0.2">
      <c r="A925" s="5"/>
      <c r="B925" s="5"/>
      <c r="C925" s="9"/>
      <c r="D925" s="9"/>
      <c r="E925" s="9"/>
      <c r="F925" s="9"/>
      <c r="G925" s="9"/>
      <c r="H925" s="9"/>
      <c r="U925" s="11"/>
      <c r="V925" s="11"/>
      <c r="W925" s="11"/>
    </row>
    <row r="926" spans="1:23" ht="12.75" x14ac:dyDescent="0.2">
      <c r="A926" s="5"/>
      <c r="B926" s="5"/>
      <c r="C926" s="9"/>
      <c r="D926" s="9"/>
      <c r="E926" s="9"/>
      <c r="F926" s="9"/>
      <c r="G926" s="9"/>
      <c r="H926" s="9"/>
      <c r="U926" s="11"/>
      <c r="V926" s="11"/>
      <c r="W926" s="11"/>
    </row>
    <row r="927" spans="1:23" ht="12.75" x14ac:dyDescent="0.2">
      <c r="A927" s="5"/>
      <c r="B927" s="5"/>
      <c r="C927" s="9"/>
      <c r="D927" s="9"/>
      <c r="E927" s="9"/>
      <c r="F927" s="9"/>
      <c r="G927" s="9"/>
      <c r="H927" s="9"/>
      <c r="U927" s="11"/>
      <c r="V927" s="11"/>
      <c r="W927" s="11"/>
    </row>
    <row r="928" spans="1:23" ht="12.75" x14ac:dyDescent="0.2">
      <c r="A928" s="5"/>
      <c r="B928" s="5"/>
      <c r="C928" s="9"/>
      <c r="D928" s="9"/>
      <c r="E928" s="9"/>
      <c r="F928" s="9"/>
      <c r="G928" s="9"/>
      <c r="H928" s="9"/>
      <c r="U928" s="11"/>
      <c r="V928" s="11"/>
      <c r="W928" s="11"/>
    </row>
    <row r="929" spans="1:23" ht="12.75" x14ac:dyDescent="0.2">
      <c r="A929" s="5"/>
      <c r="B929" s="5"/>
      <c r="C929" s="9"/>
      <c r="D929" s="9"/>
      <c r="E929" s="9"/>
      <c r="F929" s="9"/>
      <c r="G929" s="9"/>
      <c r="H929" s="9"/>
      <c r="U929" s="11"/>
      <c r="V929" s="11"/>
      <c r="W929" s="11"/>
    </row>
    <row r="930" spans="1:23" ht="12.75" x14ac:dyDescent="0.2">
      <c r="A930" s="5"/>
      <c r="B930" s="5"/>
      <c r="C930" s="9"/>
      <c r="D930" s="9"/>
      <c r="E930" s="9"/>
      <c r="F930" s="9"/>
      <c r="G930" s="9"/>
      <c r="H930" s="9"/>
      <c r="U930" s="11"/>
      <c r="V930" s="11"/>
      <c r="W930" s="11"/>
    </row>
    <row r="931" spans="1:23" ht="12.75" x14ac:dyDescent="0.2">
      <c r="A931" s="5"/>
      <c r="B931" s="5"/>
      <c r="C931" s="9"/>
      <c r="D931" s="9"/>
      <c r="E931" s="9"/>
      <c r="F931" s="9"/>
      <c r="G931" s="9"/>
      <c r="H931" s="9"/>
      <c r="U931" s="11"/>
      <c r="V931" s="11"/>
      <c r="W931" s="11"/>
    </row>
    <row r="932" spans="1:23" ht="12.75" x14ac:dyDescent="0.2">
      <c r="A932" s="5"/>
      <c r="B932" s="5"/>
      <c r="C932" s="9"/>
      <c r="D932" s="9"/>
      <c r="E932" s="9"/>
      <c r="F932" s="9"/>
      <c r="G932" s="9"/>
      <c r="H932" s="9"/>
      <c r="U932" s="11"/>
      <c r="V932" s="11"/>
      <c r="W932" s="11"/>
    </row>
    <row r="933" spans="1:23" ht="12.75" x14ac:dyDescent="0.2">
      <c r="A933" s="5"/>
      <c r="B933" s="5"/>
      <c r="C933" s="9"/>
      <c r="D933" s="9"/>
      <c r="E933" s="9"/>
      <c r="F933" s="9"/>
      <c r="G933" s="9"/>
      <c r="H933" s="9"/>
      <c r="U933" s="11"/>
      <c r="V933" s="11"/>
      <c r="W933" s="11"/>
    </row>
    <row r="934" spans="1:23" ht="12.75" x14ac:dyDescent="0.2">
      <c r="A934" s="5"/>
      <c r="B934" s="5"/>
      <c r="C934" s="9"/>
      <c r="D934" s="9"/>
      <c r="E934" s="9"/>
      <c r="F934" s="9"/>
      <c r="G934" s="9"/>
      <c r="H934" s="9"/>
      <c r="U934" s="11"/>
      <c r="V934" s="11"/>
      <c r="W934" s="11"/>
    </row>
    <row r="935" spans="1:23" ht="12.75" x14ac:dyDescent="0.2">
      <c r="A935" s="5"/>
      <c r="B935" s="5"/>
      <c r="C935" s="9"/>
      <c r="D935" s="9"/>
      <c r="E935" s="9"/>
      <c r="F935" s="9"/>
      <c r="G935" s="9"/>
      <c r="H935" s="9"/>
      <c r="U935" s="11"/>
      <c r="V935" s="11"/>
      <c r="W935" s="11"/>
    </row>
    <row r="936" spans="1:23" ht="12.75" x14ac:dyDescent="0.2">
      <c r="A936" s="5"/>
      <c r="B936" s="5"/>
      <c r="C936" s="9"/>
      <c r="D936" s="9"/>
      <c r="E936" s="9"/>
      <c r="F936" s="9"/>
      <c r="G936" s="9"/>
      <c r="H936" s="9"/>
      <c r="U936" s="11"/>
      <c r="V936" s="11"/>
      <c r="W936" s="11"/>
    </row>
    <row r="937" spans="1:23" ht="12.75" x14ac:dyDescent="0.2">
      <c r="A937" s="5"/>
      <c r="B937" s="5"/>
      <c r="C937" s="9"/>
      <c r="D937" s="9"/>
      <c r="E937" s="9"/>
      <c r="F937" s="9"/>
      <c r="G937" s="9"/>
      <c r="H937" s="9"/>
      <c r="U937" s="11"/>
      <c r="V937" s="11"/>
      <c r="W937" s="11"/>
    </row>
    <row r="938" spans="1:23" ht="12.75" x14ac:dyDescent="0.2">
      <c r="A938" s="5"/>
      <c r="B938" s="5"/>
      <c r="C938" s="9"/>
      <c r="D938" s="9"/>
      <c r="E938" s="9"/>
      <c r="F938" s="9"/>
      <c r="G938" s="9"/>
      <c r="H938" s="9"/>
      <c r="U938" s="11"/>
      <c r="V938" s="11"/>
      <c r="W938" s="11"/>
    </row>
    <row r="939" spans="1:23" ht="12.75" x14ac:dyDescent="0.2">
      <c r="A939" s="5"/>
      <c r="B939" s="5"/>
      <c r="C939" s="9"/>
      <c r="D939" s="9"/>
      <c r="E939" s="9"/>
      <c r="F939" s="9"/>
      <c r="G939" s="9"/>
      <c r="H939" s="9"/>
      <c r="U939" s="11"/>
      <c r="V939" s="11"/>
      <c r="W939" s="11"/>
    </row>
    <row r="940" spans="1:23" ht="12.75" x14ac:dyDescent="0.2">
      <c r="A940" s="5"/>
      <c r="B940" s="5"/>
      <c r="C940" s="9"/>
      <c r="D940" s="9"/>
      <c r="E940" s="9"/>
      <c r="F940" s="9"/>
      <c r="G940" s="9"/>
      <c r="H940" s="9"/>
      <c r="U940" s="11"/>
      <c r="V940" s="11"/>
      <c r="W940" s="11"/>
    </row>
    <row r="941" spans="1:23" ht="12.75" x14ac:dyDescent="0.2">
      <c r="A941" s="5"/>
      <c r="B941" s="5"/>
      <c r="C941" s="9"/>
      <c r="D941" s="9"/>
      <c r="E941" s="9"/>
      <c r="F941" s="9"/>
      <c r="G941" s="9"/>
      <c r="H941" s="9"/>
      <c r="U941" s="11"/>
      <c r="V941" s="11"/>
      <c r="W941" s="11"/>
    </row>
    <row r="942" spans="1:23" ht="12.75" x14ac:dyDescent="0.2">
      <c r="A942" s="5"/>
      <c r="B942" s="5"/>
      <c r="C942" s="9"/>
      <c r="D942" s="9"/>
      <c r="E942" s="9"/>
      <c r="F942" s="9"/>
      <c r="G942" s="9"/>
      <c r="H942" s="9"/>
      <c r="U942" s="11"/>
      <c r="V942" s="11"/>
      <c r="W942" s="11"/>
    </row>
    <row r="943" spans="1:23" ht="12.75" x14ac:dyDescent="0.2">
      <c r="A943" s="5"/>
      <c r="B943" s="5"/>
      <c r="C943" s="9"/>
      <c r="D943" s="9"/>
      <c r="E943" s="9"/>
      <c r="F943" s="9"/>
      <c r="G943" s="9"/>
      <c r="H943" s="9"/>
      <c r="U943" s="11"/>
      <c r="V943" s="11"/>
      <c r="W943" s="11"/>
    </row>
    <row r="944" spans="1:23" ht="12.75" x14ac:dyDescent="0.2">
      <c r="A944" s="5"/>
      <c r="B944" s="5"/>
      <c r="C944" s="9"/>
      <c r="D944" s="9"/>
      <c r="E944" s="9"/>
      <c r="F944" s="9"/>
      <c r="G944" s="9"/>
      <c r="H944" s="9"/>
      <c r="U944" s="11"/>
      <c r="V944" s="11"/>
      <c r="W944" s="11"/>
    </row>
    <row r="945" spans="1:23" ht="12.75" x14ac:dyDescent="0.2">
      <c r="A945" s="5"/>
      <c r="B945" s="5"/>
      <c r="C945" s="9"/>
      <c r="D945" s="9"/>
      <c r="E945" s="9"/>
      <c r="F945" s="9"/>
      <c r="G945" s="9"/>
      <c r="H945" s="9"/>
      <c r="U945" s="11"/>
      <c r="V945" s="11"/>
      <c r="W945" s="11"/>
    </row>
    <row r="946" spans="1:23" ht="12.75" x14ac:dyDescent="0.2">
      <c r="A946" s="5"/>
      <c r="B946" s="5"/>
      <c r="C946" s="9"/>
      <c r="D946" s="9"/>
      <c r="E946" s="9"/>
      <c r="F946" s="9"/>
      <c r="G946" s="9"/>
      <c r="H946" s="9"/>
      <c r="U946" s="11"/>
      <c r="V946" s="11"/>
      <c r="W946" s="11"/>
    </row>
    <row r="947" spans="1:23" ht="12.75" x14ac:dyDescent="0.2">
      <c r="A947" s="5"/>
      <c r="B947" s="5"/>
      <c r="C947" s="9"/>
      <c r="D947" s="9"/>
      <c r="E947" s="9"/>
      <c r="F947" s="9"/>
      <c r="G947" s="9"/>
      <c r="H947" s="9"/>
      <c r="U947" s="11"/>
      <c r="V947" s="11"/>
      <c r="W947" s="11"/>
    </row>
    <row r="948" spans="1:23" ht="12.75" x14ac:dyDescent="0.2">
      <c r="A948" s="5"/>
      <c r="B948" s="5"/>
      <c r="C948" s="9"/>
      <c r="D948" s="9"/>
      <c r="E948" s="9"/>
      <c r="F948" s="9"/>
      <c r="G948" s="9"/>
      <c r="H948" s="9"/>
      <c r="U948" s="11"/>
      <c r="V948" s="11"/>
      <c r="W948" s="11"/>
    </row>
    <row r="949" spans="1:23" ht="12.75" x14ac:dyDescent="0.2">
      <c r="A949" s="5"/>
      <c r="B949" s="5"/>
      <c r="C949" s="9"/>
      <c r="D949" s="9"/>
      <c r="E949" s="9"/>
      <c r="F949" s="9"/>
      <c r="G949" s="9"/>
      <c r="H949" s="9"/>
      <c r="U949" s="11"/>
      <c r="V949" s="11"/>
      <c r="W949" s="11"/>
    </row>
    <row r="950" spans="1:23" ht="12.75" x14ac:dyDescent="0.2">
      <c r="A950" s="5"/>
      <c r="B950" s="5"/>
      <c r="C950" s="9"/>
      <c r="D950" s="9"/>
      <c r="E950" s="9"/>
      <c r="F950" s="9"/>
      <c r="G950" s="9"/>
      <c r="H950" s="9"/>
      <c r="U950" s="11"/>
      <c r="V950" s="11"/>
      <c r="W950" s="11"/>
    </row>
    <row r="951" spans="1:23" ht="12.75" x14ac:dyDescent="0.2">
      <c r="A951" s="5"/>
      <c r="B951" s="5"/>
      <c r="C951" s="9"/>
      <c r="D951" s="9"/>
      <c r="E951" s="9"/>
      <c r="F951" s="9"/>
      <c r="G951" s="9"/>
      <c r="H951" s="9"/>
      <c r="U951" s="11"/>
      <c r="V951" s="11"/>
      <c r="W951" s="11"/>
    </row>
    <row r="952" spans="1:23" ht="12.75" x14ac:dyDescent="0.2">
      <c r="A952" s="5"/>
      <c r="B952" s="5"/>
      <c r="C952" s="9"/>
      <c r="D952" s="9"/>
      <c r="E952" s="9"/>
      <c r="F952" s="9"/>
      <c r="G952" s="9"/>
      <c r="H952" s="9"/>
      <c r="U952" s="11"/>
      <c r="V952" s="11"/>
      <c r="W952" s="11"/>
    </row>
    <row r="953" spans="1:23" ht="12.75" x14ac:dyDescent="0.2">
      <c r="A953" s="5"/>
      <c r="B953" s="5"/>
      <c r="C953" s="9"/>
      <c r="D953" s="9"/>
      <c r="E953" s="9"/>
      <c r="F953" s="9"/>
      <c r="G953" s="9"/>
      <c r="H953" s="9"/>
      <c r="U953" s="11"/>
      <c r="V953" s="11"/>
      <c r="W953" s="11"/>
    </row>
    <row r="954" spans="1:23" ht="12.75" x14ac:dyDescent="0.2">
      <c r="A954" s="5"/>
      <c r="B954" s="5"/>
      <c r="C954" s="9"/>
      <c r="D954" s="9"/>
      <c r="E954" s="9"/>
      <c r="F954" s="9"/>
      <c r="G954" s="9"/>
      <c r="H954" s="9"/>
      <c r="U954" s="11"/>
      <c r="V954" s="11"/>
      <c r="W954" s="11"/>
    </row>
    <row r="955" spans="1:23" ht="12.75" x14ac:dyDescent="0.2">
      <c r="A955" s="5"/>
      <c r="B955" s="5"/>
      <c r="C955" s="9"/>
      <c r="D955" s="9"/>
      <c r="E955" s="9"/>
      <c r="F955" s="9"/>
      <c r="G955" s="9"/>
      <c r="H955" s="9"/>
      <c r="U955" s="11"/>
      <c r="V955" s="11"/>
      <c r="W955" s="11"/>
    </row>
    <row r="956" spans="1:23" ht="12.75" x14ac:dyDescent="0.2">
      <c r="A956" s="5"/>
      <c r="B956" s="5"/>
      <c r="C956" s="9"/>
      <c r="D956" s="9"/>
      <c r="E956" s="9"/>
      <c r="F956" s="9"/>
      <c r="G956" s="9"/>
      <c r="H956" s="9"/>
      <c r="U956" s="11"/>
      <c r="V956" s="11"/>
      <c r="W956" s="11"/>
    </row>
    <row r="957" spans="1:23" ht="12.75" x14ac:dyDescent="0.2">
      <c r="A957" s="5"/>
      <c r="B957" s="5"/>
      <c r="C957" s="9"/>
      <c r="D957" s="9"/>
      <c r="E957" s="9"/>
      <c r="F957" s="9"/>
      <c r="G957" s="9"/>
      <c r="H957" s="9"/>
      <c r="U957" s="11"/>
      <c r="V957" s="11"/>
      <c r="W957" s="11"/>
    </row>
    <row r="958" spans="1:23" ht="12.75" x14ac:dyDescent="0.2">
      <c r="A958" s="5"/>
      <c r="B958" s="5"/>
      <c r="C958" s="9"/>
      <c r="D958" s="9"/>
      <c r="E958" s="9"/>
      <c r="F958" s="9"/>
      <c r="G958" s="9"/>
      <c r="H958" s="9"/>
      <c r="U958" s="11"/>
      <c r="V958" s="11"/>
      <c r="W958" s="11"/>
    </row>
    <row r="959" spans="1:23" ht="12.75" x14ac:dyDescent="0.2">
      <c r="A959" s="5"/>
      <c r="B959" s="5"/>
      <c r="C959" s="9"/>
      <c r="D959" s="9"/>
      <c r="E959" s="9"/>
      <c r="F959" s="9"/>
      <c r="G959" s="9"/>
      <c r="H959" s="9"/>
      <c r="U959" s="11"/>
      <c r="V959" s="11"/>
      <c r="W959" s="11"/>
    </row>
    <row r="960" spans="1:23" ht="12.75" x14ac:dyDescent="0.2">
      <c r="A960" s="5"/>
      <c r="B960" s="5"/>
      <c r="C960" s="9"/>
      <c r="D960" s="9"/>
      <c r="E960" s="9"/>
      <c r="F960" s="9"/>
      <c r="G960" s="9"/>
      <c r="H960" s="9"/>
      <c r="U960" s="11"/>
      <c r="V960" s="11"/>
      <c r="W960" s="11"/>
    </row>
    <row r="961" spans="1:23" ht="12.75" x14ac:dyDescent="0.2">
      <c r="A961" s="5"/>
      <c r="B961" s="5"/>
      <c r="C961" s="9"/>
      <c r="D961" s="9"/>
      <c r="E961" s="9"/>
      <c r="F961" s="9"/>
      <c r="G961" s="9"/>
      <c r="H961" s="9"/>
      <c r="U961" s="11"/>
      <c r="V961" s="11"/>
      <c r="W961" s="11"/>
    </row>
    <row r="962" spans="1:23" ht="12.75" x14ac:dyDescent="0.2">
      <c r="A962" s="5"/>
      <c r="B962" s="5"/>
      <c r="C962" s="9"/>
      <c r="D962" s="9"/>
      <c r="E962" s="9"/>
      <c r="F962" s="9"/>
      <c r="G962" s="9"/>
      <c r="H962" s="9"/>
      <c r="U962" s="11"/>
      <c r="V962" s="11"/>
      <c r="W962" s="11"/>
    </row>
    <row r="963" spans="1:23" ht="12.75" x14ac:dyDescent="0.2">
      <c r="A963" s="5"/>
      <c r="B963" s="5"/>
      <c r="C963" s="9"/>
      <c r="D963" s="9"/>
      <c r="E963" s="9"/>
      <c r="F963" s="9"/>
      <c r="G963" s="9"/>
      <c r="H963" s="9"/>
      <c r="U963" s="11"/>
      <c r="V963" s="11"/>
      <c r="W963" s="11"/>
    </row>
    <row r="964" spans="1:23" ht="12.75" x14ac:dyDescent="0.2">
      <c r="A964" s="5"/>
      <c r="B964" s="5"/>
      <c r="C964" s="9"/>
      <c r="D964" s="9"/>
      <c r="E964" s="9"/>
      <c r="F964" s="9"/>
      <c r="G964" s="9"/>
      <c r="H964" s="9"/>
      <c r="U964" s="11"/>
      <c r="V964" s="11"/>
      <c r="W964" s="11"/>
    </row>
    <row r="965" spans="1:23" ht="12.75" x14ac:dyDescent="0.2">
      <c r="A965" s="5"/>
      <c r="B965" s="5"/>
      <c r="C965" s="9"/>
      <c r="D965" s="9"/>
      <c r="E965" s="9"/>
      <c r="F965" s="9"/>
      <c r="G965" s="9"/>
      <c r="H965" s="9"/>
      <c r="U965" s="11"/>
      <c r="V965" s="11"/>
      <c r="W965" s="11"/>
    </row>
    <row r="966" spans="1:23" ht="12.75" x14ac:dyDescent="0.2">
      <c r="A966" s="5"/>
      <c r="B966" s="5"/>
      <c r="C966" s="9"/>
      <c r="D966" s="9"/>
      <c r="E966" s="9"/>
      <c r="F966" s="9"/>
      <c r="G966" s="9"/>
      <c r="H966" s="9"/>
      <c r="U966" s="11"/>
      <c r="V966" s="11"/>
      <c r="W966" s="11"/>
    </row>
    <row r="967" spans="1:23" ht="12.75" x14ac:dyDescent="0.2">
      <c r="A967" s="5"/>
      <c r="B967" s="5"/>
      <c r="C967" s="9"/>
      <c r="D967" s="9"/>
      <c r="E967" s="9"/>
      <c r="F967" s="9"/>
      <c r="G967" s="9"/>
      <c r="H967" s="9"/>
      <c r="U967" s="11"/>
      <c r="V967" s="11"/>
      <c r="W967" s="11"/>
    </row>
    <row r="968" spans="1:23" ht="12.75" x14ac:dyDescent="0.2">
      <c r="A968" s="5"/>
      <c r="B968" s="5"/>
      <c r="C968" s="9"/>
      <c r="D968" s="9"/>
      <c r="E968" s="9"/>
      <c r="F968" s="9"/>
      <c r="G968" s="9"/>
      <c r="H968" s="9"/>
      <c r="U968" s="11"/>
      <c r="V968" s="11"/>
      <c r="W968" s="11"/>
    </row>
    <row r="969" spans="1:23" ht="12.75" x14ac:dyDescent="0.2">
      <c r="A969" s="5"/>
      <c r="B969" s="5"/>
      <c r="C969" s="9"/>
      <c r="D969" s="9"/>
      <c r="E969" s="9"/>
      <c r="F969" s="9"/>
      <c r="G969" s="9"/>
      <c r="H969" s="9"/>
      <c r="U969" s="11"/>
      <c r="V969" s="11"/>
      <c r="W969" s="11"/>
    </row>
    <row r="970" spans="1:23" ht="12.75" x14ac:dyDescent="0.2">
      <c r="A970" s="5"/>
      <c r="B970" s="5"/>
      <c r="C970" s="9"/>
      <c r="D970" s="9"/>
      <c r="E970" s="9"/>
      <c r="F970" s="9"/>
      <c r="G970" s="9"/>
      <c r="H970" s="9"/>
      <c r="U970" s="11"/>
      <c r="V970" s="11"/>
      <c r="W970" s="11"/>
    </row>
    <row r="971" spans="1:23" ht="12.75" x14ac:dyDescent="0.2">
      <c r="A971" s="5"/>
      <c r="B971" s="5"/>
      <c r="C971" s="9"/>
      <c r="D971" s="9"/>
      <c r="E971" s="9"/>
      <c r="F971" s="9"/>
      <c r="G971" s="9"/>
      <c r="H971" s="9"/>
      <c r="U971" s="11"/>
      <c r="V971" s="11"/>
      <c r="W971" s="11"/>
    </row>
    <row r="972" spans="1:23" ht="12.75" x14ac:dyDescent="0.2">
      <c r="A972" s="5"/>
      <c r="B972" s="5"/>
      <c r="C972" s="9"/>
      <c r="D972" s="9"/>
      <c r="E972" s="9"/>
      <c r="F972" s="9"/>
      <c r="G972" s="9"/>
      <c r="H972" s="9"/>
      <c r="U972" s="11"/>
      <c r="V972" s="11"/>
      <c r="W972" s="11"/>
    </row>
    <row r="973" spans="1:23" ht="12.75" x14ac:dyDescent="0.2">
      <c r="A973" s="5"/>
      <c r="B973" s="5"/>
      <c r="C973" s="9"/>
      <c r="D973" s="9"/>
      <c r="E973" s="9"/>
      <c r="F973" s="9"/>
      <c r="G973" s="9"/>
      <c r="H973" s="9"/>
      <c r="U973" s="11"/>
      <c r="V973" s="11"/>
      <c r="W973" s="11"/>
    </row>
    <row r="974" spans="1:23" ht="12.75" x14ac:dyDescent="0.2">
      <c r="A974" s="5"/>
      <c r="B974" s="5"/>
      <c r="C974" s="9"/>
      <c r="D974" s="9"/>
      <c r="E974" s="9"/>
      <c r="F974" s="9"/>
      <c r="G974" s="9"/>
      <c r="H974" s="9"/>
      <c r="U974" s="11"/>
      <c r="V974" s="11"/>
      <c r="W974" s="11"/>
    </row>
    <row r="975" spans="1:23" ht="12.75" x14ac:dyDescent="0.2">
      <c r="A975" s="5"/>
      <c r="B975" s="5"/>
      <c r="C975" s="9"/>
      <c r="D975" s="9"/>
      <c r="E975" s="9"/>
      <c r="F975" s="9"/>
      <c r="G975" s="9"/>
      <c r="H975" s="9"/>
      <c r="U975" s="11"/>
      <c r="V975" s="11"/>
      <c r="W975" s="11"/>
    </row>
    <row r="976" spans="1:23" ht="12.75" x14ac:dyDescent="0.2">
      <c r="A976" s="5"/>
      <c r="B976" s="5"/>
      <c r="C976" s="9"/>
      <c r="D976" s="9"/>
      <c r="E976" s="9"/>
      <c r="F976" s="9"/>
      <c r="G976" s="9"/>
      <c r="H976" s="9"/>
      <c r="U976" s="11"/>
      <c r="V976" s="11"/>
      <c r="W976" s="11"/>
    </row>
    <row r="977" spans="1:23" ht="12.75" x14ac:dyDescent="0.2">
      <c r="A977" s="5"/>
      <c r="B977" s="5"/>
      <c r="C977" s="9"/>
      <c r="D977" s="9"/>
      <c r="E977" s="9"/>
      <c r="F977" s="9"/>
      <c r="G977" s="9"/>
      <c r="H977" s="9"/>
      <c r="U977" s="11"/>
      <c r="V977" s="11"/>
      <c r="W977" s="11"/>
    </row>
    <row r="978" spans="1:23" ht="12.75" x14ac:dyDescent="0.2">
      <c r="A978" s="5"/>
      <c r="B978" s="5"/>
      <c r="C978" s="9"/>
      <c r="D978" s="9"/>
      <c r="E978" s="9"/>
      <c r="F978" s="9"/>
      <c r="G978" s="9"/>
      <c r="H978" s="9"/>
      <c r="U978" s="11"/>
      <c r="V978" s="11"/>
      <c r="W978" s="11"/>
    </row>
    <row r="979" spans="1:23" ht="12.75" x14ac:dyDescent="0.2">
      <c r="A979" s="5"/>
      <c r="B979" s="5"/>
      <c r="C979" s="9"/>
      <c r="D979" s="9"/>
      <c r="E979" s="9"/>
      <c r="F979" s="9"/>
      <c r="G979" s="9"/>
      <c r="H979" s="9"/>
      <c r="U979" s="11"/>
      <c r="V979" s="11"/>
      <c r="W979" s="11"/>
    </row>
    <row r="980" spans="1:23" ht="12.75" x14ac:dyDescent="0.2">
      <c r="A980" s="5"/>
      <c r="B980" s="5"/>
      <c r="C980" s="9"/>
      <c r="D980" s="9"/>
      <c r="E980" s="9"/>
      <c r="F980" s="9"/>
      <c r="G980" s="9"/>
      <c r="H980" s="9"/>
      <c r="U980" s="11"/>
      <c r="V980" s="11"/>
      <c r="W980" s="11"/>
    </row>
    <row r="981" spans="1:23" ht="12.75" x14ac:dyDescent="0.2">
      <c r="A981" s="5"/>
      <c r="B981" s="5"/>
      <c r="C981" s="9"/>
      <c r="D981" s="9"/>
      <c r="E981" s="9"/>
      <c r="F981" s="9"/>
      <c r="G981" s="9"/>
      <c r="H981" s="9"/>
      <c r="U981" s="11"/>
      <c r="V981" s="11"/>
      <c r="W981" s="11"/>
    </row>
    <row r="982" spans="1:23" ht="12.75" x14ac:dyDescent="0.2">
      <c r="A982" s="5"/>
      <c r="B982" s="5"/>
      <c r="C982" s="9"/>
      <c r="D982" s="9"/>
      <c r="E982" s="9"/>
      <c r="F982" s="9"/>
      <c r="G982" s="9"/>
      <c r="H982" s="9"/>
      <c r="U982" s="11"/>
      <c r="V982" s="11"/>
      <c r="W982" s="11"/>
    </row>
    <row r="983" spans="1:23" ht="12.75" x14ac:dyDescent="0.2">
      <c r="A983" s="5"/>
      <c r="B983" s="5"/>
      <c r="C983" s="9"/>
      <c r="D983" s="9"/>
      <c r="E983" s="9"/>
      <c r="F983" s="9"/>
      <c r="G983" s="9"/>
      <c r="H983" s="9"/>
      <c r="U983" s="11"/>
      <c r="V983" s="11"/>
      <c r="W983" s="11"/>
    </row>
    <row r="984" spans="1:23" ht="12.75" x14ac:dyDescent="0.2">
      <c r="A984" s="5"/>
      <c r="B984" s="5"/>
      <c r="C984" s="9"/>
      <c r="D984" s="9"/>
      <c r="E984" s="9"/>
      <c r="F984" s="9"/>
      <c r="G984" s="9"/>
      <c r="H984" s="9"/>
      <c r="U984" s="11"/>
      <c r="V984" s="11"/>
      <c r="W984" s="11"/>
    </row>
    <row r="985" spans="1:23" ht="12.75" x14ac:dyDescent="0.2">
      <c r="A985" s="5"/>
      <c r="B985" s="5"/>
      <c r="C985" s="9"/>
      <c r="D985" s="9"/>
      <c r="E985" s="9"/>
      <c r="F985" s="9"/>
      <c r="G985" s="9"/>
      <c r="H985" s="9"/>
      <c r="U985" s="11"/>
      <c r="V985" s="11"/>
      <c r="W985" s="11"/>
    </row>
    <row r="986" spans="1:23" ht="12.75" x14ac:dyDescent="0.2">
      <c r="A986" s="5"/>
      <c r="B986" s="5"/>
      <c r="C986" s="9"/>
      <c r="D986" s="9"/>
      <c r="E986" s="9"/>
      <c r="F986" s="9"/>
      <c r="G986" s="9"/>
      <c r="H986" s="9"/>
      <c r="U986" s="11"/>
      <c r="V986" s="11"/>
      <c r="W986" s="11"/>
    </row>
    <row r="987" spans="1:23" ht="12.75" x14ac:dyDescent="0.2">
      <c r="A987" s="5"/>
      <c r="B987" s="5"/>
      <c r="C987" s="9"/>
      <c r="D987" s="9"/>
      <c r="E987" s="9"/>
      <c r="F987" s="9"/>
      <c r="G987" s="9"/>
      <c r="H987" s="9"/>
      <c r="U987" s="11"/>
      <c r="V987" s="11"/>
      <c r="W987" s="11"/>
    </row>
    <row r="988" spans="1:23" ht="12.75" x14ac:dyDescent="0.2">
      <c r="A988" s="5"/>
      <c r="B988" s="5"/>
      <c r="C988" s="9"/>
      <c r="D988" s="9"/>
      <c r="E988" s="9"/>
      <c r="F988" s="9"/>
      <c r="G988" s="9"/>
      <c r="H988" s="9"/>
      <c r="U988" s="11"/>
      <c r="V988" s="11"/>
      <c r="W988" s="11"/>
    </row>
    <row r="989" spans="1:23" ht="12.75" x14ac:dyDescent="0.2">
      <c r="A989" s="5"/>
      <c r="B989" s="5"/>
      <c r="C989" s="9"/>
      <c r="D989" s="9"/>
      <c r="E989" s="9"/>
      <c r="F989" s="9"/>
      <c r="G989" s="9"/>
      <c r="H989" s="9"/>
      <c r="U989" s="11"/>
      <c r="V989" s="11"/>
      <c r="W989" s="11"/>
    </row>
    <row r="990" spans="1:23" ht="12.75" x14ac:dyDescent="0.2">
      <c r="A990" s="5"/>
      <c r="B990" s="5"/>
      <c r="C990" s="9"/>
      <c r="D990" s="9"/>
      <c r="E990" s="9"/>
      <c r="F990" s="9"/>
      <c r="G990" s="9"/>
      <c r="H990" s="9"/>
      <c r="U990" s="11"/>
      <c r="V990" s="11"/>
      <c r="W990" s="11"/>
    </row>
    <row r="991" spans="1:23" ht="12.75" x14ac:dyDescent="0.2">
      <c r="A991" s="5"/>
      <c r="B991" s="5"/>
      <c r="C991" s="9"/>
      <c r="D991" s="9"/>
      <c r="E991" s="9"/>
      <c r="F991" s="9"/>
      <c r="G991" s="9"/>
      <c r="H991" s="9"/>
      <c r="U991" s="11"/>
      <c r="V991" s="11"/>
      <c r="W991" s="11"/>
    </row>
    <row r="992" spans="1:23" ht="12.75" x14ac:dyDescent="0.2">
      <c r="A992" s="5"/>
      <c r="B992" s="5"/>
      <c r="C992" s="9"/>
      <c r="D992" s="9"/>
      <c r="E992" s="9"/>
      <c r="F992" s="9"/>
      <c r="G992" s="9"/>
      <c r="H992" s="9"/>
      <c r="U992" s="11"/>
      <c r="V992" s="11"/>
      <c r="W992" s="11"/>
    </row>
    <row r="993" spans="1:23" ht="12.75" x14ac:dyDescent="0.2">
      <c r="A993" s="5"/>
      <c r="B993" s="5"/>
      <c r="C993" s="9"/>
      <c r="D993" s="9"/>
      <c r="E993" s="9"/>
      <c r="F993" s="9"/>
      <c r="G993" s="9"/>
      <c r="H993" s="9"/>
      <c r="U993" s="11"/>
      <c r="V993" s="11"/>
      <c r="W993" s="11"/>
    </row>
    <row r="994" spans="1:23" ht="12.75" x14ac:dyDescent="0.2">
      <c r="A994" s="5"/>
      <c r="B994" s="5"/>
      <c r="C994" s="9"/>
      <c r="D994" s="9"/>
      <c r="E994" s="9"/>
      <c r="F994" s="9"/>
      <c r="G994" s="9"/>
      <c r="H994" s="9"/>
      <c r="U994" s="11"/>
      <c r="V994" s="11"/>
      <c r="W994" s="11"/>
    </row>
    <row r="995" spans="1:23" ht="12.75" x14ac:dyDescent="0.2">
      <c r="A995" s="5"/>
      <c r="B995" s="5"/>
      <c r="C995" s="9"/>
      <c r="D995" s="9"/>
      <c r="E995" s="9"/>
      <c r="F995" s="9"/>
      <c r="G995" s="9"/>
      <c r="H995" s="9"/>
      <c r="U995" s="11"/>
      <c r="V995" s="11"/>
      <c r="W995" s="11"/>
    </row>
    <row r="996" spans="1:23" ht="12.75" x14ac:dyDescent="0.2">
      <c r="A996" s="5"/>
      <c r="B996" s="5"/>
      <c r="C996" s="9"/>
      <c r="D996" s="9"/>
      <c r="E996" s="9"/>
      <c r="F996" s="9"/>
      <c r="G996" s="9"/>
      <c r="H996" s="9"/>
      <c r="U996" s="11"/>
      <c r="V996" s="11"/>
      <c r="W996" s="11"/>
    </row>
    <row r="997" spans="1:23" ht="12.75" x14ac:dyDescent="0.2">
      <c r="A997" s="5"/>
      <c r="B997" s="5"/>
      <c r="C997" s="9"/>
      <c r="D997" s="9"/>
      <c r="E997" s="9"/>
      <c r="F997" s="9"/>
      <c r="G997" s="9"/>
      <c r="H997" s="9"/>
      <c r="U997" s="11"/>
      <c r="V997" s="11"/>
      <c r="W997" s="11"/>
    </row>
    <row r="998" spans="1:23" ht="12.75" x14ac:dyDescent="0.2">
      <c r="A998" s="5"/>
      <c r="B998" s="5"/>
      <c r="C998" s="9"/>
      <c r="D998" s="9"/>
      <c r="E998" s="9"/>
      <c r="F998" s="9"/>
      <c r="G998" s="9"/>
      <c r="H998" s="9"/>
      <c r="U998" s="11"/>
      <c r="V998" s="11"/>
      <c r="W998" s="11"/>
    </row>
    <row r="999" spans="1:23" ht="12.75" x14ac:dyDescent="0.2">
      <c r="A999" s="5"/>
      <c r="B999" s="5"/>
      <c r="C999" s="9"/>
      <c r="D999" s="9"/>
      <c r="E999" s="9"/>
      <c r="F999" s="9"/>
      <c r="G999" s="9"/>
      <c r="H999" s="9"/>
      <c r="U999" s="11"/>
      <c r="V999" s="11"/>
      <c r="W999" s="11"/>
    </row>
    <row r="1000" spans="1:23" ht="12.75" x14ac:dyDescent="0.2">
      <c r="A1000" s="5"/>
      <c r="B1000" s="5"/>
      <c r="C1000" s="9"/>
      <c r="D1000" s="9"/>
      <c r="E1000" s="9"/>
      <c r="F1000" s="9"/>
      <c r="G1000" s="9"/>
      <c r="H1000" s="9"/>
      <c r="U1000" s="11"/>
      <c r="V1000" s="11"/>
      <c r="W1000" s="11"/>
    </row>
    <row r="1001" spans="1:23" ht="12.75" x14ac:dyDescent="0.2">
      <c r="A1001" s="5"/>
      <c r="B1001" s="5"/>
      <c r="C1001" s="9"/>
      <c r="D1001" s="9"/>
      <c r="E1001" s="9"/>
      <c r="F1001" s="9"/>
      <c r="G1001" s="9"/>
      <c r="H1001" s="9"/>
      <c r="U1001" s="11"/>
      <c r="V1001" s="11"/>
      <c r="W1001" s="11"/>
    </row>
    <row r="1002" spans="1:23" ht="12.75" x14ac:dyDescent="0.2">
      <c r="A1002" s="5"/>
      <c r="B1002" s="5"/>
      <c r="C1002" s="9"/>
      <c r="D1002" s="9"/>
      <c r="E1002" s="9"/>
      <c r="F1002" s="9"/>
      <c r="G1002" s="9"/>
      <c r="H1002" s="9"/>
      <c r="U1002" s="11"/>
      <c r="V1002" s="11"/>
      <c r="W1002" s="11"/>
    </row>
    <row r="1003" spans="1:23" ht="12.75" x14ac:dyDescent="0.2">
      <c r="A1003" s="5"/>
      <c r="B1003" s="5"/>
      <c r="C1003" s="9"/>
      <c r="D1003" s="9"/>
      <c r="E1003" s="9"/>
      <c r="F1003" s="9"/>
      <c r="G1003" s="9"/>
      <c r="H1003" s="9"/>
      <c r="U1003" s="11"/>
      <c r="V1003" s="11"/>
      <c r="W1003" s="11"/>
    </row>
    <row r="1004" spans="1:23" ht="12.75" x14ac:dyDescent="0.2">
      <c r="A1004" s="5"/>
      <c r="B1004" s="5"/>
      <c r="C1004" s="9"/>
      <c r="D1004" s="9"/>
      <c r="E1004" s="9"/>
      <c r="F1004" s="9"/>
      <c r="G1004" s="9"/>
      <c r="H1004" s="9"/>
      <c r="U1004" s="11"/>
      <c r="V1004" s="11"/>
      <c r="W1004" s="11"/>
    </row>
    <row r="1005" spans="1:23" ht="12.75" x14ac:dyDescent="0.2">
      <c r="A1005" s="5"/>
      <c r="B1005" s="5"/>
      <c r="C1005" s="9"/>
      <c r="D1005" s="9"/>
      <c r="E1005" s="9"/>
      <c r="F1005" s="9"/>
      <c r="G1005" s="9"/>
      <c r="H1005" s="9"/>
      <c r="U1005" s="11"/>
      <c r="V1005" s="11"/>
      <c r="W1005" s="11"/>
    </row>
    <row r="1006" spans="1:23" ht="12.75" x14ac:dyDescent="0.2">
      <c r="A1006" s="5"/>
      <c r="B1006" s="5"/>
      <c r="C1006" s="9"/>
      <c r="D1006" s="9"/>
      <c r="E1006" s="9"/>
      <c r="F1006" s="9"/>
      <c r="G1006" s="9"/>
      <c r="H1006" s="9"/>
      <c r="U1006" s="11"/>
      <c r="V1006" s="11"/>
      <c r="W1006" s="11"/>
    </row>
    <row r="1007" spans="1:23" ht="12.75" x14ac:dyDescent="0.2">
      <c r="A1007" s="5"/>
      <c r="B1007" s="5"/>
      <c r="C1007" s="9"/>
      <c r="D1007" s="9"/>
      <c r="E1007" s="9"/>
      <c r="F1007" s="9"/>
      <c r="G1007" s="9"/>
      <c r="H1007" s="9"/>
      <c r="U1007" s="11"/>
      <c r="V1007" s="11"/>
      <c r="W1007" s="11"/>
    </row>
    <row r="1008" spans="1:23" ht="12.75" x14ac:dyDescent="0.2">
      <c r="A1008" s="5"/>
      <c r="B1008" s="5"/>
      <c r="C1008" s="9"/>
      <c r="D1008" s="9"/>
      <c r="E1008" s="9"/>
      <c r="F1008" s="9"/>
      <c r="G1008" s="9"/>
      <c r="H1008" s="9"/>
      <c r="U1008" s="11"/>
      <c r="V1008" s="11"/>
      <c r="W1008" s="11"/>
    </row>
    <row r="1009" spans="1:23" ht="12.75" x14ac:dyDescent="0.2">
      <c r="A1009" s="5"/>
      <c r="B1009" s="5"/>
      <c r="C1009" s="9"/>
      <c r="D1009" s="9"/>
      <c r="E1009" s="9"/>
      <c r="F1009" s="9"/>
      <c r="G1009" s="9"/>
      <c r="H1009" s="9"/>
      <c r="U1009" s="11"/>
      <c r="V1009" s="11"/>
      <c r="W1009" s="11"/>
    </row>
    <row r="1010" spans="1:23" ht="12.75" x14ac:dyDescent="0.2">
      <c r="A1010" s="5"/>
      <c r="B1010" s="5"/>
      <c r="C1010" s="9"/>
      <c r="D1010" s="9"/>
      <c r="E1010" s="9"/>
      <c r="F1010" s="9"/>
      <c r="G1010" s="9"/>
      <c r="H1010" s="9"/>
      <c r="U1010" s="11"/>
      <c r="V1010" s="11"/>
      <c r="W1010" s="11"/>
    </row>
    <row r="1011" spans="1:23" ht="12.75" x14ac:dyDescent="0.2">
      <c r="A1011" s="5"/>
      <c r="B1011" s="5"/>
      <c r="C1011" s="9"/>
      <c r="D1011" s="9"/>
      <c r="E1011" s="9"/>
      <c r="F1011" s="9"/>
      <c r="G1011" s="9"/>
      <c r="H1011" s="9"/>
      <c r="U1011" s="11"/>
      <c r="V1011" s="11"/>
      <c r="W1011" s="11"/>
    </row>
    <row r="1012" spans="1:23" ht="12.75" x14ac:dyDescent="0.2">
      <c r="A1012" s="5"/>
      <c r="B1012" s="5"/>
      <c r="C1012" s="9"/>
      <c r="D1012" s="9"/>
      <c r="E1012" s="9"/>
      <c r="F1012" s="9"/>
      <c r="G1012" s="9"/>
      <c r="H1012" s="9"/>
      <c r="U1012" s="11"/>
      <c r="V1012" s="11"/>
      <c r="W1012" s="11"/>
    </row>
    <row r="1013" spans="1:23" ht="12.75" x14ac:dyDescent="0.2">
      <c r="A1013" s="5"/>
      <c r="B1013" s="5"/>
      <c r="C1013" s="9"/>
      <c r="D1013" s="9"/>
      <c r="E1013" s="9"/>
      <c r="F1013" s="9"/>
      <c r="G1013" s="9"/>
      <c r="H1013" s="9"/>
      <c r="U1013" s="11"/>
      <c r="V1013" s="11"/>
      <c r="W1013" s="11"/>
    </row>
    <row r="1014" spans="1:23" ht="12.75" x14ac:dyDescent="0.2">
      <c r="A1014" s="5"/>
      <c r="B1014" s="5"/>
      <c r="C1014" s="9"/>
      <c r="D1014" s="9"/>
      <c r="E1014" s="9"/>
      <c r="F1014" s="9"/>
      <c r="G1014" s="9"/>
      <c r="H1014" s="9"/>
      <c r="U1014" s="11"/>
      <c r="V1014" s="11"/>
      <c r="W1014" s="11"/>
    </row>
    <row r="1015" spans="1:23" ht="12.75" x14ac:dyDescent="0.2">
      <c r="A1015" s="5"/>
      <c r="B1015" s="5"/>
      <c r="C1015" s="9"/>
      <c r="D1015" s="9"/>
      <c r="E1015" s="9"/>
      <c r="F1015" s="9"/>
      <c r="G1015" s="9"/>
      <c r="H1015" s="9"/>
      <c r="U1015" s="11"/>
      <c r="V1015" s="11"/>
      <c r="W1015" s="11"/>
    </row>
    <row r="1016" spans="1:23" ht="12.75" x14ac:dyDescent="0.2">
      <c r="A1016" s="5"/>
      <c r="B1016" s="5"/>
      <c r="C1016" s="9"/>
      <c r="D1016" s="9"/>
      <c r="E1016" s="9"/>
      <c r="F1016" s="9"/>
      <c r="G1016" s="9"/>
      <c r="H1016" s="9"/>
      <c r="U1016" s="11"/>
      <c r="V1016" s="11"/>
      <c r="W1016" s="11"/>
    </row>
    <row r="1017" spans="1:23" ht="12.75" x14ac:dyDescent="0.2">
      <c r="A1017" s="5"/>
      <c r="B1017" s="5"/>
      <c r="C1017" s="9"/>
      <c r="D1017" s="9"/>
      <c r="E1017" s="9"/>
      <c r="F1017" s="9"/>
      <c r="G1017" s="9"/>
      <c r="H1017" s="9"/>
      <c r="U1017" s="11"/>
      <c r="V1017" s="11"/>
      <c r="W1017" s="11"/>
    </row>
    <row r="1018" spans="1:23" ht="12.75" x14ac:dyDescent="0.2">
      <c r="A1018" s="5"/>
      <c r="B1018" s="5"/>
      <c r="C1018" s="9"/>
      <c r="D1018" s="9"/>
      <c r="E1018" s="9"/>
      <c r="F1018" s="9"/>
      <c r="G1018" s="9"/>
      <c r="H1018" s="9"/>
      <c r="U1018" s="11"/>
      <c r="V1018" s="11"/>
      <c r="W1018" s="11"/>
    </row>
    <row r="1019" spans="1:23" ht="12.75" x14ac:dyDescent="0.2">
      <c r="A1019" s="5"/>
      <c r="B1019" s="5"/>
      <c r="C1019" s="9"/>
      <c r="D1019" s="9"/>
      <c r="E1019" s="9"/>
      <c r="F1019" s="9"/>
      <c r="G1019" s="9"/>
      <c r="H1019" s="9"/>
      <c r="U1019" s="11"/>
      <c r="V1019" s="11"/>
      <c r="W1019" s="11"/>
    </row>
    <row r="1020" spans="1:23" ht="12.75" x14ac:dyDescent="0.2">
      <c r="A1020" s="5"/>
      <c r="B1020" s="5"/>
      <c r="C1020" s="9"/>
      <c r="D1020" s="9"/>
      <c r="E1020" s="9"/>
      <c r="F1020" s="9"/>
      <c r="G1020" s="9"/>
      <c r="H1020" s="9"/>
      <c r="U1020" s="11"/>
      <c r="V1020" s="11"/>
      <c r="W1020" s="11"/>
    </row>
    <row r="1021" spans="1:23" ht="12.75" x14ac:dyDescent="0.2">
      <c r="A1021" s="5"/>
      <c r="B1021" s="5"/>
      <c r="C1021" s="9"/>
      <c r="D1021" s="9"/>
      <c r="E1021" s="9"/>
      <c r="F1021" s="9"/>
      <c r="G1021" s="9"/>
      <c r="H1021" s="9"/>
      <c r="U1021" s="11"/>
      <c r="V1021" s="11"/>
      <c r="W1021" s="11"/>
    </row>
    <row r="1022" spans="1:23" ht="12.75" x14ac:dyDescent="0.2">
      <c r="A1022" s="5"/>
      <c r="B1022" s="5"/>
      <c r="C1022" s="9"/>
      <c r="D1022" s="9"/>
      <c r="E1022" s="9"/>
      <c r="F1022" s="9"/>
      <c r="G1022" s="9"/>
      <c r="H1022" s="9"/>
      <c r="U1022" s="11"/>
      <c r="V1022" s="11"/>
      <c r="W1022" s="11"/>
    </row>
    <row r="1023" spans="1:23" ht="12.75" x14ac:dyDescent="0.2">
      <c r="A1023" s="5"/>
      <c r="B1023" s="5"/>
      <c r="C1023" s="9"/>
      <c r="D1023" s="9"/>
      <c r="E1023" s="9"/>
      <c r="F1023" s="9"/>
      <c r="G1023" s="9"/>
      <c r="H1023" s="9"/>
      <c r="U1023" s="11"/>
      <c r="V1023" s="11"/>
      <c r="W1023" s="11"/>
    </row>
    <row r="1024" spans="1:23" ht="12.75" x14ac:dyDescent="0.2">
      <c r="A1024" s="5"/>
      <c r="B1024" s="5"/>
      <c r="C1024" s="9"/>
      <c r="D1024" s="9"/>
      <c r="E1024" s="9"/>
      <c r="F1024" s="9"/>
      <c r="G1024" s="9"/>
      <c r="H1024" s="9"/>
      <c r="U1024" s="11"/>
      <c r="V1024" s="11"/>
      <c r="W1024" s="11"/>
    </row>
    <row r="1025" spans="1:23" ht="12.75" x14ac:dyDescent="0.2">
      <c r="A1025" s="5"/>
      <c r="B1025" s="5"/>
      <c r="C1025" s="9"/>
      <c r="D1025" s="9"/>
      <c r="E1025" s="9"/>
      <c r="F1025" s="9"/>
      <c r="G1025" s="9"/>
      <c r="H1025" s="9"/>
      <c r="U1025" s="11"/>
      <c r="V1025" s="11"/>
      <c r="W1025" s="11"/>
    </row>
    <row r="1026" spans="1:23" ht="12.75" x14ac:dyDescent="0.2">
      <c r="A1026" s="5"/>
      <c r="B1026" s="5"/>
      <c r="C1026" s="9"/>
      <c r="D1026" s="9"/>
      <c r="E1026" s="9"/>
      <c r="F1026" s="9"/>
      <c r="G1026" s="9"/>
      <c r="H1026" s="9"/>
      <c r="U1026" s="11"/>
      <c r="V1026" s="11"/>
      <c r="W1026" s="11"/>
    </row>
    <row r="1027" spans="1:23" ht="12.75" x14ac:dyDescent="0.2">
      <c r="A1027" s="5"/>
      <c r="B1027" s="5"/>
      <c r="C1027" s="9"/>
      <c r="D1027" s="9"/>
      <c r="E1027" s="9"/>
      <c r="F1027" s="9"/>
      <c r="G1027" s="9"/>
      <c r="H1027" s="9"/>
      <c r="U1027" s="11"/>
      <c r="V1027" s="11"/>
      <c r="W1027" s="11"/>
    </row>
    <row r="1028" spans="1:23" ht="12.75" x14ac:dyDescent="0.2">
      <c r="A1028" s="5"/>
      <c r="B1028" s="5"/>
      <c r="C1028" s="9"/>
      <c r="D1028" s="9"/>
      <c r="E1028" s="9"/>
      <c r="F1028" s="9"/>
      <c r="G1028" s="9"/>
      <c r="H1028" s="9"/>
      <c r="U1028" s="11"/>
      <c r="V1028" s="11"/>
      <c r="W1028" s="11"/>
    </row>
    <row r="1029" spans="1:23" ht="12.75" x14ac:dyDescent="0.2">
      <c r="A1029" s="5"/>
      <c r="B1029" s="5"/>
      <c r="C1029" s="9"/>
      <c r="D1029" s="9"/>
      <c r="E1029" s="9"/>
      <c r="F1029" s="9"/>
      <c r="G1029" s="9"/>
      <c r="H1029" s="9"/>
      <c r="U1029" s="11"/>
      <c r="V1029" s="11"/>
      <c r="W1029" s="11"/>
    </row>
    <row r="1030" spans="1:23" ht="12.75" x14ac:dyDescent="0.2">
      <c r="A1030" s="5"/>
      <c r="B1030" s="5"/>
      <c r="C1030" s="9"/>
      <c r="D1030" s="9"/>
      <c r="E1030" s="9"/>
      <c r="F1030" s="9"/>
      <c r="G1030" s="9"/>
      <c r="H1030" s="9"/>
      <c r="U1030" s="11"/>
      <c r="V1030" s="11"/>
      <c r="W1030" s="11"/>
    </row>
    <row r="1031" spans="1:23" ht="12.75" x14ac:dyDescent="0.2">
      <c r="A1031" s="5"/>
      <c r="B1031" s="5"/>
      <c r="C1031" s="9"/>
      <c r="D1031" s="9"/>
      <c r="E1031" s="9"/>
      <c r="F1031" s="9"/>
      <c r="G1031" s="9"/>
      <c r="H1031" s="9"/>
      <c r="U1031" s="11"/>
      <c r="V1031" s="11"/>
      <c r="W1031" s="11"/>
    </row>
    <row r="1032" spans="1:23" ht="12.75" x14ac:dyDescent="0.2">
      <c r="A1032" s="5"/>
      <c r="B1032" s="5"/>
      <c r="C1032" s="9"/>
      <c r="D1032" s="9"/>
      <c r="E1032" s="9"/>
      <c r="F1032" s="9"/>
      <c r="G1032" s="9"/>
      <c r="H1032" s="9"/>
      <c r="U1032" s="11"/>
      <c r="V1032" s="11"/>
      <c r="W1032" s="11"/>
    </row>
    <row r="1033" spans="1:23" ht="12.75" x14ac:dyDescent="0.2">
      <c r="A1033" s="5"/>
      <c r="B1033" s="5"/>
      <c r="C1033" s="9"/>
      <c r="D1033" s="9"/>
      <c r="E1033" s="9"/>
      <c r="F1033" s="9"/>
      <c r="G1033" s="9"/>
      <c r="H1033" s="9"/>
      <c r="U1033" s="11"/>
      <c r="V1033" s="11"/>
      <c r="W1033" s="11"/>
    </row>
    <row r="1034" spans="1:23" ht="12.75" x14ac:dyDescent="0.2">
      <c r="A1034" s="5"/>
      <c r="B1034" s="5"/>
      <c r="C1034" s="9"/>
      <c r="D1034" s="9"/>
      <c r="E1034" s="9"/>
      <c r="F1034" s="9"/>
      <c r="G1034" s="9"/>
      <c r="H1034" s="9"/>
      <c r="U1034" s="11"/>
      <c r="V1034" s="11"/>
      <c r="W1034" s="11"/>
    </row>
    <row r="1035" spans="1:23" ht="12.75" x14ac:dyDescent="0.2">
      <c r="A1035" s="5"/>
      <c r="B1035" s="5"/>
      <c r="C1035" s="9"/>
      <c r="D1035" s="9"/>
      <c r="E1035" s="9"/>
      <c r="F1035" s="9"/>
      <c r="G1035" s="9"/>
      <c r="H1035" s="9"/>
      <c r="U1035" s="11"/>
      <c r="V1035" s="11"/>
      <c r="W1035" s="11"/>
    </row>
    <row r="1036" spans="1:23" ht="12.75" x14ac:dyDescent="0.2">
      <c r="A1036" s="5"/>
      <c r="B1036" s="5"/>
      <c r="C1036" s="9"/>
      <c r="D1036" s="9"/>
      <c r="E1036" s="9"/>
      <c r="F1036" s="9"/>
      <c r="G1036" s="9"/>
      <c r="H1036" s="9"/>
      <c r="U1036" s="11"/>
      <c r="V1036" s="11"/>
      <c r="W1036" s="11"/>
    </row>
    <row r="1037" spans="1:23" ht="12.75" x14ac:dyDescent="0.2">
      <c r="A1037" s="5"/>
      <c r="B1037" s="5"/>
      <c r="C1037" s="9"/>
      <c r="D1037" s="9"/>
      <c r="E1037" s="9"/>
      <c r="F1037" s="9"/>
      <c r="G1037" s="9"/>
      <c r="H1037" s="9"/>
      <c r="U1037" s="11"/>
      <c r="V1037" s="11"/>
      <c r="W1037" s="11"/>
    </row>
    <row r="1038" spans="1:23" ht="12.75" x14ac:dyDescent="0.2">
      <c r="A1038" s="5"/>
      <c r="B1038" s="5"/>
      <c r="C1038" s="9"/>
      <c r="D1038" s="9"/>
      <c r="E1038" s="9"/>
      <c r="F1038" s="9"/>
      <c r="G1038" s="9"/>
      <c r="H1038" s="9"/>
      <c r="U1038" s="11"/>
      <c r="V1038" s="11"/>
      <c r="W1038" s="11"/>
    </row>
    <row r="1039" spans="1:23" ht="12.75" x14ac:dyDescent="0.2">
      <c r="A1039" s="5"/>
      <c r="B1039" s="5"/>
      <c r="C1039" s="9"/>
      <c r="D1039" s="9"/>
      <c r="E1039" s="9"/>
      <c r="F1039" s="9"/>
      <c r="G1039" s="9"/>
      <c r="H1039" s="9"/>
      <c r="U1039" s="11"/>
      <c r="V1039" s="11"/>
      <c r="W1039" s="11"/>
    </row>
    <row r="1040" spans="1:23" ht="12.75" x14ac:dyDescent="0.2">
      <c r="A1040" s="5"/>
      <c r="B1040" s="5"/>
      <c r="C1040" s="9"/>
      <c r="D1040" s="9"/>
      <c r="E1040" s="9"/>
      <c r="F1040" s="9"/>
      <c r="G1040" s="9"/>
      <c r="H1040" s="9"/>
      <c r="U1040" s="11"/>
      <c r="V1040" s="11"/>
      <c r="W1040" s="11"/>
    </row>
    <row r="1041" spans="1:23" ht="12.75" x14ac:dyDescent="0.2">
      <c r="A1041" s="5"/>
      <c r="B1041" s="5"/>
      <c r="C1041" s="9"/>
      <c r="D1041" s="9"/>
      <c r="E1041" s="9"/>
      <c r="F1041" s="9"/>
      <c r="G1041" s="9"/>
      <c r="H1041" s="9"/>
      <c r="U1041" s="11"/>
      <c r="V1041" s="11"/>
      <c r="W1041" s="11"/>
    </row>
    <row r="1042" spans="1:23" ht="12.75" x14ac:dyDescent="0.2">
      <c r="A1042" s="5"/>
      <c r="B1042" s="5"/>
      <c r="C1042" s="9"/>
      <c r="D1042" s="9"/>
      <c r="E1042" s="9"/>
      <c r="F1042" s="9"/>
      <c r="G1042" s="9"/>
      <c r="H1042" s="9"/>
      <c r="U1042" s="11"/>
      <c r="V1042" s="11"/>
      <c r="W1042" s="11"/>
    </row>
    <row r="1043" spans="1:23" ht="12.75" x14ac:dyDescent="0.2">
      <c r="A1043" s="5"/>
      <c r="B1043" s="5"/>
      <c r="C1043" s="9"/>
      <c r="D1043" s="9"/>
      <c r="E1043" s="9"/>
      <c r="F1043" s="9"/>
      <c r="G1043" s="9"/>
      <c r="H1043" s="9"/>
      <c r="U1043" s="11"/>
      <c r="V1043" s="11"/>
      <c r="W1043" s="11"/>
    </row>
    <row r="1044" spans="1:23" ht="12.75" x14ac:dyDescent="0.2">
      <c r="A1044" s="5"/>
      <c r="B1044" s="5"/>
      <c r="C1044" s="9"/>
      <c r="D1044" s="9"/>
      <c r="E1044" s="9"/>
      <c r="F1044" s="9"/>
      <c r="G1044" s="9"/>
      <c r="H1044" s="9"/>
      <c r="U1044" s="11"/>
      <c r="V1044" s="11"/>
      <c r="W1044" s="11"/>
    </row>
    <row r="1045" spans="1:23" ht="12.75" x14ac:dyDescent="0.2">
      <c r="A1045" s="5"/>
      <c r="B1045" s="5"/>
      <c r="C1045" s="9"/>
      <c r="D1045" s="9"/>
      <c r="E1045" s="9"/>
      <c r="F1045" s="9"/>
      <c r="G1045" s="9"/>
      <c r="H1045" s="9"/>
      <c r="U1045" s="11"/>
      <c r="V1045" s="11"/>
      <c r="W1045" s="11"/>
    </row>
    <row r="1046" spans="1:23" ht="12.75" x14ac:dyDescent="0.2">
      <c r="A1046" s="5"/>
      <c r="B1046" s="5"/>
      <c r="C1046" s="9"/>
      <c r="D1046" s="9"/>
      <c r="E1046" s="9"/>
      <c r="F1046" s="9"/>
      <c r="G1046" s="9"/>
      <c r="H1046" s="9"/>
      <c r="U1046" s="11"/>
      <c r="V1046" s="11"/>
      <c r="W1046" s="11"/>
    </row>
    <row r="1047" spans="1:23" ht="12.75" x14ac:dyDescent="0.2">
      <c r="A1047" s="5"/>
      <c r="B1047" s="5"/>
      <c r="C1047" s="9"/>
      <c r="D1047" s="9"/>
      <c r="E1047" s="9"/>
      <c r="F1047" s="9"/>
      <c r="G1047" s="9"/>
      <c r="H1047" s="9"/>
      <c r="U1047" s="11"/>
      <c r="V1047" s="11"/>
      <c r="W1047" s="11"/>
    </row>
    <row r="1048" spans="1:23" ht="12.75" x14ac:dyDescent="0.2">
      <c r="A1048" s="5"/>
      <c r="B1048" s="5"/>
      <c r="C1048" s="9"/>
      <c r="D1048" s="9"/>
      <c r="E1048" s="9"/>
      <c r="F1048" s="9"/>
      <c r="G1048" s="9"/>
      <c r="H1048" s="9"/>
      <c r="U1048" s="11"/>
      <c r="V1048" s="11"/>
      <c r="W1048" s="11"/>
    </row>
    <row r="1049" spans="1:23" ht="12.75" x14ac:dyDescent="0.2">
      <c r="A1049" s="5"/>
      <c r="B1049" s="5"/>
      <c r="C1049" s="9"/>
      <c r="D1049" s="9"/>
      <c r="E1049" s="9"/>
      <c r="F1049" s="9"/>
      <c r="G1049" s="9"/>
      <c r="H1049" s="9"/>
      <c r="U1049" s="11"/>
      <c r="V1049" s="11"/>
      <c r="W1049" s="11"/>
    </row>
    <row r="1050" spans="1:23" ht="12.75" x14ac:dyDescent="0.2">
      <c r="A1050" s="5"/>
      <c r="B1050" s="5"/>
      <c r="C1050" s="9"/>
      <c r="D1050" s="9"/>
      <c r="E1050" s="9"/>
      <c r="F1050" s="9"/>
      <c r="G1050" s="9"/>
      <c r="H1050" s="9"/>
      <c r="U1050" s="11"/>
      <c r="V1050" s="11"/>
      <c r="W1050" s="11"/>
    </row>
    <row r="1051" spans="1:23" ht="12.75" x14ac:dyDescent="0.2">
      <c r="A1051" s="5"/>
      <c r="B1051" s="5"/>
      <c r="C1051" s="9"/>
      <c r="D1051" s="9"/>
      <c r="E1051" s="9"/>
      <c r="F1051" s="9"/>
      <c r="G1051" s="9"/>
      <c r="H1051" s="9"/>
      <c r="U1051" s="11"/>
      <c r="V1051" s="11"/>
      <c r="W1051" s="11"/>
    </row>
    <row r="1052" spans="1:23" ht="12.75" x14ac:dyDescent="0.2">
      <c r="A1052" s="5"/>
      <c r="B1052" s="5"/>
      <c r="C1052" s="9"/>
      <c r="D1052" s="9"/>
      <c r="E1052" s="9"/>
      <c r="F1052" s="9"/>
      <c r="G1052" s="9"/>
      <c r="H1052" s="9"/>
      <c r="U1052" s="11"/>
      <c r="V1052" s="11"/>
      <c r="W1052" s="11"/>
    </row>
    <row r="1053" spans="1:23" ht="12.75" x14ac:dyDescent="0.2">
      <c r="A1053" s="5"/>
      <c r="B1053" s="5"/>
      <c r="C1053" s="9"/>
      <c r="D1053" s="9"/>
      <c r="E1053" s="9"/>
      <c r="F1053" s="9"/>
      <c r="G1053" s="9"/>
      <c r="H1053" s="9"/>
      <c r="U1053" s="11"/>
      <c r="V1053" s="11"/>
      <c r="W1053" s="11"/>
    </row>
    <row r="1054" spans="1:23" ht="12.75" x14ac:dyDescent="0.2">
      <c r="A1054" s="5"/>
      <c r="B1054" s="5"/>
      <c r="C1054" s="9"/>
      <c r="D1054" s="9"/>
      <c r="E1054" s="9"/>
      <c r="F1054" s="9"/>
      <c r="G1054" s="9"/>
      <c r="H1054" s="9"/>
      <c r="U1054" s="11"/>
      <c r="V1054" s="11"/>
      <c r="W1054" s="11"/>
    </row>
    <row r="1055" spans="1:23" ht="12.75" x14ac:dyDescent="0.2">
      <c r="A1055" s="5"/>
      <c r="B1055" s="5"/>
      <c r="C1055" s="9"/>
      <c r="D1055" s="9"/>
      <c r="E1055" s="9"/>
      <c r="F1055" s="9"/>
      <c r="G1055" s="9"/>
      <c r="H1055" s="9"/>
      <c r="U1055" s="11"/>
      <c r="V1055" s="11"/>
      <c r="W1055" s="11"/>
    </row>
    <row r="1056" spans="1:23" ht="12.75" x14ac:dyDescent="0.2">
      <c r="A1056" s="5"/>
      <c r="B1056" s="5"/>
      <c r="C1056" s="9"/>
      <c r="D1056" s="9"/>
      <c r="E1056" s="9"/>
      <c r="F1056" s="9"/>
      <c r="G1056" s="9"/>
      <c r="H1056" s="9"/>
      <c r="U1056" s="11"/>
      <c r="V1056" s="11"/>
      <c r="W1056" s="11"/>
    </row>
    <row r="1057" spans="1:23" ht="12.75" x14ac:dyDescent="0.2">
      <c r="A1057" s="5"/>
      <c r="B1057" s="5"/>
      <c r="C1057" s="9"/>
      <c r="D1057" s="9"/>
      <c r="E1057" s="9"/>
      <c r="F1057" s="9"/>
      <c r="G1057" s="9"/>
      <c r="H1057" s="9"/>
      <c r="U1057" s="11"/>
      <c r="V1057" s="11"/>
      <c r="W1057" s="11"/>
    </row>
    <row r="1058" spans="1:23" ht="12.75" x14ac:dyDescent="0.2">
      <c r="A1058" s="5"/>
      <c r="B1058" s="5"/>
      <c r="C1058" s="9"/>
      <c r="D1058" s="9"/>
      <c r="E1058" s="9"/>
      <c r="F1058" s="9"/>
      <c r="G1058" s="9"/>
      <c r="H1058" s="9"/>
      <c r="U1058" s="11"/>
      <c r="V1058" s="11"/>
      <c r="W1058" s="11"/>
    </row>
    <row r="1059" spans="1:23" ht="12.75" x14ac:dyDescent="0.2">
      <c r="A1059" s="5"/>
      <c r="B1059" s="5"/>
      <c r="C1059" s="9"/>
      <c r="D1059" s="9"/>
      <c r="E1059" s="9"/>
      <c r="F1059" s="9"/>
      <c r="G1059" s="9"/>
      <c r="H1059" s="9"/>
      <c r="U1059" s="11"/>
      <c r="V1059" s="11"/>
      <c r="W1059" s="11"/>
    </row>
    <row r="1060" spans="1:23" ht="12.75" x14ac:dyDescent="0.2">
      <c r="A1060" s="5"/>
      <c r="B1060" s="5"/>
      <c r="C1060" s="9"/>
      <c r="D1060" s="9"/>
      <c r="E1060" s="9"/>
      <c r="F1060" s="9"/>
      <c r="G1060" s="9"/>
      <c r="H1060" s="9"/>
      <c r="U1060" s="11"/>
      <c r="V1060" s="11"/>
      <c r="W1060" s="11"/>
    </row>
    <row r="1061" spans="1:23" ht="12.75" x14ac:dyDescent="0.2">
      <c r="A1061" s="5"/>
      <c r="B1061" s="5"/>
      <c r="C1061" s="9"/>
      <c r="D1061" s="9"/>
      <c r="E1061" s="9"/>
      <c r="F1061" s="9"/>
      <c r="G1061" s="9"/>
      <c r="H1061" s="9"/>
      <c r="U1061" s="11"/>
      <c r="V1061" s="11"/>
      <c r="W1061" s="11"/>
    </row>
    <row r="1062" spans="1:23" ht="12.75" x14ac:dyDescent="0.2">
      <c r="A1062" s="5"/>
      <c r="B1062" s="5"/>
      <c r="C1062" s="9"/>
      <c r="D1062" s="9"/>
      <c r="E1062" s="9"/>
      <c r="F1062" s="9"/>
      <c r="G1062" s="9"/>
      <c r="H1062" s="9"/>
      <c r="U1062" s="11"/>
      <c r="V1062" s="11"/>
      <c r="W1062" s="11"/>
    </row>
    <row r="1063" spans="1:23" ht="12.75" x14ac:dyDescent="0.2">
      <c r="A1063" s="5"/>
      <c r="B1063" s="5"/>
      <c r="C1063" s="9"/>
      <c r="D1063" s="9"/>
      <c r="E1063" s="9"/>
      <c r="F1063" s="9"/>
      <c r="G1063" s="9"/>
      <c r="H1063" s="9"/>
      <c r="U1063" s="11"/>
      <c r="V1063" s="11"/>
      <c r="W1063" s="11"/>
    </row>
    <row r="1064" spans="1:23" ht="12.75" x14ac:dyDescent="0.2">
      <c r="A1064" s="5"/>
      <c r="B1064" s="5"/>
      <c r="C1064" s="9"/>
      <c r="D1064" s="9"/>
      <c r="E1064" s="9"/>
      <c r="F1064" s="9"/>
      <c r="G1064" s="9"/>
      <c r="H1064" s="9"/>
      <c r="U1064" s="11"/>
      <c r="V1064" s="11"/>
      <c r="W1064" s="11"/>
    </row>
    <row r="1065" spans="1:23" ht="12.75" x14ac:dyDescent="0.2">
      <c r="A1065" s="5"/>
      <c r="B1065" s="5"/>
      <c r="C1065" s="9"/>
      <c r="D1065" s="9"/>
      <c r="E1065" s="9"/>
      <c r="F1065" s="9"/>
      <c r="G1065" s="9"/>
      <c r="H1065" s="9"/>
      <c r="U1065" s="11"/>
      <c r="V1065" s="11"/>
      <c r="W1065" s="11"/>
    </row>
    <row r="1066" spans="1:23" ht="12.75" x14ac:dyDescent="0.2">
      <c r="A1066" s="5"/>
      <c r="B1066" s="5"/>
      <c r="C1066" s="9"/>
      <c r="D1066" s="9"/>
      <c r="E1066" s="9"/>
      <c r="F1066" s="9"/>
      <c r="G1066" s="9"/>
      <c r="H1066" s="9"/>
      <c r="U1066" s="11"/>
      <c r="V1066" s="11"/>
      <c r="W1066" s="11"/>
    </row>
    <row r="1067" spans="1:23" ht="12.75" x14ac:dyDescent="0.2">
      <c r="A1067" s="5"/>
      <c r="B1067" s="5"/>
      <c r="C1067" s="9"/>
      <c r="D1067" s="9"/>
      <c r="E1067" s="9"/>
      <c r="F1067" s="9"/>
      <c r="G1067" s="9"/>
      <c r="H1067" s="9"/>
      <c r="U1067" s="11"/>
      <c r="V1067" s="11"/>
      <c r="W1067" s="11"/>
    </row>
    <row r="1068" spans="1:23" ht="12.75" x14ac:dyDescent="0.2">
      <c r="A1068" s="5"/>
      <c r="B1068" s="5"/>
      <c r="C1068" s="9"/>
      <c r="D1068" s="9"/>
      <c r="E1068" s="9"/>
      <c r="F1068" s="9"/>
      <c r="G1068" s="9"/>
      <c r="H1068" s="9"/>
      <c r="U1068" s="11"/>
      <c r="V1068" s="11"/>
      <c r="W1068" s="11"/>
    </row>
    <row r="1069" spans="1:23" ht="12.75" x14ac:dyDescent="0.2">
      <c r="A1069" s="5"/>
      <c r="B1069" s="5"/>
      <c r="C1069" s="9"/>
      <c r="D1069" s="9"/>
      <c r="E1069" s="9"/>
      <c r="F1069" s="9"/>
      <c r="G1069" s="9"/>
      <c r="H1069" s="9"/>
      <c r="U1069" s="11"/>
      <c r="V1069" s="11"/>
      <c r="W1069" s="11"/>
    </row>
    <row r="1070" spans="1:23" ht="12.75" x14ac:dyDescent="0.2">
      <c r="A1070" s="5"/>
      <c r="B1070" s="5"/>
      <c r="C1070" s="9"/>
      <c r="D1070" s="9"/>
      <c r="E1070" s="9"/>
      <c r="F1070" s="9"/>
      <c r="G1070" s="9"/>
      <c r="H1070" s="9"/>
      <c r="U1070" s="11"/>
      <c r="V1070" s="11"/>
      <c r="W1070" s="11"/>
    </row>
    <row r="1071" spans="1:23" ht="12.75" x14ac:dyDescent="0.2">
      <c r="A1071" s="5"/>
      <c r="B1071" s="5"/>
      <c r="C1071" s="9"/>
      <c r="D1071" s="9"/>
      <c r="E1071" s="9"/>
      <c r="F1071" s="9"/>
      <c r="G1071" s="9"/>
      <c r="H1071" s="9"/>
      <c r="U1071" s="11"/>
      <c r="V1071" s="11"/>
      <c r="W1071" s="11"/>
    </row>
    <row r="1072" spans="1:23" ht="12.75" x14ac:dyDescent="0.2">
      <c r="A1072" s="5"/>
      <c r="B1072" s="5"/>
      <c r="C1072" s="9"/>
      <c r="D1072" s="9"/>
      <c r="E1072" s="9"/>
      <c r="F1072" s="9"/>
      <c r="G1072" s="9"/>
      <c r="H1072" s="9"/>
      <c r="U1072" s="11"/>
      <c r="V1072" s="11"/>
      <c r="W1072" s="11"/>
    </row>
    <row r="1073" spans="1:23" ht="12.75" x14ac:dyDescent="0.2">
      <c r="A1073" s="5"/>
      <c r="B1073" s="5"/>
      <c r="C1073" s="9"/>
      <c r="D1073" s="9"/>
      <c r="E1073" s="9"/>
      <c r="F1073" s="9"/>
      <c r="G1073" s="9"/>
      <c r="H1073" s="9"/>
      <c r="U1073" s="11"/>
      <c r="V1073" s="11"/>
      <c r="W1073" s="11"/>
    </row>
    <row r="1074" spans="1:23" ht="12.75" x14ac:dyDescent="0.2">
      <c r="A1074" s="5"/>
      <c r="B1074" s="5"/>
      <c r="C1074" s="9"/>
      <c r="D1074" s="9"/>
      <c r="E1074" s="9"/>
      <c r="F1074" s="9"/>
      <c r="G1074" s="9"/>
      <c r="H1074" s="9"/>
      <c r="U1074" s="11"/>
      <c r="V1074" s="11"/>
      <c r="W1074" s="11"/>
    </row>
    <row r="1075" spans="1:23" ht="12.75" x14ac:dyDescent="0.2">
      <c r="A1075" s="5"/>
      <c r="B1075" s="5"/>
      <c r="C1075" s="9"/>
      <c r="D1075" s="9"/>
      <c r="E1075" s="9"/>
      <c r="F1075" s="9"/>
      <c r="G1075" s="9"/>
      <c r="H1075" s="9"/>
      <c r="U1075" s="11"/>
      <c r="V1075" s="11"/>
      <c r="W1075" s="11"/>
    </row>
    <row r="1076" spans="1:23" ht="12.75" x14ac:dyDescent="0.2">
      <c r="A1076" s="5"/>
      <c r="B1076" s="5"/>
      <c r="C1076" s="9"/>
      <c r="D1076" s="9"/>
      <c r="E1076" s="9"/>
      <c r="F1076" s="9"/>
      <c r="G1076" s="9"/>
      <c r="H1076" s="9"/>
      <c r="U1076" s="11"/>
      <c r="V1076" s="11"/>
      <c r="W1076" s="11"/>
    </row>
    <row r="1077" spans="1:23" ht="12.75" x14ac:dyDescent="0.2">
      <c r="A1077" s="5"/>
      <c r="B1077" s="5"/>
      <c r="C1077" s="9"/>
      <c r="D1077" s="9"/>
      <c r="E1077" s="9"/>
      <c r="F1077" s="9"/>
      <c r="G1077" s="9"/>
      <c r="H1077" s="9"/>
      <c r="U1077" s="11"/>
      <c r="V1077" s="11"/>
      <c r="W1077" s="11"/>
    </row>
    <row r="1078" spans="1:23" ht="12.75" x14ac:dyDescent="0.2">
      <c r="A1078" s="5"/>
      <c r="B1078" s="5"/>
      <c r="C1078" s="9"/>
      <c r="D1078" s="9"/>
      <c r="E1078" s="9"/>
      <c r="F1078" s="9"/>
      <c r="G1078" s="9"/>
      <c r="H1078" s="9"/>
      <c r="U1078" s="11"/>
      <c r="V1078" s="11"/>
      <c r="W1078" s="11"/>
    </row>
    <row r="1079" spans="1:23" ht="12.75" x14ac:dyDescent="0.2">
      <c r="A1079" s="5"/>
      <c r="B1079" s="5"/>
      <c r="C1079" s="9"/>
      <c r="D1079" s="9"/>
      <c r="E1079" s="9"/>
      <c r="F1079" s="9"/>
      <c r="G1079" s="9"/>
      <c r="H1079" s="9"/>
      <c r="U1079" s="11"/>
      <c r="V1079" s="11"/>
      <c r="W1079" s="11"/>
    </row>
    <row r="1080" spans="1:23" ht="12.75" x14ac:dyDescent="0.2">
      <c r="A1080" s="5"/>
      <c r="B1080" s="5"/>
      <c r="C1080" s="9"/>
      <c r="D1080" s="9"/>
      <c r="E1080" s="9"/>
      <c r="F1080" s="9"/>
      <c r="G1080" s="9"/>
      <c r="H1080" s="9"/>
      <c r="U1080" s="11"/>
      <c r="V1080" s="11"/>
      <c r="W1080" s="11"/>
    </row>
    <row r="1081" spans="1:23" ht="12.75" x14ac:dyDescent="0.2">
      <c r="A1081" s="5"/>
      <c r="B1081" s="5"/>
      <c r="C1081" s="9"/>
      <c r="D1081" s="9"/>
      <c r="E1081" s="9"/>
      <c r="F1081" s="9"/>
      <c r="G1081" s="9"/>
      <c r="H1081" s="9"/>
      <c r="U1081" s="11"/>
      <c r="V1081" s="11"/>
      <c r="W1081" s="11"/>
    </row>
    <row r="1082" spans="1:23" ht="12.75" x14ac:dyDescent="0.2">
      <c r="A1082" s="5"/>
      <c r="B1082" s="5"/>
      <c r="C1082" s="9"/>
      <c r="D1082" s="9"/>
      <c r="E1082" s="9"/>
      <c r="F1082" s="9"/>
      <c r="G1082" s="9"/>
      <c r="H1082" s="9"/>
      <c r="U1082" s="11"/>
      <c r="V1082" s="11"/>
      <c r="W1082" s="11"/>
    </row>
    <row r="1083" spans="1:23" ht="12.75" x14ac:dyDescent="0.2">
      <c r="A1083" s="5"/>
      <c r="B1083" s="5"/>
      <c r="C1083" s="9"/>
      <c r="D1083" s="9"/>
      <c r="E1083" s="9"/>
      <c r="F1083" s="9"/>
      <c r="G1083" s="9"/>
      <c r="H1083" s="9"/>
      <c r="U1083" s="11"/>
      <c r="V1083" s="11"/>
      <c r="W1083" s="11"/>
    </row>
    <row r="1084" spans="1:23" ht="12.75" x14ac:dyDescent="0.2">
      <c r="A1084" s="5"/>
      <c r="B1084" s="5"/>
      <c r="C1084" s="9"/>
      <c r="D1084" s="9"/>
      <c r="E1084" s="9"/>
      <c r="F1084" s="9"/>
      <c r="G1084" s="9"/>
      <c r="H1084" s="9"/>
      <c r="U1084" s="11"/>
      <c r="V1084" s="11"/>
      <c r="W1084" s="11"/>
    </row>
    <row r="1085" spans="1:23" ht="12.75" x14ac:dyDescent="0.2">
      <c r="A1085" s="5"/>
      <c r="B1085" s="5"/>
      <c r="C1085" s="9"/>
      <c r="D1085" s="9"/>
      <c r="E1085" s="9"/>
      <c r="F1085" s="9"/>
      <c r="G1085" s="9"/>
      <c r="H1085" s="9"/>
      <c r="U1085" s="11"/>
      <c r="V1085" s="11"/>
      <c r="W1085" s="11"/>
    </row>
    <row r="1086" spans="1:23" ht="12.75" x14ac:dyDescent="0.2">
      <c r="A1086" s="5"/>
      <c r="B1086" s="5"/>
      <c r="C1086" s="9"/>
      <c r="D1086" s="9"/>
      <c r="E1086" s="9"/>
      <c r="F1086" s="9"/>
      <c r="G1086" s="9"/>
      <c r="H1086" s="9"/>
      <c r="U1086" s="11"/>
      <c r="V1086" s="11"/>
      <c r="W1086" s="11"/>
    </row>
    <row r="1087" spans="1:23" ht="12.75" x14ac:dyDescent="0.2">
      <c r="A1087" s="5"/>
      <c r="B1087" s="5"/>
      <c r="C1087" s="9"/>
      <c r="D1087" s="9"/>
      <c r="E1087" s="9"/>
      <c r="F1087" s="9"/>
      <c r="G1087" s="9"/>
      <c r="H1087" s="9"/>
      <c r="U1087" s="11"/>
      <c r="V1087" s="11"/>
      <c r="W1087" s="11"/>
    </row>
    <row r="1088" spans="1:23" ht="12.75" x14ac:dyDescent="0.2">
      <c r="A1088" s="5"/>
      <c r="B1088" s="5"/>
      <c r="C1088" s="9"/>
      <c r="D1088" s="9"/>
      <c r="E1088" s="9"/>
      <c r="F1088" s="9"/>
      <c r="G1088" s="9"/>
      <c r="H1088" s="9"/>
      <c r="U1088" s="11"/>
      <c r="V1088" s="11"/>
      <c r="W1088" s="11"/>
    </row>
    <row r="1089" spans="1:23" ht="12.75" x14ac:dyDescent="0.2">
      <c r="A1089" s="5"/>
      <c r="B1089" s="5"/>
      <c r="C1089" s="9"/>
      <c r="D1089" s="9"/>
      <c r="E1089" s="9"/>
      <c r="F1089" s="9"/>
      <c r="G1089" s="9"/>
      <c r="H1089" s="9"/>
      <c r="U1089" s="11"/>
      <c r="V1089" s="11"/>
      <c r="W1089" s="11"/>
    </row>
    <row r="1090" spans="1:23" ht="12.75" x14ac:dyDescent="0.2">
      <c r="A1090" s="5"/>
      <c r="B1090" s="5"/>
      <c r="C1090" s="9"/>
      <c r="D1090" s="9"/>
      <c r="E1090" s="9"/>
      <c r="F1090" s="9"/>
      <c r="G1090" s="9"/>
      <c r="H1090" s="9"/>
      <c r="U1090" s="11"/>
      <c r="V1090" s="11"/>
      <c r="W1090" s="11"/>
    </row>
    <row r="1091" spans="1:23" ht="12.75" x14ac:dyDescent="0.2">
      <c r="A1091" s="5"/>
      <c r="B1091" s="5"/>
      <c r="C1091" s="9"/>
      <c r="D1091" s="9"/>
      <c r="E1091" s="9"/>
      <c r="F1091" s="9"/>
      <c r="G1091" s="9"/>
      <c r="H1091" s="9"/>
      <c r="U1091" s="11"/>
      <c r="V1091" s="11"/>
      <c r="W1091" s="11"/>
    </row>
    <row r="1092" spans="1:23" ht="12.75" x14ac:dyDescent="0.2">
      <c r="A1092" s="5"/>
      <c r="B1092" s="5"/>
      <c r="C1092" s="9"/>
      <c r="D1092" s="9"/>
      <c r="E1092" s="9"/>
      <c r="F1092" s="9"/>
      <c r="G1092" s="9"/>
      <c r="H1092" s="9"/>
      <c r="U1092" s="11"/>
      <c r="V1092" s="11"/>
      <c r="W1092" s="11"/>
    </row>
    <row r="1093" spans="1:23" ht="12.75" x14ac:dyDescent="0.2">
      <c r="A1093" s="5"/>
      <c r="B1093" s="5"/>
      <c r="C1093" s="9"/>
      <c r="D1093" s="9"/>
      <c r="E1093" s="9"/>
      <c r="F1093" s="9"/>
      <c r="G1093" s="9"/>
      <c r="H1093" s="9"/>
      <c r="U1093" s="11"/>
      <c r="V1093" s="11"/>
      <c r="W1093" s="11"/>
    </row>
    <row r="1094" spans="1:23" ht="12.75" x14ac:dyDescent="0.2">
      <c r="A1094" s="5"/>
      <c r="B1094" s="5"/>
      <c r="C1094" s="9"/>
      <c r="D1094" s="9"/>
      <c r="E1094" s="9"/>
      <c r="F1094" s="9"/>
      <c r="G1094" s="9"/>
      <c r="H1094" s="9"/>
      <c r="U1094" s="11"/>
      <c r="V1094" s="11"/>
      <c r="W1094" s="11"/>
    </row>
    <row r="1095" spans="1:23" ht="12.75" x14ac:dyDescent="0.2">
      <c r="A1095" s="5"/>
      <c r="B1095" s="5"/>
      <c r="C1095" s="9"/>
      <c r="D1095" s="9"/>
      <c r="E1095" s="9"/>
      <c r="F1095" s="9"/>
      <c r="G1095" s="9"/>
      <c r="H1095" s="9"/>
      <c r="U1095" s="11"/>
      <c r="V1095" s="11"/>
      <c r="W1095" s="11"/>
    </row>
    <row r="1096" spans="1:23" ht="12.75" x14ac:dyDescent="0.2">
      <c r="A1096" s="5"/>
      <c r="B1096" s="5"/>
      <c r="C1096" s="9"/>
      <c r="D1096" s="9"/>
      <c r="E1096" s="9"/>
      <c r="F1096" s="9"/>
      <c r="G1096" s="9"/>
      <c r="H1096" s="9"/>
      <c r="U1096" s="11"/>
      <c r="V1096" s="11"/>
      <c r="W1096" s="11"/>
    </row>
    <row r="1097" spans="1:23" ht="12.75" x14ac:dyDescent="0.2">
      <c r="A1097" s="5"/>
      <c r="B1097" s="5"/>
      <c r="C1097" s="9"/>
      <c r="D1097" s="9"/>
      <c r="E1097" s="9"/>
      <c r="F1097" s="9"/>
      <c r="G1097" s="9"/>
      <c r="H1097" s="9"/>
      <c r="U1097" s="11"/>
      <c r="V1097" s="11"/>
      <c r="W1097" s="11"/>
    </row>
    <row r="1098" spans="1:23" ht="12.75" x14ac:dyDescent="0.2">
      <c r="A1098" s="5"/>
      <c r="B1098" s="5"/>
      <c r="C1098" s="9"/>
      <c r="D1098" s="9"/>
      <c r="E1098" s="9"/>
      <c r="F1098" s="9"/>
      <c r="G1098" s="9"/>
      <c r="H1098" s="9"/>
      <c r="U1098" s="11"/>
      <c r="V1098" s="11"/>
      <c r="W1098" s="11"/>
    </row>
    <row r="1099" spans="1:23" ht="12.75" x14ac:dyDescent="0.2">
      <c r="A1099" s="5"/>
      <c r="B1099" s="5"/>
      <c r="C1099" s="9"/>
      <c r="D1099" s="9"/>
      <c r="E1099" s="9"/>
      <c r="F1099" s="9"/>
      <c r="G1099" s="9"/>
      <c r="H1099" s="9"/>
      <c r="U1099" s="11"/>
      <c r="V1099" s="11"/>
      <c r="W1099" s="11"/>
    </row>
    <row r="1100" spans="1:23" ht="12.75" x14ac:dyDescent="0.2">
      <c r="A1100" s="5"/>
      <c r="B1100" s="5"/>
      <c r="C1100" s="9"/>
      <c r="D1100" s="9"/>
      <c r="E1100" s="9"/>
      <c r="F1100" s="9"/>
      <c r="G1100" s="9"/>
      <c r="H1100" s="9"/>
      <c r="U1100" s="11"/>
      <c r="V1100" s="11"/>
      <c r="W1100" s="11"/>
    </row>
    <row r="1101" spans="1:23" ht="12.75" x14ac:dyDescent="0.2">
      <c r="A1101" s="5"/>
      <c r="B1101" s="5"/>
      <c r="C1101" s="9"/>
      <c r="D1101" s="9"/>
      <c r="E1101" s="9"/>
      <c r="F1101" s="9"/>
      <c r="G1101" s="9"/>
      <c r="H1101" s="9"/>
      <c r="U1101" s="11"/>
      <c r="V1101" s="11"/>
      <c r="W1101" s="11"/>
    </row>
    <row r="1102" spans="1:23" ht="12.75" x14ac:dyDescent="0.2">
      <c r="A1102" s="5"/>
      <c r="B1102" s="5"/>
      <c r="C1102" s="9"/>
      <c r="D1102" s="9"/>
      <c r="E1102" s="9"/>
      <c r="F1102" s="9"/>
      <c r="G1102" s="9"/>
      <c r="H1102" s="9"/>
      <c r="U1102" s="11"/>
      <c r="V1102" s="11"/>
      <c r="W1102" s="11"/>
    </row>
    <row r="1103" spans="1:23" ht="12.75" x14ac:dyDescent="0.2">
      <c r="A1103" s="5"/>
      <c r="B1103" s="5"/>
      <c r="C1103" s="9"/>
      <c r="D1103" s="9"/>
      <c r="E1103" s="9"/>
      <c r="F1103" s="9"/>
      <c r="G1103" s="9"/>
      <c r="H1103" s="9"/>
      <c r="U1103" s="11"/>
      <c r="V1103" s="11"/>
      <c r="W1103" s="11"/>
    </row>
    <row r="1104" spans="1:23" ht="12.75" x14ac:dyDescent="0.2">
      <c r="A1104" s="5"/>
      <c r="B1104" s="5"/>
      <c r="C1104" s="9"/>
      <c r="D1104" s="9"/>
      <c r="E1104" s="9"/>
      <c r="F1104" s="9"/>
      <c r="G1104" s="9"/>
      <c r="H1104" s="9"/>
      <c r="U1104" s="11"/>
      <c r="V1104" s="11"/>
      <c r="W1104" s="11"/>
    </row>
    <row r="1105" spans="1:23" ht="12.75" x14ac:dyDescent="0.2">
      <c r="A1105" s="5"/>
      <c r="B1105" s="5"/>
      <c r="C1105" s="9"/>
      <c r="D1105" s="9"/>
      <c r="E1105" s="9"/>
      <c r="F1105" s="9"/>
      <c r="G1105" s="9"/>
      <c r="H1105" s="9"/>
      <c r="U1105" s="11"/>
      <c r="V1105" s="11"/>
      <c r="W1105" s="11"/>
    </row>
    <row r="1106" spans="1:23" ht="12.75" x14ac:dyDescent="0.2">
      <c r="A1106" s="5"/>
      <c r="B1106" s="5"/>
      <c r="C1106" s="9"/>
      <c r="D1106" s="9"/>
      <c r="E1106" s="9"/>
      <c r="F1106" s="9"/>
      <c r="G1106" s="9"/>
      <c r="H1106" s="9"/>
      <c r="U1106" s="11"/>
      <c r="V1106" s="11"/>
      <c r="W1106" s="11"/>
    </row>
    <row r="1107" spans="1:23" ht="12.75" x14ac:dyDescent="0.2">
      <c r="A1107" s="5"/>
      <c r="B1107" s="5"/>
      <c r="C1107" s="9"/>
      <c r="D1107" s="9"/>
      <c r="E1107" s="9"/>
      <c r="F1107" s="9"/>
      <c r="G1107" s="9"/>
      <c r="H1107" s="9"/>
      <c r="U1107" s="11"/>
      <c r="V1107" s="11"/>
      <c r="W1107" s="11"/>
    </row>
    <row r="1108" spans="1:23" ht="12.75" x14ac:dyDescent="0.2">
      <c r="A1108" s="5"/>
      <c r="B1108" s="5"/>
      <c r="C1108" s="9"/>
      <c r="D1108" s="9"/>
      <c r="E1108" s="9"/>
      <c r="F1108" s="9"/>
      <c r="G1108" s="9"/>
      <c r="H1108" s="9"/>
      <c r="U1108" s="11"/>
      <c r="V1108" s="11"/>
      <c r="W1108" s="11"/>
    </row>
    <row r="1109" spans="1:23" ht="12.75" x14ac:dyDescent="0.2">
      <c r="A1109" s="5"/>
      <c r="B1109" s="5"/>
      <c r="C1109" s="9"/>
      <c r="D1109" s="9"/>
      <c r="E1109" s="9"/>
      <c r="F1109" s="9"/>
      <c r="G1109" s="9"/>
      <c r="H1109" s="9"/>
      <c r="U1109" s="11"/>
      <c r="V1109" s="11"/>
      <c r="W1109" s="11"/>
    </row>
    <row r="1110" spans="1:23" ht="12.75" x14ac:dyDescent="0.2">
      <c r="A1110" s="5"/>
      <c r="B1110" s="5"/>
      <c r="C1110" s="9"/>
      <c r="D1110" s="9"/>
      <c r="E1110" s="9"/>
      <c r="F1110" s="9"/>
      <c r="G1110" s="9"/>
      <c r="H1110" s="9"/>
      <c r="U1110" s="11"/>
      <c r="V1110" s="11"/>
      <c r="W1110" s="11"/>
    </row>
    <row r="1111" spans="1:23" ht="12.75" x14ac:dyDescent="0.2">
      <c r="A1111" s="5"/>
      <c r="B1111" s="5"/>
      <c r="C1111" s="9"/>
      <c r="D1111" s="9"/>
      <c r="E1111" s="9"/>
      <c r="F1111" s="9"/>
      <c r="G1111" s="9"/>
      <c r="H1111" s="9"/>
      <c r="U1111" s="11"/>
      <c r="V1111" s="11"/>
      <c r="W1111" s="11"/>
    </row>
    <row r="1112" spans="1:23" ht="12.75" x14ac:dyDescent="0.2">
      <c r="A1112" s="5"/>
      <c r="B1112" s="5"/>
      <c r="C1112" s="9"/>
      <c r="D1112" s="9"/>
      <c r="E1112" s="9"/>
      <c r="F1112" s="9"/>
      <c r="G1112" s="9"/>
      <c r="H1112" s="9"/>
      <c r="U1112" s="11"/>
      <c r="V1112" s="11"/>
      <c r="W1112" s="11"/>
    </row>
    <row r="1113" spans="1:23" ht="12.75" x14ac:dyDescent="0.2">
      <c r="A1113" s="5"/>
      <c r="B1113" s="5"/>
      <c r="C1113" s="9"/>
      <c r="D1113" s="9"/>
      <c r="E1113" s="9"/>
      <c r="F1113" s="9"/>
      <c r="G1113" s="9"/>
      <c r="H1113" s="9"/>
      <c r="U1113" s="11"/>
      <c r="V1113" s="11"/>
      <c r="W1113" s="11"/>
    </row>
    <row r="1114" spans="1:23" ht="12.75" x14ac:dyDescent="0.2">
      <c r="A1114" s="5"/>
      <c r="B1114" s="5"/>
      <c r="C1114" s="9"/>
      <c r="D1114" s="9"/>
      <c r="E1114" s="9"/>
      <c r="F1114" s="9"/>
      <c r="G1114" s="9"/>
      <c r="H1114" s="9"/>
      <c r="U1114" s="11"/>
      <c r="V1114" s="11"/>
      <c r="W1114" s="11"/>
    </row>
    <row r="1115" spans="1:23" ht="12.75" x14ac:dyDescent="0.2">
      <c r="A1115" s="5"/>
      <c r="B1115" s="5"/>
      <c r="C1115" s="9"/>
      <c r="D1115" s="9"/>
      <c r="E1115" s="9"/>
      <c r="F1115" s="9"/>
      <c r="G1115" s="9"/>
      <c r="H1115" s="9"/>
      <c r="U1115" s="11"/>
      <c r="V1115" s="11"/>
      <c r="W1115" s="11"/>
    </row>
    <row r="1116" spans="1:23" ht="12.75" x14ac:dyDescent="0.2">
      <c r="A1116" s="5"/>
      <c r="B1116" s="5"/>
      <c r="C1116" s="9"/>
      <c r="D1116" s="9"/>
      <c r="E1116" s="9"/>
      <c r="F1116" s="9"/>
      <c r="G1116" s="9"/>
      <c r="H1116" s="9"/>
      <c r="U1116" s="11"/>
      <c r="V1116" s="11"/>
      <c r="W1116" s="11"/>
    </row>
    <row r="1117" spans="1:23" ht="12.75" x14ac:dyDescent="0.2">
      <c r="A1117" s="5"/>
      <c r="B1117" s="5"/>
      <c r="C1117" s="9"/>
      <c r="D1117" s="9"/>
      <c r="E1117" s="9"/>
      <c r="F1117" s="9"/>
      <c r="G1117" s="9"/>
      <c r="H1117" s="9"/>
      <c r="U1117" s="11"/>
      <c r="V1117" s="11"/>
      <c r="W1117" s="11"/>
    </row>
    <row r="1118" spans="1:23" ht="12.75" x14ac:dyDescent="0.2">
      <c r="A1118" s="5"/>
      <c r="B1118" s="5"/>
      <c r="C1118" s="9"/>
      <c r="D1118" s="9"/>
      <c r="E1118" s="9"/>
      <c r="F1118" s="9"/>
      <c r="G1118" s="9"/>
      <c r="H1118" s="9"/>
      <c r="U1118" s="11"/>
      <c r="V1118" s="11"/>
      <c r="W1118" s="11"/>
    </row>
    <row r="1119" spans="1:23" ht="12.75" x14ac:dyDescent="0.2">
      <c r="A1119" s="5"/>
      <c r="B1119" s="5"/>
      <c r="C1119" s="9"/>
      <c r="D1119" s="9"/>
      <c r="E1119" s="9"/>
      <c r="F1119" s="9"/>
      <c r="G1119" s="9"/>
      <c r="H1119" s="9"/>
      <c r="U1119" s="11"/>
      <c r="V1119" s="11"/>
      <c r="W1119" s="11"/>
    </row>
    <row r="1120" spans="1:23" ht="12.75" x14ac:dyDescent="0.2">
      <c r="A1120" s="5"/>
      <c r="B1120" s="5"/>
      <c r="C1120" s="9"/>
      <c r="D1120" s="9"/>
      <c r="E1120" s="9"/>
      <c r="F1120" s="9"/>
      <c r="G1120" s="9"/>
      <c r="H1120" s="9"/>
      <c r="U1120" s="11"/>
      <c r="V1120" s="11"/>
      <c r="W1120" s="11"/>
    </row>
    <row r="1121" spans="1:23" ht="12.75" x14ac:dyDescent="0.2">
      <c r="A1121" s="5"/>
      <c r="B1121" s="5"/>
      <c r="C1121" s="9"/>
      <c r="D1121" s="9"/>
      <c r="E1121" s="9"/>
      <c r="F1121" s="9"/>
      <c r="G1121" s="9"/>
      <c r="H1121" s="9"/>
      <c r="U1121" s="11"/>
      <c r="V1121" s="11"/>
      <c r="W1121" s="11"/>
    </row>
    <row r="1122" spans="1:23" ht="12.75" x14ac:dyDescent="0.2">
      <c r="A1122" s="5"/>
      <c r="B1122" s="5"/>
      <c r="C1122" s="9"/>
      <c r="D1122" s="9"/>
      <c r="E1122" s="9"/>
      <c r="F1122" s="9"/>
      <c r="G1122" s="9"/>
      <c r="H1122" s="9"/>
      <c r="U1122" s="11"/>
      <c r="V1122" s="11"/>
      <c r="W1122" s="11"/>
    </row>
    <row r="1123" spans="1:23" ht="12.75" x14ac:dyDescent="0.2">
      <c r="A1123" s="5"/>
      <c r="B1123" s="5"/>
      <c r="C1123" s="9"/>
      <c r="D1123" s="9"/>
      <c r="E1123" s="9"/>
      <c r="F1123" s="9"/>
      <c r="G1123" s="9"/>
      <c r="H1123" s="9"/>
      <c r="U1123" s="11"/>
      <c r="V1123" s="11"/>
      <c r="W1123" s="11"/>
    </row>
    <row r="1124" spans="1:23" ht="12.75" x14ac:dyDescent="0.2">
      <c r="A1124" s="5"/>
      <c r="B1124" s="5"/>
      <c r="C1124" s="9"/>
      <c r="D1124" s="9"/>
      <c r="E1124" s="9"/>
      <c r="F1124" s="9"/>
      <c r="G1124" s="9"/>
      <c r="H1124" s="9"/>
      <c r="U1124" s="11"/>
      <c r="V1124" s="11"/>
      <c r="W1124" s="11"/>
    </row>
    <row r="1125" spans="1:23" ht="12.75" x14ac:dyDescent="0.2">
      <c r="A1125" s="5"/>
      <c r="B1125" s="5"/>
      <c r="C1125" s="9"/>
      <c r="D1125" s="9"/>
      <c r="E1125" s="9"/>
      <c r="F1125" s="9"/>
      <c r="G1125" s="9"/>
      <c r="H1125" s="9"/>
      <c r="U1125" s="11"/>
      <c r="V1125" s="11"/>
      <c r="W1125" s="11"/>
    </row>
    <row r="1126" spans="1:23" ht="12.75" x14ac:dyDescent="0.2">
      <c r="A1126" s="5"/>
      <c r="B1126" s="5"/>
      <c r="C1126" s="9"/>
      <c r="D1126" s="9"/>
      <c r="E1126" s="9"/>
      <c r="F1126" s="9"/>
      <c r="G1126" s="9"/>
      <c r="H1126" s="9"/>
      <c r="U1126" s="11"/>
      <c r="V1126" s="11"/>
      <c r="W1126" s="11"/>
    </row>
    <row r="1127" spans="1:23" ht="12.75" x14ac:dyDescent="0.2">
      <c r="A1127" s="5"/>
      <c r="B1127" s="5"/>
      <c r="C1127" s="9"/>
      <c r="D1127" s="9"/>
      <c r="E1127" s="9"/>
      <c r="F1127" s="9"/>
      <c r="G1127" s="9"/>
      <c r="H1127" s="9"/>
      <c r="U1127" s="11"/>
      <c r="V1127" s="11"/>
      <c r="W1127" s="11"/>
    </row>
    <row r="1128" spans="1:23" ht="12.75" x14ac:dyDescent="0.2">
      <c r="A1128" s="5"/>
      <c r="B1128" s="5"/>
      <c r="C1128" s="9"/>
      <c r="D1128" s="9"/>
      <c r="E1128" s="9"/>
      <c r="F1128" s="9"/>
      <c r="G1128" s="9"/>
      <c r="H1128" s="9"/>
      <c r="U1128" s="11"/>
      <c r="V1128" s="11"/>
      <c r="W1128" s="11"/>
    </row>
    <row r="1129" spans="1:23" ht="12.75" x14ac:dyDescent="0.2">
      <c r="A1129" s="5"/>
      <c r="B1129" s="5"/>
      <c r="C1129" s="9"/>
      <c r="D1129" s="9"/>
      <c r="E1129" s="9"/>
      <c r="F1129" s="9"/>
      <c r="G1129" s="9"/>
      <c r="H1129" s="9"/>
      <c r="U1129" s="11"/>
      <c r="V1129" s="11"/>
      <c r="W1129" s="11"/>
    </row>
    <row r="1130" spans="1:23" ht="12.75" x14ac:dyDescent="0.2">
      <c r="A1130" s="5"/>
      <c r="B1130" s="5"/>
      <c r="C1130" s="9"/>
      <c r="D1130" s="9"/>
      <c r="E1130" s="9"/>
      <c r="F1130" s="9"/>
      <c r="G1130" s="9"/>
      <c r="H1130" s="9"/>
      <c r="U1130" s="11"/>
      <c r="V1130" s="11"/>
      <c r="W1130" s="11"/>
    </row>
    <row r="1131" spans="1:23" ht="12.75" x14ac:dyDescent="0.2">
      <c r="A1131" s="5"/>
      <c r="B1131" s="5"/>
      <c r="C1131" s="9"/>
      <c r="D1131" s="9"/>
      <c r="E1131" s="9"/>
      <c r="F1131" s="9"/>
      <c r="G1131" s="9"/>
      <c r="H1131" s="9"/>
      <c r="U1131" s="11"/>
      <c r="V1131" s="11"/>
      <c r="W1131" s="11"/>
    </row>
    <row r="1132" spans="1:23" ht="12.75" x14ac:dyDescent="0.2">
      <c r="A1132" s="5"/>
      <c r="B1132" s="5"/>
      <c r="C1132" s="9"/>
      <c r="D1132" s="9"/>
      <c r="E1132" s="9"/>
      <c r="F1132" s="9"/>
      <c r="G1132" s="9"/>
      <c r="H1132" s="9"/>
      <c r="U1132" s="11"/>
      <c r="V1132" s="11"/>
      <c r="W1132" s="11"/>
    </row>
    <row r="1133" spans="1:23" ht="12.75" x14ac:dyDescent="0.2">
      <c r="A1133" s="5"/>
      <c r="B1133" s="5"/>
      <c r="C1133" s="9"/>
      <c r="D1133" s="9"/>
      <c r="E1133" s="9"/>
      <c r="F1133" s="9"/>
      <c r="G1133" s="9"/>
      <c r="H1133" s="9"/>
      <c r="U1133" s="11"/>
      <c r="V1133" s="11"/>
      <c r="W1133" s="11"/>
    </row>
    <row r="1134" spans="1:23" ht="12.75" x14ac:dyDescent="0.2">
      <c r="A1134" s="5"/>
      <c r="B1134" s="5"/>
      <c r="C1134" s="9"/>
      <c r="D1134" s="9"/>
      <c r="E1134" s="9"/>
      <c r="F1134" s="9"/>
      <c r="G1134" s="9"/>
      <c r="H1134" s="9"/>
      <c r="U1134" s="11"/>
      <c r="V1134" s="11"/>
      <c r="W1134" s="11"/>
    </row>
    <row r="1135" spans="1:23" ht="12.75" x14ac:dyDescent="0.2">
      <c r="A1135" s="5"/>
      <c r="B1135" s="5"/>
      <c r="C1135" s="9"/>
      <c r="D1135" s="9"/>
      <c r="E1135" s="9"/>
      <c r="F1135" s="9"/>
      <c r="G1135" s="9"/>
      <c r="H1135" s="9"/>
      <c r="U1135" s="11"/>
      <c r="V1135" s="11"/>
      <c r="W1135" s="11"/>
    </row>
    <row r="1136" spans="1:23" ht="12.75" x14ac:dyDescent="0.2">
      <c r="A1136" s="5"/>
      <c r="B1136" s="5"/>
      <c r="C1136" s="9"/>
      <c r="D1136" s="9"/>
      <c r="E1136" s="9"/>
      <c r="F1136" s="9"/>
      <c r="G1136" s="9"/>
      <c r="H1136" s="9"/>
      <c r="U1136" s="11"/>
      <c r="V1136" s="11"/>
      <c r="W1136" s="11"/>
    </row>
    <row r="1137" spans="1:23" ht="12.75" x14ac:dyDescent="0.2">
      <c r="A1137" s="5"/>
      <c r="B1137" s="5"/>
      <c r="C1137" s="9"/>
      <c r="D1137" s="9"/>
      <c r="E1137" s="9"/>
      <c r="F1137" s="9"/>
      <c r="G1137" s="9"/>
      <c r="H1137" s="9"/>
      <c r="U1137" s="11"/>
      <c r="V1137" s="11"/>
      <c r="W1137" s="11"/>
    </row>
    <row r="1138" spans="1:23" ht="12.75" x14ac:dyDescent="0.2">
      <c r="A1138" s="5"/>
      <c r="B1138" s="5"/>
      <c r="C1138" s="9"/>
      <c r="D1138" s="9"/>
      <c r="E1138" s="9"/>
      <c r="F1138" s="9"/>
      <c r="G1138" s="9"/>
      <c r="H1138" s="9"/>
      <c r="U1138" s="11"/>
      <c r="V1138" s="11"/>
      <c r="W1138" s="11"/>
    </row>
    <row r="1139" spans="1:23" ht="12.75" x14ac:dyDescent="0.2">
      <c r="A1139" s="5"/>
      <c r="B1139" s="5"/>
      <c r="C1139" s="9"/>
      <c r="D1139" s="9"/>
      <c r="E1139" s="9"/>
      <c r="F1139" s="9"/>
      <c r="G1139" s="9"/>
      <c r="H1139" s="9"/>
      <c r="U1139" s="11"/>
      <c r="V1139" s="11"/>
      <c r="W1139" s="11"/>
    </row>
    <row r="1140" spans="1:23" ht="12.75" x14ac:dyDescent="0.2">
      <c r="A1140" s="5"/>
      <c r="B1140" s="5"/>
      <c r="C1140" s="9"/>
      <c r="D1140" s="9"/>
      <c r="E1140" s="9"/>
      <c r="F1140" s="9"/>
      <c r="G1140" s="9"/>
      <c r="H1140" s="9"/>
      <c r="U1140" s="11"/>
      <c r="V1140" s="11"/>
      <c r="W1140" s="11"/>
    </row>
    <row r="1141" spans="1:23" ht="12.75" x14ac:dyDescent="0.2">
      <c r="A1141" s="5"/>
      <c r="B1141" s="5"/>
      <c r="C1141" s="9"/>
      <c r="D1141" s="9"/>
      <c r="E1141" s="9"/>
      <c r="F1141" s="9"/>
      <c r="G1141" s="9"/>
      <c r="H1141" s="9"/>
      <c r="U1141" s="11"/>
      <c r="V1141" s="11"/>
      <c r="W1141" s="11"/>
    </row>
    <row r="1142" spans="1:23" ht="12.75" x14ac:dyDescent="0.2">
      <c r="A1142" s="5"/>
      <c r="B1142" s="5"/>
      <c r="C1142" s="9"/>
      <c r="D1142" s="9"/>
      <c r="E1142" s="9"/>
      <c r="F1142" s="9"/>
      <c r="G1142" s="9"/>
      <c r="H1142" s="9"/>
      <c r="U1142" s="11"/>
      <c r="V1142" s="11"/>
      <c r="W1142" s="11"/>
    </row>
    <row r="1143" spans="1:23" ht="12.75" x14ac:dyDescent="0.2">
      <c r="A1143" s="5"/>
      <c r="B1143" s="5"/>
      <c r="C1143" s="9"/>
      <c r="D1143" s="9"/>
      <c r="E1143" s="9"/>
      <c r="F1143" s="9"/>
      <c r="G1143" s="9"/>
      <c r="H1143" s="9"/>
      <c r="U1143" s="11"/>
      <c r="V1143" s="11"/>
      <c r="W1143" s="11"/>
    </row>
    <row r="1144" spans="1:23" ht="12.75" x14ac:dyDescent="0.2">
      <c r="A1144" s="5"/>
      <c r="B1144" s="5"/>
      <c r="C1144" s="9"/>
      <c r="D1144" s="9"/>
      <c r="E1144" s="9"/>
      <c r="F1144" s="9"/>
      <c r="G1144" s="9"/>
      <c r="H1144" s="9"/>
      <c r="U1144" s="11"/>
      <c r="V1144" s="11"/>
      <c r="W1144" s="11"/>
    </row>
    <row r="1145" spans="1:23" ht="12.75" x14ac:dyDescent="0.2">
      <c r="A1145" s="5"/>
      <c r="B1145" s="5"/>
      <c r="C1145" s="9"/>
      <c r="D1145" s="9"/>
      <c r="E1145" s="9"/>
      <c r="F1145" s="9"/>
      <c r="G1145" s="9"/>
      <c r="H1145" s="9"/>
      <c r="U1145" s="11"/>
      <c r="V1145" s="11"/>
      <c r="W1145" s="11"/>
    </row>
    <row r="1146" spans="1:23" ht="12.75" x14ac:dyDescent="0.2">
      <c r="A1146" s="5"/>
      <c r="B1146" s="5"/>
      <c r="C1146" s="9"/>
      <c r="D1146" s="9"/>
      <c r="E1146" s="9"/>
      <c r="F1146" s="9"/>
      <c r="G1146" s="9"/>
      <c r="H1146" s="9"/>
      <c r="U1146" s="11"/>
      <c r="V1146" s="11"/>
      <c r="W1146" s="11"/>
    </row>
    <row r="1147" spans="1:23" ht="12.75" x14ac:dyDescent="0.2">
      <c r="A1147" s="5"/>
      <c r="B1147" s="5"/>
      <c r="C1147" s="9"/>
      <c r="D1147" s="9"/>
      <c r="E1147" s="9"/>
      <c r="F1147" s="9"/>
      <c r="G1147" s="9"/>
      <c r="H1147" s="9"/>
      <c r="U1147" s="11"/>
      <c r="V1147" s="11"/>
      <c r="W1147" s="11"/>
    </row>
    <row r="1148" spans="1:23" ht="12.75" x14ac:dyDescent="0.2">
      <c r="A1148" s="5"/>
      <c r="B1148" s="5"/>
      <c r="C1148" s="9"/>
      <c r="D1148" s="9"/>
      <c r="E1148" s="9"/>
      <c r="F1148" s="9"/>
      <c r="G1148" s="9"/>
      <c r="H1148" s="9"/>
      <c r="U1148" s="11"/>
      <c r="V1148" s="11"/>
      <c r="W1148" s="11"/>
    </row>
    <row r="1149" spans="1:23" ht="12.75" x14ac:dyDescent="0.2">
      <c r="A1149" s="5"/>
      <c r="B1149" s="5"/>
      <c r="C1149" s="9"/>
      <c r="D1149" s="9"/>
      <c r="E1149" s="9"/>
      <c r="F1149" s="9"/>
      <c r="G1149" s="9"/>
      <c r="H1149" s="9"/>
      <c r="U1149" s="11"/>
      <c r="V1149" s="11"/>
      <c r="W1149" s="11"/>
    </row>
    <row r="1150" spans="1:23" ht="12.75" x14ac:dyDescent="0.2">
      <c r="A1150" s="5"/>
      <c r="B1150" s="5"/>
      <c r="C1150" s="9"/>
      <c r="D1150" s="9"/>
      <c r="E1150" s="9"/>
      <c r="F1150" s="9"/>
      <c r="G1150" s="9"/>
      <c r="H1150" s="9"/>
      <c r="U1150" s="11"/>
      <c r="V1150" s="11"/>
      <c r="W1150" s="11"/>
    </row>
    <row r="1151" spans="1:23" ht="12.75" x14ac:dyDescent="0.2">
      <c r="A1151" s="5"/>
      <c r="B1151" s="5"/>
      <c r="C1151" s="9"/>
      <c r="D1151" s="9"/>
      <c r="E1151" s="9"/>
      <c r="F1151" s="9"/>
      <c r="G1151" s="9"/>
      <c r="H1151" s="9"/>
      <c r="U1151" s="11"/>
      <c r="V1151" s="11"/>
      <c r="W1151" s="11"/>
    </row>
    <row r="1152" spans="1:23" ht="12.75" x14ac:dyDescent="0.2">
      <c r="A1152" s="5"/>
      <c r="B1152" s="5"/>
      <c r="C1152" s="9"/>
      <c r="D1152" s="9"/>
      <c r="E1152" s="9"/>
      <c r="F1152" s="9"/>
      <c r="G1152" s="9"/>
      <c r="H1152" s="9"/>
      <c r="U1152" s="11"/>
      <c r="V1152" s="11"/>
      <c r="W1152" s="11"/>
    </row>
    <row r="1153" spans="1:23" ht="12.75" x14ac:dyDescent="0.2">
      <c r="A1153" s="5"/>
      <c r="B1153" s="5"/>
      <c r="C1153" s="9"/>
      <c r="D1153" s="9"/>
      <c r="E1153" s="9"/>
      <c r="F1153" s="9"/>
      <c r="G1153" s="9"/>
      <c r="H1153" s="9"/>
      <c r="U1153" s="11"/>
      <c r="V1153" s="11"/>
      <c r="W1153" s="11"/>
    </row>
    <row r="1154" spans="1:23" ht="12.75" x14ac:dyDescent="0.2">
      <c r="A1154" s="5"/>
      <c r="B1154" s="5"/>
      <c r="C1154" s="9"/>
      <c r="D1154" s="9"/>
      <c r="E1154" s="9"/>
      <c r="F1154" s="9"/>
      <c r="G1154" s="9"/>
      <c r="H1154" s="9"/>
      <c r="U1154" s="11"/>
      <c r="V1154" s="11"/>
      <c r="W1154" s="11"/>
    </row>
    <row r="1155" spans="1:23" ht="12.75" x14ac:dyDescent="0.2">
      <c r="A1155" s="5"/>
      <c r="B1155" s="5"/>
      <c r="C1155" s="9"/>
      <c r="D1155" s="9"/>
      <c r="E1155" s="9"/>
      <c r="F1155" s="9"/>
      <c r="G1155" s="9"/>
      <c r="H1155" s="9"/>
      <c r="U1155" s="11"/>
      <c r="V1155" s="11"/>
      <c r="W1155" s="11"/>
    </row>
    <row r="1156" spans="1:23" ht="12.75" x14ac:dyDescent="0.2">
      <c r="A1156" s="5"/>
      <c r="B1156" s="5"/>
      <c r="C1156" s="9"/>
      <c r="D1156" s="9"/>
      <c r="E1156" s="9"/>
      <c r="F1156" s="9"/>
      <c r="G1156" s="9"/>
      <c r="H1156" s="9"/>
      <c r="U1156" s="11"/>
      <c r="V1156" s="11"/>
      <c r="W1156" s="11"/>
    </row>
    <row r="1157" spans="1:23" ht="12.75" x14ac:dyDescent="0.2">
      <c r="A1157" s="5"/>
      <c r="B1157" s="5"/>
      <c r="C1157" s="9"/>
      <c r="D1157" s="9"/>
      <c r="E1157" s="9"/>
      <c r="F1157" s="9"/>
      <c r="G1157" s="9"/>
      <c r="H1157" s="9"/>
      <c r="U1157" s="11"/>
      <c r="V1157" s="11"/>
      <c r="W1157" s="11"/>
    </row>
    <row r="1158" spans="1:23" ht="12.75" x14ac:dyDescent="0.2">
      <c r="A1158" s="5"/>
      <c r="B1158" s="5"/>
      <c r="C1158" s="9"/>
      <c r="D1158" s="9"/>
      <c r="E1158" s="9"/>
      <c r="F1158" s="9"/>
      <c r="G1158" s="9"/>
      <c r="H1158" s="9"/>
      <c r="U1158" s="11"/>
      <c r="V1158" s="11"/>
      <c r="W1158" s="11"/>
    </row>
    <row r="1159" spans="1:23" ht="12.75" x14ac:dyDescent="0.2">
      <c r="A1159" s="5"/>
      <c r="B1159" s="5"/>
      <c r="C1159" s="9"/>
      <c r="D1159" s="9"/>
      <c r="E1159" s="9"/>
      <c r="F1159" s="9"/>
      <c r="G1159" s="9"/>
      <c r="H1159" s="9"/>
      <c r="U1159" s="11"/>
      <c r="V1159" s="11"/>
      <c r="W1159" s="11"/>
    </row>
    <row r="1160" spans="1:23" ht="12.75" x14ac:dyDescent="0.2">
      <c r="A1160" s="5"/>
      <c r="B1160" s="5"/>
      <c r="C1160" s="9"/>
      <c r="D1160" s="9"/>
      <c r="E1160" s="9"/>
      <c r="F1160" s="9"/>
      <c r="G1160" s="9"/>
      <c r="H1160" s="9"/>
      <c r="U1160" s="11"/>
      <c r="V1160" s="11"/>
      <c r="W1160" s="11"/>
    </row>
    <row r="1161" spans="1:23" ht="12.75" x14ac:dyDescent="0.2">
      <c r="A1161" s="5"/>
      <c r="B1161" s="5"/>
      <c r="C1161" s="9"/>
      <c r="D1161" s="9"/>
      <c r="E1161" s="9"/>
      <c r="F1161" s="9"/>
      <c r="G1161" s="9"/>
      <c r="H1161" s="9"/>
      <c r="U1161" s="11"/>
      <c r="V1161" s="11"/>
      <c r="W1161" s="11"/>
    </row>
    <row r="1162" spans="1:23" ht="12.75" x14ac:dyDescent="0.2">
      <c r="A1162" s="5"/>
      <c r="B1162" s="5"/>
      <c r="C1162" s="9"/>
      <c r="D1162" s="9"/>
      <c r="E1162" s="9"/>
      <c r="F1162" s="9"/>
      <c r="G1162" s="9"/>
      <c r="H1162" s="9"/>
      <c r="U1162" s="11"/>
      <c r="V1162" s="11"/>
      <c r="W1162" s="11"/>
    </row>
    <row r="1163" spans="1:23" ht="12.75" x14ac:dyDescent="0.2">
      <c r="A1163" s="5"/>
      <c r="B1163" s="5"/>
      <c r="C1163" s="9"/>
      <c r="D1163" s="9"/>
      <c r="E1163" s="9"/>
      <c r="F1163" s="9"/>
      <c r="G1163" s="9"/>
      <c r="H1163" s="9"/>
      <c r="U1163" s="11"/>
      <c r="V1163" s="11"/>
      <c r="W1163" s="11"/>
    </row>
    <row r="1164" spans="1:23" ht="12.75" x14ac:dyDescent="0.2">
      <c r="A1164" s="5"/>
      <c r="B1164" s="5"/>
      <c r="C1164" s="9"/>
      <c r="D1164" s="9"/>
      <c r="E1164" s="9"/>
      <c r="F1164" s="9"/>
      <c r="G1164" s="9"/>
      <c r="H1164" s="9"/>
      <c r="U1164" s="11"/>
      <c r="V1164" s="11"/>
      <c r="W1164" s="11"/>
    </row>
    <row r="1165" spans="1:23" ht="12.75" x14ac:dyDescent="0.2">
      <c r="A1165" s="5"/>
      <c r="B1165" s="5"/>
      <c r="C1165" s="9"/>
      <c r="D1165" s="9"/>
      <c r="E1165" s="9"/>
      <c r="F1165" s="9"/>
      <c r="G1165" s="9"/>
      <c r="H1165" s="9"/>
      <c r="U1165" s="11"/>
      <c r="V1165" s="11"/>
      <c r="W1165" s="11"/>
    </row>
    <row r="1166" spans="1:23" ht="12.75" x14ac:dyDescent="0.2">
      <c r="A1166" s="5"/>
      <c r="B1166" s="5"/>
      <c r="C1166" s="9"/>
      <c r="D1166" s="9"/>
      <c r="E1166" s="9"/>
      <c r="F1166" s="9"/>
      <c r="G1166" s="9"/>
      <c r="H1166" s="9"/>
      <c r="U1166" s="11"/>
      <c r="V1166" s="11"/>
      <c r="W1166" s="11"/>
    </row>
    <row r="1167" spans="1:23" ht="12.75" x14ac:dyDescent="0.2">
      <c r="A1167" s="5"/>
      <c r="B1167" s="5"/>
      <c r="C1167" s="9"/>
      <c r="D1167" s="9"/>
      <c r="E1167" s="9"/>
      <c r="F1167" s="9"/>
      <c r="G1167" s="9"/>
      <c r="H1167" s="9"/>
      <c r="U1167" s="11"/>
      <c r="V1167" s="11"/>
      <c r="W1167" s="11"/>
    </row>
    <row r="1168" spans="1:23" ht="12.75" x14ac:dyDescent="0.2">
      <c r="A1168" s="5"/>
      <c r="B1168" s="5"/>
      <c r="C1168" s="9"/>
      <c r="D1168" s="9"/>
      <c r="E1168" s="9"/>
      <c r="F1168" s="9"/>
      <c r="G1168" s="9"/>
      <c r="H1168" s="9"/>
      <c r="U1168" s="11"/>
      <c r="V1168" s="11"/>
      <c r="W1168" s="11"/>
    </row>
    <row r="1169" spans="1:23" ht="12.75" x14ac:dyDescent="0.2">
      <c r="A1169" s="5"/>
      <c r="B1169" s="5"/>
      <c r="C1169" s="9"/>
      <c r="D1169" s="9"/>
      <c r="E1169" s="9"/>
      <c r="F1169" s="9"/>
      <c r="G1169" s="9"/>
      <c r="H1169" s="9"/>
      <c r="U1169" s="11"/>
      <c r="V1169" s="11"/>
      <c r="W1169" s="11"/>
    </row>
    <row r="1170" spans="1:23" ht="12.75" x14ac:dyDescent="0.2">
      <c r="A1170" s="5"/>
      <c r="B1170" s="5"/>
      <c r="C1170" s="9"/>
      <c r="D1170" s="9"/>
      <c r="E1170" s="9"/>
      <c r="F1170" s="9"/>
      <c r="G1170" s="9"/>
      <c r="H1170" s="9"/>
      <c r="U1170" s="11"/>
      <c r="V1170" s="11"/>
      <c r="W1170" s="11"/>
    </row>
    <row r="1171" spans="1:23" ht="12.75" x14ac:dyDescent="0.2">
      <c r="A1171" s="5"/>
      <c r="B1171" s="5"/>
      <c r="C1171" s="9"/>
      <c r="D1171" s="9"/>
      <c r="E1171" s="9"/>
      <c r="F1171" s="9"/>
      <c r="G1171" s="9"/>
      <c r="H1171" s="9"/>
      <c r="U1171" s="11"/>
      <c r="V1171" s="11"/>
      <c r="W1171" s="11"/>
    </row>
    <row r="1172" spans="1:23" ht="12.75" x14ac:dyDescent="0.2">
      <c r="A1172" s="5"/>
      <c r="B1172" s="5"/>
      <c r="C1172" s="9"/>
      <c r="D1172" s="9"/>
      <c r="E1172" s="9"/>
      <c r="F1172" s="9"/>
      <c r="G1172" s="9"/>
      <c r="H1172" s="9"/>
      <c r="U1172" s="11"/>
      <c r="V1172" s="11"/>
      <c r="W1172" s="11"/>
    </row>
    <row r="1173" spans="1:23" ht="12.75" x14ac:dyDescent="0.2">
      <c r="A1173" s="5"/>
      <c r="B1173" s="5"/>
      <c r="C1173" s="9"/>
      <c r="D1173" s="9"/>
      <c r="E1173" s="9"/>
      <c r="F1173" s="9"/>
      <c r="G1173" s="9"/>
      <c r="H1173" s="9"/>
      <c r="U1173" s="11"/>
      <c r="V1173" s="11"/>
      <c r="W1173" s="11"/>
    </row>
    <row r="1174" spans="1:23" ht="12.75" x14ac:dyDescent="0.2">
      <c r="A1174" s="5"/>
      <c r="B1174" s="5"/>
      <c r="C1174" s="9"/>
      <c r="D1174" s="9"/>
      <c r="E1174" s="9"/>
      <c r="F1174" s="9"/>
      <c r="G1174" s="9"/>
      <c r="H1174" s="9"/>
      <c r="U1174" s="11"/>
      <c r="V1174" s="11"/>
      <c r="W1174" s="11"/>
    </row>
    <row r="1175" spans="1:23" ht="12.75" x14ac:dyDescent="0.2">
      <c r="A1175" s="5"/>
      <c r="B1175" s="5"/>
      <c r="C1175" s="9"/>
      <c r="D1175" s="9"/>
      <c r="E1175" s="9"/>
      <c r="F1175" s="9"/>
      <c r="G1175" s="9"/>
      <c r="H1175" s="9"/>
      <c r="U1175" s="11"/>
      <c r="V1175" s="11"/>
      <c r="W1175" s="11"/>
    </row>
    <row r="1176" spans="1:23" ht="12.75" x14ac:dyDescent="0.2">
      <c r="A1176" s="5"/>
      <c r="B1176" s="5"/>
      <c r="C1176" s="9"/>
      <c r="D1176" s="9"/>
      <c r="E1176" s="9"/>
      <c r="F1176" s="9"/>
      <c r="G1176" s="9"/>
      <c r="H1176" s="9"/>
      <c r="U1176" s="11"/>
      <c r="V1176" s="11"/>
      <c r="W1176" s="11"/>
    </row>
    <row r="1177" spans="1:23" ht="12.75" x14ac:dyDescent="0.2">
      <c r="A1177" s="5"/>
      <c r="B1177" s="5"/>
      <c r="C1177" s="9"/>
      <c r="D1177" s="9"/>
      <c r="E1177" s="9"/>
      <c r="F1177" s="9"/>
      <c r="G1177" s="9"/>
      <c r="H1177" s="9"/>
      <c r="U1177" s="11"/>
      <c r="V1177" s="11"/>
      <c r="W1177" s="11"/>
    </row>
    <row r="1178" spans="1:23" ht="12.75" x14ac:dyDescent="0.2">
      <c r="A1178" s="5"/>
      <c r="B1178" s="5"/>
      <c r="C1178" s="9"/>
      <c r="D1178" s="9"/>
      <c r="E1178" s="9"/>
      <c r="F1178" s="9"/>
      <c r="G1178" s="9"/>
      <c r="H1178" s="9"/>
      <c r="U1178" s="11"/>
      <c r="V1178" s="11"/>
      <c r="W1178" s="11"/>
    </row>
    <row r="1179" spans="1:23" ht="12.75" x14ac:dyDescent="0.2">
      <c r="A1179" s="5"/>
      <c r="B1179" s="5"/>
      <c r="C1179" s="9"/>
      <c r="D1179" s="9"/>
      <c r="E1179" s="9"/>
      <c r="F1179" s="9"/>
      <c r="G1179" s="9"/>
      <c r="H1179" s="9"/>
      <c r="U1179" s="11"/>
      <c r="V1179" s="11"/>
      <c r="W1179" s="11"/>
    </row>
    <row r="1180" spans="1:23" ht="12.75" x14ac:dyDescent="0.2">
      <c r="A1180" s="5"/>
      <c r="B1180" s="5"/>
      <c r="C1180" s="9"/>
      <c r="D1180" s="9"/>
      <c r="E1180" s="9"/>
      <c r="F1180" s="9"/>
      <c r="G1180" s="9"/>
      <c r="H1180" s="9"/>
      <c r="U1180" s="11"/>
      <c r="V1180" s="11"/>
      <c r="W1180" s="11"/>
    </row>
    <row r="1181" spans="1:23" ht="12.75" x14ac:dyDescent="0.2">
      <c r="A1181" s="5"/>
      <c r="B1181" s="5"/>
      <c r="C1181" s="9"/>
      <c r="D1181" s="9"/>
      <c r="E1181" s="9"/>
      <c r="F1181" s="9"/>
      <c r="G1181" s="9"/>
      <c r="H1181" s="9"/>
      <c r="U1181" s="11"/>
      <c r="V1181" s="11"/>
      <c r="W1181" s="11"/>
    </row>
    <row r="1182" spans="1:23" ht="12.75" x14ac:dyDescent="0.2">
      <c r="A1182" s="5"/>
      <c r="B1182" s="5"/>
      <c r="C1182" s="9"/>
      <c r="D1182" s="9"/>
      <c r="E1182" s="9"/>
      <c r="F1182" s="9"/>
      <c r="G1182" s="9"/>
      <c r="H1182" s="9"/>
      <c r="U1182" s="11"/>
      <c r="V1182" s="11"/>
      <c r="W1182" s="11"/>
    </row>
    <row r="1183" spans="1:23" ht="12.75" x14ac:dyDescent="0.2">
      <c r="A1183" s="5"/>
      <c r="B1183" s="5"/>
      <c r="C1183" s="9"/>
      <c r="D1183" s="9"/>
      <c r="E1183" s="9"/>
      <c r="F1183" s="9"/>
      <c r="G1183" s="9"/>
      <c r="H1183" s="9"/>
      <c r="U1183" s="11"/>
      <c r="V1183" s="11"/>
      <c r="W1183" s="11"/>
    </row>
    <row r="1184" spans="1:23" ht="12.75" x14ac:dyDescent="0.2">
      <c r="A1184" s="5"/>
      <c r="B1184" s="5"/>
      <c r="C1184" s="9"/>
      <c r="D1184" s="9"/>
      <c r="E1184" s="9"/>
      <c r="F1184" s="9"/>
      <c r="G1184" s="9"/>
      <c r="H1184" s="9"/>
      <c r="U1184" s="11"/>
      <c r="V1184" s="11"/>
      <c r="W1184" s="11"/>
    </row>
    <row r="1185" spans="1:23" ht="12.75" x14ac:dyDescent="0.2">
      <c r="A1185" s="5"/>
      <c r="B1185" s="5"/>
      <c r="C1185" s="9"/>
      <c r="D1185" s="9"/>
      <c r="E1185" s="9"/>
      <c r="F1185" s="9"/>
      <c r="G1185" s="9"/>
      <c r="H1185" s="9"/>
      <c r="U1185" s="11"/>
      <c r="V1185" s="11"/>
      <c r="W1185" s="11"/>
    </row>
    <row r="1186" spans="1:23" ht="12.75" x14ac:dyDescent="0.2">
      <c r="A1186" s="5"/>
      <c r="B1186" s="5"/>
      <c r="C1186" s="9"/>
      <c r="D1186" s="9"/>
      <c r="E1186" s="9"/>
      <c r="F1186" s="9"/>
      <c r="G1186" s="9"/>
      <c r="H1186" s="9"/>
      <c r="U1186" s="11"/>
      <c r="V1186" s="11"/>
      <c r="W1186" s="11"/>
    </row>
    <row r="1187" spans="1:23" ht="12.75" x14ac:dyDescent="0.2">
      <c r="A1187" s="5"/>
      <c r="B1187" s="5"/>
      <c r="C1187" s="9"/>
      <c r="D1187" s="9"/>
      <c r="E1187" s="9"/>
      <c r="F1187" s="9"/>
      <c r="G1187" s="9"/>
      <c r="H1187" s="9"/>
      <c r="U1187" s="11"/>
      <c r="V1187" s="11"/>
      <c r="W1187" s="11"/>
    </row>
    <row r="1188" spans="1:23" ht="12.75" x14ac:dyDescent="0.2">
      <c r="A1188" s="5"/>
      <c r="B1188" s="5"/>
      <c r="C1188" s="9"/>
      <c r="D1188" s="9"/>
      <c r="E1188" s="9"/>
      <c r="F1188" s="9"/>
      <c r="G1188" s="9"/>
      <c r="H1188" s="9"/>
      <c r="U1188" s="11"/>
      <c r="V1188" s="11"/>
      <c r="W1188" s="11"/>
    </row>
    <row r="1189" spans="1:23" ht="12.75" x14ac:dyDescent="0.2">
      <c r="A1189" s="5"/>
      <c r="B1189" s="5"/>
      <c r="C1189" s="9"/>
      <c r="D1189" s="9"/>
      <c r="E1189" s="9"/>
      <c r="F1189" s="9"/>
      <c r="G1189" s="9"/>
      <c r="H1189" s="9"/>
      <c r="U1189" s="11"/>
      <c r="V1189" s="11"/>
      <c r="W1189" s="11"/>
    </row>
    <row r="1190" spans="1:23" ht="12.75" x14ac:dyDescent="0.2">
      <c r="A1190" s="5"/>
      <c r="B1190" s="5"/>
      <c r="C1190" s="9"/>
      <c r="D1190" s="9"/>
      <c r="E1190" s="9"/>
      <c r="F1190" s="9"/>
      <c r="G1190" s="9"/>
      <c r="H1190" s="9"/>
      <c r="U1190" s="11"/>
      <c r="V1190" s="11"/>
      <c r="W1190" s="11"/>
    </row>
    <row r="1191" spans="1:23" ht="12.75" x14ac:dyDescent="0.2">
      <c r="A1191" s="5"/>
      <c r="B1191" s="5"/>
      <c r="C1191" s="9"/>
      <c r="D1191" s="9"/>
      <c r="E1191" s="9"/>
      <c r="F1191" s="9"/>
      <c r="G1191" s="9"/>
      <c r="H1191" s="9"/>
      <c r="U1191" s="11"/>
      <c r="V1191" s="11"/>
      <c r="W1191" s="11"/>
    </row>
    <row r="1192" spans="1:23" ht="12.75" x14ac:dyDescent="0.2">
      <c r="A1192" s="5"/>
      <c r="B1192" s="5"/>
      <c r="C1192" s="9"/>
      <c r="D1192" s="9"/>
      <c r="E1192" s="9"/>
      <c r="F1192" s="9"/>
      <c r="G1192" s="9"/>
      <c r="H1192" s="9"/>
      <c r="U1192" s="11"/>
      <c r="V1192" s="11"/>
      <c r="W1192" s="11"/>
    </row>
    <row r="1193" spans="1:23" ht="12.75" x14ac:dyDescent="0.2">
      <c r="A1193" s="5"/>
      <c r="B1193" s="5"/>
      <c r="C1193" s="9"/>
      <c r="D1193" s="9"/>
      <c r="E1193" s="9"/>
      <c r="F1193" s="9"/>
      <c r="G1193" s="9"/>
      <c r="H1193" s="9"/>
      <c r="U1193" s="11"/>
      <c r="V1193" s="11"/>
      <c r="W1193" s="11"/>
    </row>
    <row r="1194" spans="1:23" ht="12.75" x14ac:dyDescent="0.2">
      <c r="A1194" s="5"/>
      <c r="B1194" s="5"/>
      <c r="C1194" s="9"/>
      <c r="D1194" s="9"/>
      <c r="E1194" s="9"/>
      <c r="F1194" s="9"/>
      <c r="G1194" s="9"/>
      <c r="H1194" s="9"/>
      <c r="U1194" s="11"/>
      <c r="V1194" s="11"/>
      <c r="W1194" s="11"/>
    </row>
    <row r="1195" spans="1:23" ht="12.75" x14ac:dyDescent="0.2">
      <c r="A1195" s="5"/>
      <c r="B1195" s="5"/>
      <c r="C1195" s="9"/>
      <c r="D1195" s="9"/>
      <c r="E1195" s="9"/>
      <c r="F1195" s="9"/>
      <c r="G1195" s="9"/>
      <c r="H1195" s="9"/>
      <c r="U1195" s="11"/>
      <c r="V1195" s="11"/>
      <c r="W1195" s="11"/>
    </row>
    <row r="1196" spans="1:23" ht="12.75" x14ac:dyDescent="0.2">
      <c r="A1196" s="5"/>
      <c r="B1196" s="5"/>
      <c r="C1196" s="9"/>
      <c r="D1196" s="9"/>
      <c r="E1196" s="9"/>
      <c r="F1196" s="9"/>
      <c r="G1196" s="9"/>
      <c r="H1196" s="9"/>
      <c r="U1196" s="11"/>
      <c r="V1196" s="11"/>
      <c r="W1196" s="11"/>
    </row>
    <row r="1197" spans="1:23" ht="12.75" x14ac:dyDescent="0.2">
      <c r="A1197" s="5"/>
      <c r="B1197" s="5"/>
      <c r="C1197" s="9"/>
      <c r="D1197" s="9"/>
      <c r="E1197" s="9"/>
      <c r="F1197" s="9"/>
      <c r="G1197" s="9"/>
      <c r="H1197" s="9"/>
      <c r="U1197" s="11"/>
      <c r="V1197" s="11"/>
      <c r="W1197" s="11"/>
    </row>
    <row r="1198" spans="1:23" ht="12.75" x14ac:dyDescent="0.2">
      <c r="A1198" s="5"/>
      <c r="B1198" s="5"/>
      <c r="C1198" s="9"/>
      <c r="D1198" s="9"/>
      <c r="E1198" s="9"/>
      <c r="F1198" s="9"/>
      <c r="G1198" s="9"/>
      <c r="H1198" s="9"/>
      <c r="U1198" s="11"/>
      <c r="V1198" s="11"/>
      <c r="W1198" s="11"/>
    </row>
    <row r="1199" spans="1:23" ht="12.75" x14ac:dyDescent="0.2">
      <c r="A1199" s="5"/>
      <c r="B1199" s="5"/>
      <c r="C1199" s="9"/>
      <c r="D1199" s="9"/>
      <c r="E1199" s="9"/>
      <c r="F1199" s="9"/>
      <c r="G1199" s="9"/>
      <c r="H1199" s="9"/>
      <c r="U1199" s="11"/>
      <c r="V1199" s="11"/>
      <c r="W1199" s="11"/>
    </row>
    <row r="1200" spans="1:23" ht="12.75" x14ac:dyDescent="0.2">
      <c r="A1200" s="5"/>
      <c r="B1200" s="5"/>
      <c r="C1200" s="9"/>
      <c r="D1200" s="9"/>
      <c r="E1200" s="9"/>
      <c r="F1200" s="9"/>
      <c r="G1200" s="9"/>
      <c r="H1200" s="9"/>
      <c r="U1200" s="11"/>
      <c r="V1200" s="11"/>
      <c r="W1200" s="11"/>
    </row>
    <row r="1201" spans="1:23" ht="12.75" x14ac:dyDescent="0.2">
      <c r="A1201" s="5"/>
      <c r="B1201" s="5"/>
      <c r="C1201" s="9"/>
      <c r="D1201" s="9"/>
      <c r="E1201" s="9"/>
      <c r="F1201" s="9"/>
      <c r="G1201" s="9"/>
      <c r="H1201" s="9"/>
      <c r="U1201" s="11"/>
      <c r="V1201" s="11"/>
      <c r="W1201" s="11"/>
    </row>
    <row r="1202" spans="1:23" ht="12.75" x14ac:dyDescent="0.2">
      <c r="A1202" s="5"/>
      <c r="B1202" s="5"/>
      <c r="C1202" s="9"/>
      <c r="D1202" s="9"/>
      <c r="E1202" s="9"/>
      <c r="F1202" s="9"/>
      <c r="G1202" s="9"/>
      <c r="H1202" s="9"/>
      <c r="U1202" s="11"/>
      <c r="V1202" s="11"/>
      <c r="W1202" s="11"/>
    </row>
    <row r="1203" spans="1:23" ht="12.75" x14ac:dyDescent="0.2">
      <c r="A1203" s="5"/>
      <c r="B1203" s="5"/>
      <c r="C1203" s="9"/>
      <c r="D1203" s="9"/>
      <c r="E1203" s="9"/>
      <c r="F1203" s="9"/>
      <c r="G1203" s="9"/>
      <c r="H1203" s="9"/>
      <c r="U1203" s="11"/>
      <c r="V1203" s="11"/>
      <c r="W1203" s="11"/>
    </row>
    <row r="1204" spans="1:23" ht="12.75" x14ac:dyDescent="0.2">
      <c r="A1204" s="5"/>
      <c r="B1204" s="5"/>
      <c r="C1204" s="9"/>
      <c r="D1204" s="9"/>
      <c r="E1204" s="9"/>
      <c r="F1204" s="9"/>
      <c r="G1204" s="9"/>
      <c r="H1204" s="9"/>
      <c r="U1204" s="11"/>
      <c r="V1204" s="11"/>
      <c r="W1204" s="11"/>
    </row>
    <row r="1205" spans="1:23" ht="12.75" x14ac:dyDescent="0.2">
      <c r="A1205" s="5"/>
      <c r="B1205" s="5"/>
      <c r="C1205" s="9"/>
      <c r="D1205" s="9"/>
      <c r="E1205" s="9"/>
      <c r="F1205" s="9"/>
      <c r="G1205" s="9"/>
      <c r="H1205" s="9"/>
      <c r="U1205" s="11"/>
      <c r="V1205" s="11"/>
      <c r="W1205" s="11"/>
    </row>
    <row r="1206" spans="1:23" ht="12.75" x14ac:dyDescent="0.2">
      <c r="A1206" s="5"/>
      <c r="B1206" s="5"/>
      <c r="C1206" s="9"/>
      <c r="D1206" s="9"/>
      <c r="E1206" s="9"/>
      <c r="F1206" s="9"/>
      <c r="G1206" s="9"/>
      <c r="H1206" s="9"/>
      <c r="U1206" s="11"/>
      <c r="V1206" s="11"/>
      <c r="W1206" s="11"/>
    </row>
    <row r="1207" spans="1:23" ht="12.75" x14ac:dyDescent="0.2">
      <c r="A1207" s="5"/>
      <c r="B1207" s="5"/>
      <c r="C1207" s="9"/>
      <c r="D1207" s="9"/>
      <c r="E1207" s="9"/>
      <c r="F1207" s="9"/>
      <c r="G1207" s="9"/>
      <c r="H1207" s="9"/>
      <c r="U1207" s="11"/>
      <c r="V1207" s="11"/>
      <c r="W1207" s="11"/>
    </row>
    <row r="1208" spans="1:23" ht="12.75" x14ac:dyDescent="0.2">
      <c r="A1208" s="5"/>
      <c r="B1208" s="5"/>
      <c r="C1208" s="9"/>
      <c r="D1208" s="9"/>
      <c r="E1208" s="9"/>
      <c r="F1208" s="9"/>
      <c r="G1208" s="9"/>
      <c r="H1208" s="9"/>
      <c r="U1208" s="11"/>
      <c r="V1208" s="11"/>
      <c r="W1208" s="11"/>
    </row>
    <row r="1209" spans="1:23" ht="12.75" x14ac:dyDescent="0.2">
      <c r="A1209" s="5"/>
      <c r="B1209" s="5"/>
      <c r="C1209" s="9"/>
      <c r="D1209" s="9"/>
      <c r="E1209" s="9"/>
      <c r="F1209" s="9"/>
      <c r="G1209" s="9"/>
      <c r="H1209" s="9"/>
      <c r="U1209" s="11"/>
      <c r="V1209" s="11"/>
      <c r="W1209" s="11"/>
    </row>
    <row r="1210" spans="1:23" ht="12.75" x14ac:dyDescent="0.2">
      <c r="A1210" s="5"/>
      <c r="B1210" s="5"/>
      <c r="C1210" s="9"/>
      <c r="D1210" s="9"/>
      <c r="E1210" s="9"/>
      <c r="F1210" s="9"/>
      <c r="G1210" s="9"/>
      <c r="H1210" s="9"/>
      <c r="U1210" s="11"/>
      <c r="V1210" s="11"/>
      <c r="W1210" s="11"/>
    </row>
    <row r="1211" spans="1:23" ht="12.75" x14ac:dyDescent="0.2">
      <c r="A1211" s="5"/>
      <c r="B1211" s="5"/>
      <c r="C1211" s="9"/>
      <c r="D1211" s="9"/>
      <c r="E1211" s="9"/>
      <c r="F1211" s="9"/>
      <c r="G1211" s="9"/>
      <c r="H1211" s="9"/>
      <c r="U1211" s="11"/>
      <c r="V1211" s="11"/>
      <c r="W1211" s="11"/>
    </row>
    <row r="1212" spans="1:23" ht="12.75" x14ac:dyDescent="0.2">
      <c r="A1212" s="5"/>
      <c r="B1212" s="5"/>
      <c r="C1212" s="9"/>
      <c r="D1212" s="9"/>
      <c r="E1212" s="9"/>
      <c r="F1212" s="9"/>
      <c r="G1212" s="9"/>
      <c r="H1212" s="9"/>
      <c r="U1212" s="11"/>
      <c r="V1212" s="11"/>
      <c r="W1212" s="11"/>
    </row>
    <row r="1213" spans="1:23" ht="12.75" x14ac:dyDescent="0.2">
      <c r="A1213" s="5"/>
      <c r="B1213" s="5"/>
      <c r="C1213" s="9"/>
      <c r="D1213" s="9"/>
      <c r="E1213" s="9"/>
      <c r="F1213" s="9"/>
      <c r="G1213" s="9"/>
      <c r="H1213" s="9"/>
      <c r="U1213" s="11"/>
      <c r="V1213" s="11"/>
      <c r="W1213" s="11"/>
    </row>
    <row r="1214" spans="1:23" ht="12.75" x14ac:dyDescent="0.2">
      <c r="A1214" s="5"/>
      <c r="B1214" s="5"/>
      <c r="C1214" s="9"/>
      <c r="D1214" s="9"/>
      <c r="E1214" s="9"/>
      <c r="F1214" s="9"/>
      <c r="G1214" s="9"/>
      <c r="H1214" s="9"/>
      <c r="U1214" s="11"/>
      <c r="V1214" s="11"/>
      <c r="W1214" s="11"/>
    </row>
    <row r="1215" spans="1:23" ht="12.75" x14ac:dyDescent="0.2">
      <c r="A1215" s="5"/>
      <c r="B1215" s="5"/>
      <c r="C1215" s="9"/>
      <c r="D1215" s="9"/>
      <c r="E1215" s="9"/>
      <c r="F1215" s="9"/>
      <c r="G1215" s="9"/>
      <c r="H1215" s="9"/>
      <c r="U1215" s="11"/>
      <c r="V1215" s="11"/>
      <c r="W1215" s="11"/>
    </row>
    <row r="1216" spans="1:23" ht="12.75" x14ac:dyDescent="0.2">
      <c r="A1216" s="5"/>
      <c r="B1216" s="5"/>
      <c r="C1216" s="9"/>
      <c r="D1216" s="9"/>
      <c r="E1216" s="9"/>
      <c r="F1216" s="9"/>
      <c r="G1216" s="9"/>
      <c r="H1216" s="9"/>
      <c r="U1216" s="11"/>
      <c r="V1216" s="11"/>
      <c r="W1216" s="11"/>
    </row>
    <row r="1217" spans="1:23" ht="12.75" x14ac:dyDescent="0.2">
      <c r="A1217" s="5"/>
      <c r="B1217" s="5"/>
      <c r="C1217" s="9"/>
      <c r="D1217" s="9"/>
      <c r="E1217" s="9"/>
      <c r="F1217" s="9"/>
      <c r="G1217" s="9"/>
      <c r="H1217" s="9"/>
      <c r="U1217" s="11"/>
      <c r="V1217" s="11"/>
      <c r="W1217" s="11"/>
    </row>
    <row r="1218" spans="1:23" ht="12.75" x14ac:dyDescent="0.2">
      <c r="A1218" s="5"/>
      <c r="B1218" s="5"/>
      <c r="C1218" s="9"/>
      <c r="D1218" s="9"/>
      <c r="E1218" s="9"/>
      <c r="F1218" s="9"/>
      <c r="G1218" s="9"/>
      <c r="H1218" s="9"/>
      <c r="U1218" s="11"/>
      <c r="V1218" s="11"/>
      <c r="W1218" s="11"/>
    </row>
    <row r="1219" spans="1:23" ht="12.75" x14ac:dyDescent="0.2">
      <c r="A1219" s="5"/>
      <c r="B1219" s="5"/>
      <c r="C1219" s="9"/>
      <c r="D1219" s="9"/>
      <c r="E1219" s="9"/>
      <c r="F1219" s="9"/>
      <c r="G1219" s="9"/>
      <c r="H1219" s="9"/>
      <c r="U1219" s="11"/>
      <c r="V1219" s="11"/>
      <c r="W1219" s="11"/>
    </row>
    <row r="1220" spans="1:23" ht="12.75" x14ac:dyDescent="0.2">
      <c r="A1220" s="5"/>
      <c r="B1220" s="5"/>
      <c r="C1220" s="9"/>
      <c r="D1220" s="9"/>
      <c r="E1220" s="9"/>
      <c r="F1220" s="9"/>
      <c r="G1220" s="9"/>
      <c r="H1220" s="9"/>
      <c r="U1220" s="11"/>
      <c r="V1220" s="11"/>
      <c r="W1220" s="11"/>
    </row>
    <row r="1221" spans="1:23" ht="12.75" x14ac:dyDescent="0.2">
      <c r="A1221" s="5"/>
      <c r="B1221" s="5"/>
      <c r="C1221" s="9"/>
      <c r="D1221" s="9"/>
      <c r="E1221" s="9"/>
      <c r="F1221" s="9"/>
      <c r="G1221" s="9"/>
      <c r="H1221" s="9"/>
      <c r="U1221" s="11"/>
      <c r="V1221" s="11"/>
      <c r="W1221" s="11"/>
    </row>
    <row r="1222" spans="1:23" ht="12.75" x14ac:dyDescent="0.2">
      <c r="A1222" s="5"/>
      <c r="B1222" s="5"/>
      <c r="C1222" s="9"/>
      <c r="D1222" s="9"/>
      <c r="E1222" s="9"/>
      <c r="F1222" s="9"/>
      <c r="G1222" s="9"/>
      <c r="H1222" s="9"/>
      <c r="U1222" s="11"/>
      <c r="V1222" s="11"/>
      <c r="W1222" s="11"/>
    </row>
    <row r="1223" spans="1:23" ht="12.75" x14ac:dyDescent="0.2">
      <c r="A1223" s="5"/>
      <c r="B1223" s="5"/>
      <c r="C1223" s="9"/>
      <c r="D1223" s="9"/>
      <c r="E1223" s="9"/>
      <c r="F1223" s="9"/>
      <c r="G1223" s="9"/>
      <c r="H1223" s="9"/>
      <c r="U1223" s="11"/>
      <c r="V1223" s="11"/>
      <c r="W1223" s="11"/>
    </row>
    <row r="1224" spans="1:23" ht="12.75" x14ac:dyDescent="0.2">
      <c r="A1224" s="5"/>
      <c r="B1224" s="5"/>
      <c r="C1224" s="9"/>
      <c r="D1224" s="9"/>
      <c r="E1224" s="9"/>
      <c r="F1224" s="9"/>
      <c r="G1224" s="9"/>
      <c r="H1224" s="9"/>
      <c r="U1224" s="11"/>
      <c r="V1224" s="11"/>
      <c r="W1224" s="11"/>
    </row>
    <row r="1225" spans="1:23" ht="12.75" x14ac:dyDescent="0.2">
      <c r="A1225" s="5"/>
      <c r="B1225" s="5"/>
      <c r="C1225" s="9"/>
      <c r="D1225" s="9"/>
      <c r="E1225" s="9"/>
      <c r="F1225" s="9"/>
      <c r="G1225" s="9"/>
      <c r="H1225" s="9"/>
      <c r="U1225" s="11"/>
      <c r="V1225" s="11"/>
      <c r="W1225" s="11"/>
    </row>
    <row r="1226" spans="1:23" ht="12.75" x14ac:dyDescent="0.2">
      <c r="A1226" s="5"/>
      <c r="B1226" s="5"/>
      <c r="C1226" s="9"/>
      <c r="D1226" s="9"/>
      <c r="E1226" s="9"/>
      <c r="F1226" s="9"/>
      <c r="G1226" s="9"/>
      <c r="H1226" s="9"/>
      <c r="U1226" s="11"/>
      <c r="V1226" s="11"/>
      <c r="W1226" s="11"/>
    </row>
    <row r="1227" spans="1:23" ht="12.75" x14ac:dyDescent="0.2">
      <c r="A1227" s="5"/>
      <c r="B1227" s="5"/>
      <c r="C1227" s="9"/>
      <c r="D1227" s="9"/>
      <c r="E1227" s="9"/>
      <c r="F1227" s="9"/>
      <c r="G1227" s="9"/>
      <c r="H1227" s="9"/>
      <c r="U1227" s="11"/>
      <c r="V1227" s="11"/>
      <c r="W1227" s="11"/>
    </row>
    <row r="1228" spans="1:23" ht="12.75" x14ac:dyDescent="0.2">
      <c r="A1228" s="5"/>
      <c r="B1228" s="5"/>
      <c r="C1228" s="9"/>
      <c r="D1228" s="9"/>
      <c r="E1228" s="9"/>
      <c r="F1228" s="9"/>
      <c r="G1228" s="9"/>
      <c r="H1228" s="9"/>
      <c r="U1228" s="11"/>
      <c r="V1228" s="11"/>
      <c r="W1228" s="11"/>
    </row>
    <row r="1229" spans="1:23" ht="12.75" x14ac:dyDescent="0.2">
      <c r="A1229" s="5"/>
      <c r="B1229" s="5"/>
      <c r="C1229" s="9"/>
      <c r="D1229" s="9"/>
      <c r="E1229" s="9"/>
      <c r="F1229" s="9"/>
      <c r="G1229" s="9"/>
      <c r="H1229" s="9"/>
      <c r="U1229" s="11"/>
      <c r="V1229" s="11"/>
      <c r="W1229" s="11"/>
    </row>
    <row r="1230" spans="1:23" ht="12.75" x14ac:dyDescent="0.2">
      <c r="A1230" s="5"/>
      <c r="B1230" s="5"/>
      <c r="C1230" s="9"/>
      <c r="D1230" s="9"/>
      <c r="E1230" s="9"/>
      <c r="F1230" s="9"/>
      <c r="G1230" s="9"/>
      <c r="H1230" s="9"/>
      <c r="U1230" s="11"/>
      <c r="V1230" s="11"/>
      <c r="W1230" s="11"/>
    </row>
    <row r="1231" spans="1:23" ht="12.75" x14ac:dyDescent="0.2">
      <c r="A1231" s="5"/>
      <c r="B1231" s="5"/>
      <c r="C1231" s="9"/>
      <c r="D1231" s="9"/>
      <c r="E1231" s="9"/>
      <c r="F1231" s="9"/>
      <c r="G1231" s="9"/>
      <c r="H1231" s="9"/>
      <c r="U1231" s="11"/>
      <c r="V1231" s="11"/>
      <c r="W1231" s="11"/>
    </row>
    <row r="1232" spans="1:23" ht="12.75" x14ac:dyDescent="0.2">
      <c r="A1232" s="5"/>
      <c r="B1232" s="5"/>
      <c r="C1232" s="9"/>
      <c r="D1232" s="9"/>
      <c r="E1232" s="9"/>
      <c r="F1232" s="9"/>
      <c r="G1232" s="9"/>
      <c r="H1232" s="9"/>
      <c r="U1232" s="11"/>
      <c r="V1232" s="11"/>
      <c r="W1232" s="11"/>
    </row>
    <row r="1233" spans="1:23" ht="12.75" x14ac:dyDescent="0.2">
      <c r="A1233" s="5"/>
      <c r="B1233" s="5"/>
      <c r="C1233" s="9"/>
      <c r="D1233" s="9"/>
      <c r="E1233" s="9"/>
      <c r="F1233" s="9"/>
      <c r="G1233" s="9"/>
      <c r="H1233" s="9"/>
      <c r="U1233" s="11"/>
      <c r="V1233" s="11"/>
      <c r="W1233" s="11"/>
    </row>
    <row r="1234" spans="1:23" ht="12.75" x14ac:dyDescent="0.2">
      <c r="A1234" s="5"/>
      <c r="B1234" s="5"/>
      <c r="C1234" s="9"/>
      <c r="D1234" s="9"/>
      <c r="E1234" s="9"/>
      <c r="F1234" s="9"/>
      <c r="G1234" s="9"/>
      <c r="H1234" s="9"/>
      <c r="U1234" s="11"/>
      <c r="V1234" s="11"/>
      <c r="W1234" s="11"/>
    </row>
    <row r="1235" spans="1:23" ht="12.75" x14ac:dyDescent="0.2">
      <c r="A1235" s="5"/>
      <c r="B1235" s="5"/>
      <c r="C1235" s="9"/>
      <c r="D1235" s="9"/>
      <c r="E1235" s="9"/>
      <c r="F1235" s="9"/>
      <c r="G1235" s="9"/>
      <c r="H1235" s="9"/>
      <c r="U1235" s="11"/>
      <c r="V1235" s="11"/>
      <c r="W1235" s="11"/>
    </row>
    <row r="1236" spans="1:23" ht="12.75" x14ac:dyDescent="0.2">
      <c r="A1236" s="5"/>
      <c r="B1236" s="5"/>
      <c r="C1236" s="9"/>
      <c r="D1236" s="9"/>
      <c r="E1236" s="9"/>
      <c r="F1236" s="9"/>
      <c r="G1236" s="9"/>
      <c r="H1236" s="9"/>
      <c r="U1236" s="11"/>
      <c r="V1236" s="11"/>
      <c r="W1236" s="11"/>
    </row>
    <row r="1237" spans="1:23" ht="12.75" x14ac:dyDescent="0.2">
      <c r="A1237" s="5"/>
      <c r="B1237" s="5"/>
      <c r="C1237" s="9"/>
      <c r="D1237" s="9"/>
      <c r="E1237" s="9"/>
      <c r="F1237" s="9"/>
      <c r="G1237" s="9"/>
      <c r="H1237" s="9"/>
      <c r="U1237" s="11"/>
      <c r="V1237" s="11"/>
      <c r="W1237" s="11"/>
    </row>
    <row r="1238" spans="1:23" ht="12.75" x14ac:dyDescent="0.2">
      <c r="A1238" s="5"/>
      <c r="B1238" s="5"/>
      <c r="C1238" s="9"/>
      <c r="D1238" s="9"/>
      <c r="E1238" s="9"/>
      <c r="F1238" s="9"/>
      <c r="G1238" s="9"/>
      <c r="H1238" s="9"/>
      <c r="U1238" s="11"/>
      <c r="V1238" s="11"/>
      <c r="W1238" s="11"/>
    </row>
    <row r="1239" spans="1:23" ht="12.75" x14ac:dyDescent="0.2">
      <c r="A1239" s="5"/>
      <c r="B1239" s="5"/>
      <c r="C1239" s="9"/>
      <c r="D1239" s="9"/>
      <c r="E1239" s="9"/>
      <c r="F1239" s="9"/>
      <c r="G1239" s="9"/>
      <c r="H1239" s="9"/>
      <c r="U1239" s="11"/>
      <c r="V1239" s="11"/>
      <c r="W1239" s="11"/>
    </row>
    <row r="1240" spans="1:23" ht="12.75" x14ac:dyDescent="0.2">
      <c r="A1240" s="5"/>
      <c r="B1240" s="5"/>
      <c r="C1240" s="9"/>
      <c r="D1240" s="9"/>
      <c r="E1240" s="9"/>
      <c r="F1240" s="9"/>
      <c r="G1240" s="9"/>
      <c r="H1240" s="9"/>
      <c r="U1240" s="11"/>
      <c r="V1240" s="11"/>
      <c r="W1240" s="11"/>
    </row>
    <row r="1241" spans="1:23" ht="12.75" x14ac:dyDescent="0.2">
      <c r="A1241" s="5"/>
      <c r="B1241" s="5"/>
      <c r="C1241" s="9"/>
      <c r="D1241" s="9"/>
      <c r="E1241" s="9"/>
      <c r="F1241" s="9"/>
      <c r="G1241" s="9"/>
      <c r="H1241" s="9"/>
      <c r="U1241" s="11"/>
      <c r="V1241" s="11"/>
      <c r="W1241" s="11"/>
    </row>
    <row r="1242" spans="1:23" ht="12.75" x14ac:dyDescent="0.2">
      <c r="A1242" s="5"/>
      <c r="B1242" s="5"/>
      <c r="C1242" s="9"/>
      <c r="D1242" s="9"/>
      <c r="E1242" s="9"/>
      <c r="F1242" s="9"/>
      <c r="G1242" s="9"/>
      <c r="H1242" s="9"/>
      <c r="U1242" s="11"/>
      <c r="V1242" s="11"/>
      <c r="W1242" s="11"/>
    </row>
    <row r="1243" spans="1:23" ht="12.75" x14ac:dyDescent="0.2">
      <c r="A1243" s="5"/>
      <c r="B1243" s="5"/>
      <c r="C1243" s="9"/>
      <c r="D1243" s="9"/>
      <c r="E1243" s="9"/>
      <c r="F1243" s="9"/>
      <c r="G1243" s="9"/>
      <c r="H1243" s="9"/>
      <c r="U1243" s="11"/>
      <c r="V1243" s="11"/>
      <c r="W1243" s="11"/>
    </row>
    <row r="1244" spans="1:23" ht="12.75" x14ac:dyDescent="0.2">
      <c r="A1244" s="5"/>
      <c r="B1244" s="5"/>
      <c r="C1244" s="9"/>
      <c r="D1244" s="9"/>
      <c r="E1244" s="9"/>
      <c r="F1244" s="9"/>
      <c r="G1244" s="9"/>
      <c r="H1244" s="9"/>
      <c r="U1244" s="11"/>
      <c r="V1244" s="11"/>
      <c r="W1244" s="11"/>
    </row>
    <row r="1245" spans="1:23" ht="12.75" x14ac:dyDescent="0.2">
      <c r="A1245" s="5"/>
      <c r="B1245" s="5"/>
      <c r="C1245" s="9"/>
      <c r="D1245" s="9"/>
      <c r="E1245" s="9"/>
      <c r="F1245" s="9"/>
      <c r="G1245" s="9"/>
      <c r="H1245" s="9"/>
      <c r="U1245" s="11"/>
      <c r="V1245" s="11"/>
      <c r="W1245" s="11"/>
    </row>
    <row r="1246" spans="1:23" ht="12.75" x14ac:dyDescent="0.2">
      <c r="A1246" s="5"/>
      <c r="B1246" s="5"/>
      <c r="C1246" s="9"/>
      <c r="D1246" s="9"/>
      <c r="E1246" s="9"/>
      <c r="F1246" s="9"/>
      <c r="G1246" s="9"/>
      <c r="H1246" s="9"/>
      <c r="U1246" s="11"/>
      <c r="V1246" s="11"/>
      <c r="W1246" s="11"/>
    </row>
    <row r="1247" spans="1:23" ht="12.75" x14ac:dyDescent="0.2">
      <c r="A1247" s="5"/>
      <c r="B1247" s="5"/>
      <c r="C1247" s="9"/>
      <c r="D1247" s="9"/>
      <c r="E1247" s="9"/>
      <c r="F1247" s="9"/>
      <c r="G1247" s="9"/>
      <c r="H1247" s="9"/>
      <c r="U1247" s="11"/>
      <c r="V1247" s="11"/>
      <c r="W1247" s="11"/>
    </row>
    <row r="1248" spans="1:23" ht="12.75" x14ac:dyDescent="0.2">
      <c r="A1248" s="5"/>
      <c r="B1248" s="5"/>
      <c r="C1248" s="9"/>
      <c r="D1248" s="9"/>
      <c r="E1248" s="9"/>
      <c r="F1248" s="9"/>
      <c r="G1248" s="9"/>
      <c r="H1248" s="9"/>
      <c r="U1248" s="11"/>
      <c r="V1248" s="11"/>
      <c r="W1248" s="11"/>
    </row>
    <row r="1249" spans="1:23" ht="12.75" x14ac:dyDescent="0.2">
      <c r="A1249" s="5"/>
      <c r="B1249" s="5"/>
      <c r="C1249" s="9"/>
      <c r="D1249" s="9"/>
      <c r="E1249" s="9"/>
      <c r="F1249" s="9"/>
      <c r="G1249" s="9"/>
      <c r="H1249" s="9"/>
      <c r="U1249" s="11"/>
      <c r="V1249" s="11"/>
      <c r="W1249" s="11"/>
    </row>
    <row r="1250" spans="1:23" ht="12.75" x14ac:dyDescent="0.2">
      <c r="A1250" s="5"/>
      <c r="B1250" s="5"/>
      <c r="C1250" s="9"/>
      <c r="D1250" s="9"/>
      <c r="E1250" s="9"/>
      <c r="F1250" s="9"/>
      <c r="G1250" s="9"/>
      <c r="H1250" s="9"/>
      <c r="U1250" s="11"/>
      <c r="V1250" s="11"/>
      <c r="W1250" s="11"/>
    </row>
    <row r="1251" spans="1:23" ht="12.75" x14ac:dyDescent="0.2">
      <c r="A1251" s="5"/>
      <c r="B1251" s="5"/>
      <c r="C1251" s="9"/>
      <c r="D1251" s="9"/>
      <c r="E1251" s="9"/>
      <c r="F1251" s="9"/>
      <c r="G1251" s="9"/>
      <c r="H1251" s="9"/>
      <c r="U1251" s="11"/>
      <c r="V1251" s="11"/>
      <c r="W1251" s="11"/>
    </row>
    <row r="1252" spans="1:23" ht="12.75" x14ac:dyDescent="0.2">
      <c r="A1252" s="5"/>
      <c r="B1252" s="5"/>
      <c r="C1252" s="9"/>
      <c r="D1252" s="9"/>
      <c r="E1252" s="9"/>
      <c r="F1252" s="9"/>
      <c r="G1252" s="9"/>
      <c r="H1252" s="9"/>
      <c r="U1252" s="11"/>
      <c r="V1252" s="11"/>
      <c r="W1252" s="11"/>
    </row>
    <row r="1253" spans="1:23" ht="12.75" x14ac:dyDescent="0.2">
      <c r="A1253" s="5"/>
      <c r="B1253" s="5"/>
      <c r="C1253" s="9"/>
      <c r="D1253" s="9"/>
      <c r="E1253" s="9"/>
      <c r="F1253" s="9"/>
      <c r="G1253" s="9"/>
      <c r="H1253" s="9"/>
      <c r="U1253" s="11"/>
      <c r="V1253" s="11"/>
      <c r="W1253" s="11"/>
    </row>
    <row r="1254" spans="1:23" ht="12.75" x14ac:dyDescent="0.2">
      <c r="A1254" s="5"/>
      <c r="B1254" s="5"/>
      <c r="C1254" s="9"/>
      <c r="D1254" s="9"/>
      <c r="E1254" s="9"/>
      <c r="F1254" s="9"/>
      <c r="G1254" s="9"/>
      <c r="H1254" s="9"/>
      <c r="U1254" s="11"/>
      <c r="V1254" s="11"/>
      <c r="W1254" s="11"/>
    </row>
    <row r="1255" spans="1:23" ht="12.75" x14ac:dyDescent="0.2">
      <c r="A1255" s="5"/>
      <c r="B1255" s="5"/>
      <c r="C1255" s="9"/>
      <c r="D1255" s="9"/>
      <c r="E1255" s="9"/>
      <c r="F1255" s="9"/>
      <c r="G1255" s="9"/>
      <c r="H1255" s="9"/>
      <c r="U1255" s="11"/>
      <c r="V1255" s="11"/>
      <c r="W1255" s="11"/>
    </row>
    <row r="1256" spans="1:23" ht="12.75" x14ac:dyDescent="0.2">
      <c r="A1256" s="5"/>
      <c r="B1256" s="5"/>
      <c r="C1256" s="9"/>
      <c r="D1256" s="9"/>
      <c r="E1256" s="9"/>
      <c r="F1256" s="9"/>
      <c r="G1256" s="9"/>
      <c r="H1256" s="9"/>
      <c r="U1256" s="11"/>
      <c r="V1256" s="11"/>
      <c r="W1256" s="11"/>
    </row>
    <row r="1257" spans="1:23" ht="12.75" x14ac:dyDescent="0.2">
      <c r="A1257" s="5"/>
      <c r="B1257" s="5"/>
      <c r="C1257" s="9"/>
      <c r="D1257" s="9"/>
      <c r="E1257" s="9"/>
      <c r="F1257" s="9"/>
      <c r="G1257" s="9"/>
      <c r="H1257" s="9"/>
      <c r="U1257" s="11"/>
      <c r="V1257" s="11"/>
      <c r="W1257" s="11"/>
    </row>
    <row r="1258" spans="1:23" ht="12.75" x14ac:dyDescent="0.2">
      <c r="A1258" s="5"/>
      <c r="B1258" s="5"/>
      <c r="C1258" s="9"/>
      <c r="D1258" s="9"/>
      <c r="E1258" s="9"/>
      <c r="F1258" s="9"/>
      <c r="G1258" s="9"/>
      <c r="H1258" s="9"/>
      <c r="U1258" s="11"/>
      <c r="V1258" s="11"/>
      <c r="W1258" s="11"/>
    </row>
    <row r="1259" spans="1:23" ht="12.75" x14ac:dyDescent="0.2">
      <c r="A1259" s="5"/>
      <c r="B1259" s="5"/>
      <c r="C1259" s="9"/>
      <c r="D1259" s="9"/>
      <c r="E1259" s="9"/>
      <c r="F1259" s="9"/>
      <c r="G1259" s="9"/>
      <c r="H1259" s="9"/>
      <c r="U1259" s="11"/>
      <c r="V1259" s="11"/>
      <c r="W1259" s="11"/>
    </row>
    <row r="1260" spans="1:23" ht="12.75" x14ac:dyDescent="0.2">
      <c r="A1260" s="5"/>
      <c r="B1260" s="5"/>
      <c r="C1260" s="9"/>
      <c r="D1260" s="9"/>
      <c r="E1260" s="9"/>
      <c r="F1260" s="9"/>
      <c r="G1260" s="9"/>
      <c r="H1260" s="9"/>
      <c r="U1260" s="11"/>
      <c r="V1260" s="11"/>
      <c r="W1260" s="11"/>
    </row>
    <row r="1261" spans="1:23" ht="12.75" x14ac:dyDescent="0.2">
      <c r="A1261" s="5"/>
      <c r="B1261" s="5"/>
      <c r="C1261" s="9"/>
      <c r="D1261" s="9"/>
      <c r="E1261" s="9"/>
      <c r="F1261" s="9"/>
      <c r="G1261" s="9"/>
      <c r="H1261" s="9"/>
      <c r="U1261" s="11"/>
      <c r="V1261" s="11"/>
      <c r="W1261" s="11"/>
    </row>
    <row r="1262" spans="1:23" ht="12.75" x14ac:dyDescent="0.2">
      <c r="A1262" s="5"/>
      <c r="B1262" s="5"/>
      <c r="C1262" s="9"/>
      <c r="D1262" s="9"/>
      <c r="E1262" s="9"/>
      <c r="F1262" s="9"/>
      <c r="G1262" s="9"/>
      <c r="H1262" s="9"/>
      <c r="U1262" s="11"/>
      <c r="V1262" s="11"/>
      <c r="W1262" s="11"/>
    </row>
    <row r="1263" spans="1:23" ht="12.75" x14ac:dyDescent="0.2">
      <c r="A1263" s="5"/>
      <c r="B1263" s="5"/>
      <c r="C1263" s="9"/>
      <c r="D1263" s="9"/>
      <c r="E1263" s="9"/>
      <c r="F1263" s="9"/>
      <c r="G1263" s="9"/>
      <c r="H1263" s="9"/>
      <c r="U1263" s="11"/>
      <c r="V1263" s="11"/>
      <c r="W1263" s="11"/>
    </row>
    <row r="1264" spans="1:23" ht="12.75" x14ac:dyDescent="0.2">
      <c r="A1264" s="5"/>
      <c r="B1264" s="5"/>
      <c r="C1264" s="9"/>
      <c r="D1264" s="9"/>
      <c r="E1264" s="9"/>
      <c r="F1264" s="9"/>
      <c r="G1264" s="9"/>
      <c r="H1264" s="9"/>
      <c r="U1264" s="11"/>
      <c r="V1264" s="11"/>
      <c r="W1264" s="11"/>
    </row>
    <row r="1265" spans="1:23" ht="12.75" x14ac:dyDescent="0.2">
      <c r="A1265" s="5"/>
      <c r="B1265" s="5"/>
      <c r="C1265" s="9"/>
      <c r="D1265" s="9"/>
      <c r="E1265" s="9"/>
      <c r="F1265" s="9"/>
      <c r="G1265" s="9"/>
      <c r="H1265" s="9"/>
      <c r="U1265" s="11"/>
      <c r="V1265" s="11"/>
      <c r="W1265" s="11"/>
    </row>
    <row r="1266" spans="1:23" ht="12.75" x14ac:dyDescent="0.2">
      <c r="A1266" s="5"/>
      <c r="B1266" s="5"/>
      <c r="C1266" s="9"/>
      <c r="D1266" s="9"/>
      <c r="E1266" s="9"/>
      <c r="F1266" s="9"/>
      <c r="G1266" s="9"/>
      <c r="H1266" s="9"/>
      <c r="U1266" s="11"/>
      <c r="V1266" s="11"/>
      <c r="W1266" s="11"/>
    </row>
    <row r="1267" spans="1:23" ht="12.75" x14ac:dyDescent="0.2">
      <c r="A1267" s="5"/>
      <c r="B1267" s="5"/>
      <c r="C1267" s="9"/>
      <c r="D1267" s="9"/>
      <c r="E1267" s="9"/>
      <c r="F1267" s="9"/>
      <c r="G1267" s="9"/>
      <c r="H1267" s="9"/>
      <c r="U1267" s="11"/>
      <c r="V1267" s="11"/>
      <c r="W1267" s="11"/>
    </row>
    <row r="1268" spans="1:23" ht="12.75" x14ac:dyDescent="0.2">
      <c r="A1268" s="5"/>
      <c r="B1268" s="5"/>
      <c r="C1268" s="9"/>
      <c r="D1268" s="9"/>
      <c r="E1268" s="9"/>
      <c r="F1268" s="9"/>
      <c r="G1268" s="9"/>
      <c r="H1268" s="9"/>
      <c r="U1268" s="11"/>
      <c r="V1268" s="11"/>
      <c r="W1268" s="11"/>
    </row>
    <row r="1269" spans="1:23" ht="12.75" x14ac:dyDescent="0.2">
      <c r="A1269" s="5"/>
      <c r="B1269" s="5"/>
      <c r="C1269" s="9"/>
      <c r="D1269" s="9"/>
      <c r="E1269" s="9"/>
      <c r="F1269" s="9"/>
      <c r="G1269" s="9"/>
      <c r="H1269" s="9"/>
      <c r="U1269" s="11"/>
      <c r="V1269" s="11"/>
      <c r="W1269" s="11"/>
    </row>
    <row r="1270" spans="1:23" ht="12.75" x14ac:dyDescent="0.2">
      <c r="A1270" s="5"/>
      <c r="B1270" s="5"/>
      <c r="C1270" s="9"/>
      <c r="D1270" s="9"/>
      <c r="E1270" s="9"/>
      <c r="F1270" s="9"/>
      <c r="G1270" s="9"/>
      <c r="H1270" s="9"/>
      <c r="U1270" s="11"/>
      <c r="V1270" s="11"/>
      <c r="W1270" s="11"/>
    </row>
    <row r="1271" spans="1:23" ht="12.75" x14ac:dyDescent="0.2">
      <c r="A1271" s="5"/>
      <c r="B1271" s="5"/>
      <c r="C1271" s="9"/>
      <c r="D1271" s="9"/>
      <c r="E1271" s="9"/>
      <c r="F1271" s="9"/>
      <c r="G1271" s="9"/>
      <c r="H1271" s="9"/>
      <c r="U1271" s="11"/>
      <c r="V1271" s="11"/>
      <c r="W1271" s="11"/>
    </row>
    <row r="1272" spans="1:23" ht="12.75" x14ac:dyDescent="0.2">
      <c r="A1272" s="5"/>
      <c r="B1272" s="5"/>
      <c r="C1272" s="9"/>
      <c r="D1272" s="9"/>
      <c r="E1272" s="9"/>
      <c r="F1272" s="9"/>
      <c r="G1272" s="9"/>
      <c r="H1272" s="9"/>
      <c r="U1272" s="11"/>
      <c r="V1272" s="11"/>
      <c r="W1272" s="11"/>
    </row>
    <row r="1273" spans="1:23" ht="12.75" x14ac:dyDescent="0.2">
      <c r="A1273" s="5"/>
      <c r="B1273" s="5"/>
      <c r="C1273" s="9"/>
      <c r="D1273" s="9"/>
      <c r="E1273" s="9"/>
      <c r="F1273" s="9"/>
      <c r="G1273" s="9"/>
      <c r="H1273" s="9"/>
      <c r="U1273" s="11"/>
      <c r="V1273" s="11"/>
      <c r="W1273" s="11"/>
    </row>
    <row r="1274" spans="1:23" ht="12.75" x14ac:dyDescent="0.2">
      <c r="A1274" s="5"/>
      <c r="B1274" s="5"/>
      <c r="C1274" s="9"/>
      <c r="D1274" s="9"/>
      <c r="E1274" s="9"/>
      <c r="F1274" s="9"/>
      <c r="G1274" s="9"/>
      <c r="H1274" s="9"/>
      <c r="U1274" s="11"/>
      <c r="V1274" s="11"/>
      <c r="W1274" s="11"/>
    </row>
    <row r="1275" spans="1:23" ht="12.75" x14ac:dyDescent="0.2">
      <c r="A1275" s="5"/>
      <c r="B1275" s="5"/>
      <c r="C1275" s="9"/>
      <c r="D1275" s="9"/>
      <c r="E1275" s="9"/>
      <c r="F1275" s="9"/>
      <c r="G1275" s="9"/>
      <c r="H1275" s="9"/>
      <c r="U1275" s="11"/>
      <c r="V1275" s="11"/>
      <c r="W1275" s="11"/>
    </row>
    <row r="1276" spans="1:23" ht="12.75" x14ac:dyDescent="0.2">
      <c r="A1276" s="5"/>
      <c r="B1276" s="5"/>
      <c r="C1276" s="9"/>
      <c r="D1276" s="9"/>
      <c r="E1276" s="9"/>
      <c r="F1276" s="9"/>
      <c r="G1276" s="9"/>
      <c r="H1276" s="9"/>
      <c r="U1276" s="11"/>
      <c r="V1276" s="11"/>
      <c r="W1276" s="11"/>
    </row>
    <row r="1277" spans="1:23" ht="12.75" x14ac:dyDescent="0.2">
      <c r="A1277" s="5"/>
      <c r="B1277" s="5"/>
      <c r="C1277" s="9"/>
      <c r="D1277" s="9"/>
      <c r="E1277" s="9"/>
      <c r="F1277" s="9"/>
      <c r="G1277" s="9"/>
      <c r="H1277" s="9"/>
      <c r="U1277" s="11"/>
      <c r="V1277" s="11"/>
      <c r="W1277" s="11"/>
    </row>
    <row r="1278" spans="1:23" ht="12.75" x14ac:dyDescent="0.2">
      <c r="A1278" s="5"/>
      <c r="B1278" s="5"/>
      <c r="C1278" s="9"/>
      <c r="D1278" s="9"/>
      <c r="E1278" s="9"/>
      <c r="F1278" s="9"/>
      <c r="G1278" s="9"/>
      <c r="H1278" s="9"/>
      <c r="U1278" s="11"/>
      <c r="V1278" s="11"/>
      <c r="W1278" s="11"/>
    </row>
    <row r="1279" spans="1:23" ht="12.75" x14ac:dyDescent="0.2">
      <c r="A1279" s="5"/>
      <c r="B1279" s="5"/>
      <c r="C1279" s="9"/>
      <c r="D1279" s="9"/>
      <c r="E1279" s="9"/>
      <c r="F1279" s="9"/>
      <c r="G1279" s="9"/>
      <c r="H1279" s="9"/>
      <c r="U1279" s="11"/>
      <c r="V1279" s="11"/>
      <c r="W1279" s="11"/>
    </row>
    <row r="1280" spans="1:23" ht="12.75" x14ac:dyDescent="0.2">
      <c r="A1280" s="5"/>
      <c r="B1280" s="5"/>
      <c r="C1280" s="9"/>
      <c r="D1280" s="9"/>
      <c r="E1280" s="9"/>
      <c r="F1280" s="9"/>
      <c r="G1280" s="9"/>
      <c r="H1280" s="9"/>
      <c r="U1280" s="11"/>
      <c r="V1280" s="11"/>
      <c r="W1280" s="11"/>
    </row>
    <row r="1281" spans="1:23" ht="12.75" x14ac:dyDescent="0.2">
      <c r="A1281" s="5"/>
      <c r="B1281" s="5"/>
      <c r="C1281" s="9"/>
      <c r="D1281" s="9"/>
      <c r="E1281" s="9"/>
      <c r="F1281" s="9"/>
      <c r="G1281" s="9"/>
      <c r="H1281" s="9"/>
      <c r="U1281" s="11"/>
      <c r="V1281" s="11"/>
      <c r="W1281" s="11"/>
    </row>
    <row r="1282" spans="1:23" ht="12.75" x14ac:dyDescent="0.2">
      <c r="A1282" s="5"/>
      <c r="B1282" s="5"/>
      <c r="C1282" s="9"/>
      <c r="D1282" s="9"/>
      <c r="E1282" s="9"/>
      <c r="F1282" s="9"/>
      <c r="G1282" s="9"/>
      <c r="H1282" s="9"/>
      <c r="U1282" s="11"/>
      <c r="V1282" s="11"/>
      <c r="W1282" s="11"/>
    </row>
    <row r="1283" spans="1:23" ht="12.75" x14ac:dyDescent="0.2">
      <c r="A1283" s="5"/>
      <c r="B1283" s="5"/>
      <c r="C1283" s="9"/>
      <c r="D1283" s="9"/>
      <c r="E1283" s="9"/>
      <c r="F1283" s="9"/>
      <c r="G1283" s="9"/>
      <c r="H1283" s="9"/>
      <c r="U1283" s="11"/>
      <c r="V1283" s="11"/>
      <c r="W1283" s="11"/>
    </row>
    <row r="1284" spans="1:23" ht="12.75" x14ac:dyDescent="0.2">
      <c r="A1284" s="5"/>
      <c r="B1284" s="5"/>
      <c r="C1284" s="9"/>
      <c r="D1284" s="9"/>
      <c r="E1284" s="9"/>
      <c r="F1284" s="9"/>
      <c r="G1284" s="9"/>
      <c r="H1284" s="9"/>
      <c r="U1284" s="11"/>
      <c r="V1284" s="11"/>
      <c r="W1284" s="11"/>
    </row>
    <row r="1285" spans="1:23" ht="12.75" x14ac:dyDescent="0.2">
      <c r="A1285" s="5"/>
      <c r="B1285" s="5"/>
      <c r="C1285" s="9"/>
      <c r="D1285" s="9"/>
      <c r="E1285" s="9"/>
      <c r="F1285" s="9"/>
      <c r="G1285" s="9"/>
      <c r="H1285" s="9"/>
      <c r="U1285" s="11"/>
      <c r="V1285" s="11"/>
      <c r="W1285" s="11"/>
    </row>
    <row r="1286" spans="1:23" ht="12.75" x14ac:dyDescent="0.2">
      <c r="A1286" s="5"/>
      <c r="B1286" s="5"/>
      <c r="C1286" s="9"/>
      <c r="D1286" s="9"/>
      <c r="E1286" s="9"/>
      <c r="F1286" s="9"/>
      <c r="G1286" s="9"/>
      <c r="H1286" s="9"/>
      <c r="U1286" s="11"/>
      <c r="V1286" s="11"/>
      <c r="W1286" s="11"/>
    </row>
    <row r="1287" spans="1:23" ht="12.75" x14ac:dyDescent="0.2">
      <c r="A1287" s="5"/>
      <c r="B1287" s="5"/>
      <c r="C1287" s="9"/>
      <c r="D1287" s="9"/>
      <c r="E1287" s="9"/>
      <c r="F1287" s="9"/>
      <c r="G1287" s="9"/>
      <c r="H1287" s="9"/>
      <c r="U1287" s="11"/>
      <c r="V1287" s="11"/>
      <c r="W1287" s="11"/>
    </row>
    <row r="1288" spans="1:23" ht="12.75" x14ac:dyDescent="0.2">
      <c r="A1288" s="5"/>
      <c r="B1288" s="5"/>
      <c r="C1288" s="9"/>
      <c r="D1288" s="9"/>
      <c r="E1288" s="9"/>
      <c r="F1288" s="9"/>
      <c r="G1288" s="9"/>
      <c r="H1288" s="9"/>
      <c r="U1288" s="11"/>
      <c r="V1288" s="11"/>
      <c r="W1288" s="11"/>
    </row>
    <row r="1289" spans="1:23" ht="12.75" x14ac:dyDescent="0.2">
      <c r="A1289" s="5"/>
      <c r="B1289" s="5"/>
      <c r="C1289" s="9"/>
      <c r="D1289" s="9"/>
      <c r="E1289" s="9"/>
      <c r="F1289" s="9"/>
      <c r="G1289" s="9"/>
      <c r="H1289" s="9"/>
      <c r="U1289" s="11"/>
      <c r="V1289" s="11"/>
      <c r="W1289" s="11"/>
    </row>
    <row r="1290" spans="1:23" ht="12.75" x14ac:dyDescent="0.2">
      <c r="A1290" s="5"/>
      <c r="B1290" s="5"/>
      <c r="C1290" s="9"/>
      <c r="D1290" s="9"/>
      <c r="E1290" s="9"/>
      <c r="F1290" s="9"/>
      <c r="G1290" s="9"/>
      <c r="H1290" s="9"/>
      <c r="U1290" s="11"/>
      <c r="V1290" s="11"/>
      <c r="W1290" s="11"/>
    </row>
    <row r="1291" spans="1:23" ht="12.75" x14ac:dyDescent="0.2">
      <c r="A1291" s="5"/>
      <c r="B1291" s="5"/>
      <c r="C1291" s="9"/>
      <c r="D1291" s="9"/>
      <c r="E1291" s="9"/>
      <c r="F1291" s="9"/>
      <c r="G1291" s="9"/>
      <c r="H1291" s="9"/>
      <c r="U1291" s="11"/>
      <c r="V1291" s="11"/>
      <c r="W1291" s="11"/>
    </row>
    <row r="1292" spans="1:23" ht="12.75" x14ac:dyDescent="0.2">
      <c r="A1292" s="5"/>
      <c r="B1292" s="5"/>
      <c r="C1292" s="9"/>
      <c r="D1292" s="9"/>
      <c r="E1292" s="9"/>
      <c r="F1292" s="9"/>
      <c r="G1292" s="9"/>
      <c r="H1292" s="9"/>
      <c r="U1292" s="11"/>
      <c r="V1292" s="11"/>
      <c r="W1292" s="11"/>
    </row>
    <row r="1293" spans="1:23" ht="12.75" x14ac:dyDescent="0.2">
      <c r="A1293" s="5"/>
      <c r="B1293" s="5"/>
      <c r="C1293" s="9"/>
      <c r="D1293" s="9"/>
      <c r="E1293" s="9"/>
      <c r="F1293" s="9"/>
      <c r="G1293" s="9"/>
      <c r="H1293" s="9"/>
      <c r="U1293" s="11"/>
      <c r="V1293" s="11"/>
      <c r="W1293" s="11"/>
    </row>
    <row r="1294" spans="1:23" ht="12.75" x14ac:dyDescent="0.2">
      <c r="A1294" s="5"/>
      <c r="B1294" s="5"/>
      <c r="C1294" s="9"/>
      <c r="D1294" s="9"/>
      <c r="E1294" s="9"/>
      <c r="F1294" s="9"/>
      <c r="G1294" s="9"/>
      <c r="H1294" s="9"/>
      <c r="U1294" s="11"/>
      <c r="V1294" s="11"/>
      <c r="W1294" s="11"/>
    </row>
    <row r="1295" spans="1:23" ht="12.75" x14ac:dyDescent="0.2">
      <c r="A1295" s="5"/>
      <c r="B1295" s="5"/>
      <c r="C1295" s="9"/>
      <c r="D1295" s="9"/>
      <c r="E1295" s="9"/>
      <c r="F1295" s="9"/>
      <c r="G1295" s="9"/>
      <c r="H1295" s="9"/>
      <c r="U1295" s="11"/>
      <c r="V1295" s="11"/>
      <c r="W1295" s="11"/>
    </row>
    <row r="1296" spans="1:23" ht="12.75" x14ac:dyDescent="0.2">
      <c r="A1296" s="5"/>
      <c r="B1296" s="5"/>
      <c r="C1296" s="9"/>
      <c r="D1296" s="9"/>
      <c r="E1296" s="9"/>
      <c r="F1296" s="9"/>
      <c r="G1296" s="9"/>
      <c r="H1296" s="9"/>
      <c r="U1296" s="11"/>
      <c r="V1296" s="11"/>
      <c r="W1296" s="11"/>
    </row>
    <row r="1297" spans="1:23" ht="12.75" x14ac:dyDescent="0.2">
      <c r="A1297" s="5"/>
      <c r="B1297" s="5"/>
      <c r="C1297" s="9"/>
      <c r="D1297" s="9"/>
      <c r="E1297" s="9"/>
      <c r="F1297" s="9"/>
      <c r="G1297" s="9"/>
      <c r="H1297" s="9"/>
      <c r="U1297" s="11"/>
      <c r="V1297" s="11"/>
      <c r="W1297" s="11"/>
    </row>
    <row r="1298" spans="1:23" ht="12.75" x14ac:dyDescent="0.2">
      <c r="A1298" s="5"/>
      <c r="B1298" s="5"/>
      <c r="C1298" s="9"/>
      <c r="D1298" s="9"/>
      <c r="E1298" s="9"/>
      <c r="F1298" s="9"/>
      <c r="G1298" s="9"/>
      <c r="H1298" s="9"/>
      <c r="U1298" s="11"/>
      <c r="V1298" s="11"/>
      <c r="W1298" s="11"/>
    </row>
    <row r="1299" spans="1:23" ht="12.75" x14ac:dyDescent="0.2">
      <c r="A1299" s="5"/>
      <c r="B1299" s="5"/>
      <c r="C1299" s="9"/>
      <c r="D1299" s="9"/>
      <c r="E1299" s="9"/>
      <c r="F1299" s="9"/>
      <c r="G1299" s="9"/>
      <c r="H1299" s="9"/>
      <c r="U1299" s="11"/>
      <c r="V1299" s="11"/>
      <c r="W1299" s="11"/>
    </row>
    <row r="1300" spans="1:23" ht="12.75" x14ac:dyDescent="0.2">
      <c r="A1300" s="5"/>
      <c r="B1300" s="5"/>
      <c r="C1300" s="9"/>
      <c r="D1300" s="9"/>
      <c r="E1300" s="9"/>
      <c r="F1300" s="9"/>
      <c r="G1300" s="9"/>
      <c r="H1300" s="9"/>
      <c r="U1300" s="11"/>
      <c r="V1300" s="11"/>
      <c r="W1300" s="11"/>
    </row>
    <row r="1301" spans="1:23" ht="12.75" x14ac:dyDescent="0.2">
      <c r="A1301" s="5"/>
      <c r="B1301" s="5"/>
      <c r="C1301" s="9"/>
      <c r="D1301" s="9"/>
      <c r="E1301" s="9"/>
      <c r="F1301" s="9"/>
      <c r="G1301" s="9"/>
      <c r="H1301" s="9"/>
      <c r="U1301" s="11"/>
      <c r="V1301" s="11"/>
      <c r="W1301" s="11"/>
    </row>
    <row r="1302" spans="1:23" ht="12.75" x14ac:dyDescent="0.2">
      <c r="A1302" s="5"/>
      <c r="B1302" s="5"/>
      <c r="C1302" s="9"/>
      <c r="D1302" s="9"/>
      <c r="E1302" s="9"/>
      <c r="F1302" s="9"/>
      <c r="G1302" s="9"/>
      <c r="H1302" s="9"/>
      <c r="U1302" s="11"/>
      <c r="V1302" s="11"/>
      <c r="W1302" s="11"/>
    </row>
    <row r="1303" spans="1:23" ht="12.75" x14ac:dyDescent="0.2">
      <c r="A1303" s="5"/>
      <c r="B1303" s="5"/>
      <c r="C1303" s="9"/>
      <c r="D1303" s="9"/>
      <c r="E1303" s="9"/>
      <c r="F1303" s="9"/>
      <c r="G1303" s="9"/>
      <c r="H1303" s="9"/>
      <c r="U1303" s="11"/>
      <c r="V1303" s="11"/>
      <c r="W1303" s="11"/>
    </row>
    <row r="1304" spans="1:23" ht="12.75" x14ac:dyDescent="0.2">
      <c r="A1304" s="5"/>
      <c r="B1304" s="5"/>
      <c r="C1304" s="9"/>
      <c r="D1304" s="9"/>
      <c r="E1304" s="9"/>
      <c r="F1304" s="9"/>
      <c r="G1304" s="9"/>
      <c r="H1304" s="9"/>
      <c r="U1304" s="11"/>
      <c r="V1304" s="11"/>
      <c r="W1304" s="11"/>
    </row>
    <row r="1305" spans="1:23" ht="12.75" x14ac:dyDescent="0.2">
      <c r="A1305" s="5"/>
      <c r="B1305" s="5"/>
      <c r="C1305" s="9"/>
      <c r="D1305" s="9"/>
      <c r="E1305" s="9"/>
      <c r="F1305" s="9"/>
      <c r="G1305" s="9"/>
      <c r="H1305" s="9"/>
      <c r="U1305" s="11"/>
      <c r="V1305" s="11"/>
      <c r="W1305" s="11"/>
    </row>
    <row r="1306" spans="1:23" ht="12.75" x14ac:dyDescent="0.2">
      <c r="A1306" s="5"/>
      <c r="B1306" s="5"/>
      <c r="C1306" s="9"/>
      <c r="D1306" s="9"/>
      <c r="E1306" s="9"/>
      <c r="F1306" s="9"/>
      <c r="G1306" s="9"/>
      <c r="H1306" s="9"/>
      <c r="U1306" s="11"/>
      <c r="V1306" s="11"/>
      <c r="W1306" s="11"/>
    </row>
    <row r="1307" spans="1:23" ht="12.75" x14ac:dyDescent="0.2">
      <c r="A1307" s="5"/>
      <c r="B1307" s="5"/>
      <c r="C1307" s="9"/>
      <c r="D1307" s="9"/>
      <c r="E1307" s="9"/>
      <c r="F1307" s="9"/>
      <c r="G1307" s="9"/>
      <c r="H1307" s="9"/>
      <c r="U1307" s="11"/>
      <c r="V1307" s="11"/>
      <c r="W1307" s="11"/>
    </row>
    <row r="1308" spans="1:23" ht="12.75" x14ac:dyDescent="0.2">
      <c r="A1308" s="5"/>
      <c r="B1308" s="5"/>
      <c r="C1308" s="9"/>
      <c r="D1308" s="9"/>
      <c r="E1308" s="9"/>
      <c r="F1308" s="9"/>
      <c r="G1308" s="9"/>
      <c r="H1308" s="9"/>
      <c r="U1308" s="11"/>
      <c r="V1308" s="11"/>
      <c r="W1308" s="11"/>
    </row>
    <row r="1309" spans="1:23" ht="12.75" x14ac:dyDescent="0.2">
      <c r="A1309" s="5"/>
      <c r="B1309" s="5"/>
      <c r="C1309" s="9"/>
      <c r="D1309" s="9"/>
      <c r="E1309" s="9"/>
      <c r="F1309" s="9"/>
      <c r="G1309" s="9"/>
      <c r="H1309" s="9"/>
      <c r="U1309" s="11"/>
      <c r="V1309" s="11"/>
      <c r="W1309" s="11"/>
    </row>
    <row r="1310" spans="1:23" ht="12.75" x14ac:dyDescent="0.2">
      <c r="A1310" s="5"/>
      <c r="B1310" s="5"/>
      <c r="C1310" s="9"/>
      <c r="D1310" s="9"/>
      <c r="E1310" s="9"/>
      <c r="F1310" s="9"/>
      <c r="G1310" s="9"/>
      <c r="H1310" s="9"/>
      <c r="U1310" s="11"/>
      <c r="V1310" s="11"/>
      <c r="W1310" s="11"/>
    </row>
    <row r="1311" spans="1:23" ht="12.75" x14ac:dyDescent="0.2">
      <c r="A1311" s="5"/>
      <c r="B1311" s="5"/>
      <c r="C1311" s="9"/>
      <c r="D1311" s="9"/>
      <c r="E1311" s="9"/>
      <c r="F1311" s="9"/>
      <c r="G1311" s="9"/>
      <c r="H1311" s="9"/>
      <c r="U1311" s="11"/>
      <c r="V1311" s="11"/>
      <c r="W1311" s="11"/>
    </row>
    <row r="1312" spans="1:23" ht="12.75" x14ac:dyDescent="0.2">
      <c r="A1312" s="5"/>
      <c r="B1312" s="5"/>
      <c r="C1312" s="9"/>
      <c r="D1312" s="9"/>
      <c r="E1312" s="9"/>
      <c r="F1312" s="9"/>
      <c r="G1312" s="9"/>
      <c r="H1312" s="9"/>
      <c r="U1312" s="11"/>
      <c r="V1312" s="11"/>
      <c r="W1312" s="11"/>
    </row>
    <row r="1313" spans="1:23" ht="12.75" x14ac:dyDescent="0.2">
      <c r="A1313" s="5"/>
      <c r="B1313" s="5"/>
      <c r="C1313" s="9"/>
      <c r="D1313" s="9"/>
      <c r="E1313" s="9"/>
      <c r="F1313" s="9"/>
      <c r="G1313" s="9"/>
      <c r="H1313" s="9"/>
      <c r="U1313" s="11"/>
      <c r="V1313" s="11"/>
      <c r="W1313" s="11"/>
    </row>
    <row r="1314" spans="1:23" ht="12.75" x14ac:dyDescent="0.2">
      <c r="A1314" s="5"/>
      <c r="B1314" s="5"/>
      <c r="C1314" s="9"/>
      <c r="D1314" s="9"/>
      <c r="E1314" s="9"/>
      <c r="F1314" s="9"/>
      <c r="G1314" s="9"/>
      <c r="H1314" s="9"/>
      <c r="U1314" s="11"/>
      <c r="V1314" s="11"/>
      <c r="W1314" s="11"/>
    </row>
    <row r="1315" spans="1:23" ht="12.75" x14ac:dyDescent="0.2">
      <c r="A1315" s="5"/>
      <c r="B1315" s="5"/>
      <c r="C1315" s="9"/>
      <c r="D1315" s="9"/>
      <c r="E1315" s="9"/>
      <c r="F1315" s="9"/>
      <c r="G1315" s="9"/>
      <c r="H1315" s="9"/>
      <c r="U1315" s="11"/>
      <c r="V1315" s="11"/>
      <c r="W1315" s="11"/>
    </row>
    <row r="1316" spans="1:23" ht="12.75" x14ac:dyDescent="0.2">
      <c r="A1316" s="5"/>
      <c r="B1316" s="5"/>
      <c r="C1316" s="9"/>
      <c r="D1316" s="9"/>
      <c r="E1316" s="9"/>
      <c r="F1316" s="9"/>
      <c r="G1316" s="9"/>
      <c r="H1316" s="9"/>
      <c r="U1316" s="11"/>
      <c r="V1316" s="11"/>
      <c r="W1316" s="11"/>
    </row>
    <row r="1317" spans="1:23" ht="12.75" x14ac:dyDescent="0.2">
      <c r="A1317" s="5"/>
      <c r="B1317" s="5"/>
      <c r="C1317" s="9"/>
      <c r="D1317" s="9"/>
      <c r="E1317" s="9"/>
      <c r="F1317" s="9"/>
      <c r="G1317" s="9"/>
      <c r="H1317" s="9"/>
      <c r="U1317" s="11"/>
      <c r="V1317" s="11"/>
      <c r="W1317" s="11"/>
    </row>
    <row r="1318" spans="1:23" ht="12.75" x14ac:dyDescent="0.2">
      <c r="A1318" s="5"/>
      <c r="B1318" s="5"/>
      <c r="C1318" s="9"/>
      <c r="D1318" s="9"/>
      <c r="E1318" s="9"/>
      <c r="F1318" s="9"/>
      <c r="G1318" s="9"/>
      <c r="H1318" s="9"/>
      <c r="U1318" s="11"/>
      <c r="V1318" s="11"/>
      <c r="W1318" s="11"/>
    </row>
    <row r="1319" spans="1:23" ht="12.75" x14ac:dyDescent="0.2">
      <c r="A1319" s="5"/>
      <c r="B1319" s="5"/>
      <c r="C1319" s="9"/>
      <c r="D1319" s="9"/>
      <c r="E1319" s="9"/>
      <c r="F1319" s="9"/>
      <c r="G1319" s="9"/>
      <c r="H1319" s="9"/>
      <c r="U1319" s="11"/>
      <c r="V1319" s="11"/>
      <c r="W1319" s="11"/>
    </row>
    <row r="1320" spans="1:23" ht="12.75" x14ac:dyDescent="0.2">
      <c r="A1320" s="5"/>
      <c r="B1320" s="5"/>
      <c r="C1320" s="9"/>
      <c r="D1320" s="9"/>
      <c r="E1320" s="9"/>
      <c r="F1320" s="9"/>
      <c r="G1320" s="9"/>
      <c r="H1320" s="9"/>
      <c r="U1320" s="11"/>
      <c r="V1320" s="11"/>
      <c r="W1320" s="11"/>
    </row>
    <row r="1321" spans="1:23" ht="12.75" x14ac:dyDescent="0.2">
      <c r="A1321" s="5"/>
      <c r="B1321" s="5"/>
      <c r="C1321" s="9"/>
      <c r="D1321" s="9"/>
      <c r="E1321" s="9"/>
      <c r="F1321" s="9"/>
      <c r="G1321" s="9"/>
      <c r="H1321" s="9"/>
      <c r="U1321" s="11"/>
      <c r="V1321" s="11"/>
      <c r="W1321" s="11"/>
    </row>
    <row r="1322" spans="1:23" ht="12.75" x14ac:dyDescent="0.2">
      <c r="A1322" s="5"/>
      <c r="B1322" s="5"/>
      <c r="C1322" s="9"/>
      <c r="D1322" s="9"/>
      <c r="E1322" s="9"/>
      <c r="F1322" s="9"/>
      <c r="G1322" s="9"/>
      <c r="H1322" s="9"/>
      <c r="U1322" s="11"/>
      <c r="V1322" s="11"/>
      <c r="W1322" s="11"/>
    </row>
    <row r="1323" spans="1:23" ht="12.75" x14ac:dyDescent="0.2">
      <c r="A1323" s="5"/>
      <c r="B1323" s="5"/>
      <c r="C1323" s="9"/>
      <c r="D1323" s="9"/>
      <c r="E1323" s="9"/>
      <c r="F1323" s="9"/>
      <c r="G1323" s="9"/>
      <c r="H1323" s="9"/>
      <c r="U1323" s="11"/>
      <c r="V1323" s="11"/>
      <c r="W1323" s="11"/>
    </row>
    <row r="1324" spans="1:23" ht="12.75" x14ac:dyDescent="0.2">
      <c r="A1324" s="5"/>
      <c r="B1324" s="5"/>
      <c r="C1324" s="9"/>
      <c r="D1324" s="9"/>
      <c r="E1324" s="9"/>
      <c r="F1324" s="9"/>
      <c r="G1324" s="9"/>
      <c r="H1324" s="9"/>
      <c r="U1324" s="11"/>
      <c r="V1324" s="11"/>
      <c r="W1324" s="11"/>
    </row>
    <row r="1325" spans="1:23" ht="12.75" x14ac:dyDescent="0.2">
      <c r="A1325" s="5"/>
      <c r="B1325" s="5"/>
      <c r="C1325" s="9"/>
      <c r="D1325" s="9"/>
      <c r="E1325" s="9"/>
      <c r="F1325" s="9"/>
      <c r="G1325" s="9"/>
      <c r="H1325" s="9"/>
      <c r="U1325" s="11"/>
      <c r="V1325" s="11"/>
      <c r="W1325" s="11"/>
    </row>
    <row r="1326" spans="1:23" ht="12.75" x14ac:dyDescent="0.2">
      <c r="A1326" s="5"/>
      <c r="B1326" s="5"/>
      <c r="C1326" s="9"/>
      <c r="D1326" s="9"/>
      <c r="E1326" s="9"/>
      <c r="F1326" s="9"/>
      <c r="G1326" s="9"/>
      <c r="H1326" s="9"/>
      <c r="U1326" s="11"/>
      <c r="V1326" s="11"/>
      <c r="W1326" s="11"/>
    </row>
    <row r="1327" spans="1:23" ht="12.75" x14ac:dyDescent="0.2">
      <c r="A1327" s="5"/>
      <c r="B1327" s="5"/>
      <c r="C1327" s="9"/>
      <c r="D1327" s="9"/>
      <c r="E1327" s="9"/>
      <c r="F1327" s="9"/>
      <c r="G1327" s="9"/>
      <c r="H1327" s="9"/>
      <c r="U1327" s="11"/>
      <c r="V1327" s="11"/>
      <c r="W1327" s="11"/>
    </row>
    <row r="1328" spans="1:23" ht="12.75" x14ac:dyDescent="0.2">
      <c r="A1328" s="5"/>
      <c r="B1328" s="5"/>
      <c r="C1328" s="9"/>
      <c r="D1328" s="9"/>
      <c r="E1328" s="9"/>
      <c r="F1328" s="9"/>
      <c r="G1328" s="9"/>
      <c r="H1328" s="9"/>
      <c r="U1328" s="11"/>
      <c r="V1328" s="11"/>
      <c r="W1328" s="11"/>
    </row>
    <row r="1329" spans="1:23" ht="12.75" x14ac:dyDescent="0.2">
      <c r="A1329" s="5"/>
      <c r="B1329" s="5"/>
      <c r="C1329" s="9"/>
      <c r="D1329" s="9"/>
      <c r="E1329" s="9"/>
      <c r="F1329" s="9"/>
      <c r="G1329" s="9"/>
      <c r="H1329" s="9"/>
      <c r="U1329" s="11"/>
      <c r="V1329" s="11"/>
      <c r="W1329" s="11"/>
    </row>
    <row r="1330" spans="1:23" ht="12.75" x14ac:dyDescent="0.2">
      <c r="A1330" s="5"/>
      <c r="B1330" s="5"/>
      <c r="C1330" s="9"/>
      <c r="D1330" s="9"/>
      <c r="E1330" s="9"/>
      <c r="F1330" s="9"/>
      <c r="G1330" s="9"/>
      <c r="H1330" s="9"/>
      <c r="U1330" s="11"/>
      <c r="V1330" s="11"/>
      <c r="W1330" s="11"/>
    </row>
    <row r="1331" spans="1:23" ht="12.75" x14ac:dyDescent="0.2">
      <c r="A1331" s="5"/>
      <c r="B1331" s="5"/>
      <c r="C1331" s="9"/>
      <c r="D1331" s="9"/>
      <c r="E1331" s="9"/>
      <c r="F1331" s="9"/>
      <c r="G1331" s="9"/>
      <c r="H1331" s="9"/>
      <c r="U1331" s="11"/>
      <c r="V1331" s="11"/>
      <c r="W1331" s="11"/>
    </row>
    <row r="1332" spans="1:23" ht="12.75" x14ac:dyDescent="0.2">
      <c r="A1332" s="5"/>
      <c r="B1332" s="5"/>
      <c r="C1332" s="9"/>
      <c r="D1332" s="9"/>
      <c r="E1332" s="9"/>
      <c r="F1332" s="9"/>
      <c r="G1332" s="9"/>
      <c r="H1332" s="9"/>
      <c r="U1332" s="11"/>
      <c r="V1332" s="11"/>
      <c r="W1332" s="11"/>
    </row>
    <row r="1333" spans="1:23" ht="12.75" x14ac:dyDescent="0.2">
      <c r="A1333" s="5"/>
      <c r="B1333" s="5"/>
      <c r="C1333" s="9"/>
      <c r="D1333" s="9"/>
      <c r="E1333" s="9"/>
      <c r="F1333" s="9"/>
      <c r="G1333" s="9"/>
      <c r="H1333" s="9"/>
      <c r="U1333" s="11"/>
      <c r="V1333" s="11"/>
      <c r="W1333" s="11"/>
    </row>
    <row r="1334" spans="1:23" ht="12.75" x14ac:dyDescent="0.2">
      <c r="A1334" s="5"/>
      <c r="B1334" s="5"/>
      <c r="C1334" s="9"/>
      <c r="D1334" s="9"/>
      <c r="E1334" s="9"/>
      <c r="F1334" s="9"/>
      <c r="G1334" s="9"/>
      <c r="H1334" s="9"/>
      <c r="U1334" s="11"/>
      <c r="V1334" s="11"/>
      <c r="W1334" s="11"/>
    </row>
    <row r="1335" spans="1:23" ht="12.75" x14ac:dyDescent="0.2">
      <c r="A1335" s="5"/>
      <c r="B1335" s="5"/>
      <c r="C1335" s="9"/>
      <c r="D1335" s="9"/>
      <c r="E1335" s="9"/>
      <c r="F1335" s="9"/>
      <c r="G1335" s="9"/>
      <c r="H1335" s="9"/>
      <c r="U1335" s="11"/>
      <c r="V1335" s="11"/>
      <c r="W1335" s="11"/>
    </row>
    <row r="1336" spans="1:23" ht="12.75" x14ac:dyDescent="0.2">
      <c r="A1336" s="5"/>
      <c r="B1336" s="5"/>
      <c r="C1336" s="9"/>
      <c r="D1336" s="9"/>
      <c r="E1336" s="9"/>
      <c r="F1336" s="9"/>
      <c r="G1336" s="9"/>
      <c r="H1336" s="9"/>
      <c r="U1336" s="11"/>
      <c r="V1336" s="11"/>
      <c r="W1336" s="11"/>
    </row>
    <row r="1337" spans="1:23" ht="12.75" x14ac:dyDescent="0.2">
      <c r="A1337" s="5"/>
      <c r="B1337" s="5"/>
      <c r="C1337" s="9"/>
      <c r="D1337" s="9"/>
      <c r="E1337" s="9"/>
      <c r="F1337" s="9"/>
      <c r="G1337" s="9"/>
      <c r="H1337" s="9"/>
      <c r="U1337" s="11"/>
      <c r="V1337" s="11"/>
      <c r="W1337" s="11"/>
    </row>
    <row r="1338" spans="1:23" ht="12.75" x14ac:dyDescent="0.2">
      <c r="A1338" s="5"/>
      <c r="B1338" s="5"/>
      <c r="C1338" s="9"/>
      <c r="D1338" s="9"/>
      <c r="E1338" s="9"/>
      <c r="F1338" s="9"/>
      <c r="G1338" s="9"/>
      <c r="H1338" s="9"/>
      <c r="U1338" s="11"/>
      <c r="V1338" s="11"/>
      <c r="W1338" s="11"/>
    </row>
    <row r="1339" spans="1:23" ht="12.75" x14ac:dyDescent="0.2">
      <c r="A1339" s="5"/>
      <c r="B1339" s="5"/>
      <c r="C1339" s="9"/>
      <c r="D1339" s="9"/>
      <c r="E1339" s="9"/>
      <c r="F1339" s="9"/>
      <c r="G1339" s="9"/>
      <c r="H1339" s="9"/>
      <c r="U1339" s="11"/>
      <c r="V1339" s="11"/>
      <c r="W1339" s="11"/>
    </row>
    <row r="1340" spans="1:23" ht="12.75" x14ac:dyDescent="0.2">
      <c r="A1340" s="5"/>
      <c r="B1340" s="5"/>
      <c r="C1340" s="9"/>
      <c r="D1340" s="9"/>
      <c r="E1340" s="9"/>
      <c r="F1340" s="9"/>
      <c r="G1340" s="9"/>
      <c r="H1340" s="9"/>
      <c r="U1340" s="11"/>
      <c r="V1340" s="11"/>
      <c r="W1340" s="11"/>
    </row>
    <row r="1341" spans="1:23" ht="12.75" x14ac:dyDescent="0.2">
      <c r="A1341" s="5"/>
      <c r="B1341" s="5"/>
      <c r="C1341" s="9"/>
      <c r="D1341" s="9"/>
      <c r="E1341" s="9"/>
      <c r="F1341" s="9"/>
      <c r="G1341" s="9"/>
      <c r="H1341" s="9"/>
      <c r="U1341" s="11"/>
      <c r="V1341" s="11"/>
      <c r="W1341" s="11"/>
    </row>
    <row r="1342" spans="1:23" ht="12.75" x14ac:dyDescent="0.2">
      <c r="A1342" s="5"/>
      <c r="B1342" s="5"/>
      <c r="C1342" s="9"/>
      <c r="D1342" s="9"/>
      <c r="E1342" s="9"/>
      <c r="F1342" s="9"/>
      <c r="G1342" s="9"/>
      <c r="H1342" s="9"/>
      <c r="U1342" s="11"/>
      <c r="V1342" s="11"/>
      <c r="W1342" s="11"/>
    </row>
    <row r="1343" spans="1:23" ht="12.75" x14ac:dyDescent="0.2">
      <c r="A1343" s="5"/>
      <c r="B1343" s="5"/>
      <c r="C1343" s="9"/>
      <c r="D1343" s="9"/>
      <c r="E1343" s="9"/>
      <c r="F1343" s="9"/>
      <c r="G1343" s="9"/>
      <c r="H1343" s="9"/>
      <c r="U1343" s="11"/>
      <c r="V1343" s="11"/>
      <c r="W1343" s="11"/>
    </row>
    <row r="1344" spans="1:23" ht="12.75" x14ac:dyDescent="0.2">
      <c r="A1344" s="5"/>
      <c r="B1344" s="5"/>
      <c r="C1344" s="9"/>
      <c r="D1344" s="9"/>
      <c r="E1344" s="9"/>
      <c r="F1344" s="9"/>
      <c r="G1344" s="9"/>
      <c r="H1344" s="9"/>
      <c r="U1344" s="11"/>
      <c r="V1344" s="11"/>
      <c r="W1344" s="11"/>
    </row>
    <row r="1345" spans="1:23" ht="12.75" x14ac:dyDescent="0.2">
      <c r="A1345" s="5"/>
      <c r="B1345" s="5"/>
      <c r="C1345" s="9"/>
      <c r="D1345" s="9"/>
      <c r="E1345" s="9"/>
      <c r="F1345" s="9"/>
      <c r="G1345" s="9"/>
      <c r="H1345" s="9"/>
      <c r="U1345" s="11"/>
      <c r="V1345" s="11"/>
      <c r="W1345" s="11"/>
    </row>
    <row r="1346" spans="1:23" ht="12.75" x14ac:dyDescent="0.2">
      <c r="A1346" s="5"/>
      <c r="B1346" s="5"/>
      <c r="C1346" s="9"/>
      <c r="D1346" s="9"/>
      <c r="E1346" s="9"/>
      <c r="F1346" s="9"/>
      <c r="G1346" s="9"/>
      <c r="H1346" s="9"/>
      <c r="U1346" s="11"/>
      <c r="V1346" s="11"/>
      <c r="W1346" s="11"/>
    </row>
    <row r="1347" spans="1:23" ht="12.75" x14ac:dyDescent="0.2">
      <c r="A1347" s="5"/>
      <c r="B1347" s="5"/>
      <c r="C1347" s="9"/>
      <c r="D1347" s="9"/>
      <c r="E1347" s="9"/>
      <c r="F1347" s="9"/>
      <c r="G1347" s="9"/>
      <c r="H1347" s="9"/>
      <c r="U1347" s="11"/>
      <c r="V1347" s="11"/>
      <c r="W1347" s="11"/>
    </row>
    <row r="1348" spans="1:23" ht="12.75" x14ac:dyDescent="0.2">
      <c r="A1348" s="5"/>
      <c r="B1348" s="5"/>
      <c r="C1348" s="9"/>
      <c r="D1348" s="9"/>
      <c r="E1348" s="9"/>
      <c r="F1348" s="9"/>
      <c r="G1348" s="9"/>
      <c r="H1348" s="9"/>
      <c r="U1348" s="11"/>
      <c r="V1348" s="11"/>
      <c r="W1348" s="11"/>
    </row>
    <row r="1349" spans="1:23" ht="12.75" x14ac:dyDescent="0.2">
      <c r="A1349" s="5"/>
      <c r="B1349" s="5"/>
      <c r="C1349" s="9"/>
      <c r="D1349" s="9"/>
      <c r="E1349" s="9"/>
      <c r="F1349" s="9"/>
      <c r="G1349" s="9"/>
      <c r="H1349" s="9"/>
      <c r="U1349" s="11"/>
      <c r="V1349" s="11"/>
      <c r="W1349" s="11"/>
    </row>
    <row r="1350" spans="1:23" ht="12.75" x14ac:dyDescent="0.2">
      <c r="A1350" s="5"/>
      <c r="B1350" s="5"/>
      <c r="C1350" s="9"/>
      <c r="D1350" s="9"/>
      <c r="E1350" s="9"/>
      <c r="F1350" s="9"/>
      <c r="G1350" s="9"/>
      <c r="H1350" s="9"/>
      <c r="U1350" s="11"/>
      <c r="V1350" s="11"/>
      <c r="W1350" s="11"/>
    </row>
    <row r="1351" spans="1:23" ht="12.75" x14ac:dyDescent="0.2">
      <c r="A1351" s="5"/>
      <c r="B1351" s="5"/>
      <c r="C1351" s="9"/>
      <c r="D1351" s="9"/>
      <c r="E1351" s="9"/>
      <c r="F1351" s="9"/>
      <c r="G1351" s="9"/>
      <c r="H1351" s="9"/>
      <c r="U1351" s="11"/>
      <c r="V1351" s="11"/>
      <c r="W1351" s="11"/>
    </row>
    <row r="1352" spans="1:23" ht="12.75" x14ac:dyDescent="0.2">
      <c r="A1352" s="5"/>
      <c r="B1352" s="5"/>
      <c r="C1352" s="9"/>
      <c r="D1352" s="9"/>
      <c r="E1352" s="9"/>
      <c r="F1352" s="9"/>
      <c r="G1352" s="9"/>
      <c r="H1352" s="9"/>
      <c r="U1352" s="11"/>
      <c r="V1352" s="11"/>
      <c r="W1352" s="11"/>
    </row>
    <row r="1353" spans="1:23" ht="12.75" x14ac:dyDescent="0.2">
      <c r="A1353" s="5"/>
      <c r="B1353" s="5"/>
      <c r="C1353" s="9"/>
      <c r="D1353" s="9"/>
      <c r="E1353" s="9"/>
      <c r="F1353" s="9"/>
      <c r="G1353" s="9"/>
      <c r="H1353" s="9"/>
      <c r="U1353" s="11"/>
      <c r="V1353" s="11"/>
      <c r="W1353" s="11"/>
    </row>
    <row r="1354" spans="1:23" ht="12.75" x14ac:dyDescent="0.2">
      <c r="A1354" s="5"/>
      <c r="B1354" s="5"/>
      <c r="C1354" s="9"/>
      <c r="D1354" s="9"/>
      <c r="E1354" s="9"/>
      <c r="F1354" s="9"/>
      <c r="G1354" s="9"/>
      <c r="H1354" s="9"/>
      <c r="U1354" s="11"/>
      <c r="V1354" s="11"/>
      <c r="W1354" s="11"/>
    </row>
    <row r="1355" spans="1:23" ht="12.75" x14ac:dyDescent="0.2">
      <c r="A1355" s="5"/>
      <c r="B1355" s="5"/>
      <c r="C1355" s="9"/>
      <c r="D1355" s="9"/>
      <c r="E1355" s="9"/>
      <c r="F1355" s="9"/>
      <c r="G1355" s="9"/>
      <c r="H1355" s="9"/>
      <c r="U1355" s="11"/>
      <c r="V1355" s="11"/>
      <c r="W1355" s="11"/>
    </row>
    <row r="1356" spans="1:23" ht="12.75" x14ac:dyDescent="0.2">
      <c r="A1356" s="5"/>
      <c r="B1356" s="5"/>
      <c r="C1356" s="9"/>
      <c r="D1356" s="9"/>
      <c r="E1356" s="9"/>
      <c r="F1356" s="9"/>
      <c r="G1356" s="9"/>
      <c r="H1356" s="9"/>
      <c r="U1356" s="11"/>
      <c r="V1356" s="11"/>
      <c r="W1356" s="11"/>
    </row>
    <row r="1357" spans="1:23" ht="12.75" x14ac:dyDescent="0.2">
      <c r="A1357" s="5"/>
      <c r="B1357" s="5"/>
      <c r="C1357" s="9"/>
      <c r="D1357" s="9"/>
      <c r="E1357" s="9"/>
      <c r="F1357" s="9"/>
      <c r="G1357" s="9"/>
      <c r="H1357" s="9"/>
      <c r="U1357" s="11"/>
      <c r="V1357" s="11"/>
      <c r="W1357" s="11"/>
    </row>
    <row r="1358" spans="1:23" ht="12.75" x14ac:dyDescent="0.2">
      <c r="A1358" s="5"/>
      <c r="B1358" s="5"/>
      <c r="C1358" s="9"/>
      <c r="D1358" s="9"/>
      <c r="E1358" s="9"/>
      <c r="F1358" s="9"/>
      <c r="G1358" s="9"/>
      <c r="H1358" s="9"/>
      <c r="U1358" s="11"/>
      <c r="V1358" s="11"/>
      <c r="W1358" s="11"/>
    </row>
    <row r="1359" spans="1:23" ht="12.75" x14ac:dyDescent="0.2">
      <c r="A1359" s="5"/>
      <c r="B1359" s="5"/>
      <c r="C1359" s="9"/>
      <c r="D1359" s="9"/>
      <c r="E1359" s="9"/>
      <c r="F1359" s="9"/>
      <c r="G1359" s="9"/>
      <c r="H1359" s="9"/>
      <c r="U1359" s="11"/>
      <c r="V1359" s="11"/>
      <c r="W1359" s="11"/>
    </row>
    <row r="1360" spans="1:23" ht="12.75" x14ac:dyDescent="0.2">
      <c r="A1360" s="5"/>
      <c r="B1360" s="5"/>
      <c r="C1360" s="9"/>
      <c r="D1360" s="9"/>
      <c r="E1360" s="9"/>
      <c r="F1360" s="9"/>
      <c r="G1360" s="9"/>
      <c r="H1360" s="9"/>
      <c r="U1360" s="11"/>
      <c r="V1360" s="11"/>
      <c r="W1360" s="11"/>
    </row>
    <row r="1361" spans="1:23" ht="12.75" x14ac:dyDescent="0.2">
      <c r="A1361" s="5"/>
      <c r="B1361" s="5"/>
      <c r="C1361" s="9"/>
      <c r="D1361" s="9"/>
      <c r="E1361" s="9"/>
      <c r="F1361" s="9"/>
      <c r="G1361" s="9"/>
      <c r="H1361" s="9"/>
      <c r="U1361" s="11"/>
      <c r="V1361" s="11"/>
      <c r="W1361" s="11"/>
    </row>
    <row r="1362" spans="1:23" ht="12.75" x14ac:dyDescent="0.2">
      <c r="A1362" s="5"/>
      <c r="B1362" s="5"/>
      <c r="C1362" s="9"/>
      <c r="D1362" s="9"/>
      <c r="E1362" s="9"/>
      <c r="F1362" s="9"/>
      <c r="G1362" s="9"/>
      <c r="H1362" s="9"/>
      <c r="U1362" s="11"/>
      <c r="V1362" s="11"/>
      <c r="W1362" s="11"/>
    </row>
    <row r="1363" spans="1:23" ht="12.75" x14ac:dyDescent="0.2">
      <c r="A1363" s="5"/>
      <c r="B1363" s="5"/>
      <c r="C1363" s="9"/>
      <c r="D1363" s="9"/>
      <c r="E1363" s="9"/>
      <c r="F1363" s="9"/>
      <c r="G1363" s="9"/>
      <c r="H1363" s="9"/>
      <c r="U1363" s="11"/>
      <c r="V1363" s="11"/>
      <c r="W1363" s="11"/>
    </row>
    <row r="1364" spans="1:23" ht="12.75" x14ac:dyDescent="0.2">
      <c r="A1364" s="5"/>
      <c r="B1364" s="5"/>
      <c r="C1364" s="9"/>
      <c r="D1364" s="9"/>
      <c r="E1364" s="9"/>
      <c r="F1364" s="9"/>
      <c r="G1364" s="9"/>
      <c r="H1364" s="9"/>
      <c r="U1364" s="11"/>
      <c r="V1364" s="11"/>
      <c r="W1364" s="11"/>
    </row>
    <row r="1365" spans="1:23" ht="12.75" x14ac:dyDescent="0.2">
      <c r="A1365" s="5"/>
      <c r="B1365" s="5"/>
      <c r="C1365" s="9"/>
      <c r="D1365" s="9"/>
      <c r="E1365" s="9"/>
      <c r="F1365" s="9"/>
      <c r="G1365" s="9"/>
      <c r="H1365" s="9"/>
      <c r="U1365" s="11"/>
      <c r="V1365" s="11"/>
      <c r="W1365" s="11"/>
    </row>
    <row r="1366" spans="1:23" ht="12.75" x14ac:dyDescent="0.2">
      <c r="A1366" s="5"/>
      <c r="B1366" s="5"/>
      <c r="C1366" s="9"/>
      <c r="D1366" s="9"/>
      <c r="E1366" s="9"/>
      <c r="F1366" s="9"/>
      <c r="G1366" s="9"/>
      <c r="H1366" s="9"/>
      <c r="U1366" s="11"/>
      <c r="V1366" s="11"/>
      <c r="W1366" s="11"/>
    </row>
    <row r="1367" spans="1:23" ht="12.75" x14ac:dyDescent="0.2">
      <c r="A1367" s="5"/>
      <c r="B1367" s="5"/>
      <c r="C1367" s="9"/>
      <c r="D1367" s="9"/>
      <c r="E1367" s="9"/>
      <c r="F1367" s="9"/>
      <c r="G1367" s="9"/>
      <c r="H1367" s="9"/>
      <c r="U1367" s="11"/>
      <c r="V1367" s="11"/>
      <c r="W1367" s="11"/>
    </row>
    <row r="1368" spans="1:23" ht="12.75" x14ac:dyDescent="0.2">
      <c r="A1368" s="5"/>
      <c r="B1368" s="5"/>
      <c r="C1368" s="9"/>
      <c r="D1368" s="9"/>
      <c r="E1368" s="9"/>
      <c r="F1368" s="9"/>
      <c r="G1368" s="9"/>
      <c r="H1368" s="9"/>
      <c r="U1368" s="11"/>
      <c r="V1368" s="11"/>
      <c r="W1368" s="11"/>
    </row>
    <row r="1369" spans="1:23" ht="12.75" x14ac:dyDescent="0.2">
      <c r="A1369" s="5"/>
      <c r="B1369" s="5"/>
      <c r="C1369" s="9"/>
      <c r="D1369" s="9"/>
      <c r="E1369" s="9"/>
      <c r="F1369" s="9"/>
      <c r="G1369" s="9"/>
      <c r="H1369" s="9"/>
      <c r="U1369" s="11"/>
      <c r="V1369" s="11"/>
      <c r="W1369" s="11"/>
    </row>
    <row r="1370" spans="1:23" ht="12.75" x14ac:dyDescent="0.2">
      <c r="A1370" s="5"/>
      <c r="B1370" s="5"/>
      <c r="C1370" s="9"/>
      <c r="D1370" s="9"/>
      <c r="E1370" s="9"/>
      <c r="F1370" s="9"/>
      <c r="G1370" s="9"/>
      <c r="H1370" s="9"/>
      <c r="U1370" s="11"/>
      <c r="V1370" s="11"/>
      <c r="W1370" s="11"/>
    </row>
    <row r="1371" spans="1:23" ht="12.75" x14ac:dyDescent="0.2">
      <c r="A1371" s="5"/>
      <c r="B1371" s="5"/>
      <c r="C1371" s="9"/>
      <c r="D1371" s="9"/>
      <c r="E1371" s="9"/>
      <c r="F1371" s="9"/>
      <c r="G1371" s="9"/>
      <c r="H1371" s="9"/>
      <c r="U1371" s="11"/>
      <c r="V1371" s="11"/>
      <c r="W1371" s="11"/>
    </row>
    <row r="1372" spans="1:23" ht="12.75" x14ac:dyDescent="0.2">
      <c r="A1372" s="5"/>
      <c r="B1372" s="5"/>
      <c r="C1372" s="9"/>
      <c r="D1372" s="9"/>
      <c r="E1372" s="9"/>
      <c r="F1372" s="9"/>
      <c r="G1372" s="9"/>
      <c r="H1372" s="9"/>
      <c r="U1372" s="11"/>
      <c r="V1372" s="11"/>
      <c r="W1372" s="11"/>
    </row>
    <row r="1373" spans="1:23" ht="12.75" x14ac:dyDescent="0.2">
      <c r="A1373" s="5"/>
      <c r="B1373" s="5"/>
      <c r="C1373" s="9"/>
      <c r="D1373" s="9"/>
      <c r="E1373" s="9"/>
      <c r="F1373" s="9"/>
      <c r="G1373" s="9"/>
      <c r="H1373" s="9"/>
      <c r="U1373" s="11"/>
      <c r="V1373" s="11"/>
      <c r="W1373" s="11"/>
    </row>
    <row r="1374" spans="1:23" ht="12.75" x14ac:dyDescent="0.2">
      <c r="A1374" s="5"/>
      <c r="B1374" s="5"/>
      <c r="C1374" s="9"/>
      <c r="D1374" s="9"/>
      <c r="E1374" s="9"/>
      <c r="F1374" s="9"/>
      <c r="G1374" s="9"/>
      <c r="H1374" s="9"/>
      <c r="U1374" s="11"/>
      <c r="V1374" s="11"/>
      <c r="W1374" s="11"/>
    </row>
    <row r="1375" spans="1:23" ht="12.75" x14ac:dyDescent="0.2">
      <c r="A1375" s="5"/>
      <c r="B1375" s="5"/>
      <c r="C1375" s="9"/>
      <c r="D1375" s="9"/>
      <c r="E1375" s="9"/>
      <c r="F1375" s="9"/>
      <c r="G1375" s="9"/>
      <c r="H1375" s="9"/>
      <c r="U1375" s="11"/>
      <c r="V1375" s="11"/>
      <c r="W1375" s="11"/>
    </row>
    <row r="1376" spans="1:23" ht="12.75" x14ac:dyDescent="0.2">
      <c r="A1376" s="5"/>
      <c r="B1376" s="5"/>
      <c r="C1376" s="9"/>
      <c r="D1376" s="9"/>
      <c r="E1376" s="9"/>
      <c r="F1376" s="9"/>
      <c r="G1376" s="9"/>
      <c r="H1376" s="9"/>
      <c r="U1376" s="11"/>
      <c r="V1376" s="11"/>
      <c r="W1376" s="11"/>
    </row>
    <row r="1377" spans="1:23" ht="12.75" x14ac:dyDescent="0.2">
      <c r="A1377" s="5"/>
      <c r="B1377" s="5"/>
      <c r="C1377" s="9"/>
      <c r="D1377" s="9"/>
      <c r="E1377" s="9"/>
      <c r="F1377" s="9"/>
      <c r="G1377" s="9"/>
      <c r="H1377" s="9"/>
      <c r="U1377" s="11"/>
      <c r="V1377" s="11"/>
      <c r="W1377" s="11"/>
    </row>
    <row r="1378" spans="1:23" ht="12.75" x14ac:dyDescent="0.2">
      <c r="A1378" s="5"/>
      <c r="B1378" s="5"/>
      <c r="C1378" s="9"/>
      <c r="D1378" s="9"/>
      <c r="E1378" s="9"/>
      <c r="F1378" s="9"/>
      <c r="G1378" s="9"/>
      <c r="H1378" s="9"/>
      <c r="U1378" s="11"/>
      <c r="V1378" s="11"/>
      <c r="W1378" s="11"/>
    </row>
    <row r="1379" spans="1:23" ht="12.75" x14ac:dyDescent="0.2">
      <c r="A1379" s="5"/>
      <c r="B1379" s="5"/>
      <c r="C1379" s="9"/>
      <c r="D1379" s="9"/>
      <c r="E1379" s="9"/>
      <c r="F1379" s="9"/>
      <c r="G1379" s="9"/>
      <c r="H1379" s="9"/>
      <c r="U1379" s="11"/>
      <c r="V1379" s="11"/>
      <c r="W1379" s="11"/>
    </row>
    <row r="1380" spans="1:23" ht="12.75" x14ac:dyDescent="0.2">
      <c r="A1380" s="5"/>
      <c r="B1380" s="5"/>
      <c r="C1380" s="9"/>
      <c r="D1380" s="9"/>
      <c r="E1380" s="9"/>
      <c r="F1380" s="9"/>
      <c r="G1380" s="9"/>
      <c r="H1380" s="9"/>
      <c r="U1380" s="11"/>
      <c r="V1380" s="11"/>
      <c r="W1380" s="11"/>
    </row>
    <row r="1381" spans="1:23" ht="12.75" x14ac:dyDescent="0.2">
      <c r="A1381" s="5"/>
      <c r="B1381" s="5"/>
      <c r="C1381" s="9"/>
      <c r="D1381" s="9"/>
      <c r="E1381" s="9"/>
      <c r="F1381" s="9"/>
      <c r="G1381" s="9"/>
      <c r="H1381" s="9"/>
      <c r="U1381" s="11"/>
      <c r="V1381" s="11"/>
      <c r="W1381" s="11"/>
    </row>
    <row r="1382" spans="1:23" ht="12.75" x14ac:dyDescent="0.2">
      <c r="A1382" s="5"/>
      <c r="B1382" s="5"/>
      <c r="C1382" s="9"/>
      <c r="D1382" s="9"/>
      <c r="E1382" s="9"/>
      <c r="F1382" s="9"/>
      <c r="G1382" s="9"/>
      <c r="H1382" s="9"/>
      <c r="U1382" s="11"/>
      <c r="V1382" s="11"/>
      <c r="W1382" s="11"/>
    </row>
    <row r="1383" spans="1:23" ht="12.75" x14ac:dyDescent="0.2">
      <c r="A1383" s="5"/>
      <c r="B1383" s="5"/>
      <c r="C1383" s="9"/>
      <c r="D1383" s="9"/>
      <c r="E1383" s="9"/>
      <c r="F1383" s="9"/>
      <c r="G1383" s="9"/>
      <c r="H1383" s="9"/>
      <c r="U1383" s="11"/>
      <c r="V1383" s="11"/>
      <c r="W1383" s="11"/>
    </row>
    <row r="1384" spans="1:23" ht="12.75" x14ac:dyDescent="0.2">
      <c r="A1384" s="5"/>
      <c r="B1384" s="5"/>
      <c r="C1384" s="9"/>
      <c r="D1384" s="9"/>
      <c r="E1384" s="9"/>
      <c r="F1384" s="9"/>
      <c r="G1384" s="9"/>
      <c r="H1384" s="9"/>
      <c r="U1384" s="11"/>
      <c r="V1384" s="11"/>
      <c r="W1384" s="11"/>
    </row>
    <row r="1385" spans="1:23" ht="12.75" x14ac:dyDescent="0.2">
      <c r="A1385" s="5"/>
      <c r="B1385" s="5"/>
      <c r="C1385" s="9"/>
      <c r="D1385" s="9"/>
      <c r="E1385" s="9"/>
      <c r="F1385" s="9"/>
      <c r="G1385" s="9"/>
      <c r="H1385" s="9"/>
      <c r="U1385" s="11"/>
      <c r="V1385" s="11"/>
      <c r="W1385" s="11"/>
    </row>
    <row r="1386" spans="1:23" ht="12.75" x14ac:dyDescent="0.2">
      <c r="A1386" s="5"/>
      <c r="B1386" s="5"/>
      <c r="C1386" s="9"/>
      <c r="D1386" s="9"/>
      <c r="E1386" s="9"/>
      <c r="F1386" s="9"/>
      <c r="G1386" s="9"/>
      <c r="H1386" s="9"/>
      <c r="U1386" s="11"/>
      <c r="V1386" s="11"/>
      <c r="W1386" s="11"/>
    </row>
    <row r="1387" spans="1:23" ht="12.75" x14ac:dyDescent="0.2">
      <c r="A1387" s="5"/>
      <c r="B1387" s="5"/>
      <c r="C1387" s="9"/>
      <c r="D1387" s="9"/>
      <c r="E1387" s="9"/>
      <c r="F1387" s="9"/>
      <c r="G1387" s="9"/>
      <c r="H1387" s="9"/>
      <c r="U1387" s="11"/>
      <c r="V1387" s="11"/>
      <c r="W1387" s="11"/>
    </row>
    <row r="1388" spans="1:23" ht="12.75" x14ac:dyDescent="0.2">
      <c r="A1388" s="5"/>
      <c r="B1388" s="5"/>
      <c r="C1388" s="9"/>
      <c r="D1388" s="9"/>
      <c r="E1388" s="9"/>
      <c r="F1388" s="9"/>
      <c r="G1388" s="9"/>
      <c r="H1388" s="9"/>
      <c r="U1388" s="11"/>
      <c r="V1388" s="11"/>
      <c r="W1388" s="11"/>
    </row>
    <row r="1389" spans="1:23" ht="12.75" x14ac:dyDescent="0.2">
      <c r="A1389" s="5"/>
      <c r="B1389" s="5"/>
      <c r="C1389" s="9"/>
      <c r="D1389" s="9"/>
      <c r="E1389" s="9"/>
      <c r="F1389" s="9"/>
      <c r="G1389" s="9"/>
      <c r="H1389" s="9"/>
      <c r="U1389" s="11"/>
      <c r="V1389" s="11"/>
      <c r="W1389" s="11"/>
    </row>
    <row r="1390" spans="1:23" ht="12.75" x14ac:dyDescent="0.2">
      <c r="A1390" s="5"/>
      <c r="B1390" s="5"/>
      <c r="C1390" s="9"/>
      <c r="D1390" s="9"/>
      <c r="E1390" s="9"/>
      <c r="F1390" s="9"/>
      <c r="G1390" s="9"/>
      <c r="H1390" s="9"/>
      <c r="U1390" s="11"/>
      <c r="V1390" s="11"/>
      <c r="W1390" s="11"/>
    </row>
    <row r="1391" spans="1:23" ht="12.75" x14ac:dyDescent="0.2">
      <c r="A1391" s="5"/>
      <c r="B1391" s="5"/>
      <c r="C1391" s="9"/>
      <c r="D1391" s="9"/>
      <c r="E1391" s="9"/>
      <c r="F1391" s="9"/>
      <c r="G1391" s="9"/>
      <c r="H1391" s="9"/>
      <c r="U1391" s="11"/>
      <c r="V1391" s="11"/>
      <c r="W1391" s="11"/>
    </row>
    <row r="1392" spans="1:23" ht="12.75" x14ac:dyDescent="0.2">
      <c r="A1392" s="5"/>
      <c r="B1392" s="5"/>
      <c r="C1392" s="9"/>
      <c r="D1392" s="9"/>
      <c r="E1392" s="9"/>
      <c r="F1392" s="9"/>
      <c r="G1392" s="9"/>
      <c r="H1392" s="9"/>
      <c r="U1392" s="11"/>
      <c r="V1392" s="11"/>
      <c r="W1392" s="11"/>
    </row>
    <row r="1393" spans="1:23" ht="12.75" x14ac:dyDescent="0.2">
      <c r="A1393" s="5"/>
      <c r="B1393" s="5"/>
      <c r="C1393" s="9"/>
      <c r="D1393" s="9"/>
      <c r="E1393" s="9"/>
      <c r="F1393" s="9"/>
      <c r="G1393" s="9"/>
      <c r="H1393" s="9"/>
      <c r="U1393" s="11"/>
      <c r="V1393" s="11"/>
      <c r="W1393" s="11"/>
    </row>
    <row r="1394" spans="1:23" ht="12.75" x14ac:dyDescent="0.2">
      <c r="A1394" s="5"/>
      <c r="B1394" s="5"/>
      <c r="C1394" s="9"/>
      <c r="D1394" s="9"/>
      <c r="E1394" s="9"/>
      <c r="F1394" s="9"/>
      <c r="G1394" s="9"/>
      <c r="H1394" s="9"/>
      <c r="U1394" s="11"/>
      <c r="V1394" s="11"/>
      <c r="W1394" s="11"/>
    </row>
    <row r="1395" spans="1:23" ht="12.75" x14ac:dyDescent="0.2">
      <c r="A1395" s="5"/>
      <c r="B1395" s="5"/>
      <c r="C1395" s="9"/>
      <c r="D1395" s="9"/>
      <c r="E1395" s="9"/>
      <c r="F1395" s="9"/>
      <c r="G1395" s="9"/>
      <c r="H1395" s="9"/>
      <c r="U1395" s="11"/>
      <c r="V1395" s="11"/>
      <c r="W1395" s="11"/>
    </row>
    <row r="1396" spans="1:23" ht="12.75" x14ac:dyDescent="0.2">
      <c r="A1396" s="5"/>
      <c r="B1396" s="5"/>
      <c r="C1396" s="9"/>
      <c r="D1396" s="9"/>
      <c r="E1396" s="9"/>
      <c r="F1396" s="9"/>
      <c r="G1396" s="9"/>
      <c r="H1396" s="9"/>
      <c r="U1396" s="11"/>
      <c r="V1396" s="11"/>
      <c r="W1396" s="11"/>
    </row>
    <row r="1397" spans="1:23" ht="12.75" x14ac:dyDescent="0.2">
      <c r="A1397" s="5"/>
      <c r="B1397" s="5"/>
      <c r="C1397" s="9"/>
      <c r="D1397" s="9"/>
      <c r="E1397" s="9"/>
      <c r="F1397" s="9"/>
      <c r="G1397" s="9"/>
      <c r="H1397" s="9"/>
      <c r="U1397" s="11"/>
      <c r="V1397" s="11"/>
      <c r="W1397" s="11"/>
    </row>
    <row r="1398" spans="1:23" ht="12.75" x14ac:dyDescent="0.2">
      <c r="A1398" s="5"/>
      <c r="B1398" s="5"/>
      <c r="C1398" s="9"/>
      <c r="D1398" s="9"/>
      <c r="E1398" s="9"/>
      <c r="F1398" s="9"/>
      <c r="G1398" s="9"/>
      <c r="H1398" s="9"/>
      <c r="U1398" s="11"/>
      <c r="V1398" s="11"/>
      <c r="W1398" s="11"/>
    </row>
    <row r="1399" spans="1:23" ht="12.75" x14ac:dyDescent="0.2">
      <c r="A1399" s="5"/>
      <c r="B1399" s="5"/>
      <c r="C1399" s="9"/>
      <c r="D1399" s="9"/>
      <c r="E1399" s="9"/>
      <c r="F1399" s="9"/>
      <c r="G1399" s="9"/>
      <c r="H1399" s="9"/>
      <c r="U1399" s="11"/>
      <c r="V1399" s="11"/>
      <c r="W1399" s="11"/>
    </row>
    <row r="1400" spans="1:23" ht="12.75" x14ac:dyDescent="0.2">
      <c r="A1400" s="5"/>
      <c r="B1400" s="5"/>
      <c r="C1400" s="9"/>
      <c r="D1400" s="9"/>
      <c r="E1400" s="9"/>
      <c r="F1400" s="9"/>
      <c r="G1400" s="9"/>
      <c r="H1400" s="9"/>
      <c r="U1400" s="11"/>
      <c r="V1400" s="11"/>
      <c r="W1400" s="11"/>
    </row>
    <row r="1401" spans="1:23" ht="12.75" x14ac:dyDescent="0.2">
      <c r="A1401" s="5"/>
      <c r="B1401" s="5"/>
      <c r="C1401" s="9"/>
      <c r="D1401" s="9"/>
      <c r="E1401" s="9"/>
      <c r="F1401" s="9"/>
      <c r="G1401" s="9"/>
      <c r="H1401" s="9"/>
      <c r="U1401" s="11"/>
      <c r="V1401" s="11"/>
      <c r="W1401" s="11"/>
    </row>
    <row r="1402" spans="1:23" ht="12.75" x14ac:dyDescent="0.2">
      <c r="A1402" s="5"/>
      <c r="B1402" s="5"/>
      <c r="C1402" s="9"/>
      <c r="D1402" s="9"/>
      <c r="E1402" s="9"/>
      <c r="F1402" s="9"/>
      <c r="G1402" s="9"/>
      <c r="H1402" s="9"/>
      <c r="U1402" s="11"/>
      <c r="V1402" s="11"/>
      <c r="W1402" s="11"/>
    </row>
    <row r="1403" spans="1:23" ht="12.75" x14ac:dyDescent="0.2">
      <c r="A1403" s="5"/>
      <c r="B1403" s="5"/>
      <c r="C1403" s="9"/>
      <c r="D1403" s="9"/>
      <c r="E1403" s="9"/>
      <c r="F1403" s="9"/>
      <c r="G1403" s="9"/>
      <c r="H1403" s="9"/>
      <c r="U1403" s="11"/>
      <c r="V1403" s="11"/>
      <c r="W1403" s="11"/>
    </row>
    <row r="1404" spans="1:23" ht="12.75" x14ac:dyDescent="0.2">
      <c r="A1404" s="5"/>
      <c r="B1404" s="5"/>
      <c r="C1404" s="9"/>
      <c r="D1404" s="9"/>
      <c r="E1404" s="9"/>
      <c r="F1404" s="9"/>
      <c r="G1404" s="9"/>
      <c r="H1404" s="9"/>
      <c r="U1404" s="11"/>
      <c r="V1404" s="11"/>
      <c r="W1404" s="11"/>
    </row>
    <row r="1405" spans="1:23" ht="12.75" x14ac:dyDescent="0.2">
      <c r="A1405" s="5"/>
      <c r="B1405" s="5"/>
      <c r="C1405" s="9"/>
      <c r="D1405" s="9"/>
      <c r="E1405" s="9"/>
      <c r="F1405" s="9"/>
      <c r="G1405" s="9"/>
      <c r="H1405" s="9"/>
      <c r="U1405" s="11"/>
      <c r="V1405" s="11"/>
      <c r="W1405" s="11"/>
    </row>
    <row r="1406" spans="1:23" ht="12.75" x14ac:dyDescent="0.2">
      <c r="A1406" s="5"/>
      <c r="B1406" s="5"/>
      <c r="C1406" s="9"/>
      <c r="D1406" s="9"/>
      <c r="E1406" s="9"/>
      <c r="F1406" s="9"/>
      <c r="G1406" s="9"/>
      <c r="H1406" s="9"/>
      <c r="U1406" s="11"/>
      <c r="V1406" s="11"/>
      <c r="W1406" s="11"/>
    </row>
    <row r="1407" spans="1:23" ht="12.75" x14ac:dyDescent="0.2">
      <c r="A1407" s="5"/>
      <c r="B1407" s="5"/>
      <c r="C1407" s="9"/>
      <c r="D1407" s="9"/>
      <c r="E1407" s="9"/>
      <c r="F1407" s="9"/>
      <c r="G1407" s="9"/>
      <c r="H1407" s="9"/>
      <c r="U1407" s="11"/>
      <c r="V1407" s="11"/>
      <c r="W1407" s="11"/>
    </row>
    <row r="1408" spans="1:23" ht="12.75" x14ac:dyDescent="0.2">
      <c r="A1408" s="5"/>
      <c r="B1408" s="5"/>
      <c r="C1408" s="9"/>
      <c r="D1408" s="9"/>
      <c r="E1408" s="9"/>
      <c r="F1408" s="9"/>
      <c r="G1408" s="9"/>
      <c r="H1408" s="9"/>
      <c r="U1408" s="11"/>
      <c r="V1408" s="11"/>
      <c r="W1408" s="11"/>
    </row>
    <row r="1409" spans="1:23" ht="12.75" x14ac:dyDescent="0.2">
      <c r="A1409" s="5"/>
      <c r="B1409" s="5"/>
      <c r="C1409" s="9"/>
      <c r="D1409" s="9"/>
      <c r="E1409" s="9"/>
      <c r="F1409" s="9"/>
      <c r="G1409" s="9"/>
      <c r="H1409" s="9"/>
      <c r="U1409" s="11"/>
      <c r="V1409" s="11"/>
      <c r="W1409" s="11"/>
    </row>
    <row r="1410" spans="1:23" ht="12.75" x14ac:dyDescent="0.2">
      <c r="A1410" s="5"/>
      <c r="B1410" s="5"/>
      <c r="C1410" s="9"/>
      <c r="D1410" s="9"/>
      <c r="E1410" s="9"/>
      <c r="F1410" s="9"/>
      <c r="G1410" s="9"/>
      <c r="H1410" s="9"/>
      <c r="U1410" s="11"/>
      <c r="V1410" s="11"/>
      <c r="W1410" s="11"/>
    </row>
    <row r="1411" spans="1:23" ht="12.75" x14ac:dyDescent="0.2">
      <c r="A1411" s="5"/>
      <c r="B1411" s="5"/>
      <c r="C1411" s="9"/>
      <c r="D1411" s="9"/>
      <c r="E1411" s="9"/>
      <c r="F1411" s="9"/>
      <c r="G1411" s="9"/>
      <c r="H1411" s="9"/>
      <c r="U1411" s="11"/>
      <c r="V1411" s="11"/>
      <c r="W1411" s="11"/>
    </row>
    <row r="1412" spans="1:23" ht="12.75" x14ac:dyDescent="0.2">
      <c r="A1412" s="5"/>
      <c r="B1412" s="5"/>
      <c r="C1412" s="9"/>
      <c r="D1412" s="9"/>
      <c r="E1412" s="9"/>
      <c r="F1412" s="9"/>
      <c r="G1412" s="9"/>
      <c r="H1412" s="9"/>
      <c r="U1412" s="11"/>
      <c r="V1412" s="11"/>
      <c r="W1412" s="11"/>
    </row>
    <row r="1413" spans="1:23" ht="12.75" x14ac:dyDescent="0.2">
      <c r="A1413" s="5"/>
      <c r="B1413" s="5"/>
      <c r="C1413" s="9"/>
      <c r="D1413" s="9"/>
      <c r="E1413" s="9"/>
      <c r="F1413" s="9"/>
      <c r="G1413" s="9"/>
      <c r="H1413" s="9"/>
      <c r="U1413" s="11"/>
      <c r="V1413" s="11"/>
      <c r="W1413" s="11"/>
    </row>
    <row r="1414" spans="1:23" ht="12.75" x14ac:dyDescent="0.2">
      <c r="A1414" s="5"/>
      <c r="B1414" s="5"/>
      <c r="C1414" s="9"/>
      <c r="D1414" s="9"/>
      <c r="E1414" s="9"/>
      <c r="F1414" s="9"/>
      <c r="G1414" s="9"/>
      <c r="H1414" s="9"/>
      <c r="U1414" s="11"/>
      <c r="V1414" s="11"/>
      <c r="W1414" s="11"/>
    </row>
    <row r="1415" spans="1:23" ht="12.75" x14ac:dyDescent="0.2">
      <c r="A1415" s="5"/>
      <c r="B1415" s="5"/>
      <c r="C1415" s="9"/>
      <c r="D1415" s="9"/>
      <c r="E1415" s="9"/>
      <c r="F1415" s="9"/>
      <c r="G1415" s="9"/>
      <c r="H1415" s="9"/>
      <c r="U1415" s="11"/>
      <c r="V1415" s="11"/>
      <c r="W1415" s="11"/>
    </row>
    <row r="1416" spans="1:23" ht="12.75" x14ac:dyDescent="0.2">
      <c r="A1416" s="5"/>
      <c r="B1416" s="5"/>
      <c r="C1416" s="9"/>
      <c r="D1416" s="9"/>
      <c r="E1416" s="9"/>
      <c r="F1416" s="9"/>
      <c r="G1416" s="9"/>
      <c r="H1416" s="9"/>
      <c r="U1416" s="11"/>
      <c r="V1416" s="11"/>
      <c r="W1416" s="11"/>
    </row>
    <row r="1417" spans="1:23" ht="12.75" x14ac:dyDescent="0.2">
      <c r="A1417" s="5"/>
      <c r="B1417" s="5"/>
      <c r="C1417" s="9"/>
      <c r="D1417" s="9"/>
      <c r="E1417" s="9"/>
      <c r="F1417" s="9"/>
      <c r="G1417" s="9"/>
      <c r="H1417" s="9"/>
      <c r="U1417" s="11"/>
      <c r="V1417" s="11"/>
      <c r="W1417" s="11"/>
    </row>
    <row r="1418" spans="1:23" ht="12.75" x14ac:dyDescent="0.2">
      <c r="A1418" s="5"/>
      <c r="B1418" s="5"/>
      <c r="C1418" s="9"/>
      <c r="D1418" s="9"/>
      <c r="E1418" s="9"/>
      <c r="F1418" s="9"/>
      <c r="G1418" s="9"/>
      <c r="H1418" s="9"/>
      <c r="U1418" s="11"/>
      <c r="V1418" s="11"/>
      <c r="W1418" s="11"/>
    </row>
    <row r="1419" spans="1:23" ht="12.75" x14ac:dyDescent="0.2">
      <c r="A1419" s="5"/>
      <c r="B1419" s="5"/>
      <c r="C1419" s="9"/>
      <c r="D1419" s="9"/>
      <c r="E1419" s="9"/>
      <c r="F1419" s="9"/>
      <c r="G1419" s="9"/>
      <c r="H1419" s="9"/>
      <c r="U1419" s="11"/>
      <c r="V1419" s="11"/>
      <c r="W1419" s="11"/>
    </row>
    <row r="1420" spans="1:23" ht="12.75" x14ac:dyDescent="0.2">
      <c r="A1420" s="5"/>
      <c r="B1420" s="5"/>
      <c r="C1420" s="9"/>
      <c r="D1420" s="9"/>
      <c r="E1420" s="9"/>
      <c r="F1420" s="9"/>
      <c r="G1420" s="9"/>
      <c r="H1420" s="9"/>
      <c r="U1420" s="11"/>
      <c r="V1420" s="11"/>
      <c r="W1420" s="11"/>
    </row>
    <row r="1421" spans="1:23" ht="12.75" x14ac:dyDescent="0.2">
      <c r="A1421" s="5"/>
      <c r="B1421" s="5"/>
      <c r="C1421" s="9"/>
      <c r="D1421" s="9"/>
      <c r="E1421" s="9"/>
      <c r="F1421" s="9"/>
      <c r="G1421" s="9"/>
      <c r="H1421" s="9"/>
      <c r="U1421" s="11"/>
      <c r="V1421" s="11"/>
      <c r="W1421" s="11"/>
    </row>
    <row r="1422" spans="1:23" ht="12.75" x14ac:dyDescent="0.2">
      <c r="A1422" s="5"/>
      <c r="B1422" s="5"/>
      <c r="C1422" s="9"/>
      <c r="D1422" s="9"/>
      <c r="E1422" s="9"/>
      <c r="F1422" s="9"/>
      <c r="G1422" s="9"/>
      <c r="H1422" s="9"/>
      <c r="U1422" s="11"/>
      <c r="V1422" s="11"/>
      <c r="W1422" s="11"/>
    </row>
    <row r="1423" spans="1:23" ht="12.75" x14ac:dyDescent="0.2">
      <c r="A1423" s="5"/>
      <c r="B1423" s="5"/>
      <c r="C1423" s="9"/>
      <c r="D1423" s="9"/>
      <c r="E1423" s="9"/>
      <c r="F1423" s="9"/>
      <c r="G1423" s="9"/>
      <c r="H1423" s="9"/>
      <c r="U1423" s="11"/>
      <c r="V1423" s="11"/>
      <c r="W1423" s="11"/>
    </row>
    <row r="1424" spans="1:23" ht="12.75" x14ac:dyDescent="0.2">
      <c r="A1424" s="5"/>
      <c r="B1424" s="5"/>
      <c r="C1424" s="9"/>
      <c r="D1424" s="9"/>
      <c r="E1424" s="9"/>
      <c r="F1424" s="9"/>
      <c r="G1424" s="9"/>
      <c r="H1424" s="9"/>
      <c r="U1424" s="11"/>
      <c r="V1424" s="11"/>
      <c r="W1424" s="11"/>
    </row>
    <row r="1425" spans="1:23" ht="12.75" x14ac:dyDescent="0.2">
      <c r="A1425" s="5"/>
      <c r="B1425" s="5"/>
      <c r="C1425" s="9"/>
      <c r="D1425" s="9"/>
      <c r="E1425" s="9"/>
      <c r="F1425" s="9"/>
      <c r="G1425" s="9"/>
      <c r="H1425" s="9"/>
      <c r="U1425" s="11"/>
      <c r="V1425" s="11"/>
      <c r="W1425" s="11"/>
    </row>
    <row r="1426" spans="1:23" ht="12.75" x14ac:dyDescent="0.2">
      <c r="A1426" s="5"/>
      <c r="B1426" s="5"/>
      <c r="C1426" s="9"/>
      <c r="D1426" s="9"/>
      <c r="E1426" s="9"/>
      <c r="F1426" s="9"/>
      <c r="G1426" s="9"/>
      <c r="H1426" s="9"/>
      <c r="U1426" s="11"/>
      <c r="V1426" s="11"/>
      <c r="W1426" s="11"/>
    </row>
    <row r="1427" spans="1:23" ht="12.75" x14ac:dyDescent="0.2">
      <c r="A1427" s="5"/>
      <c r="B1427" s="5"/>
      <c r="C1427" s="9"/>
      <c r="D1427" s="9"/>
      <c r="E1427" s="9"/>
      <c r="F1427" s="9"/>
      <c r="G1427" s="9"/>
      <c r="H1427" s="9"/>
      <c r="U1427" s="11"/>
      <c r="V1427" s="11"/>
      <c r="W1427" s="11"/>
    </row>
    <row r="1428" spans="1:23" ht="12.75" x14ac:dyDescent="0.2">
      <c r="A1428" s="5"/>
      <c r="B1428" s="5"/>
      <c r="C1428" s="9"/>
      <c r="D1428" s="9"/>
      <c r="E1428" s="9"/>
      <c r="F1428" s="9"/>
      <c r="G1428" s="9"/>
      <c r="H1428" s="9"/>
      <c r="U1428" s="11"/>
      <c r="V1428" s="11"/>
      <c r="W1428" s="11"/>
    </row>
    <row r="1429" spans="1:23" ht="12.75" x14ac:dyDescent="0.2">
      <c r="A1429" s="5"/>
      <c r="B1429" s="5"/>
      <c r="C1429" s="9"/>
      <c r="D1429" s="9"/>
      <c r="E1429" s="9"/>
      <c r="F1429" s="9"/>
      <c r="G1429" s="9"/>
      <c r="H1429" s="9"/>
      <c r="U1429" s="11"/>
      <c r="V1429" s="11"/>
      <c r="W1429" s="11"/>
    </row>
    <row r="1430" spans="1:23" ht="12.75" x14ac:dyDescent="0.2">
      <c r="A1430" s="5"/>
      <c r="B1430" s="5"/>
      <c r="C1430" s="9"/>
      <c r="D1430" s="9"/>
      <c r="E1430" s="9"/>
      <c r="F1430" s="9"/>
      <c r="G1430" s="9"/>
      <c r="H1430" s="9"/>
      <c r="U1430" s="11"/>
      <c r="V1430" s="11"/>
      <c r="W1430" s="11"/>
    </row>
    <row r="1431" spans="1:23" ht="12.75" x14ac:dyDescent="0.2">
      <c r="A1431" s="5"/>
      <c r="B1431" s="5"/>
      <c r="C1431" s="9"/>
      <c r="D1431" s="9"/>
      <c r="E1431" s="9"/>
      <c r="F1431" s="9"/>
      <c r="G1431" s="9"/>
      <c r="H1431" s="9"/>
      <c r="U1431" s="11"/>
      <c r="V1431" s="11"/>
      <c r="W1431" s="11"/>
    </row>
    <row r="1432" spans="1:23" ht="12.75" x14ac:dyDescent="0.2">
      <c r="A1432" s="5"/>
      <c r="B1432" s="5"/>
      <c r="C1432" s="9"/>
      <c r="D1432" s="9"/>
      <c r="E1432" s="9"/>
      <c r="F1432" s="9"/>
      <c r="G1432" s="9"/>
      <c r="H1432" s="9"/>
      <c r="U1432" s="11"/>
      <c r="V1432" s="11"/>
      <c r="W1432" s="11"/>
    </row>
    <row r="1433" spans="1:23" ht="12.75" x14ac:dyDescent="0.2">
      <c r="A1433" s="5"/>
      <c r="B1433" s="5"/>
      <c r="C1433" s="9"/>
      <c r="D1433" s="9"/>
      <c r="E1433" s="9"/>
      <c r="F1433" s="9"/>
      <c r="G1433" s="9"/>
      <c r="H1433" s="9"/>
      <c r="U1433" s="11"/>
      <c r="V1433" s="11"/>
      <c r="W1433" s="11"/>
    </row>
    <row r="1434" spans="1:23" ht="12.75" x14ac:dyDescent="0.2">
      <c r="A1434" s="5"/>
      <c r="B1434" s="5"/>
      <c r="C1434" s="9"/>
      <c r="D1434" s="9"/>
      <c r="E1434" s="9"/>
      <c r="F1434" s="9"/>
      <c r="G1434" s="9"/>
      <c r="H1434" s="9"/>
      <c r="U1434" s="11"/>
      <c r="V1434" s="11"/>
      <c r="W1434" s="11"/>
    </row>
    <row r="1435" spans="1:23" ht="12.75" x14ac:dyDescent="0.2">
      <c r="A1435" s="5"/>
      <c r="B1435" s="5"/>
      <c r="C1435" s="9"/>
      <c r="D1435" s="9"/>
      <c r="E1435" s="9"/>
      <c r="F1435" s="9"/>
      <c r="G1435" s="9"/>
      <c r="H1435" s="9"/>
      <c r="U1435" s="11"/>
      <c r="V1435" s="11"/>
      <c r="W1435" s="11"/>
    </row>
    <row r="1436" spans="1:23" ht="12.75" x14ac:dyDescent="0.2">
      <c r="A1436" s="5"/>
      <c r="B1436" s="5"/>
      <c r="C1436" s="9"/>
      <c r="D1436" s="9"/>
      <c r="E1436" s="9"/>
      <c r="F1436" s="9"/>
      <c r="G1436" s="9"/>
      <c r="H1436" s="9"/>
      <c r="U1436" s="11"/>
      <c r="V1436" s="11"/>
      <c r="W1436" s="11"/>
    </row>
    <row r="1437" spans="1:23" ht="12.75" x14ac:dyDescent="0.2">
      <c r="A1437" s="5"/>
      <c r="B1437" s="5"/>
      <c r="C1437" s="9"/>
      <c r="D1437" s="9"/>
      <c r="E1437" s="9"/>
      <c r="F1437" s="9"/>
      <c r="G1437" s="9"/>
      <c r="H1437" s="9"/>
      <c r="U1437" s="11"/>
      <c r="V1437" s="11"/>
      <c r="W1437" s="11"/>
    </row>
    <row r="1438" spans="1:23" ht="12.75" x14ac:dyDescent="0.2">
      <c r="A1438" s="5"/>
      <c r="B1438" s="5"/>
      <c r="C1438" s="9"/>
      <c r="D1438" s="9"/>
      <c r="E1438" s="9"/>
      <c r="F1438" s="9"/>
      <c r="G1438" s="9"/>
      <c r="H1438" s="9"/>
      <c r="U1438" s="11"/>
      <c r="V1438" s="11"/>
      <c r="W1438" s="11"/>
    </row>
    <row r="1439" spans="1:23" ht="12.75" x14ac:dyDescent="0.2">
      <c r="A1439" s="5"/>
      <c r="B1439" s="5"/>
      <c r="C1439" s="9"/>
      <c r="D1439" s="9"/>
      <c r="E1439" s="9"/>
      <c r="F1439" s="9"/>
      <c r="G1439" s="9"/>
      <c r="H1439" s="9"/>
      <c r="U1439" s="11"/>
      <c r="V1439" s="11"/>
      <c r="W1439" s="11"/>
    </row>
    <row r="1440" spans="1:23" ht="12.75" x14ac:dyDescent="0.2">
      <c r="A1440" s="5"/>
      <c r="B1440" s="5"/>
      <c r="C1440" s="9"/>
      <c r="D1440" s="9"/>
      <c r="E1440" s="9"/>
      <c r="F1440" s="9"/>
      <c r="G1440" s="9"/>
      <c r="H1440" s="9"/>
      <c r="U1440" s="11"/>
      <c r="V1440" s="11"/>
      <c r="W1440" s="11"/>
    </row>
    <row r="1441" spans="1:23" ht="12.75" x14ac:dyDescent="0.2">
      <c r="A1441" s="5"/>
      <c r="B1441" s="5"/>
      <c r="C1441" s="9"/>
      <c r="D1441" s="9"/>
      <c r="E1441" s="9"/>
      <c r="F1441" s="9"/>
      <c r="G1441" s="9"/>
      <c r="H1441" s="9"/>
      <c r="U1441" s="11"/>
      <c r="V1441" s="11"/>
      <c r="W1441" s="11"/>
    </row>
    <row r="1442" spans="1:23" ht="12.75" x14ac:dyDescent="0.2">
      <c r="A1442" s="5"/>
      <c r="B1442" s="5"/>
      <c r="C1442" s="9"/>
      <c r="D1442" s="9"/>
      <c r="E1442" s="9"/>
      <c r="F1442" s="9"/>
      <c r="G1442" s="9"/>
      <c r="H1442" s="9"/>
      <c r="U1442" s="11"/>
      <c r="V1442" s="11"/>
      <c r="W1442" s="11"/>
    </row>
    <row r="1443" spans="1:23" ht="12.75" x14ac:dyDescent="0.2">
      <c r="A1443" s="5"/>
      <c r="B1443" s="5"/>
      <c r="C1443" s="9"/>
      <c r="D1443" s="9"/>
      <c r="E1443" s="9"/>
      <c r="F1443" s="9"/>
      <c r="G1443" s="9"/>
      <c r="H1443" s="9"/>
      <c r="U1443" s="11"/>
      <c r="V1443" s="11"/>
      <c r="W1443" s="11"/>
    </row>
    <row r="1444" spans="1:23" ht="12.75" x14ac:dyDescent="0.2">
      <c r="A1444" s="5"/>
      <c r="B1444" s="5"/>
      <c r="C1444" s="9"/>
      <c r="D1444" s="9"/>
      <c r="E1444" s="9"/>
      <c r="F1444" s="9"/>
      <c r="G1444" s="9"/>
      <c r="H1444" s="9"/>
      <c r="U1444" s="11"/>
      <c r="V1444" s="11"/>
      <c r="W1444" s="11"/>
    </row>
    <row r="1445" spans="1:23" ht="12.75" x14ac:dyDescent="0.2">
      <c r="A1445" s="5"/>
      <c r="B1445" s="5"/>
      <c r="C1445" s="9"/>
      <c r="D1445" s="9"/>
      <c r="E1445" s="9"/>
      <c r="F1445" s="9"/>
      <c r="G1445" s="9"/>
      <c r="H1445" s="9"/>
      <c r="U1445" s="11"/>
      <c r="V1445" s="11"/>
      <c r="W1445" s="11"/>
    </row>
    <row r="1446" spans="1:23" ht="12.75" x14ac:dyDescent="0.2">
      <c r="A1446" s="5"/>
      <c r="B1446" s="5"/>
      <c r="C1446" s="9"/>
      <c r="D1446" s="9"/>
      <c r="E1446" s="9"/>
      <c r="F1446" s="9"/>
      <c r="G1446" s="9"/>
      <c r="H1446" s="9"/>
      <c r="U1446" s="11"/>
      <c r="V1446" s="11"/>
      <c r="W1446" s="11"/>
    </row>
    <row r="1447" spans="1:23" ht="12.75" x14ac:dyDescent="0.2">
      <c r="A1447" s="5"/>
      <c r="B1447" s="5"/>
      <c r="C1447" s="9"/>
      <c r="D1447" s="9"/>
      <c r="E1447" s="9"/>
      <c r="F1447" s="9"/>
      <c r="G1447" s="9"/>
      <c r="H1447" s="9"/>
      <c r="U1447" s="11"/>
      <c r="V1447" s="11"/>
      <c r="W1447" s="11"/>
    </row>
    <row r="1448" spans="1:23" ht="12.75" x14ac:dyDescent="0.2">
      <c r="A1448" s="5"/>
      <c r="B1448" s="5"/>
      <c r="C1448" s="9"/>
      <c r="D1448" s="9"/>
      <c r="E1448" s="9"/>
      <c r="F1448" s="9"/>
      <c r="G1448" s="9"/>
      <c r="H1448" s="9"/>
      <c r="U1448" s="11"/>
      <c r="V1448" s="11"/>
      <c r="W1448" s="11"/>
    </row>
    <row r="1449" spans="1:23" ht="12.75" x14ac:dyDescent="0.2">
      <c r="A1449" s="5"/>
      <c r="B1449" s="5"/>
      <c r="C1449" s="9"/>
      <c r="D1449" s="9"/>
      <c r="E1449" s="9"/>
      <c r="F1449" s="9"/>
      <c r="G1449" s="9"/>
      <c r="H1449" s="9"/>
      <c r="U1449" s="11"/>
      <c r="V1449" s="11"/>
      <c r="W1449" s="11"/>
    </row>
    <row r="1450" spans="1:23" ht="12.75" x14ac:dyDescent="0.2">
      <c r="A1450" s="5"/>
      <c r="B1450" s="5"/>
      <c r="C1450" s="9"/>
      <c r="D1450" s="9"/>
      <c r="E1450" s="9"/>
      <c r="F1450" s="9"/>
      <c r="G1450" s="9"/>
      <c r="H1450" s="9"/>
      <c r="U1450" s="11"/>
      <c r="V1450" s="11"/>
      <c r="W1450" s="11"/>
    </row>
    <row r="1451" spans="1:23" ht="12.75" x14ac:dyDescent="0.2">
      <c r="A1451" s="5"/>
      <c r="B1451" s="5"/>
      <c r="C1451" s="9"/>
      <c r="D1451" s="9"/>
      <c r="E1451" s="9"/>
      <c r="F1451" s="9"/>
      <c r="G1451" s="9"/>
      <c r="H1451" s="9"/>
      <c r="U1451" s="11"/>
      <c r="V1451" s="11"/>
      <c r="W1451" s="11"/>
    </row>
    <row r="1452" spans="1:23" ht="12.75" x14ac:dyDescent="0.2">
      <c r="A1452" s="5"/>
      <c r="B1452" s="5"/>
      <c r="C1452" s="9"/>
      <c r="D1452" s="9"/>
      <c r="E1452" s="9"/>
      <c r="F1452" s="9"/>
      <c r="G1452" s="9"/>
      <c r="H1452" s="9"/>
      <c r="U1452" s="11"/>
      <c r="V1452" s="11"/>
      <c r="W1452" s="11"/>
    </row>
    <row r="1453" spans="1:23" ht="12.75" x14ac:dyDescent="0.2">
      <c r="A1453" s="5"/>
      <c r="B1453" s="5"/>
      <c r="C1453" s="9"/>
      <c r="D1453" s="9"/>
      <c r="E1453" s="9"/>
      <c r="F1453" s="9"/>
      <c r="G1453" s="9"/>
      <c r="H1453" s="9"/>
      <c r="U1453" s="11"/>
      <c r="V1453" s="11"/>
      <c r="W1453" s="11"/>
    </row>
    <row r="1454" spans="1:23" ht="12.75" x14ac:dyDescent="0.2">
      <c r="A1454" s="5"/>
      <c r="B1454" s="5"/>
      <c r="C1454" s="9"/>
      <c r="D1454" s="9"/>
      <c r="E1454" s="9"/>
      <c r="F1454" s="9"/>
      <c r="G1454" s="9"/>
      <c r="H1454" s="9"/>
      <c r="U1454" s="11"/>
      <c r="V1454" s="11"/>
      <c r="W1454" s="11"/>
    </row>
    <row r="1455" spans="1:23" ht="12.75" x14ac:dyDescent="0.2">
      <c r="A1455" s="5"/>
      <c r="B1455" s="5"/>
      <c r="C1455" s="9"/>
      <c r="D1455" s="9"/>
      <c r="E1455" s="9"/>
      <c r="F1455" s="9"/>
      <c r="G1455" s="9"/>
      <c r="H1455" s="9"/>
      <c r="U1455" s="11"/>
      <c r="V1455" s="11"/>
      <c r="W1455" s="11"/>
    </row>
    <row r="1456" spans="1:23" ht="12.75" x14ac:dyDescent="0.2">
      <c r="A1456" s="5"/>
      <c r="B1456" s="5"/>
      <c r="C1456" s="9"/>
      <c r="D1456" s="9"/>
      <c r="E1456" s="9"/>
      <c r="F1456" s="9"/>
      <c r="G1456" s="9"/>
      <c r="H1456" s="9"/>
      <c r="U1456" s="11"/>
      <c r="V1456" s="11"/>
      <c r="W1456" s="11"/>
    </row>
    <row r="1457" spans="1:23" ht="12.75" x14ac:dyDescent="0.2">
      <c r="A1457" s="5"/>
      <c r="B1457" s="5"/>
      <c r="C1457" s="9"/>
      <c r="D1457" s="9"/>
      <c r="E1457" s="9"/>
      <c r="F1457" s="9"/>
      <c r="G1457" s="9"/>
      <c r="H1457" s="9"/>
      <c r="U1457" s="11"/>
      <c r="V1457" s="11"/>
      <c r="W1457" s="11"/>
    </row>
    <row r="1458" spans="1:23" ht="12.75" x14ac:dyDescent="0.2">
      <c r="A1458" s="5"/>
      <c r="B1458" s="5"/>
      <c r="C1458" s="9"/>
      <c r="D1458" s="9"/>
      <c r="E1458" s="9"/>
      <c r="F1458" s="9"/>
      <c r="G1458" s="9"/>
      <c r="H1458" s="9"/>
      <c r="U1458" s="11"/>
      <c r="V1458" s="11"/>
      <c r="W1458" s="11"/>
    </row>
    <row r="1459" spans="1:23" ht="12.75" x14ac:dyDescent="0.2">
      <c r="A1459" s="5"/>
      <c r="B1459" s="5"/>
      <c r="C1459" s="9"/>
      <c r="D1459" s="9"/>
      <c r="E1459" s="9"/>
      <c r="F1459" s="9"/>
      <c r="G1459" s="9"/>
      <c r="H1459" s="9"/>
      <c r="U1459" s="11"/>
      <c r="V1459" s="11"/>
      <c r="W1459" s="11"/>
    </row>
    <row r="1460" spans="1:23" ht="12.75" x14ac:dyDescent="0.2">
      <c r="A1460" s="5"/>
      <c r="B1460" s="5"/>
      <c r="C1460" s="9"/>
      <c r="D1460" s="9"/>
      <c r="E1460" s="9"/>
      <c r="F1460" s="9"/>
      <c r="G1460" s="9"/>
      <c r="H1460" s="9"/>
      <c r="U1460" s="11"/>
      <c r="V1460" s="11"/>
      <c r="W1460" s="11"/>
    </row>
    <row r="1461" spans="1:23" ht="12.75" x14ac:dyDescent="0.2">
      <c r="A1461" s="5"/>
      <c r="B1461" s="5"/>
      <c r="C1461" s="9"/>
      <c r="D1461" s="9"/>
      <c r="E1461" s="9"/>
      <c r="F1461" s="9"/>
      <c r="G1461" s="9"/>
      <c r="H1461" s="9"/>
      <c r="U1461" s="11"/>
      <c r="V1461" s="11"/>
      <c r="W1461" s="11"/>
    </row>
    <row r="1462" spans="1:23" ht="12.75" x14ac:dyDescent="0.2">
      <c r="A1462" s="5"/>
      <c r="B1462" s="5"/>
      <c r="C1462" s="9"/>
      <c r="D1462" s="9"/>
      <c r="E1462" s="9"/>
      <c r="F1462" s="9"/>
      <c r="G1462" s="9"/>
      <c r="H1462" s="9"/>
      <c r="U1462" s="11"/>
      <c r="V1462" s="11"/>
      <c r="W1462" s="11"/>
    </row>
    <row r="1463" spans="1:23" ht="12.75" x14ac:dyDescent="0.2">
      <c r="A1463" s="5"/>
      <c r="B1463" s="5"/>
      <c r="C1463" s="9"/>
      <c r="D1463" s="9"/>
      <c r="E1463" s="9"/>
      <c r="F1463" s="9"/>
      <c r="G1463" s="9"/>
      <c r="H1463" s="9"/>
      <c r="U1463" s="11"/>
      <c r="V1463" s="11"/>
      <c r="W1463" s="11"/>
    </row>
    <row r="1464" spans="1:23" ht="12.75" x14ac:dyDescent="0.2">
      <c r="A1464" s="5"/>
      <c r="B1464" s="5"/>
      <c r="C1464" s="9"/>
      <c r="D1464" s="9"/>
      <c r="E1464" s="9"/>
      <c r="F1464" s="9"/>
      <c r="G1464" s="9"/>
      <c r="H1464" s="9"/>
      <c r="U1464" s="11"/>
      <c r="V1464" s="11"/>
      <c r="W1464" s="11"/>
    </row>
    <row r="1465" spans="1:23" ht="12.75" x14ac:dyDescent="0.2">
      <c r="A1465" s="5"/>
      <c r="B1465" s="5"/>
      <c r="C1465" s="9"/>
      <c r="D1465" s="9"/>
      <c r="E1465" s="9"/>
      <c r="F1465" s="9"/>
      <c r="G1465" s="9"/>
      <c r="H1465" s="9"/>
      <c r="U1465" s="11"/>
      <c r="V1465" s="11"/>
      <c r="W1465" s="11"/>
    </row>
    <row r="1466" spans="1:23" ht="12.75" x14ac:dyDescent="0.2">
      <c r="A1466" s="5"/>
      <c r="B1466" s="5"/>
      <c r="C1466" s="9"/>
      <c r="D1466" s="9"/>
      <c r="E1466" s="9"/>
      <c r="F1466" s="9"/>
      <c r="G1466" s="9"/>
      <c r="H1466" s="9"/>
      <c r="U1466" s="11"/>
      <c r="V1466" s="11"/>
      <c r="W1466" s="11"/>
    </row>
    <row r="1467" spans="1:23" ht="12.75" x14ac:dyDescent="0.2">
      <c r="A1467" s="5"/>
      <c r="B1467" s="5"/>
      <c r="C1467" s="9"/>
      <c r="D1467" s="9"/>
      <c r="E1467" s="9"/>
      <c r="F1467" s="9"/>
      <c r="G1467" s="9"/>
      <c r="H1467" s="9"/>
      <c r="U1467" s="11"/>
      <c r="V1467" s="11"/>
      <c r="W1467" s="11"/>
    </row>
    <row r="1468" spans="1:23" ht="12.75" x14ac:dyDescent="0.2">
      <c r="A1468" s="5"/>
      <c r="B1468" s="5"/>
      <c r="C1468" s="9"/>
      <c r="D1468" s="9"/>
      <c r="E1468" s="9"/>
      <c r="F1468" s="9"/>
      <c r="G1468" s="9"/>
      <c r="H1468" s="9"/>
      <c r="U1468" s="11"/>
      <c r="V1468" s="11"/>
      <c r="W1468" s="11"/>
    </row>
    <row r="1469" spans="1:23" ht="12.75" x14ac:dyDescent="0.2">
      <c r="A1469" s="5"/>
      <c r="B1469" s="5"/>
      <c r="C1469" s="9"/>
      <c r="D1469" s="9"/>
      <c r="E1469" s="9"/>
      <c r="F1469" s="9"/>
      <c r="G1469" s="9"/>
      <c r="H1469" s="9"/>
      <c r="U1469" s="11"/>
      <c r="V1469" s="11"/>
      <c r="W1469" s="11"/>
    </row>
    <row r="1470" spans="1:23" ht="12.75" x14ac:dyDescent="0.2">
      <c r="A1470" s="5"/>
      <c r="B1470" s="5"/>
      <c r="C1470" s="9"/>
      <c r="D1470" s="9"/>
      <c r="E1470" s="9"/>
      <c r="F1470" s="9"/>
      <c r="G1470" s="9"/>
      <c r="H1470" s="9"/>
      <c r="U1470" s="11"/>
      <c r="V1470" s="11"/>
      <c r="W1470" s="11"/>
    </row>
    <row r="1471" spans="1:23" ht="12.75" x14ac:dyDescent="0.2">
      <c r="A1471" s="5"/>
      <c r="B1471" s="5"/>
      <c r="C1471" s="9"/>
      <c r="D1471" s="9"/>
      <c r="E1471" s="9"/>
      <c r="F1471" s="9"/>
      <c r="G1471" s="9"/>
      <c r="H1471" s="9"/>
      <c r="U1471" s="11"/>
      <c r="V1471" s="11"/>
      <c r="W1471" s="11"/>
    </row>
    <row r="1472" spans="1:23" ht="12.75" x14ac:dyDescent="0.2">
      <c r="A1472" s="5"/>
      <c r="B1472" s="5"/>
      <c r="C1472" s="9"/>
      <c r="D1472" s="9"/>
      <c r="E1472" s="9"/>
      <c r="F1472" s="9"/>
      <c r="G1472" s="9"/>
      <c r="H1472" s="9"/>
      <c r="U1472" s="11"/>
      <c r="V1472" s="11"/>
      <c r="W1472" s="11"/>
    </row>
    <row r="1473" spans="1:23" ht="12.75" x14ac:dyDescent="0.2">
      <c r="A1473" s="5"/>
      <c r="B1473" s="5"/>
      <c r="C1473" s="9"/>
      <c r="D1473" s="9"/>
      <c r="E1473" s="9"/>
      <c r="F1473" s="9"/>
      <c r="G1473" s="9"/>
      <c r="H1473" s="9"/>
      <c r="U1473" s="11"/>
      <c r="V1473" s="11"/>
      <c r="W1473" s="11"/>
    </row>
    <row r="1474" spans="1:23" ht="12.75" x14ac:dyDescent="0.2">
      <c r="A1474" s="5"/>
      <c r="B1474" s="5"/>
      <c r="C1474" s="9"/>
      <c r="D1474" s="9"/>
      <c r="E1474" s="9"/>
      <c r="F1474" s="9"/>
      <c r="G1474" s="9"/>
      <c r="H1474" s="9"/>
      <c r="U1474" s="11"/>
      <c r="V1474" s="11"/>
      <c r="W1474" s="11"/>
    </row>
    <row r="1475" spans="1:23" ht="12.75" x14ac:dyDescent="0.2">
      <c r="A1475" s="5"/>
      <c r="B1475" s="5"/>
      <c r="C1475" s="9"/>
      <c r="D1475" s="9"/>
      <c r="E1475" s="9"/>
      <c r="F1475" s="9"/>
      <c r="G1475" s="9"/>
      <c r="H1475" s="9"/>
      <c r="U1475" s="11"/>
      <c r="V1475" s="11"/>
      <c r="W1475" s="11"/>
    </row>
    <row r="1476" spans="1:23" ht="12.75" x14ac:dyDescent="0.2">
      <c r="A1476" s="5"/>
      <c r="B1476" s="5"/>
      <c r="C1476" s="9"/>
      <c r="D1476" s="9"/>
      <c r="E1476" s="9"/>
      <c r="F1476" s="9"/>
      <c r="G1476" s="9"/>
      <c r="H1476" s="9"/>
      <c r="U1476" s="11"/>
      <c r="V1476" s="11"/>
      <c r="W1476" s="11"/>
    </row>
    <row r="1477" spans="1:23" ht="12.75" x14ac:dyDescent="0.2">
      <c r="A1477" s="5"/>
      <c r="B1477" s="5"/>
      <c r="C1477" s="9"/>
      <c r="D1477" s="9"/>
      <c r="E1477" s="9"/>
      <c r="F1477" s="9"/>
      <c r="G1477" s="9"/>
      <c r="H1477" s="9"/>
      <c r="U1477" s="11"/>
      <c r="V1477" s="11"/>
      <c r="W1477" s="11"/>
    </row>
    <row r="1478" spans="1:23" ht="12.75" x14ac:dyDescent="0.2">
      <c r="A1478" s="5"/>
      <c r="B1478" s="5"/>
      <c r="C1478" s="9"/>
      <c r="D1478" s="9"/>
      <c r="E1478" s="9"/>
      <c r="F1478" s="9"/>
      <c r="G1478" s="9"/>
      <c r="H1478" s="9"/>
      <c r="U1478" s="11"/>
      <c r="V1478" s="11"/>
      <c r="W1478" s="11"/>
    </row>
    <row r="1479" spans="1:23" ht="12.75" x14ac:dyDescent="0.2">
      <c r="A1479" s="5"/>
      <c r="B1479" s="5"/>
      <c r="C1479" s="9"/>
      <c r="D1479" s="9"/>
      <c r="E1479" s="9"/>
      <c r="F1479" s="9"/>
      <c r="G1479" s="9"/>
      <c r="H1479" s="9"/>
      <c r="U1479" s="11"/>
      <c r="V1479" s="11"/>
      <c r="W1479" s="11"/>
    </row>
    <row r="1480" spans="1:23" ht="12.75" x14ac:dyDescent="0.2">
      <c r="A1480" s="5"/>
      <c r="B1480" s="5"/>
      <c r="C1480" s="9"/>
      <c r="D1480" s="9"/>
      <c r="E1480" s="9"/>
      <c r="F1480" s="9"/>
      <c r="G1480" s="9"/>
      <c r="H1480" s="9"/>
      <c r="U1480" s="11"/>
      <c r="V1480" s="11"/>
      <c r="W1480" s="11"/>
    </row>
    <row r="1481" spans="1:23" ht="12.75" x14ac:dyDescent="0.2">
      <c r="A1481" s="5"/>
      <c r="B1481" s="5"/>
      <c r="C1481" s="9"/>
      <c r="D1481" s="9"/>
      <c r="E1481" s="9"/>
      <c r="F1481" s="9"/>
      <c r="G1481" s="9"/>
      <c r="H1481" s="9"/>
      <c r="U1481" s="11"/>
      <c r="V1481" s="11"/>
      <c r="W1481" s="11"/>
    </row>
    <row r="1482" spans="1:23" ht="12.75" x14ac:dyDescent="0.2">
      <c r="A1482" s="5"/>
      <c r="B1482" s="5"/>
      <c r="C1482" s="9"/>
      <c r="D1482" s="9"/>
      <c r="E1482" s="9"/>
      <c r="F1482" s="9"/>
      <c r="G1482" s="9"/>
      <c r="H1482" s="9"/>
      <c r="U1482" s="11"/>
      <c r="V1482" s="11"/>
      <c r="W1482" s="11"/>
    </row>
    <row r="1483" spans="1:23" ht="12.75" x14ac:dyDescent="0.2">
      <c r="A1483" s="5"/>
      <c r="B1483" s="5"/>
      <c r="C1483" s="9"/>
      <c r="D1483" s="9"/>
      <c r="E1483" s="9"/>
      <c r="F1483" s="9"/>
      <c r="G1483" s="9"/>
      <c r="H1483" s="9"/>
      <c r="U1483" s="11"/>
      <c r="V1483" s="11"/>
      <c r="W1483" s="11"/>
    </row>
    <row r="1484" spans="1:23" ht="12.75" x14ac:dyDescent="0.2">
      <c r="A1484" s="5"/>
      <c r="B1484" s="5"/>
      <c r="C1484" s="9"/>
      <c r="D1484" s="9"/>
      <c r="E1484" s="9"/>
      <c r="F1484" s="9"/>
      <c r="G1484" s="9"/>
      <c r="H1484" s="9"/>
      <c r="U1484" s="11"/>
      <c r="V1484" s="11"/>
      <c r="W1484" s="11"/>
    </row>
    <row r="1485" spans="1:23" ht="12.75" x14ac:dyDescent="0.2">
      <c r="A1485" s="5"/>
      <c r="B1485" s="5"/>
      <c r="C1485" s="9"/>
      <c r="D1485" s="9"/>
      <c r="E1485" s="9"/>
      <c r="F1485" s="9"/>
      <c r="G1485" s="9"/>
      <c r="H1485" s="9"/>
      <c r="U1485" s="11"/>
      <c r="V1485" s="11"/>
      <c r="W1485" s="11"/>
    </row>
    <row r="1486" spans="1:23" ht="12.75" x14ac:dyDescent="0.2">
      <c r="A1486" s="5"/>
      <c r="B1486" s="5"/>
      <c r="C1486" s="9"/>
      <c r="D1486" s="9"/>
      <c r="E1486" s="9"/>
      <c r="F1486" s="9"/>
      <c r="G1486" s="9"/>
      <c r="H1486" s="9"/>
      <c r="U1486" s="11"/>
      <c r="V1486" s="11"/>
      <c r="W1486" s="11"/>
    </row>
    <row r="1487" spans="1:23" ht="12.75" x14ac:dyDescent="0.2">
      <c r="A1487" s="5"/>
      <c r="B1487" s="5"/>
      <c r="C1487" s="9"/>
      <c r="D1487" s="9"/>
      <c r="E1487" s="9"/>
      <c r="F1487" s="9"/>
      <c r="G1487" s="9"/>
      <c r="H1487" s="9"/>
      <c r="U1487" s="11"/>
      <c r="V1487" s="11"/>
      <c r="W1487" s="11"/>
    </row>
    <row r="1488" spans="1:23" ht="12.75" x14ac:dyDescent="0.2">
      <c r="A1488" s="5"/>
      <c r="B1488" s="5"/>
      <c r="C1488" s="9"/>
      <c r="D1488" s="9"/>
      <c r="E1488" s="9"/>
      <c r="F1488" s="9"/>
      <c r="G1488" s="9"/>
      <c r="H1488" s="9"/>
      <c r="U1488" s="11"/>
      <c r="V1488" s="11"/>
      <c r="W1488" s="11"/>
    </row>
    <row r="1489" spans="1:23" ht="12.75" x14ac:dyDescent="0.2">
      <c r="A1489" s="5"/>
      <c r="B1489" s="5"/>
      <c r="C1489" s="9"/>
      <c r="D1489" s="9"/>
      <c r="E1489" s="9"/>
      <c r="F1489" s="9"/>
      <c r="G1489" s="9"/>
      <c r="H1489" s="9"/>
      <c r="U1489" s="11"/>
      <c r="V1489" s="11"/>
      <c r="W1489" s="11"/>
    </row>
    <row r="1490" spans="1:23" ht="12.75" x14ac:dyDescent="0.2">
      <c r="A1490" s="5"/>
      <c r="B1490" s="5"/>
      <c r="C1490" s="9"/>
      <c r="D1490" s="9"/>
      <c r="E1490" s="9"/>
      <c r="F1490" s="9"/>
      <c r="G1490" s="9"/>
      <c r="H1490" s="9"/>
      <c r="U1490" s="11"/>
      <c r="V1490" s="11"/>
      <c r="W1490" s="11"/>
    </row>
    <row r="1491" spans="1:23" ht="12.75" x14ac:dyDescent="0.2">
      <c r="A1491" s="5"/>
      <c r="B1491" s="5"/>
      <c r="C1491" s="9"/>
      <c r="D1491" s="9"/>
      <c r="E1491" s="9"/>
      <c r="F1491" s="9"/>
      <c r="G1491" s="9"/>
      <c r="H1491" s="9"/>
      <c r="U1491" s="11"/>
      <c r="V1491" s="11"/>
      <c r="W1491" s="11"/>
    </row>
    <row r="1492" spans="1:23" ht="12.75" x14ac:dyDescent="0.2">
      <c r="A1492" s="5"/>
      <c r="B1492" s="5"/>
      <c r="C1492" s="9"/>
      <c r="D1492" s="9"/>
      <c r="E1492" s="9"/>
      <c r="F1492" s="9"/>
      <c r="G1492" s="9"/>
      <c r="H1492" s="9"/>
      <c r="U1492" s="11"/>
      <c r="V1492" s="11"/>
      <c r="W1492" s="11"/>
    </row>
    <row r="1493" spans="1:23" ht="12.75" x14ac:dyDescent="0.2">
      <c r="A1493" s="5"/>
      <c r="B1493" s="5"/>
      <c r="C1493" s="9"/>
      <c r="D1493" s="9"/>
      <c r="E1493" s="9"/>
      <c r="F1493" s="9"/>
      <c r="G1493" s="9"/>
      <c r="H1493" s="9"/>
      <c r="U1493" s="11"/>
      <c r="V1493" s="11"/>
      <c r="W1493" s="11"/>
    </row>
    <row r="1494" spans="1:23" ht="12.75" x14ac:dyDescent="0.2">
      <c r="A1494" s="5"/>
      <c r="B1494" s="5"/>
      <c r="C1494" s="9"/>
      <c r="D1494" s="9"/>
      <c r="E1494" s="9"/>
      <c r="F1494" s="9"/>
      <c r="G1494" s="9"/>
      <c r="H1494" s="9"/>
      <c r="U1494" s="11"/>
      <c r="V1494" s="11"/>
      <c r="W1494" s="11"/>
    </row>
    <row r="1495" spans="1:23" ht="12.75" x14ac:dyDescent="0.2">
      <c r="A1495" s="5"/>
      <c r="B1495" s="5"/>
      <c r="C1495" s="9"/>
      <c r="D1495" s="9"/>
      <c r="E1495" s="9"/>
      <c r="F1495" s="9"/>
      <c r="G1495" s="9"/>
      <c r="H1495" s="9"/>
      <c r="U1495" s="11"/>
      <c r="V1495" s="11"/>
      <c r="W1495" s="11"/>
    </row>
    <row r="1496" spans="1:23" ht="12.75" x14ac:dyDescent="0.2">
      <c r="A1496" s="5"/>
      <c r="B1496" s="5"/>
      <c r="C1496" s="9"/>
      <c r="D1496" s="9"/>
      <c r="E1496" s="9"/>
      <c r="F1496" s="9"/>
      <c r="G1496" s="9"/>
      <c r="H1496" s="9"/>
      <c r="U1496" s="11"/>
      <c r="V1496" s="11"/>
      <c r="W1496" s="11"/>
    </row>
    <row r="1497" spans="1:23" ht="12.75" x14ac:dyDescent="0.2">
      <c r="A1497" s="5"/>
      <c r="B1497" s="5"/>
      <c r="C1497" s="9"/>
      <c r="D1497" s="9"/>
      <c r="E1497" s="9"/>
      <c r="F1497" s="9"/>
      <c r="G1497" s="9"/>
      <c r="H1497" s="9"/>
      <c r="U1497" s="11"/>
      <c r="V1497" s="11"/>
      <c r="W1497" s="11"/>
    </row>
    <row r="1498" spans="1:23" ht="12.75" x14ac:dyDescent="0.2">
      <c r="A1498" s="5"/>
      <c r="B1498" s="5"/>
      <c r="C1498" s="9"/>
      <c r="D1498" s="9"/>
      <c r="E1498" s="9"/>
      <c r="F1498" s="9"/>
      <c r="G1498" s="9"/>
      <c r="H1498" s="9"/>
      <c r="U1498" s="11"/>
      <c r="V1498" s="11"/>
      <c r="W1498" s="11"/>
    </row>
    <row r="1499" spans="1:23" ht="12.75" x14ac:dyDescent="0.2">
      <c r="A1499" s="5"/>
      <c r="B1499" s="5"/>
      <c r="C1499" s="9"/>
      <c r="D1499" s="9"/>
      <c r="E1499" s="9"/>
      <c r="F1499" s="9"/>
      <c r="G1499" s="9"/>
      <c r="H1499" s="9"/>
      <c r="U1499" s="11"/>
      <c r="V1499" s="11"/>
      <c r="W1499" s="11"/>
    </row>
    <row r="1500" spans="1:23" ht="12.75" x14ac:dyDescent="0.2">
      <c r="A1500" s="5"/>
      <c r="B1500" s="5"/>
      <c r="C1500" s="9"/>
      <c r="D1500" s="9"/>
      <c r="E1500" s="9"/>
      <c r="F1500" s="9"/>
      <c r="G1500" s="9"/>
      <c r="H1500" s="9"/>
      <c r="U1500" s="11"/>
      <c r="V1500" s="11"/>
      <c r="W1500" s="11"/>
    </row>
    <row r="1501" spans="1:23" ht="12.75" x14ac:dyDescent="0.2">
      <c r="A1501" s="5"/>
      <c r="B1501" s="5"/>
      <c r="C1501" s="9"/>
      <c r="D1501" s="9"/>
      <c r="E1501" s="9"/>
      <c r="F1501" s="9"/>
      <c r="G1501" s="9"/>
      <c r="H1501" s="9"/>
      <c r="U1501" s="11"/>
      <c r="V1501" s="11"/>
      <c r="W1501" s="11"/>
    </row>
    <row r="1502" spans="1:23" ht="12.75" x14ac:dyDescent="0.2">
      <c r="A1502" s="5"/>
      <c r="B1502" s="5"/>
      <c r="C1502" s="9"/>
      <c r="D1502" s="9"/>
      <c r="E1502" s="9"/>
      <c r="F1502" s="9"/>
      <c r="G1502" s="9"/>
      <c r="H1502" s="9"/>
      <c r="U1502" s="11"/>
      <c r="V1502" s="11"/>
      <c r="W1502" s="11"/>
    </row>
    <row r="1503" spans="1:23" ht="12.75" x14ac:dyDescent="0.2">
      <c r="A1503" s="5"/>
      <c r="B1503" s="5"/>
      <c r="C1503" s="9"/>
      <c r="D1503" s="9"/>
      <c r="E1503" s="9"/>
      <c r="F1503" s="9"/>
      <c r="G1503" s="9"/>
      <c r="H1503" s="9"/>
      <c r="U1503" s="11"/>
      <c r="V1503" s="11"/>
      <c r="W1503" s="11"/>
    </row>
    <row r="1504" spans="1:23" ht="12.75" x14ac:dyDescent="0.2">
      <c r="A1504" s="5"/>
      <c r="B1504" s="5"/>
      <c r="C1504" s="9"/>
      <c r="D1504" s="9"/>
      <c r="E1504" s="9"/>
      <c r="F1504" s="9"/>
      <c r="G1504" s="9"/>
      <c r="H1504" s="9"/>
      <c r="U1504" s="11"/>
      <c r="V1504" s="11"/>
      <c r="W1504" s="11"/>
    </row>
    <row r="1505" spans="1:23" ht="12.75" x14ac:dyDescent="0.2">
      <c r="A1505" s="5"/>
      <c r="B1505" s="5"/>
      <c r="C1505" s="9"/>
      <c r="D1505" s="9"/>
      <c r="E1505" s="9"/>
      <c r="F1505" s="9"/>
      <c r="G1505" s="9"/>
      <c r="H1505" s="9"/>
      <c r="U1505" s="11"/>
      <c r="V1505" s="11"/>
      <c r="W1505" s="11"/>
    </row>
    <row r="1506" spans="1:23" ht="12.75" x14ac:dyDescent="0.2">
      <c r="A1506" s="5"/>
      <c r="B1506" s="5"/>
      <c r="C1506" s="9"/>
      <c r="D1506" s="9"/>
      <c r="E1506" s="9"/>
      <c r="F1506" s="9"/>
      <c r="G1506" s="9"/>
      <c r="H1506" s="9"/>
      <c r="U1506" s="11"/>
      <c r="V1506" s="11"/>
      <c r="W1506" s="11"/>
    </row>
    <row r="1507" spans="1:23" ht="12.75" x14ac:dyDescent="0.2">
      <c r="A1507" s="5"/>
      <c r="B1507" s="5"/>
      <c r="C1507" s="9"/>
      <c r="D1507" s="9"/>
      <c r="E1507" s="9"/>
      <c r="F1507" s="9"/>
      <c r="G1507" s="9"/>
      <c r="H1507" s="9"/>
      <c r="U1507" s="11"/>
      <c r="V1507" s="11"/>
      <c r="W1507" s="11"/>
    </row>
    <row r="1508" spans="1:23" ht="12.75" x14ac:dyDescent="0.2">
      <c r="A1508" s="5"/>
      <c r="B1508" s="5"/>
      <c r="C1508" s="9"/>
      <c r="D1508" s="9"/>
      <c r="E1508" s="9"/>
      <c r="F1508" s="9"/>
      <c r="G1508" s="9"/>
      <c r="H1508" s="9"/>
      <c r="U1508" s="11"/>
      <c r="V1508" s="11"/>
      <c r="W1508" s="11"/>
    </row>
    <row r="1509" spans="1:23" ht="12.75" x14ac:dyDescent="0.2">
      <c r="A1509" s="5"/>
      <c r="B1509" s="5"/>
      <c r="C1509" s="9"/>
      <c r="D1509" s="9"/>
      <c r="E1509" s="9"/>
      <c r="F1509" s="9"/>
      <c r="G1509" s="9"/>
      <c r="H1509" s="9"/>
      <c r="U1509" s="11"/>
      <c r="V1509" s="11"/>
      <c r="W1509" s="11"/>
    </row>
    <row r="1510" spans="1:23" ht="12.75" x14ac:dyDescent="0.2">
      <c r="A1510" s="5"/>
      <c r="B1510" s="5"/>
      <c r="C1510" s="9"/>
      <c r="D1510" s="9"/>
      <c r="E1510" s="9"/>
      <c r="F1510" s="9"/>
      <c r="G1510" s="9"/>
      <c r="H1510" s="9"/>
      <c r="U1510" s="11"/>
      <c r="V1510" s="11"/>
      <c r="W1510" s="11"/>
    </row>
    <row r="1511" spans="1:23" ht="12.75" x14ac:dyDescent="0.2">
      <c r="A1511" s="5"/>
      <c r="B1511" s="5"/>
      <c r="C1511" s="9"/>
      <c r="D1511" s="9"/>
      <c r="E1511" s="9"/>
      <c r="F1511" s="9"/>
      <c r="G1511" s="9"/>
      <c r="H1511" s="9"/>
      <c r="U1511" s="11"/>
      <c r="V1511" s="11"/>
      <c r="W1511" s="11"/>
    </row>
    <row r="1512" spans="1:23" ht="12.75" x14ac:dyDescent="0.2">
      <c r="A1512" s="5"/>
      <c r="B1512" s="5"/>
      <c r="C1512" s="9"/>
      <c r="D1512" s="9"/>
      <c r="E1512" s="9"/>
      <c r="F1512" s="9"/>
      <c r="G1512" s="9"/>
      <c r="H1512" s="9"/>
      <c r="U1512" s="11"/>
      <c r="V1512" s="11"/>
      <c r="W1512" s="11"/>
    </row>
    <row r="1513" spans="1:23" ht="12.75" x14ac:dyDescent="0.2">
      <c r="A1513" s="5"/>
      <c r="B1513" s="5"/>
      <c r="C1513" s="9"/>
      <c r="D1513" s="9"/>
      <c r="E1513" s="9"/>
      <c r="F1513" s="9"/>
      <c r="G1513" s="9"/>
      <c r="H1513" s="9"/>
      <c r="U1513" s="11"/>
      <c r="V1513" s="11"/>
      <c r="W1513" s="11"/>
    </row>
    <row r="1514" spans="1:23" ht="12.75" x14ac:dyDescent="0.2">
      <c r="A1514" s="5"/>
      <c r="B1514" s="5"/>
      <c r="C1514" s="9"/>
      <c r="D1514" s="9"/>
      <c r="E1514" s="9"/>
      <c r="F1514" s="9"/>
      <c r="G1514" s="9"/>
      <c r="H1514" s="9"/>
      <c r="U1514" s="11"/>
      <c r="V1514" s="11"/>
      <c r="W1514" s="11"/>
    </row>
    <row r="1515" spans="1:23" ht="12.75" x14ac:dyDescent="0.2">
      <c r="A1515" s="5"/>
      <c r="B1515" s="5"/>
      <c r="C1515" s="9"/>
      <c r="D1515" s="9"/>
      <c r="E1515" s="9"/>
      <c r="F1515" s="9"/>
      <c r="G1515" s="9"/>
      <c r="H1515" s="9"/>
      <c r="U1515" s="11"/>
      <c r="V1515" s="11"/>
      <c r="W1515" s="11"/>
    </row>
    <row r="1516" spans="1:23" ht="12.75" x14ac:dyDescent="0.2">
      <c r="A1516" s="5"/>
      <c r="B1516" s="5"/>
      <c r="C1516" s="9"/>
      <c r="D1516" s="9"/>
      <c r="E1516" s="9"/>
      <c r="F1516" s="9"/>
      <c r="G1516" s="9"/>
      <c r="H1516" s="9"/>
      <c r="U1516" s="11"/>
      <c r="V1516" s="11"/>
      <c r="W1516" s="11"/>
    </row>
    <row r="1517" spans="1:23" ht="12.75" x14ac:dyDescent="0.2">
      <c r="A1517" s="5"/>
      <c r="B1517" s="5"/>
      <c r="C1517" s="9"/>
      <c r="D1517" s="9"/>
      <c r="E1517" s="9"/>
      <c r="F1517" s="9"/>
      <c r="G1517" s="9"/>
      <c r="H1517" s="9"/>
      <c r="U1517" s="11"/>
      <c r="V1517" s="11"/>
      <c r="W1517" s="11"/>
    </row>
    <row r="1518" spans="1:23" ht="12.75" x14ac:dyDescent="0.2">
      <c r="A1518" s="5"/>
      <c r="B1518" s="5"/>
      <c r="C1518" s="9"/>
      <c r="D1518" s="9"/>
      <c r="E1518" s="9"/>
      <c r="F1518" s="9"/>
      <c r="G1518" s="9"/>
      <c r="H1518" s="9"/>
      <c r="U1518" s="11"/>
      <c r="V1518" s="11"/>
      <c r="W1518" s="11"/>
    </row>
    <row r="1519" spans="1:23" ht="12.75" x14ac:dyDescent="0.2">
      <c r="A1519" s="5"/>
      <c r="B1519" s="5"/>
      <c r="C1519" s="9"/>
      <c r="D1519" s="9"/>
      <c r="E1519" s="9"/>
      <c r="F1519" s="9"/>
      <c r="G1519" s="9"/>
      <c r="H1519" s="9"/>
      <c r="U1519" s="11"/>
      <c r="V1519" s="11"/>
      <c r="W1519" s="11"/>
    </row>
    <row r="1520" spans="1:23" ht="12.75" x14ac:dyDescent="0.2">
      <c r="A1520" s="5"/>
      <c r="B1520" s="5"/>
      <c r="C1520" s="9"/>
      <c r="D1520" s="9"/>
      <c r="E1520" s="9"/>
      <c r="F1520" s="9"/>
      <c r="G1520" s="9"/>
      <c r="H1520" s="9"/>
      <c r="U1520" s="11"/>
      <c r="V1520" s="11"/>
      <c r="W1520" s="11"/>
    </row>
    <row r="1521" spans="1:23" ht="12.75" x14ac:dyDescent="0.2">
      <c r="A1521" s="5"/>
      <c r="B1521" s="5"/>
      <c r="C1521" s="9"/>
      <c r="D1521" s="9"/>
      <c r="E1521" s="9"/>
      <c r="F1521" s="9"/>
      <c r="G1521" s="9"/>
      <c r="H1521" s="9"/>
      <c r="U1521" s="11"/>
      <c r="V1521" s="11"/>
      <c r="W1521" s="11"/>
    </row>
    <row r="1522" spans="1:23" ht="12.75" x14ac:dyDescent="0.2">
      <c r="A1522" s="5"/>
      <c r="B1522" s="5"/>
      <c r="C1522" s="9"/>
      <c r="D1522" s="9"/>
      <c r="E1522" s="9"/>
      <c r="F1522" s="9"/>
      <c r="G1522" s="9"/>
      <c r="H1522" s="9"/>
      <c r="U1522" s="11"/>
      <c r="V1522" s="11"/>
      <c r="W1522" s="11"/>
    </row>
    <row r="1523" spans="1:23" ht="12.75" x14ac:dyDescent="0.2">
      <c r="A1523" s="5"/>
      <c r="B1523" s="5"/>
      <c r="C1523" s="9"/>
      <c r="D1523" s="9"/>
      <c r="E1523" s="9"/>
      <c r="F1523" s="9"/>
      <c r="G1523" s="9"/>
      <c r="H1523" s="9"/>
      <c r="U1523" s="11"/>
      <c r="V1523" s="11"/>
      <c r="W1523" s="11"/>
    </row>
    <row r="1524" spans="1:23" ht="12.75" x14ac:dyDescent="0.2">
      <c r="A1524" s="5"/>
      <c r="B1524" s="5"/>
      <c r="C1524" s="9"/>
      <c r="D1524" s="9"/>
      <c r="E1524" s="9"/>
      <c r="F1524" s="9"/>
      <c r="G1524" s="9"/>
      <c r="H1524" s="9"/>
      <c r="U1524" s="11"/>
      <c r="V1524" s="11"/>
      <c r="W1524" s="11"/>
    </row>
    <row r="1525" spans="1:23" ht="12.75" x14ac:dyDescent="0.2">
      <c r="A1525" s="5"/>
      <c r="B1525" s="5"/>
      <c r="C1525" s="9"/>
      <c r="D1525" s="9"/>
      <c r="E1525" s="9"/>
      <c r="F1525" s="9"/>
      <c r="G1525" s="9"/>
      <c r="H1525" s="9"/>
      <c r="U1525" s="11"/>
      <c r="V1525" s="11"/>
      <c r="W1525" s="11"/>
    </row>
    <row r="1526" spans="1:23" ht="12.75" x14ac:dyDescent="0.2">
      <c r="A1526" s="5"/>
      <c r="B1526" s="5"/>
      <c r="C1526" s="9"/>
      <c r="D1526" s="9"/>
      <c r="E1526" s="9"/>
      <c r="F1526" s="9"/>
      <c r="G1526" s="9"/>
      <c r="H1526" s="9"/>
      <c r="U1526" s="11"/>
      <c r="V1526" s="11"/>
      <c r="W1526" s="11"/>
    </row>
    <row r="1527" spans="1:23" ht="12.75" x14ac:dyDescent="0.2">
      <c r="A1527" s="5"/>
      <c r="B1527" s="5"/>
      <c r="C1527" s="9"/>
      <c r="D1527" s="9"/>
      <c r="E1527" s="9"/>
      <c r="F1527" s="9"/>
      <c r="G1527" s="9"/>
      <c r="H1527" s="9"/>
      <c r="U1527" s="11"/>
      <c r="V1527" s="11"/>
      <c r="W1527" s="11"/>
    </row>
    <row r="1528" spans="1:23" ht="12.75" x14ac:dyDescent="0.2">
      <c r="A1528" s="5"/>
      <c r="B1528" s="5"/>
      <c r="C1528" s="9"/>
      <c r="D1528" s="9"/>
      <c r="E1528" s="9"/>
      <c r="F1528" s="9"/>
      <c r="G1528" s="9"/>
      <c r="H1528" s="9"/>
      <c r="U1528" s="11"/>
      <c r="V1528" s="11"/>
      <c r="W1528" s="11"/>
    </row>
    <row r="1529" spans="1:23" ht="12.75" x14ac:dyDescent="0.2">
      <c r="A1529" s="5"/>
      <c r="B1529" s="5"/>
      <c r="C1529" s="9"/>
      <c r="D1529" s="9"/>
      <c r="E1529" s="9"/>
      <c r="F1529" s="9"/>
      <c r="G1529" s="9"/>
      <c r="H1529" s="9"/>
      <c r="U1529" s="11"/>
      <c r="V1529" s="11"/>
      <c r="W1529" s="11"/>
    </row>
    <row r="1530" spans="1:23" ht="12.75" x14ac:dyDescent="0.2">
      <c r="A1530" s="5"/>
      <c r="B1530" s="5"/>
      <c r="C1530" s="9"/>
      <c r="D1530" s="9"/>
      <c r="E1530" s="9"/>
      <c r="F1530" s="9"/>
      <c r="G1530" s="9"/>
      <c r="H1530" s="9"/>
      <c r="U1530" s="11"/>
      <c r="V1530" s="11"/>
      <c r="W1530" s="11"/>
    </row>
    <row r="1531" spans="1:23" ht="12.75" x14ac:dyDescent="0.2">
      <c r="A1531" s="5"/>
      <c r="B1531" s="5"/>
      <c r="C1531" s="9"/>
      <c r="D1531" s="9"/>
      <c r="E1531" s="9"/>
      <c r="F1531" s="9"/>
      <c r="G1531" s="9"/>
      <c r="H1531" s="9"/>
      <c r="U1531" s="11"/>
      <c r="V1531" s="11"/>
      <c r="W1531" s="11"/>
    </row>
    <row r="1532" spans="1:23" ht="12.75" x14ac:dyDescent="0.2">
      <c r="A1532" s="5"/>
      <c r="B1532" s="5"/>
      <c r="C1532" s="9"/>
      <c r="D1532" s="9"/>
      <c r="E1532" s="9"/>
      <c r="F1532" s="9"/>
      <c r="G1532" s="9"/>
      <c r="H1532" s="9"/>
      <c r="U1532" s="11"/>
      <c r="V1532" s="11"/>
      <c r="W1532" s="11"/>
    </row>
    <row r="1533" spans="1:23" ht="12.75" x14ac:dyDescent="0.2">
      <c r="A1533" s="5"/>
      <c r="B1533" s="5"/>
      <c r="C1533" s="9"/>
      <c r="D1533" s="9"/>
      <c r="E1533" s="9"/>
      <c r="F1533" s="9"/>
      <c r="G1533" s="9"/>
      <c r="H1533" s="9"/>
      <c r="U1533" s="11"/>
      <c r="V1533" s="11"/>
      <c r="W1533" s="11"/>
    </row>
    <row r="1534" spans="1:23" ht="12.75" x14ac:dyDescent="0.2">
      <c r="A1534" s="5"/>
      <c r="B1534" s="5"/>
      <c r="C1534" s="9"/>
      <c r="D1534" s="9"/>
      <c r="E1534" s="9"/>
      <c r="F1534" s="9"/>
      <c r="G1534" s="9"/>
      <c r="H1534" s="9"/>
      <c r="U1534" s="11"/>
      <c r="V1534" s="11"/>
      <c r="W1534" s="11"/>
    </row>
    <row r="1535" spans="1:23" ht="12.75" x14ac:dyDescent="0.2">
      <c r="A1535" s="5"/>
      <c r="B1535" s="5"/>
      <c r="C1535" s="9"/>
      <c r="D1535" s="9"/>
      <c r="E1535" s="9"/>
      <c r="F1535" s="9"/>
      <c r="G1535" s="9"/>
      <c r="H1535" s="9"/>
      <c r="U1535" s="11"/>
      <c r="V1535" s="11"/>
      <c r="W1535" s="11"/>
    </row>
    <row r="1536" spans="1:23" ht="12.75" x14ac:dyDescent="0.2">
      <c r="A1536" s="5"/>
      <c r="B1536" s="5"/>
      <c r="C1536" s="9"/>
      <c r="D1536" s="9"/>
      <c r="E1536" s="9"/>
      <c r="F1536" s="9"/>
      <c r="G1536" s="9"/>
      <c r="H1536" s="9"/>
      <c r="U1536" s="11"/>
      <c r="V1536" s="11"/>
      <c r="W1536" s="11"/>
    </row>
    <row r="1537" spans="1:23" ht="12.75" x14ac:dyDescent="0.2">
      <c r="A1537" s="5"/>
      <c r="B1537" s="5"/>
      <c r="C1537" s="9"/>
      <c r="D1537" s="9"/>
      <c r="E1537" s="9"/>
      <c r="F1537" s="9"/>
      <c r="G1537" s="9"/>
      <c r="H1537" s="9"/>
      <c r="U1537" s="11"/>
      <c r="V1537" s="11"/>
      <c r="W1537" s="11"/>
    </row>
    <row r="1538" spans="1:23" ht="12.75" x14ac:dyDescent="0.2">
      <c r="A1538" s="5"/>
      <c r="B1538" s="5"/>
      <c r="C1538" s="9"/>
      <c r="D1538" s="9"/>
      <c r="E1538" s="9"/>
      <c r="F1538" s="9"/>
      <c r="G1538" s="9"/>
      <c r="H1538" s="9"/>
      <c r="U1538" s="11"/>
      <c r="V1538" s="11"/>
      <c r="W1538" s="11"/>
    </row>
    <row r="1539" spans="1:23" ht="12.75" x14ac:dyDescent="0.2">
      <c r="A1539" s="5"/>
      <c r="B1539" s="5"/>
      <c r="C1539" s="9"/>
      <c r="D1539" s="9"/>
      <c r="E1539" s="9"/>
      <c r="F1539" s="9"/>
      <c r="G1539" s="9"/>
      <c r="H1539" s="9"/>
      <c r="U1539" s="11"/>
      <c r="V1539" s="11"/>
      <c r="W1539" s="11"/>
    </row>
    <row r="1540" spans="1:23" ht="12.75" x14ac:dyDescent="0.2">
      <c r="A1540" s="5"/>
      <c r="B1540" s="5"/>
      <c r="C1540" s="9"/>
      <c r="D1540" s="9"/>
      <c r="E1540" s="9"/>
      <c r="F1540" s="9"/>
      <c r="G1540" s="9"/>
      <c r="H1540" s="9"/>
      <c r="U1540" s="11"/>
      <c r="V1540" s="11"/>
      <c r="W1540" s="11"/>
    </row>
    <row r="1541" spans="1:23" ht="12.75" x14ac:dyDescent="0.2">
      <c r="A1541" s="5"/>
      <c r="B1541" s="5"/>
      <c r="C1541" s="9"/>
      <c r="D1541" s="9"/>
      <c r="E1541" s="9"/>
      <c r="F1541" s="9"/>
      <c r="G1541" s="9"/>
      <c r="H1541" s="9"/>
      <c r="U1541" s="11"/>
      <c r="V1541" s="11"/>
      <c r="W1541" s="11"/>
    </row>
    <row r="1542" spans="1:23" ht="12.75" x14ac:dyDescent="0.2">
      <c r="A1542" s="5"/>
      <c r="B1542" s="5"/>
      <c r="C1542" s="9"/>
      <c r="D1542" s="9"/>
      <c r="E1542" s="9"/>
      <c r="F1542" s="9"/>
      <c r="G1542" s="9"/>
      <c r="H1542" s="9"/>
      <c r="U1542" s="11"/>
      <c r="V1542" s="11"/>
      <c r="W1542" s="11"/>
    </row>
    <row r="1543" spans="1:23" ht="12.75" x14ac:dyDescent="0.2">
      <c r="A1543" s="5"/>
      <c r="B1543" s="5"/>
      <c r="C1543" s="9"/>
      <c r="D1543" s="9"/>
      <c r="E1543" s="9"/>
      <c r="F1543" s="9"/>
      <c r="G1543" s="9"/>
      <c r="H1543" s="9"/>
      <c r="U1543" s="11"/>
      <c r="V1543" s="11"/>
      <c r="W1543" s="11"/>
    </row>
    <row r="1544" spans="1:23" ht="12.75" x14ac:dyDescent="0.2">
      <c r="A1544" s="5"/>
      <c r="B1544" s="5"/>
      <c r="C1544" s="9"/>
      <c r="D1544" s="9"/>
      <c r="E1544" s="9"/>
      <c r="F1544" s="9"/>
      <c r="G1544" s="9"/>
      <c r="H1544" s="9"/>
      <c r="U1544" s="11"/>
      <c r="V1544" s="11"/>
      <c r="W1544" s="11"/>
    </row>
    <row r="1545" spans="1:23" ht="12.75" x14ac:dyDescent="0.2">
      <c r="A1545" s="5"/>
      <c r="B1545" s="5"/>
      <c r="C1545" s="9"/>
      <c r="D1545" s="9"/>
      <c r="E1545" s="9"/>
      <c r="F1545" s="9"/>
      <c r="G1545" s="9"/>
      <c r="H1545" s="9"/>
      <c r="U1545" s="11"/>
      <c r="V1545" s="11"/>
      <c r="W1545" s="11"/>
    </row>
    <row r="1546" spans="1:23" ht="12.75" x14ac:dyDescent="0.2">
      <c r="A1546" s="5"/>
      <c r="B1546" s="5"/>
      <c r="C1546" s="9"/>
      <c r="D1546" s="9"/>
      <c r="E1546" s="9"/>
      <c r="F1546" s="9"/>
      <c r="G1546" s="9"/>
      <c r="H1546" s="9"/>
      <c r="U1546" s="11"/>
      <c r="V1546" s="11"/>
      <c r="W1546" s="11"/>
    </row>
    <row r="1547" spans="1:23" ht="12.75" x14ac:dyDescent="0.2">
      <c r="A1547" s="5"/>
      <c r="B1547" s="5"/>
      <c r="C1547" s="9"/>
      <c r="D1547" s="9"/>
      <c r="E1547" s="9"/>
      <c r="F1547" s="9"/>
      <c r="G1547" s="9"/>
      <c r="H1547" s="9"/>
      <c r="U1547" s="11"/>
      <c r="V1547" s="11"/>
      <c r="W1547" s="11"/>
    </row>
    <row r="1548" spans="1:23" ht="12.75" x14ac:dyDescent="0.2">
      <c r="A1548" s="5"/>
      <c r="B1548" s="5"/>
      <c r="C1548" s="9"/>
      <c r="D1548" s="9"/>
      <c r="E1548" s="9"/>
      <c r="F1548" s="9"/>
      <c r="G1548" s="9"/>
      <c r="H1548" s="9"/>
      <c r="U1548" s="11"/>
      <c r="V1548" s="11"/>
      <c r="W1548" s="11"/>
    </row>
    <row r="1549" spans="1:23" ht="12.75" x14ac:dyDescent="0.2">
      <c r="A1549" s="5"/>
      <c r="B1549" s="5"/>
      <c r="C1549" s="9"/>
      <c r="D1549" s="9"/>
      <c r="E1549" s="9"/>
      <c r="F1549" s="9"/>
      <c r="G1549" s="9"/>
      <c r="H1549" s="9"/>
      <c r="U1549" s="11"/>
      <c r="V1549" s="11"/>
      <c r="W1549" s="11"/>
    </row>
    <row r="1550" spans="1:23" ht="12.75" x14ac:dyDescent="0.2">
      <c r="A1550" s="5"/>
      <c r="B1550" s="5"/>
      <c r="C1550" s="9"/>
      <c r="D1550" s="9"/>
      <c r="E1550" s="9"/>
      <c r="F1550" s="9"/>
      <c r="G1550" s="9"/>
      <c r="H1550" s="9"/>
      <c r="U1550" s="11"/>
      <c r="V1550" s="11"/>
      <c r="W1550" s="11"/>
    </row>
    <row r="1551" spans="1:23" ht="12.75" x14ac:dyDescent="0.2">
      <c r="A1551" s="5"/>
      <c r="B1551" s="5"/>
      <c r="C1551" s="9"/>
      <c r="D1551" s="9"/>
      <c r="E1551" s="9"/>
      <c r="F1551" s="9"/>
      <c r="G1551" s="9"/>
      <c r="H1551" s="9"/>
      <c r="U1551" s="11"/>
      <c r="V1551" s="11"/>
      <c r="W1551" s="11"/>
    </row>
    <row r="1552" spans="1:23" ht="12.75" x14ac:dyDescent="0.2">
      <c r="A1552" s="5"/>
      <c r="B1552" s="5"/>
      <c r="C1552" s="9"/>
      <c r="D1552" s="9"/>
      <c r="E1552" s="9"/>
      <c r="F1552" s="9"/>
      <c r="G1552" s="9"/>
      <c r="H1552" s="9"/>
      <c r="U1552" s="11"/>
      <c r="V1552" s="11"/>
      <c r="W1552" s="11"/>
    </row>
    <row r="1553" spans="1:23" ht="12.75" x14ac:dyDescent="0.2">
      <c r="A1553" s="5"/>
      <c r="B1553" s="5"/>
      <c r="C1553" s="9"/>
      <c r="D1553" s="9"/>
      <c r="E1553" s="9"/>
      <c r="F1553" s="9"/>
      <c r="G1553" s="9"/>
      <c r="H1553" s="9"/>
      <c r="U1553" s="11"/>
      <c r="V1553" s="11"/>
      <c r="W1553" s="11"/>
    </row>
    <row r="1554" spans="1:23" ht="12.75" x14ac:dyDescent="0.2">
      <c r="A1554" s="5"/>
      <c r="B1554" s="5"/>
      <c r="C1554" s="9"/>
      <c r="D1554" s="9"/>
      <c r="E1554" s="9"/>
      <c r="F1554" s="9"/>
      <c r="G1554" s="9"/>
      <c r="H1554" s="9"/>
      <c r="U1554" s="11"/>
      <c r="V1554" s="11"/>
      <c r="W1554" s="11"/>
    </row>
    <row r="1555" spans="1:23" ht="12.75" x14ac:dyDescent="0.2">
      <c r="A1555" s="5"/>
      <c r="B1555" s="5"/>
      <c r="C1555" s="9"/>
      <c r="D1555" s="9"/>
      <c r="E1555" s="9"/>
      <c r="F1555" s="9"/>
      <c r="G1555" s="9"/>
      <c r="H1555" s="9"/>
      <c r="U1555" s="11"/>
      <c r="V1555" s="11"/>
      <c r="W1555" s="11"/>
    </row>
    <row r="1556" spans="1:23" ht="12.75" x14ac:dyDescent="0.2">
      <c r="A1556" s="5"/>
      <c r="B1556" s="5"/>
      <c r="C1556" s="9"/>
      <c r="D1556" s="9"/>
      <c r="E1556" s="9"/>
      <c r="F1556" s="9"/>
      <c r="G1556" s="9"/>
      <c r="H1556" s="9"/>
      <c r="U1556" s="11"/>
      <c r="V1556" s="11"/>
      <c r="W1556" s="11"/>
    </row>
    <row r="1557" spans="1:23" ht="12.75" x14ac:dyDescent="0.2">
      <c r="A1557" s="5"/>
      <c r="B1557" s="5"/>
      <c r="C1557" s="9"/>
      <c r="D1557" s="9"/>
      <c r="E1557" s="9"/>
      <c r="F1557" s="9"/>
      <c r="G1557" s="9"/>
      <c r="H1557" s="9"/>
      <c r="U1557" s="11"/>
      <c r="V1557" s="11"/>
      <c r="W1557" s="11"/>
    </row>
    <row r="1558" spans="1:23" ht="12.75" x14ac:dyDescent="0.2">
      <c r="A1558" s="5"/>
      <c r="B1558" s="5"/>
      <c r="C1558" s="9"/>
      <c r="D1558" s="9"/>
      <c r="E1558" s="9"/>
      <c r="F1558" s="9"/>
      <c r="G1558" s="9"/>
      <c r="H1558" s="9"/>
      <c r="U1558" s="11"/>
      <c r="V1558" s="11"/>
      <c r="W1558" s="11"/>
    </row>
    <row r="1559" spans="1:23" ht="12.75" x14ac:dyDescent="0.2">
      <c r="A1559" s="5"/>
      <c r="B1559" s="5"/>
      <c r="C1559" s="9"/>
      <c r="D1559" s="9"/>
      <c r="E1559" s="9"/>
      <c r="F1559" s="9"/>
      <c r="G1559" s="9"/>
      <c r="H1559" s="9"/>
      <c r="U1559" s="11"/>
      <c r="V1559" s="11"/>
      <c r="W1559" s="11"/>
    </row>
    <row r="1560" spans="1:23" ht="12.75" x14ac:dyDescent="0.2">
      <c r="A1560" s="5"/>
      <c r="B1560" s="5"/>
      <c r="C1560" s="9"/>
      <c r="D1560" s="9"/>
      <c r="E1560" s="9"/>
      <c r="F1560" s="9"/>
      <c r="G1560" s="9"/>
      <c r="H1560" s="9"/>
      <c r="U1560" s="11"/>
      <c r="V1560" s="11"/>
      <c r="W1560" s="11"/>
    </row>
    <row r="1561" spans="1:23" ht="12.75" x14ac:dyDescent="0.2">
      <c r="A1561" s="5"/>
      <c r="B1561" s="5"/>
      <c r="C1561" s="9"/>
      <c r="D1561" s="9"/>
      <c r="E1561" s="9"/>
      <c r="F1561" s="9"/>
      <c r="G1561" s="9"/>
      <c r="H1561" s="9"/>
      <c r="U1561" s="11"/>
      <c r="V1561" s="11"/>
      <c r="W1561" s="11"/>
    </row>
    <row r="1562" spans="1:23" ht="12.75" x14ac:dyDescent="0.2">
      <c r="A1562" s="5"/>
      <c r="B1562" s="5"/>
      <c r="C1562" s="9"/>
      <c r="D1562" s="9"/>
      <c r="E1562" s="9"/>
      <c r="F1562" s="9"/>
      <c r="G1562" s="9"/>
      <c r="H1562" s="9"/>
      <c r="U1562" s="11"/>
      <c r="V1562" s="11"/>
      <c r="W1562" s="11"/>
    </row>
    <row r="1563" spans="1:23" ht="12.75" x14ac:dyDescent="0.2">
      <c r="A1563" s="5"/>
      <c r="B1563" s="5"/>
      <c r="C1563" s="9"/>
      <c r="D1563" s="9"/>
      <c r="E1563" s="9"/>
      <c r="F1563" s="9"/>
      <c r="G1563" s="9"/>
      <c r="H1563" s="9"/>
      <c r="U1563" s="11"/>
      <c r="V1563" s="11"/>
      <c r="W1563" s="11"/>
    </row>
    <row r="1564" spans="1:23" ht="12.75" x14ac:dyDescent="0.2">
      <c r="A1564" s="5"/>
      <c r="B1564" s="5"/>
      <c r="C1564" s="9"/>
      <c r="D1564" s="9"/>
      <c r="E1564" s="9"/>
      <c r="F1564" s="9"/>
      <c r="G1564" s="9"/>
      <c r="H1564" s="9"/>
      <c r="U1564" s="11"/>
      <c r="V1564" s="11"/>
      <c r="W1564" s="11"/>
    </row>
    <row r="1565" spans="1:23" ht="12.75" x14ac:dyDescent="0.2">
      <c r="A1565" s="5"/>
      <c r="B1565" s="5"/>
      <c r="C1565" s="9"/>
      <c r="D1565" s="9"/>
      <c r="E1565" s="9"/>
      <c r="F1565" s="9"/>
      <c r="G1565" s="9"/>
      <c r="H1565" s="9"/>
      <c r="U1565" s="11"/>
      <c r="V1565" s="11"/>
      <c r="W1565" s="11"/>
    </row>
    <row r="1566" spans="1:23" ht="12.75" x14ac:dyDescent="0.2">
      <c r="A1566" s="5"/>
      <c r="B1566" s="5"/>
      <c r="C1566" s="9"/>
      <c r="D1566" s="9"/>
      <c r="E1566" s="9"/>
      <c r="F1566" s="9"/>
      <c r="G1566" s="9"/>
      <c r="H1566" s="9"/>
      <c r="U1566" s="11"/>
      <c r="V1566" s="11"/>
      <c r="W1566" s="11"/>
    </row>
    <row r="1567" spans="1:23" ht="12.75" x14ac:dyDescent="0.2">
      <c r="A1567" s="5"/>
      <c r="B1567" s="5"/>
      <c r="C1567" s="9"/>
      <c r="D1567" s="9"/>
      <c r="E1567" s="9"/>
      <c r="F1567" s="9"/>
      <c r="G1567" s="9"/>
      <c r="H1567" s="9"/>
      <c r="U1567" s="11"/>
      <c r="V1567" s="11"/>
      <c r="W1567" s="11"/>
    </row>
    <row r="1568" spans="1:23" ht="12.75" x14ac:dyDescent="0.2">
      <c r="A1568" s="5"/>
      <c r="B1568" s="5"/>
      <c r="C1568" s="9"/>
      <c r="D1568" s="9"/>
      <c r="E1568" s="9"/>
      <c r="F1568" s="9"/>
      <c r="G1568" s="9"/>
      <c r="H1568" s="9"/>
      <c r="U1568" s="11"/>
      <c r="V1568" s="11"/>
      <c r="W1568" s="11"/>
    </row>
    <row r="1569" spans="1:23" ht="12.75" x14ac:dyDescent="0.2">
      <c r="A1569" s="5"/>
      <c r="B1569" s="5"/>
      <c r="C1569" s="9"/>
      <c r="D1569" s="9"/>
      <c r="E1569" s="9"/>
      <c r="F1569" s="9"/>
      <c r="G1569" s="9"/>
      <c r="H1569" s="9"/>
      <c r="U1569" s="11"/>
      <c r="V1569" s="11"/>
      <c r="W1569" s="11"/>
    </row>
    <row r="1570" spans="1:23" ht="12.75" x14ac:dyDescent="0.2">
      <c r="A1570" s="5"/>
      <c r="B1570" s="5"/>
      <c r="C1570" s="9"/>
      <c r="D1570" s="9"/>
      <c r="E1570" s="9"/>
      <c r="F1570" s="9"/>
      <c r="G1570" s="9"/>
      <c r="H1570" s="9"/>
      <c r="U1570" s="11"/>
      <c r="V1570" s="11"/>
      <c r="W1570" s="11"/>
    </row>
    <row r="1571" spans="1:23" ht="12.75" x14ac:dyDescent="0.2">
      <c r="A1571" s="5"/>
      <c r="B1571" s="5"/>
      <c r="C1571" s="9"/>
      <c r="D1571" s="9"/>
      <c r="E1571" s="9"/>
      <c r="F1571" s="9"/>
      <c r="G1571" s="9"/>
      <c r="H1571" s="9"/>
      <c r="U1571" s="11"/>
      <c r="V1571" s="11"/>
      <c r="W1571" s="11"/>
    </row>
    <row r="1572" spans="1:23" ht="12.75" x14ac:dyDescent="0.2">
      <c r="A1572" s="5"/>
      <c r="B1572" s="5"/>
      <c r="C1572" s="9"/>
      <c r="D1572" s="9"/>
      <c r="E1572" s="9"/>
      <c r="F1572" s="9"/>
      <c r="G1572" s="9"/>
      <c r="H1572" s="9"/>
      <c r="U1572" s="11"/>
      <c r="V1572" s="11"/>
      <c r="W1572" s="11"/>
    </row>
    <row r="1573" spans="1:23" ht="12.75" x14ac:dyDescent="0.2">
      <c r="A1573" s="5"/>
      <c r="B1573" s="5"/>
      <c r="C1573" s="9"/>
      <c r="D1573" s="9"/>
      <c r="E1573" s="9"/>
      <c r="F1573" s="9"/>
      <c r="G1573" s="9"/>
      <c r="H1573" s="9"/>
      <c r="U1573" s="11"/>
      <c r="V1573" s="11"/>
      <c r="W1573" s="11"/>
    </row>
    <row r="1574" spans="1:23" ht="12.75" x14ac:dyDescent="0.2">
      <c r="A1574" s="5"/>
      <c r="B1574" s="5"/>
      <c r="C1574" s="9"/>
      <c r="D1574" s="9"/>
      <c r="E1574" s="9"/>
      <c r="F1574" s="9"/>
      <c r="G1574" s="9"/>
      <c r="H1574" s="9"/>
      <c r="U1574" s="11"/>
      <c r="V1574" s="11"/>
      <c r="W1574" s="11"/>
    </row>
    <row r="1575" spans="1:23" ht="12.75" x14ac:dyDescent="0.2">
      <c r="A1575" s="5"/>
      <c r="B1575" s="5"/>
      <c r="C1575" s="9"/>
      <c r="D1575" s="9"/>
      <c r="E1575" s="9"/>
      <c r="F1575" s="9"/>
      <c r="G1575" s="9"/>
      <c r="H1575" s="9"/>
      <c r="U1575" s="11"/>
      <c r="V1575" s="11"/>
      <c r="W1575" s="11"/>
    </row>
    <row r="1576" spans="1:23" ht="12.75" x14ac:dyDescent="0.2">
      <c r="A1576" s="5"/>
      <c r="B1576" s="5"/>
      <c r="C1576" s="9"/>
      <c r="D1576" s="9"/>
      <c r="E1576" s="9"/>
      <c r="F1576" s="9"/>
      <c r="G1576" s="9"/>
      <c r="H1576" s="9"/>
      <c r="U1576" s="11"/>
      <c r="V1576" s="11"/>
      <c r="W1576" s="11"/>
    </row>
    <row r="1577" spans="1:23" ht="12.75" x14ac:dyDescent="0.2">
      <c r="A1577" s="5"/>
      <c r="B1577" s="5"/>
      <c r="C1577" s="9"/>
      <c r="D1577" s="9"/>
      <c r="E1577" s="9"/>
      <c r="F1577" s="9"/>
      <c r="G1577" s="9"/>
      <c r="H1577" s="9"/>
      <c r="U1577" s="11"/>
      <c r="V1577" s="11"/>
      <c r="W1577" s="11"/>
    </row>
    <row r="1578" spans="1:23" ht="12.75" x14ac:dyDescent="0.2">
      <c r="A1578" s="5"/>
      <c r="B1578" s="5"/>
      <c r="C1578" s="9"/>
      <c r="D1578" s="9"/>
      <c r="E1578" s="9"/>
      <c r="F1578" s="9"/>
      <c r="G1578" s="9"/>
      <c r="H1578" s="9"/>
      <c r="U1578" s="11"/>
      <c r="V1578" s="11"/>
      <c r="W1578" s="11"/>
    </row>
    <row r="1579" spans="1:23" ht="12.75" x14ac:dyDescent="0.2">
      <c r="A1579" s="5"/>
      <c r="B1579" s="5"/>
      <c r="C1579" s="9"/>
      <c r="D1579" s="9"/>
      <c r="E1579" s="9"/>
      <c r="F1579" s="9"/>
      <c r="G1579" s="9"/>
      <c r="H1579" s="9"/>
      <c r="U1579" s="11"/>
      <c r="V1579" s="11"/>
      <c r="W1579" s="11"/>
    </row>
    <row r="1580" spans="1:23" ht="12.75" x14ac:dyDescent="0.2">
      <c r="A1580" s="5"/>
      <c r="B1580" s="5"/>
      <c r="C1580" s="9"/>
      <c r="D1580" s="9"/>
      <c r="E1580" s="9"/>
      <c r="F1580" s="9"/>
      <c r="G1580" s="9"/>
      <c r="H1580" s="9"/>
      <c r="U1580" s="11"/>
      <c r="V1580" s="11"/>
      <c r="W1580" s="11"/>
    </row>
    <row r="1581" spans="1:23" ht="12.75" x14ac:dyDescent="0.2">
      <c r="A1581" s="5"/>
      <c r="B1581" s="5"/>
      <c r="C1581" s="9"/>
      <c r="D1581" s="9"/>
      <c r="E1581" s="9"/>
      <c r="F1581" s="9"/>
      <c r="G1581" s="9"/>
      <c r="H1581" s="9"/>
      <c r="U1581" s="11"/>
      <c r="V1581" s="11"/>
      <c r="W1581" s="11"/>
    </row>
    <row r="1582" spans="1:23" ht="12.75" x14ac:dyDescent="0.2">
      <c r="A1582" s="5"/>
      <c r="B1582" s="5"/>
      <c r="C1582" s="9"/>
      <c r="D1582" s="9"/>
      <c r="E1582" s="9"/>
      <c r="F1582" s="9"/>
      <c r="G1582" s="9"/>
      <c r="H1582" s="9"/>
      <c r="U1582" s="11"/>
      <c r="V1582" s="11"/>
      <c r="W1582" s="11"/>
    </row>
    <row r="1583" spans="1:23" ht="12.75" x14ac:dyDescent="0.2">
      <c r="A1583" s="5"/>
      <c r="B1583" s="5"/>
      <c r="C1583" s="9"/>
      <c r="D1583" s="9"/>
      <c r="E1583" s="9"/>
      <c r="F1583" s="9"/>
      <c r="G1583" s="9"/>
      <c r="H1583" s="9"/>
      <c r="U1583" s="11"/>
      <c r="V1583" s="11"/>
      <c r="W1583" s="11"/>
    </row>
    <row r="1584" spans="1:23" ht="12.75" x14ac:dyDescent="0.2">
      <c r="A1584" s="5"/>
      <c r="B1584" s="5"/>
      <c r="C1584" s="9"/>
      <c r="D1584" s="9"/>
      <c r="E1584" s="9"/>
      <c r="F1584" s="9"/>
      <c r="G1584" s="9"/>
      <c r="H1584" s="9"/>
      <c r="U1584" s="11"/>
      <c r="V1584" s="11"/>
      <c r="W1584" s="11"/>
    </row>
    <row r="1585" spans="1:23" ht="12.75" x14ac:dyDescent="0.2">
      <c r="A1585" s="5"/>
      <c r="B1585" s="5"/>
      <c r="C1585" s="9"/>
      <c r="D1585" s="9"/>
      <c r="E1585" s="9"/>
      <c r="F1585" s="9"/>
      <c r="G1585" s="9"/>
      <c r="H1585" s="9"/>
      <c r="U1585" s="11"/>
      <c r="V1585" s="11"/>
      <c r="W1585" s="11"/>
    </row>
    <row r="1586" spans="1:23" ht="12.75" x14ac:dyDescent="0.2">
      <c r="A1586" s="5"/>
      <c r="B1586" s="5"/>
      <c r="C1586" s="9"/>
      <c r="D1586" s="9"/>
      <c r="E1586" s="9"/>
      <c r="F1586" s="9"/>
      <c r="G1586" s="9"/>
      <c r="H1586" s="9"/>
      <c r="U1586" s="11"/>
      <c r="V1586" s="11"/>
      <c r="W1586" s="11"/>
    </row>
    <row r="1587" spans="1:23" ht="12.75" x14ac:dyDescent="0.2">
      <c r="A1587" s="5"/>
      <c r="B1587" s="5"/>
      <c r="C1587" s="9"/>
      <c r="D1587" s="9"/>
      <c r="E1587" s="9"/>
      <c r="F1587" s="9"/>
      <c r="G1587" s="9"/>
      <c r="H1587" s="9"/>
      <c r="U1587" s="11"/>
      <c r="V1587" s="11"/>
      <c r="W1587" s="11"/>
    </row>
    <row r="1588" spans="1:23" ht="12.75" x14ac:dyDescent="0.2">
      <c r="A1588" s="5"/>
      <c r="B1588" s="5"/>
      <c r="C1588" s="9"/>
      <c r="D1588" s="9"/>
      <c r="E1588" s="9"/>
      <c r="F1588" s="9"/>
      <c r="G1588" s="9"/>
      <c r="H1588" s="9"/>
      <c r="U1588" s="11"/>
      <c r="V1588" s="11"/>
      <c r="W1588" s="11"/>
    </row>
    <row r="1589" spans="1:23" ht="12.75" x14ac:dyDescent="0.2">
      <c r="A1589" s="5"/>
      <c r="B1589" s="5"/>
      <c r="C1589" s="9"/>
      <c r="D1589" s="9"/>
      <c r="E1589" s="9"/>
      <c r="F1589" s="9"/>
      <c r="G1589" s="9"/>
      <c r="H1589" s="9"/>
      <c r="U1589" s="11"/>
      <c r="V1589" s="11"/>
      <c r="W1589" s="11"/>
    </row>
    <row r="1590" spans="1:23" ht="12.75" x14ac:dyDescent="0.2">
      <c r="A1590" s="5"/>
      <c r="B1590" s="5"/>
      <c r="C1590" s="9"/>
      <c r="D1590" s="9"/>
      <c r="E1590" s="9"/>
      <c r="F1590" s="9"/>
      <c r="G1590" s="9"/>
      <c r="H1590" s="9"/>
      <c r="U1590" s="11"/>
      <c r="V1590" s="11"/>
      <c r="W1590" s="11"/>
    </row>
    <row r="1591" spans="1:23" ht="12.75" x14ac:dyDescent="0.2">
      <c r="A1591" s="5"/>
      <c r="B1591" s="5"/>
      <c r="C1591" s="9"/>
      <c r="D1591" s="9"/>
      <c r="E1591" s="9"/>
      <c r="F1591" s="9"/>
      <c r="G1591" s="9"/>
      <c r="H1591" s="9"/>
      <c r="U1591" s="11"/>
      <c r="V1591" s="11"/>
      <c r="W1591" s="11"/>
    </row>
    <row r="1592" spans="1:23" ht="12.75" x14ac:dyDescent="0.2">
      <c r="A1592" s="5"/>
      <c r="B1592" s="5"/>
      <c r="C1592" s="9"/>
      <c r="D1592" s="9"/>
      <c r="E1592" s="9"/>
      <c r="F1592" s="9"/>
      <c r="G1592" s="9"/>
      <c r="H1592" s="9"/>
      <c r="U1592" s="11"/>
      <c r="V1592" s="11"/>
      <c r="W1592" s="11"/>
    </row>
    <row r="1593" spans="1:23" ht="12.75" x14ac:dyDescent="0.2">
      <c r="A1593" s="5"/>
      <c r="B1593" s="5"/>
      <c r="C1593" s="9"/>
      <c r="D1593" s="9"/>
      <c r="E1593" s="9"/>
      <c r="F1593" s="9"/>
      <c r="G1593" s="9"/>
      <c r="H1593" s="9"/>
      <c r="U1593" s="11"/>
      <c r="V1593" s="11"/>
      <c r="W1593" s="11"/>
    </row>
    <row r="1594" spans="1:23" ht="12.75" x14ac:dyDescent="0.2">
      <c r="A1594" s="5"/>
      <c r="B1594" s="5"/>
      <c r="C1594" s="9"/>
      <c r="D1594" s="9"/>
      <c r="E1594" s="9"/>
      <c r="F1594" s="9"/>
      <c r="G1594" s="9"/>
      <c r="H1594" s="9"/>
      <c r="U1594" s="11"/>
      <c r="V1594" s="11"/>
      <c r="W1594" s="11"/>
    </row>
    <row r="1595" spans="1:23" ht="12.75" x14ac:dyDescent="0.2">
      <c r="A1595" s="5"/>
      <c r="B1595" s="5"/>
      <c r="C1595" s="9"/>
      <c r="D1595" s="9"/>
      <c r="E1595" s="9"/>
      <c r="F1595" s="9"/>
      <c r="G1595" s="9"/>
      <c r="H1595" s="9"/>
      <c r="U1595" s="11"/>
      <c r="V1595" s="11"/>
      <c r="W1595" s="11"/>
    </row>
    <row r="1596" spans="1:23" ht="12.75" x14ac:dyDescent="0.2">
      <c r="A1596" s="5"/>
      <c r="B1596" s="5"/>
      <c r="C1596" s="9"/>
      <c r="D1596" s="9"/>
      <c r="E1596" s="9"/>
      <c r="F1596" s="9"/>
      <c r="G1596" s="9"/>
      <c r="H1596" s="9"/>
      <c r="U1596" s="11"/>
      <c r="V1596" s="11"/>
      <c r="W1596" s="11"/>
    </row>
    <row r="1597" spans="1:23" ht="12.75" x14ac:dyDescent="0.2">
      <c r="A1597" s="5"/>
      <c r="B1597" s="5"/>
      <c r="C1597" s="9"/>
      <c r="D1597" s="9"/>
      <c r="E1597" s="9"/>
      <c r="F1597" s="9"/>
      <c r="G1597" s="9"/>
      <c r="H1597" s="9"/>
      <c r="U1597" s="11"/>
      <c r="V1597" s="11"/>
      <c r="W1597" s="11"/>
    </row>
    <row r="1598" spans="1:23" ht="12.75" x14ac:dyDescent="0.2">
      <c r="A1598" s="5"/>
      <c r="B1598" s="5"/>
      <c r="C1598" s="9"/>
      <c r="D1598" s="9"/>
      <c r="E1598" s="9"/>
      <c r="F1598" s="9"/>
      <c r="G1598" s="9"/>
      <c r="H1598" s="9"/>
      <c r="U1598" s="11"/>
      <c r="V1598" s="11"/>
      <c r="W1598" s="11"/>
    </row>
    <row r="1599" spans="1:23" ht="12.75" x14ac:dyDescent="0.2">
      <c r="A1599" s="5"/>
      <c r="B1599" s="5"/>
      <c r="C1599" s="9"/>
      <c r="D1599" s="9"/>
      <c r="E1599" s="9"/>
      <c r="F1599" s="9"/>
      <c r="G1599" s="9"/>
      <c r="H1599" s="9"/>
      <c r="U1599" s="11"/>
      <c r="V1599" s="11"/>
      <c r="W1599" s="11"/>
    </row>
    <row r="1600" spans="1:23" ht="12.75" x14ac:dyDescent="0.2">
      <c r="A1600" s="5"/>
      <c r="B1600" s="5"/>
      <c r="C1600" s="9"/>
      <c r="D1600" s="9"/>
      <c r="E1600" s="9"/>
      <c r="F1600" s="9"/>
      <c r="G1600" s="9"/>
      <c r="H1600" s="9"/>
      <c r="U1600" s="11"/>
      <c r="V1600" s="11"/>
      <c r="W1600" s="11"/>
    </row>
    <row r="1601" spans="1:23" ht="12.75" x14ac:dyDescent="0.2">
      <c r="A1601" s="5"/>
      <c r="B1601" s="5"/>
      <c r="C1601" s="9"/>
      <c r="D1601" s="9"/>
      <c r="E1601" s="9"/>
      <c r="F1601" s="9"/>
      <c r="G1601" s="9"/>
      <c r="H1601" s="9"/>
      <c r="U1601" s="11"/>
      <c r="V1601" s="11"/>
      <c r="W1601" s="11"/>
    </row>
    <row r="1602" spans="1:23" ht="12.75" x14ac:dyDescent="0.2">
      <c r="A1602" s="5"/>
      <c r="B1602" s="5"/>
      <c r="C1602" s="9"/>
      <c r="D1602" s="9"/>
      <c r="E1602" s="9"/>
      <c r="F1602" s="9"/>
      <c r="G1602" s="9"/>
      <c r="H1602" s="9"/>
      <c r="U1602" s="11"/>
      <c r="V1602" s="11"/>
      <c r="W1602" s="11"/>
    </row>
    <row r="1603" spans="1:23" ht="12.75" x14ac:dyDescent="0.2">
      <c r="A1603" s="5"/>
      <c r="B1603" s="5"/>
      <c r="C1603" s="9"/>
      <c r="D1603" s="9"/>
      <c r="E1603" s="9"/>
      <c r="F1603" s="9"/>
      <c r="G1603" s="9"/>
      <c r="H1603" s="9"/>
      <c r="U1603" s="11"/>
      <c r="V1603" s="11"/>
      <c r="W1603" s="11"/>
    </row>
    <row r="1604" spans="1:23" ht="12.75" x14ac:dyDescent="0.2">
      <c r="A1604" s="5"/>
      <c r="B1604" s="5"/>
      <c r="C1604" s="9"/>
      <c r="D1604" s="9"/>
      <c r="E1604" s="9"/>
      <c r="F1604" s="9"/>
      <c r="G1604" s="9"/>
      <c r="H1604" s="9"/>
      <c r="U1604" s="11"/>
      <c r="V1604" s="11"/>
      <c r="W1604" s="11"/>
    </row>
    <row r="1605" spans="1:23" ht="12.75" x14ac:dyDescent="0.2">
      <c r="A1605" s="5"/>
      <c r="B1605" s="5"/>
      <c r="C1605" s="9"/>
      <c r="D1605" s="9"/>
      <c r="E1605" s="9"/>
      <c r="F1605" s="9"/>
      <c r="G1605" s="9"/>
      <c r="H1605" s="9"/>
      <c r="U1605" s="11"/>
      <c r="V1605" s="11"/>
      <c r="W1605" s="11"/>
    </row>
    <row r="1606" spans="1:23" ht="12.75" x14ac:dyDescent="0.2">
      <c r="A1606" s="5"/>
      <c r="B1606" s="5"/>
      <c r="C1606" s="9"/>
      <c r="D1606" s="9"/>
      <c r="E1606" s="9"/>
      <c r="F1606" s="9"/>
      <c r="G1606" s="9"/>
      <c r="H1606" s="9"/>
      <c r="U1606" s="11"/>
      <c r="V1606" s="11"/>
      <c r="W1606" s="11"/>
    </row>
    <row r="1607" spans="1:23" ht="12.75" x14ac:dyDescent="0.2">
      <c r="A1607" s="5"/>
      <c r="B1607" s="5"/>
      <c r="C1607" s="9"/>
      <c r="D1607" s="9"/>
      <c r="E1607" s="9"/>
      <c r="F1607" s="9"/>
      <c r="G1607" s="9"/>
      <c r="H1607" s="9"/>
      <c r="U1607" s="11"/>
      <c r="V1607" s="11"/>
      <c r="W1607" s="11"/>
    </row>
    <row r="1608" spans="1:23" ht="12.75" x14ac:dyDescent="0.2">
      <c r="A1608" s="5"/>
      <c r="B1608" s="5"/>
      <c r="C1608" s="9"/>
      <c r="D1608" s="9"/>
      <c r="E1608" s="9"/>
      <c r="F1608" s="9"/>
      <c r="G1608" s="9"/>
      <c r="H1608" s="9"/>
      <c r="U1608" s="11"/>
      <c r="V1608" s="11"/>
      <c r="W1608" s="11"/>
    </row>
    <row r="1609" spans="1:23" ht="12.75" x14ac:dyDescent="0.2">
      <c r="A1609" s="5"/>
      <c r="B1609" s="5"/>
      <c r="C1609" s="9"/>
      <c r="D1609" s="9"/>
      <c r="E1609" s="9"/>
      <c r="F1609" s="9"/>
      <c r="G1609" s="9"/>
      <c r="H1609" s="9"/>
      <c r="U1609" s="11"/>
      <c r="V1609" s="11"/>
      <c r="W1609" s="11"/>
    </row>
    <row r="1610" spans="1:23" ht="12.75" x14ac:dyDescent="0.2">
      <c r="A1610" s="5"/>
      <c r="B1610" s="5"/>
      <c r="C1610" s="9"/>
      <c r="D1610" s="9"/>
      <c r="E1610" s="9"/>
      <c r="F1610" s="9"/>
      <c r="G1610" s="9"/>
      <c r="H1610" s="9"/>
      <c r="U1610" s="11"/>
      <c r="V1610" s="11"/>
      <c r="W1610" s="11"/>
    </row>
    <row r="1611" spans="1:23" ht="12.75" x14ac:dyDescent="0.2">
      <c r="A1611" s="5"/>
      <c r="B1611" s="5"/>
      <c r="C1611" s="9"/>
      <c r="D1611" s="9"/>
      <c r="E1611" s="9"/>
      <c r="F1611" s="9"/>
      <c r="G1611" s="9"/>
      <c r="H1611" s="9"/>
      <c r="U1611" s="11"/>
      <c r="V1611" s="11"/>
      <c r="W1611" s="11"/>
    </row>
    <row r="1612" spans="1:23" ht="12.75" x14ac:dyDescent="0.2">
      <c r="A1612" s="5"/>
      <c r="B1612" s="5"/>
      <c r="C1612" s="9"/>
      <c r="D1612" s="9"/>
      <c r="E1612" s="9"/>
      <c r="F1612" s="9"/>
      <c r="G1612" s="9"/>
      <c r="H1612" s="9"/>
      <c r="U1612" s="11"/>
      <c r="V1612" s="11"/>
      <c r="W1612" s="11"/>
    </row>
    <row r="1613" spans="1:23" ht="12.75" x14ac:dyDescent="0.2">
      <c r="A1613" s="5"/>
      <c r="B1613" s="5"/>
      <c r="C1613" s="9"/>
      <c r="D1613" s="9"/>
      <c r="E1613" s="9"/>
      <c r="F1613" s="9"/>
      <c r="G1613" s="9"/>
      <c r="H1613" s="9"/>
      <c r="U1613" s="11"/>
      <c r="V1613" s="11"/>
      <c r="W1613" s="11"/>
    </row>
    <row r="1614" spans="1:23" ht="12.75" x14ac:dyDescent="0.2">
      <c r="A1614" s="5"/>
      <c r="B1614" s="5"/>
      <c r="C1614" s="9"/>
      <c r="D1614" s="9"/>
      <c r="E1614" s="9"/>
      <c r="F1614" s="9"/>
      <c r="G1614" s="9"/>
      <c r="H1614" s="9"/>
      <c r="U1614" s="11"/>
      <c r="V1614" s="11"/>
      <c r="W1614" s="11"/>
    </row>
    <row r="1615" spans="1:23" ht="12.75" x14ac:dyDescent="0.2">
      <c r="A1615" s="5"/>
      <c r="B1615" s="5"/>
      <c r="C1615" s="9"/>
      <c r="D1615" s="9"/>
      <c r="E1615" s="9"/>
      <c r="F1615" s="9"/>
      <c r="G1615" s="9"/>
      <c r="H1615" s="9"/>
      <c r="U1615" s="11"/>
      <c r="V1615" s="11"/>
      <c r="W1615" s="11"/>
    </row>
    <row r="1616" spans="1:23" ht="12.75" x14ac:dyDescent="0.2">
      <c r="A1616" s="5"/>
      <c r="B1616" s="5"/>
      <c r="C1616" s="9"/>
      <c r="D1616" s="9"/>
      <c r="E1616" s="9"/>
      <c r="F1616" s="9"/>
      <c r="G1616" s="9"/>
      <c r="H1616" s="9"/>
      <c r="U1616" s="11"/>
      <c r="V1616" s="11"/>
      <c r="W1616" s="11"/>
    </row>
    <row r="1617" spans="1:23" ht="12.75" x14ac:dyDescent="0.2">
      <c r="A1617" s="5"/>
      <c r="B1617" s="5"/>
      <c r="C1617" s="9"/>
      <c r="D1617" s="9"/>
      <c r="E1617" s="9"/>
      <c r="F1617" s="9"/>
      <c r="G1617" s="9"/>
      <c r="H1617" s="9"/>
      <c r="U1617" s="11"/>
      <c r="V1617" s="11"/>
      <c r="W1617" s="11"/>
    </row>
    <row r="1618" spans="1:23" ht="12.75" x14ac:dyDescent="0.2">
      <c r="A1618" s="5"/>
      <c r="B1618" s="5"/>
      <c r="C1618" s="9"/>
      <c r="D1618" s="9"/>
      <c r="E1618" s="9"/>
      <c r="F1618" s="9"/>
      <c r="G1618" s="9"/>
      <c r="H1618" s="9"/>
      <c r="U1618" s="11"/>
      <c r="V1618" s="11"/>
      <c r="W1618" s="11"/>
    </row>
    <row r="1619" spans="1:23" ht="12.75" x14ac:dyDescent="0.2">
      <c r="A1619" s="5"/>
      <c r="B1619" s="5"/>
      <c r="C1619" s="9"/>
      <c r="D1619" s="9"/>
      <c r="E1619" s="9"/>
      <c r="F1619" s="9"/>
      <c r="G1619" s="9"/>
      <c r="H1619" s="9"/>
      <c r="U1619" s="11"/>
      <c r="V1619" s="11"/>
      <c r="W1619" s="11"/>
    </row>
    <row r="1620" spans="1:23" ht="12.75" x14ac:dyDescent="0.2">
      <c r="A1620" s="5"/>
      <c r="B1620" s="5"/>
      <c r="C1620" s="9"/>
      <c r="D1620" s="9"/>
      <c r="E1620" s="9"/>
      <c r="F1620" s="9"/>
      <c r="G1620" s="9"/>
      <c r="H1620" s="9"/>
      <c r="U1620" s="11"/>
      <c r="V1620" s="11"/>
      <c r="W1620" s="11"/>
    </row>
    <row r="1621" spans="1:23" ht="12.75" x14ac:dyDescent="0.2">
      <c r="A1621" s="5"/>
      <c r="B1621" s="5"/>
      <c r="C1621" s="9"/>
      <c r="D1621" s="9"/>
      <c r="E1621" s="9"/>
      <c r="F1621" s="9"/>
      <c r="G1621" s="9"/>
      <c r="H1621" s="9"/>
      <c r="U1621" s="11"/>
      <c r="V1621" s="11"/>
      <c r="W1621" s="11"/>
    </row>
    <row r="1622" spans="1:23" ht="12.75" x14ac:dyDescent="0.2">
      <c r="A1622" s="5"/>
      <c r="B1622" s="5"/>
      <c r="C1622" s="9"/>
      <c r="D1622" s="9"/>
      <c r="E1622" s="9"/>
      <c r="F1622" s="9"/>
      <c r="G1622" s="9"/>
      <c r="H1622" s="9"/>
      <c r="U1622" s="11"/>
      <c r="V1622" s="11"/>
      <c r="W1622" s="11"/>
    </row>
    <row r="1623" spans="1:23" ht="12.75" x14ac:dyDescent="0.2">
      <c r="A1623" s="5"/>
      <c r="B1623" s="5"/>
      <c r="C1623" s="9"/>
      <c r="D1623" s="9"/>
      <c r="E1623" s="9"/>
      <c r="F1623" s="9"/>
      <c r="G1623" s="9"/>
      <c r="H1623" s="9"/>
      <c r="U1623" s="11"/>
      <c r="V1623" s="11"/>
      <c r="W1623" s="11"/>
    </row>
    <row r="1624" spans="1:23" ht="12.75" x14ac:dyDescent="0.2">
      <c r="A1624" s="5"/>
      <c r="B1624" s="5"/>
      <c r="C1624" s="9"/>
      <c r="D1624" s="9"/>
      <c r="E1624" s="9"/>
      <c r="F1624" s="9"/>
      <c r="G1624" s="9"/>
      <c r="H1624" s="9"/>
      <c r="U1624" s="11"/>
      <c r="V1624" s="11"/>
      <c r="W1624" s="11"/>
    </row>
    <row r="1625" spans="1:23" ht="12.75" x14ac:dyDescent="0.2">
      <c r="A1625" s="5"/>
      <c r="B1625" s="5"/>
      <c r="C1625" s="9"/>
      <c r="D1625" s="9"/>
      <c r="E1625" s="9"/>
      <c r="F1625" s="9"/>
      <c r="G1625" s="9"/>
      <c r="H1625" s="9"/>
      <c r="U1625" s="11"/>
      <c r="V1625" s="11"/>
      <c r="W1625" s="11"/>
    </row>
    <row r="1626" spans="1:23" ht="12.75" x14ac:dyDescent="0.2">
      <c r="A1626" s="5"/>
      <c r="B1626" s="5"/>
      <c r="C1626" s="9"/>
      <c r="D1626" s="9"/>
      <c r="E1626" s="9"/>
      <c r="F1626" s="9"/>
      <c r="G1626" s="9"/>
      <c r="H1626" s="9"/>
      <c r="U1626" s="11"/>
      <c r="V1626" s="11"/>
      <c r="W1626" s="11"/>
    </row>
    <row r="1627" spans="1:23" ht="12.75" x14ac:dyDescent="0.2">
      <c r="A1627" s="5"/>
      <c r="B1627" s="5"/>
      <c r="C1627" s="9"/>
      <c r="D1627" s="9"/>
      <c r="E1627" s="9"/>
      <c r="F1627" s="9"/>
      <c r="G1627" s="9"/>
      <c r="H1627" s="9"/>
      <c r="U1627" s="11"/>
      <c r="V1627" s="11"/>
      <c r="W1627" s="11"/>
    </row>
    <row r="1628" spans="1:23" ht="12.75" x14ac:dyDescent="0.2">
      <c r="A1628" s="5"/>
      <c r="B1628" s="5"/>
      <c r="C1628" s="9"/>
      <c r="D1628" s="9"/>
      <c r="E1628" s="9"/>
      <c r="F1628" s="9"/>
      <c r="G1628" s="9"/>
      <c r="H1628" s="9"/>
      <c r="U1628" s="11"/>
      <c r="V1628" s="11"/>
      <c r="W1628" s="11"/>
    </row>
    <row r="1629" spans="1:23" ht="12.75" x14ac:dyDescent="0.2">
      <c r="A1629" s="5"/>
      <c r="B1629" s="5"/>
      <c r="C1629" s="9"/>
      <c r="D1629" s="9"/>
      <c r="E1629" s="9"/>
      <c r="F1629" s="9"/>
      <c r="G1629" s="9"/>
      <c r="H1629" s="9"/>
      <c r="U1629" s="11"/>
      <c r="V1629" s="11"/>
      <c r="W1629" s="11"/>
    </row>
    <row r="1630" spans="1:23" ht="12.75" x14ac:dyDescent="0.2">
      <c r="A1630" s="5"/>
      <c r="B1630" s="5"/>
      <c r="C1630" s="9"/>
      <c r="D1630" s="9"/>
      <c r="E1630" s="9"/>
      <c r="F1630" s="9"/>
      <c r="G1630" s="9"/>
      <c r="H1630" s="9"/>
      <c r="U1630" s="11"/>
      <c r="V1630" s="11"/>
      <c r="W1630" s="11"/>
    </row>
    <row r="1631" spans="1:23" ht="12.75" x14ac:dyDescent="0.2">
      <c r="A1631" s="5"/>
      <c r="B1631" s="5"/>
      <c r="C1631" s="9"/>
      <c r="D1631" s="9"/>
      <c r="E1631" s="9"/>
      <c r="F1631" s="9"/>
      <c r="G1631" s="9"/>
      <c r="H1631" s="9"/>
      <c r="U1631" s="11"/>
      <c r="V1631" s="11"/>
      <c r="W1631" s="11"/>
    </row>
    <row r="1632" spans="1:23" ht="12.75" x14ac:dyDescent="0.2">
      <c r="A1632" s="5"/>
      <c r="B1632" s="5"/>
      <c r="C1632" s="9"/>
      <c r="D1632" s="9"/>
      <c r="E1632" s="9"/>
      <c r="F1632" s="9"/>
      <c r="G1632" s="9"/>
      <c r="H1632" s="9"/>
      <c r="U1632" s="11"/>
      <c r="V1632" s="11"/>
      <c r="W1632" s="11"/>
    </row>
    <row r="1633" spans="1:23" ht="12.75" x14ac:dyDescent="0.2">
      <c r="A1633" s="5"/>
      <c r="B1633" s="5"/>
      <c r="C1633" s="9"/>
      <c r="D1633" s="9"/>
      <c r="E1633" s="9"/>
      <c r="F1633" s="9"/>
      <c r="G1633" s="9"/>
      <c r="H1633" s="9"/>
      <c r="U1633" s="11"/>
      <c r="V1633" s="11"/>
      <c r="W1633" s="11"/>
    </row>
    <row r="1634" spans="1:23" ht="12.75" x14ac:dyDescent="0.2">
      <c r="A1634" s="5"/>
      <c r="B1634" s="5"/>
      <c r="C1634" s="9"/>
      <c r="D1634" s="9"/>
      <c r="E1634" s="9"/>
      <c r="F1634" s="9"/>
      <c r="G1634" s="9"/>
      <c r="H1634" s="9"/>
      <c r="U1634" s="11"/>
      <c r="V1634" s="11"/>
      <c r="W1634" s="11"/>
    </row>
    <row r="1635" spans="1:23" ht="12.75" x14ac:dyDescent="0.2">
      <c r="A1635" s="5"/>
      <c r="B1635" s="5"/>
      <c r="C1635" s="9"/>
      <c r="D1635" s="9"/>
      <c r="E1635" s="9"/>
      <c r="F1635" s="9"/>
      <c r="G1635" s="9"/>
      <c r="H1635" s="9"/>
      <c r="U1635" s="11"/>
      <c r="V1635" s="11"/>
      <c r="W1635" s="11"/>
    </row>
    <row r="1636" spans="1:23" ht="12.75" x14ac:dyDescent="0.2">
      <c r="A1636" s="5"/>
      <c r="B1636" s="5"/>
      <c r="C1636" s="9"/>
      <c r="D1636" s="9"/>
      <c r="E1636" s="9"/>
      <c r="F1636" s="9"/>
      <c r="G1636" s="9"/>
      <c r="H1636" s="9"/>
      <c r="U1636" s="11"/>
      <c r="V1636" s="11"/>
      <c r="W1636" s="11"/>
    </row>
    <row r="1637" spans="1:23" ht="12.75" x14ac:dyDescent="0.2">
      <c r="A1637" s="5"/>
      <c r="B1637" s="5"/>
      <c r="C1637" s="9"/>
      <c r="D1637" s="9"/>
      <c r="E1637" s="9"/>
      <c r="F1637" s="9"/>
      <c r="G1637" s="9"/>
      <c r="H1637" s="9"/>
      <c r="U1637" s="11"/>
      <c r="V1637" s="11"/>
      <c r="W1637" s="11"/>
    </row>
    <row r="1638" spans="1:23" ht="12.75" x14ac:dyDescent="0.2">
      <c r="A1638" s="5"/>
      <c r="B1638" s="5"/>
      <c r="C1638" s="9"/>
      <c r="D1638" s="9"/>
      <c r="E1638" s="9"/>
      <c r="F1638" s="9"/>
      <c r="G1638" s="9"/>
      <c r="H1638" s="9"/>
      <c r="U1638" s="11"/>
      <c r="V1638" s="11"/>
      <c r="W1638" s="11"/>
    </row>
    <row r="1639" spans="1:23" ht="12.75" x14ac:dyDescent="0.2">
      <c r="A1639" s="5"/>
      <c r="B1639" s="5"/>
      <c r="C1639" s="9"/>
      <c r="D1639" s="9"/>
      <c r="E1639" s="9"/>
      <c r="F1639" s="9"/>
      <c r="G1639" s="9"/>
      <c r="H1639" s="9"/>
      <c r="U1639" s="11"/>
      <c r="V1639" s="11"/>
      <c r="W1639" s="11"/>
    </row>
    <row r="1640" spans="1:23" ht="12.75" x14ac:dyDescent="0.2">
      <c r="A1640" s="5"/>
      <c r="B1640" s="5"/>
      <c r="C1640" s="9"/>
      <c r="D1640" s="9"/>
      <c r="E1640" s="9"/>
      <c r="F1640" s="9"/>
      <c r="G1640" s="9"/>
      <c r="H1640" s="9"/>
      <c r="U1640" s="11"/>
      <c r="V1640" s="11"/>
      <c r="W1640" s="11"/>
    </row>
    <row r="1641" spans="1:23" ht="12.75" x14ac:dyDescent="0.2">
      <c r="A1641" s="5"/>
      <c r="B1641" s="5"/>
      <c r="C1641" s="9"/>
      <c r="D1641" s="9"/>
      <c r="E1641" s="9"/>
      <c r="F1641" s="9"/>
      <c r="G1641" s="9"/>
      <c r="H1641" s="9"/>
      <c r="U1641" s="11"/>
      <c r="V1641" s="11"/>
      <c r="W1641" s="11"/>
    </row>
    <row r="1642" spans="1:23" ht="12.75" x14ac:dyDescent="0.2">
      <c r="A1642" s="5"/>
      <c r="B1642" s="5"/>
      <c r="C1642" s="9"/>
      <c r="D1642" s="9"/>
      <c r="E1642" s="9"/>
      <c r="F1642" s="9"/>
      <c r="G1642" s="9"/>
      <c r="H1642" s="9"/>
      <c r="U1642" s="11"/>
      <c r="V1642" s="11"/>
      <c r="W1642" s="11"/>
    </row>
    <row r="1643" spans="1:23" ht="12.75" x14ac:dyDescent="0.2">
      <c r="A1643" s="5"/>
      <c r="B1643" s="5"/>
      <c r="C1643" s="9"/>
      <c r="D1643" s="9"/>
      <c r="E1643" s="9"/>
      <c r="F1643" s="9"/>
      <c r="G1643" s="9"/>
      <c r="H1643" s="9"/>
      <c r="U1643" s="11"/>
      <c r="V1643" s="11"/>
      <c r="W1643" s="11"/>
    </row>
    <row r="1644" spans="1:23" ht="12.75" x14ac:dyDescent="0.2">
      <c r="A1644" s="5"/>
      <c r="B1644" s="5"/>
      <c r="C1644" s="9"/>
      <c r="D1644" s="9"/>
      <c r="E1644" s="9"/>
      <c r="F1644" s="9"/>
      <c r="G1644" s="9"/>
      <c r="H1644" s="9"/>
      <c r="U1644" s="11"/>
      <c r="V1644" s="11"/>
      <c r="W1644" s="11"/>
    </row>
    <row r="1645" spans="1:23" ht="12.75" x14ac:dyDescent="0.2">
      <c r="A1645" s="5"/>
      <c r="B1645" s="5"/>
      <c r="C1645" s="9"/>
      <c r="D1645" s="9"/>
      <c r="E1645" s="9"/>
      <c r="F1645" s="9"/>
      <c r="G1645" s="9"/>
      <c r="H1645" s="9"/>
      <c r="U1645" s="11"/>
      <c r="V1645" s="11"/>
      <c r="W1645" s="11"/>
    </row>
    <row r="1646" spans="1:23" ht="12.75" x14ac:dyDescent="0.2">
      <c r="A1646" s="5"/>
      <c r="B1646" s="5"/>
      <c r="C1646" s="9"/>
      <c r="D1646" s="9"/>
      <c r="E1646" s="9"/>
      <c r="F1646" s="9"/>
      <c r="G1646" s="9"/>
      <c r="H1646" s="9"/>
      <c r="U1646" s="11"/>
      <c r="V1646" s="11"/>
      <c r="W1646" s="11"/>
    </row>
    <row r="1647" spans="1:23" ht="12.75" x14ac:dyDescent="0.2">
      <c r="A1647" s="5"/>
      <c r="B1647" s="5"/>
      <c r="C1647" s="9"/>
      <c r="D1647" s="9"/>
      <c r="E1647" s="9"/>
      <c r="F1647" s="9"/>
      <c r="G1647" s="9"/>
      <c r="H1647" s="9"/>
      <c r="U1647" s="11"/>
      <c r="V1647" s="11"/>
      <c r="W1647" s="11"/>
    </row>
    <row r="1648" spans="1:23" ht="12.75" x14ac:dyDescent="0.2">
      <c r="A1648" s="5"/>
      <c r="B1648" s="5"/>
      <c r="C1648" s="9"/>
      <c r="D1648" s="9"/>
      <c r="E1648" s="9"/>
      <c r="F1648" s="9"/>
      <c r="G1648" s="9"/>
      <c r="H1648" s="9"/>
      <c r="U1648" s="11"/>
      <c r="V1648" s="11"/>
      <c r="W1648" s="11"/>
    </row>
    <row r="1649" spans="1:23" ht="12.75" x14ac:dyDescent="0.2">
      <c r="A1649" s="5"/>
      <c r="B1649" s="5"/>
      <c r="C1649" s="9"/>
      <c r="D1649" s="9"/>
      <c r="E1649" s="9"/>
      <c r="F1649" s="9"/>
      <c r="G1649" s="9"/>
      <c r="H1649" s="9"/>
      <c r="U1649" s="11"/>
      <c r="V1649" s="11"/>
      <c r="W1649" s="11"/>
    </row>
    <row r="1650" spans="1:23" ht="12.75" x14ac:dyDescent="0.2">
      <c r="A1650" s="5"/>
      <c r="B1650" s="5"/>
      <c r="C1650" s="9"/>
      <c r="D1650" s="9"/>
      <c r="E1650" s="9"/>
      <c r="F1650" s="9"/>
      <c r="G1650" s="9"/>
      <c r="H1650" s="9"/>
      <c r="U1650" s="11"/>
      <c r="V1650" s="11"/>
      <c r="W1650" s="11"/>
    </row>
    <row r="1651" spans="1:23" ht="12.75" x14ac:dyDescent="0.2">
      <c r="A1651" s="5"/>
      <c r="B1651" s="5"/>
      <c r="C1651" s="9"/>
      <c r="D1651" s="9"/>
      <c r="E1651" s="9"/>
      <c r="F1651" s="9"/>
      <c r="G1651" s="9"/>
      <c r="H1651" s="9"/>
      <c r="U1651" s="11"/>
      <c r="V1651" s="11"/>
      <c r="W1651" s="11"/>
    </row>
    <row r="1652" spans="1:23" ht="12.75" x14ac:dyDescent="0.2">
      <c r="A1652" s="5"/>
      <c r="B1652" s="5"/>
      <c r="C1652" s="9"/>
      <c r="D1652" s="9"/>
      <c r="E1652" s="9"/>
      <c r="F1652" s="9"/>
      <c r="G1652" s="9"/>
      <c r="H1652" s="9"/>
      <c r="U1652" s="11"/>
      <c r="V1652" s="11"/>
      <c r="W1652" s="11"/>
    </row>
    <row r="1653" spans="1:23" ht="12.75" x14ac:dyDescent="0.2">
      <c r="A1653" s="5"/>
      <c r="B1653" s="5"/>
      <c r="C1653" s="9"/>
      <c r="D1653" s="9"/>
      <c r="E1653" s="9"/>
      <c r="F1653" s="9"/>
      <c r="G1653" s="9"/>
      <c r="H1653" s="9"/>
      <c r="U1653" s="11"/>
      <c r="V1653" s="11"/>
      <c r="W1653" s="11"/>
    </row>
    <row r="1654" spans="1:23" ht="12.75" x14ac:dyDescent="0.2">
      <c r="A1654" s="5"/>
      <c r="B1654" s="5"/>
      <c r="C1654" s="9"/>
      <c r="D1654" s="9"/>
      <c r="E1654" s="9"/>
      <c r="F1654" s="9"/>
      <c r="G1654" s="9"/>
      <c r="H1654" s="9"/>
      <c r="U1654" s="11"/>
      <c r="V1654" s="11"/>
      <c r="W1654" s="11"/>
    </row>
    <row r="1655" spans="1:23" ht="12.75" x14ac:dyDescent="0.2">
      <c r="A1655" s="5"/>
      <c r="B1655" s="5"/>
      <c r="C1655" s="9"/>
      <c r="D1655" s="9"/>
      <c r="E1655" s="9"/>
      <c r="F1655" s="9"/>
      <c r="G1655" s="9"/>
      <c r="H1655" s="9"/>
      <c r="U1655" s="11"/>
      <c r="V1655" s="11"/>
      <c r="W1655" s="11"/>
    </row>
    <row r="1656" spans="1:23" ht="12.75" x14ac:dyDescent="0.2">
      <c r="A1656" s="5"/>
      <c r="B1656" s="5"/>
      <c r="C1656" s="9"/>
      <c r="D1656" s="9"/>
      <c r="E1656" s="9"/>
      <c r="F1656" s="9"/>
      <c r="G1656" s="9"/>
      <c r="H1656" s="9"/>
      <c r="U1656" s="11"/>
      <c r="V1656" s="11"/>
      <c r="W1656" s="11"/>
    </row>
    <row r="1657" spans="1:23" ht="12.75" x14ac:dyDescent="0.2">
      <c r="A1657" s="5"/>
      <c r="B1657" s="5"/>
      <c r="C1657" s="9"/>
      <c r="D1657" s="9"/>
      <c r="E1657" s="9"/>
      <c r="F1657" s="9"/>
      <c r="G1657" s="9"/>
      <c r="H1657" s="9"/>
      <c r="U1657" s="11"/>
      <c r="V1657" s="11"/>
      <c r="W1657" s="11"/>
    </row>
    <row r="1658" spans="1:23" ht="12.75" x14ac:dyDescent="0.2">
      <c r="A1658" s="5"/>
      <c r="B1658" s="5"/>
      <c r="C1658" s="9"/>
      <c r="D1658" s="9"/>
      <c r="E1658" s="9"/>
      <c r="F1658" s="9"/>
      <c r="G1658" s="9"/>
      <c r="H1658" s="9"/>
      <c r="U1658" s="11"/>
      <c r="V1658" s="11"/>
      <c r="W1658" s="11"/>
    </row>
    <row r="1659" spans="1:23" ht="12.75" x14ac:dyDescent="0.2">
      <c r="A1659" s="5"/>
      <c r="B1659" s="5"/>
      <c r="C1659" s="9"/>
      <c r="D1659" s="9"/>
      <c r="E1659" s="9"/>
      <c r="F1659" s="9"/>
      <c r="G1659" s="9"/>
      <c r="H1659" s="9"/>
      <c r="U1659" s="11"/>
      <c r="V1659" s="11"/>
      <c r="W1659" s="11"/>
    </row>
    <row r="1660" spans="1:23" ht="12.75" x14ac:dyDescent="0.2">
      <c r="A1660" s="5"/>
      <c r="B1660" s="5"/>
      <c r="C1660" s="9"/>
      <c r="D1660" s="9"/>
      <c r="E1660" s="9"/>
      <c r="F1660" s="9"/>
      <c r="G1660" s="9"/>
      <c r="H1660" s="9"/>
      <c r="U1660" s="11"/>
      <c r="V1660" s="11"/>
      <c r="W1660" s="11"/>
    </row>
    <row r="1661" spans="1:23" ht="12.75" x14ac:dyDescent="0.2">
      <c r="A1661" s="5"/>
      <c r="B1661" s="5"/>
      <c r="C1661" s="9"/>
      <c r="D1661" s="9"/>
      <c r="E1661" s="9"/>
      <c r="F1661" s="9"/>
      <c r="G1661" s="9"/>
      <c r="H1661" s="9"/>
      <c r="U1661" s="11"/>
      <c r="V1661" s="11"/>
      <c r="W1661" s="11"/>
    </row>
    <row r="1662" spans="1:23" ht="12.75" x14ac:dyDescent="0.2">
      <c r="A1662" s="5"/>
      <c r="B1662" s="5"/>
      <c r="C1662" s="9"/>
      <c r="D1662" s="9"/>
      <c r="E1662" s="9"/>
      <c r="F1662" s="9"/>
      <c r="G1662" s="9"/>
      <c r="H1662" s="9"/>
      <c r="U1662" s="11"/>
      <c r="V1662" s="11"/>
      <c r="W1662" s="11"/>
    </row>
    <row r="1663" spans="1:23" ht="12.75" x14ac:dyDescent="0.2">
      <c r="A1663" s="5"/>
      <c r="B1663" s="5"/>
      <c r="C1663" s="9"/>
      <c r="D1663" s="9"/>
      <c r="E1663" s="9"/>
      <c r="F1663" s="9"/>
      <c r="G1663" s="9"/>
      <c r="H1663" s="9"/>
      <c r="U1663" s="11"/>
      <c r="V1663" s="11"/>
      <c r="W1663" s="11"/>
    </row>
    <row r="1664" spans="1:23" ht="12.75" x14ac:dyDescent="0.2">
      <c r="A1664" s="5"/>
      <c r="B1664" s="5"/>
      <c r="C1664" s="9"/>
      <c r="D1664" s="9"/>
      <c r="E1664" s="9"/>
      <c r="F1664" s="9"/>
      <c r="G1664" s="9"/>
      <c r="H1664" s="9"/>
      <c r="U1664" s="11"/>
      <c r="V1664" s="11"/>
      <c r="W1664" s="11"/>
    </row>
    <row r="1665" spans="1:23" ht="12.75" x14ac:dyDescent="0.2">
      <c r="A1665" s="5"/>
      <c r="B1665" s="5"/>
      <c r="C1665" s="9"/>
      <c r="D1665" s="9"/>
      <c r="E1665" s="9"/>
      <c r="F1665" s="9"/>
      <c r="G1665" s="9"/>
      <c r="H1665" s="9"/>
      <c r="U1665" s="11"/>
      <c r="V1665" s="11"/>
      <c r="W1665" s="11"/>
    </row>
    <row r="1666" spans="1:23" ht="12.75" x14ac:dyDescent="0.2">
      <c r="A1666" s="5"/>
      <c r="B1666" s="5"/>
      <c r="C1666" s="9"/>
      <c r="D1666" s="9"/>
      <c r="E1666" s="9"/>
      <c r="F1666" s="9"/>
      <c r="G1666" s="9"/>
      <c r="H1666" s="9"/>
      <c r="U1666" s="11"/>
      <c r="V1666" s="11"/>
      <c r="W1666" s="11"/>
    </row>
    <row r="1667" spans="1:23" ht="12.75" x14ac:dyDescent="0.2">
      <c r="A1667" s="5"/>
      <c r="B1667" s="5"/>
      <c r="C1667" s="9"/>
      <c r="D1667" s="9"/>
      <c r="E1667" s="9"/>
      <c r="F1667" s="9"/>
      <c r="G1667" s="9"/>
      <c r="H1667" s="9"/>
      <c r="U1667" s="11"/>
      <c r="V1667" s="11"/>
      <c r="W1667" s="11"/>
    </row>
    <row r="1668" spans="1:23" ht="12.75" x14ac:dyDescent="0.2">
      <c r="A1668" s="5"/>
      <c r="B1668" s="5"/>
      <c r="C1668" s="9"/>
      <c r="D1668" s="9"/>
      <c r="E1668" s="9"/>
      <c r="F1668" s="9"/>
      <c r="G1668" s="9"/>
      <c r="H1668" s="9"/>
      <c r="U1668" s="11"/>
      <c r="V1668" s="11"/>
      <c r="W1668" s="11"/>
    </row>
    <row r="1669" spans="1:23" ht="12.75" x14ac:dyDescent="0.2">
      <c r="A1669" s="5"/>
      <c r="B1669" s="5"/>
      <c r="C1669" s="9"/>
      <c r="D1669" s="9"/>
      <c r="E1669" s="9"/>
      <c r="F1669" s="9"/>
      <c r="G1669" s="9"/>
      <c r="H1669" s="9"/>
      <c r="U1669" s="11"/>
      <c r="V1669" s="11"/>
      <c r="W1669" s="11"/>
    </row>
    <row r="1670" spans="1:23" ht="12.75" x14ac:dyDescent="0.2">
      <c r="A1670" s="5"/>
      <c r="B1670" s="5"/>
      <c r="C1670" s="9"/>
      <c r="D1670" s="9"/>
      <c r="E1670" s="9"/>
      <c r="F1670" s="9"/>
      <c r="G1670" s="9"/>
      <c r="H1670" s="9"/>
      <c r="U1670" s="11"/>
      <c r="V1670" s="11"/>
      <c r="W1670" s="11"/>
    </row>
    <row r="1671" spans="1:23" ht="12.75" x14ac:dyDescent="0.2">
      <c r="A1671" s="5"/>
      <c r="B1671" s="5"/>
      <c r="C1671" s="9"/>
      <c r="D1671" s="9"/>
      <c r="E1671" s="9"/>
      <c r="F1671" s="9"/>
      <c r="G1671" s="9"/>
      <c r="H1671" s="9"/>
      <c r="U1671" s="11"/>
      <c r="V1671" s="11"/>
      <c r="W1671" s="11"/>
    </row>
    <row r="1672" spans="1:23" ht="12.75" x14ac:dyDescent="0.2">
      <c r="A1672" s="5"/>
      <c r="B1672" s="5"/>
      <c r="C1672" s="9"/>
      <c r="D1672" s="9"/>
      <c r="E1672" s="9"/>
      <c r="F1672" s="9"/>
      <c r="G1672" s="9"/>
      <c r="H1672" s="9"/>
      <c r="U1672" s="11"/>
      <c r="V1672" s="11"/>
      <c r="W1672" s="11"/>
    </row>
    <row r="1673" spans="1:23" ht="12.75" x14ac:dyDescent="0.2">
      <c r="A1673" s="5"/>
      <c r="B1673" s="5"/>
      <c r="C1673" s="9"/>
      <c r="D1673" s="9"/>
      <c r="E1673" s="9"/>
      <c r="F1673" s="9"/>
      <c r="G1673" s="9"/>
      <c r="H1673" s="9"/>
      <c r="U1673" s="11"/>
      <c r="V1673" s="11"/>
      <c r="W1673" s="11"/>
    </row>
    <row r="1674" spans="1:23" ht="12.75" x14ac:dyDescent="0.2">
      <c r="A1674" s="5"/>
      <c r="B1674" s="5"/>
      <c r="C1674" s="9"/>
      <c r="D1674" s="9"/>
      <c r="E1674" s="9"/>
      <c r="F1674" s="9"/>
      <c r="G1674" s="9"/>
      <c r="H1674" s="9"/>
      <c r="U1674" s="11"/>
      <c r="V1674" s="11"/>
      <c r="W1674" s="11"/>
    </row>
    <row r="1675" spans="1:23" ht="12.75" x14ac:dyDescent="0.2">
      <c r="A1675" s="5"/>
      <c r="B1675" s="5"/>
      <c r="C1675" s="9"/>
      <c r="D1675" s="9"/>
      <c r="E1675" s="9"/>
      <c r="F1675" s="9"/>
      <c r="G1675" s="9"/>
      <c r="H1675" s="9"/>
      <c r="U1675" s="11"/>
      <c r="V1675" s="11"/>
      <c r="W1675" s="11"/>
    </row>
    <row r="1676" spans="1:23" ht="12.75" x14ac:dyDescent="0.2">
      <c r="A1676" s="5"/>
      <c r="B1676" s="5"/>
      <c r="C1676" s="9"/>
      <c r="D1676" s="9"/>
      <c r="E1676" s="9"/>
      <c r="F1676" s="9"/>
      <c r="G1676" s="9"/>
      <c r="H1676" s="9"/>
      <c r="U1676" s="11"/>
      <c r="V1676" s="11"/>
      <c r="W1676" s="11"/>
    </row>
    <row r="1677" spans="1:23" ht="12.75" x14ac:dyDescent="0.2">
      <c r="A1677" s="5"/>
      <c r="B1677" s="5"/>
      <c r="C1677" s="9"/>
      <c r="D1677" s="9"/>
      <c r="E1677" s="9"/>
      <c r="F1677" s="9"/>
      <c r="G1677" s="9"/>
      <c r="H1677" s="9"/>
      <c r="U1677" s="11"/>
      <c r="V1677" s="11"/>
      <c r="W1677" s="11"/>
    </row>
    <row r="1678" spans="1:23" ht="12.75" x14ac:dyDescent="0.2">
      <c r="A1678" s="5"/>
      <c r="B1678" s="5"/>
      <c r="C1678" s="9"/>
      <c r="D1678" s="9"/>
      <c r="E1678" s="9"/>
      <c r="F1678" s="9"/>
      <c r="G1678" s="9"/>
      <c r="H1678" s="9"/>
      <c r="U1678" s="11"/>
      <c r="V1678" s="11"/>
      <c r="W1678" s="11"/>
    </row>
    <row r="1679" spans="1:23" ht="12.75" x14ac:dyDescent="0.2">
      <c r="A1679" s="5"/>
      <c r="B1679" s="5"/>
      <c r="C1679" s="9"/>
      <c r="D1679" s="9"/>
      <c r="E1679" s="9"/>
      <c r="F1679" s="9"/>
      <c r="G1679" s="9"/>
      <c r="H1679" s="9"/>
      <c r="U1679" s="11"/>
      <c r="V1679" s="11"/>
      <c r="W1679" s="11"/>
    </row>
    <row r="1680" spans="1:23" ht="12.75" x14ac:dyDescent="0.2">
      <c r="A1680" s="5"/>
      <c r="B1680" s="5"/>
      <c r="C1680" s="9"/>
      <c r="D1680" s="9"/>
      <c r="E1680" s="9"/>
      <c r="F1680" s="9"/>
      <c r="G1680" s="9"/>
      <c r="H1680" s="9"/>
      <c r="U1680" s="11"/>
      <c r="V1680" s="11"/>
      <c r="W1680" s="11"/>
    </row>
    <row r="1681" spans="1:23" ht="12.75" x14ac:dyDescent="0.2">
      <c r="A1681" s="5"/>
      <c r="B1681" s="5"/>
      <c r="C1681" s="9"/>
      <c r="D1681" s="9"/>
      <c r="E1681" s="9"/>
      <c r="F1681" s="9"/>
      <c r="G1681" s="9"/>
      <c r="H1681" s="9"/>
      <c r="U1681" s="11"/>
      <c r="V1681" s="11"/>
      <c r="W1681" s="11"/>
    </row>
    <row r="1682" spans="1:23" ht="12.75" x14ac:dyDescent="0.2">
      <c r="A1682" s="5"/>
      <c r="B1682" s="5"/>
      <c r="C1682" s="9"/>
      <c r="D1682" s="9"/>
      <c r="E1682" s="9"/>
      <c r="F1682" s="9"/>
      <c r="G1682" s="9"/>
      <c r="H1682" s="9"/>
      <c r="U1682" s="11"/>
      <c r="V1682" s="11"/>
      <c r="W1682" s="11"/>
    </row>
    <row r="1683" spans="1:23" ht="12.75" x14ac:dyDescent="0.2">
      <c r="A1683" s="5"/>
      <c r="B1683" s="5"/>
      <c r="C1683" s="9"/>
      <c r="D1683" s="9"/>
      <c r="E1683" s="9"/>
      <c r="F1683" s="9"/>
      <c r="G1683" s="9"/>
      <c r="H1683" s="9"/>
      <c r="U1683" s="11"/>
      <c r="V1683" s="11"/>
      <c r="W1683" s="11"/>
    </row>
    <row r="1684" spans="1:23" ht="12.75" x14ac:dyDescent="0.2">
      <c r="A1684" s="5"/>
      <c r="B1684" s="5"/>
      <c r="C1684" s="9"/>
      <c r="D1684" s="9"/>
      <c r="E1684" s="9"/>
      <c r="F1684" s="9"/>
      <c r="G1684" s="9"/>
      <c r="H1684" s="9"/>
      <c r="U1684" s="11"/>
      <c r="V1684" s="11"/>
      <c r="W1684" s="11"/>
    </row>
    <row r="1685" spans="1:23" ht="12.75" x14ac:dyDescent="0.2">
      <c r="A1685" s="5"/>
      <c r="B1685" s="5"/>
      <c r="C1685" s="9"/>
      <c r="D1685" s="9"/>
      <c r="E1685" s="9"/>
      <c r="F1685" s="9"/>
      <c r="G1685" s="9"/>
      <c r="H1685" s="9"/>
      <c r="U1685" s="11"/>
      <c r="V1685" s="11"/>
      <c r="W1685" s="11"/>
    </row>
    <row r="1686" spans="1:23" ht="12.75" x14ac:dyDescent="0.2">
      <c r="A1686" s="5"/>
      <c r="B1686" s="5"/>
      <c r="C1686" s="9"/>
      <c r="D1686" s="9"/>
      <c r="E1686" s="9"/>
      <c r="F1686" s="9"/>
      <c r="G1686" s="9"/>
      <c r="H1686" s="9"/>
      <c r="U1686" s="11"/>
      <c r="V1686" s="11"/>
      <c r="W1686" s="11"/>
    </row>
    <row r="1687" spans="1:23" ht="12.75" x14ac:dyDescent="0.2">
      <c r="A1687" s="5"/>
      <c r="B1687" s="5"/>
      <c r="C1687" s="9"/>
      <c r="D1687" s="9"/>
      <c r="E1687" s="9"/>
      <c r="F1687" s="9"/>
      <c r="G1687" s="9"/>
      <c r="H1687" s="9"/>
      <c r="U1687" s="11"/>
      <c r="V1687" s="11"/>
      <c r="W1687" s="11"/>
    </row>
    <row r="1688" spans="1:23" ht="12.75" x14ac:dyDescent="0.2">
      <c r="A1688" s="5"/>
      <c r="B1688" s="5"/>
      <c r="C1688" s="9"/>
      <c r="D1688" s="9"/>
      <c r="E1688" s="9"/>
      <c r="F1688" s="9"/>
      <c r="G1688" s="9"/>
      <c r="H1688" s="9"/>
      <c r="U1688" s="11"/>
      <c r="V1688" s="11"/>
      <c r="W1688" s="11"/>
    </row>
    <row r="1689" spans="1:23" ht="12.75" x14ac:dyDescent="0.2">
      <c r="A1689" s="5"/>
      <c r="B1689" s="5"/>
      <c r="C1689" s="9"/>
      <c r="D1689" s="9"/>
      <c r="E1689" s="9"/>
      <c r="F1689" s="9"/>
      <c r="G1689" s="9"/>
      <c r="H1689" s="9"/>
      <c r="U1689" s="11"/>
      <c r="V1689" s="11"/>
      <c r="W1689" s="11"/>
    </row>
    <row r="1690" spans="1:23" ht="12.75" x14ac:dyDescent="0.2">
      <c r="A1690" s="5"/>
      <c r="B1690" s="5"/>
      <c r="C1690" s="9"/>
      <c r="D1690" s="9"/>
      <c r="E1690" s="9"/>
      <c r="F1690" s="9"/>
      <c r="G1690" s="9"/>
      <c r="H1690" s="9"/>
      <c r="U1690" s="11"/>
      <c r="V1690" s="11"/>
      <c r="W1690" s="11"/>
    </row>
    <row r="1691" spans="1:23" ht="12.75" x14ac:dyDescent="0.2">
      <c r="A1691" s="5"/>
      <c r="B1691" s="5"/>
      <c r="C1691" s="9"/>
      <c r="D1691" s="9"/>
      <c r="E1691" s="9"/>
      <c r="F1691" s="9"/>
      <c r="G1691" s="9"/>
      <c r="H1691" s="9"/>
      <c r="U1691" s="11"/>
      <c r="V1691" s="11"/>
      <c r="W1691" s="11"/>
    </row>
    <row r="1692" spans="1:23" ht="12.75" x14ac:dyDescent="0.2">
      <c r="A1692" s="5"/>
      <c r="B1692" s="5"/>
      <c r="C1692" s="9"/>
      <c r="D1692" s="9"/>
      <c r="E1692" s="9"/>
      <c r="F1692" s="9"/>
      <c r="G1692" s="9"/>
      <c r="H1692" s="9"/>
      <c r="U1692" s="11"/>
      <c r="V1692" s="11"/>
      <c r="W1692" s="11"/>
    </row>
    <row r="1693" spans="1:23" ht="12.75" x14ac:dyDescent="0.2">
      <c r="A1693" s="5"/>
      <c r="B1693" s="5"/>
      <c r="C1693" s="9"/>
      <c r="D1693" s="9"/>
      <c r="E1693" s="9"/>
      <c r="F1693" s="9"/>
      <c r="G1693" s="9"/>
      <c r="H1693" s="9"/>
      <c r="U1693" s="11"/>
      <c r="V1693" s="11"/>
      <c r="W1693" s="11"/>
    </row>
    <row r="1694" spans="1:23" ht="12.75" x14ac:dyDescent="0.2">
      <c r="A1694" s="5"/>
      <c r="B1694" s="5"/>
      <c r="C1694" s="9"/>
      <c r="D1694" s="9"/>
      <c r="E1694" s="9"/>
      <c r="F1694" s="9"/>
      <c r="G1694" s="9"/>
      <c r="H1694" s="9"/>
      <c r="U1694" s="11"/>
      <c r="V1694" s="11"/>
      <c r="W1694" s="11"/>
    </row>
    <row r="1695" spans="1:23" ht="12.75" x14ac:dyDescent="0.2">
      <c r="A1695" s="5"/>
      <c r="B1695" s="5"/>
      <c r="C1695" s="9"/>
      <c r="D1695" s="9"/>
      <c r="E1695" s="9"/>
      <c r="F1695" s="9"/>
      <c r="G1695" s="9"/>
      <c r="H1695" s="9"/>
      <c r="U1695" s="11"/>
      <c r="V1695" s="11"/>
      <c r="W1695" s="11"/>
    </row>
    <row r="1696" spans="1:23" ht="12.75" x14ac:dyDescent="0.2">
      <c r="A1696" s="5"/>
      <c r="B1696" s="5"/>
      <c r="C1696" s="9"/>
      <c r="D1696" s="9"/>
      <c r="E1696" s="9"/>
      <c r="F1696" s="9"/>
      <c r="G1696" s="9"/>
      <c r="H1696" s="9"/>
      <c r="U1696" s="11"/>
      <c r="V1696" s="11"/>
      <c r="W1696" s="11"/>
    </row>
    <row r="1697" spans="1:23" ht="12.75" x14ac:dyDescent="0.2">
      <c r="A1697" s="5"/>
      <c r="B1697" s="5"/>
      <c r="C1697" s="9"/>
      <c r="D1697" s="9"/>
      <c r="E1697" s="9"/>
      <c r="F1697" s="9"/>
      <c r="G1697" s="9"/>
      <c r="H1697" s="9"/>
      <c r="U1697" s="11"/>
      <c r="V1697" s="11"/>
      <c r="W1697" s="11"/>
    </row>
    <row r="1698" spans="1:23" ht="12.75" x14ac:dyDescent="0.2">
      <c r="A1698" s="5"/>
      <c r="B1698" s="5"/>
      <c r="C1698" s="9"/>
      <c r="D1698" s="9"/>
      <c r="E1698" s="9"/>
      <c r="F1698" s="9"/>
      <c r="G1698" s="9"/>
      <c r="H1698" s="9"/>
      <c r="U1698" s="11"/>
      <c r="V1698" s="11"/>
      <c r="W1698" s="11"/>
    </row>
    <row r="1699" spans="1:23" ht="12.75" x14ac:dyDescent="0.2">
      <c r="A1699" s="5"/>
      <c r="B1699" s="5"/>
      <c r="C1699" s="9"/>
      <c r="D1699" s="9"/>
      <c r="E1699" s="9"/>
      <c r="F1699" s="9"/>
      <c r="G1699" s="9"/>
      <c r="H1699" s="9"/>
      <c r="U1699" s="11"/>
      <c r="V1699" s="11"/>
      <c r="W1699" s="11"/>
    </row>
    <row r="1700" spans="1:23" ht="12.75" x14ac:dyDescent="0.2">
      <c r="A1700" s="5"/>
      <c r="B1700" s="5"/>
      <c r="C1700" s="9"/>
      <c r="D1700" s="9"/>
      <c r="E1700" s="9"/>
      <c r="F1700" s="9"/>
      <c r="G1700" s="9"/>
      <c r="H1700" s="9"/>
      <c r="U1700" s="11"/>
      <c r="V1700" s="11"/>
      <c r="W1700" s="11"/>
    </row>
    <row r="1701" spans="1:23" ht="12.75" x14ac:dyDescent="0.2">
      <c r="A1701" s="5"/>
      <c r="B1701" s="5"/>
      <c r="C1701" s="9"/>
      <c r="D1701" s="9"/>
      <c r="E1701" s="9"/>
      <c r="F1701" s="9"/>
      <c r="G1701" s="9"/>
      <c r="H1701" s="9"/>
      <c r="U1701" s="11"/>
      <c r="V1701" s="11"/>
      <c r="W1701" s="11"/>
    </row>
    <row r="1702" spans="1:23" ht="12.75" x14ac:dyDescent="0.2">
      <c r="A1702" s="5"/>
      <c r="B1702" s="5"/>
      <c r="C1702" s="9"/>
      <c r="D1702" s="9"/>
      <c r="E1702" s="9"/>
      <c r="F1702" s="9"/>
      <c r="G1702" s="9"/>
      <c r="H1702" s="9"/>
      <c r="U1702" s="11"/>
      <c r="V1702" s="11"/>
      <c r="W1702" s="11"/>
    </row>
    <row r="1703" spans="1:23" ht="12.75" x14ac:dyDescent="0.2">
      <c r="A1703" s="5"/>
      <c r="B1703" s="5"/>
      <c r="C1703" s="9"/>
      <c r="D1703" s="9"/>
      <c r="E1703" s="9"/>
      <c r="F1703" s="9"/>
      <c r="G1703" s="9"/>
      <c r="H1703" s="9"/>
      <c r="U1703" s="11"/>
      <c r="V1703" s="11"/>
      <c r="W1703" s="11"/>
    </row>
    <row r="1704" spans="1:23" ht="12.75" x14ac:dyDescent="0.2">
      <c r="A1704" s="5"/>
      <c r="B1704" s="5"/>
      <c r="C1704" s="9"/>
      <c r="D1704" s="9"/>
      <c r="E1704" s="9"/>
      <c r="F1704" s="9"/>
      <c r="G1704" s="9"/>
      <c r="H1704" s="9"/>
      <c r="U1704" s="11"/>
      <c r="V1704" s="11"/>
      <c r="W1704" s="11"/>
    </row>
    <row r="1705" spans="1:23" ht="12.75" x14ac:dyDescent="0.2">
      <c r="A1705" s="5"/>
      <c r="B1705" s="5"/>
      <c r="C1705" s="9"/>
      <c r="D1705" s="9"/>
      <c r="E1705" s="9"/>
      <c r="F1705" s="9"/>
      <c r="G1705" s="9"/>
      <c r="H1705" s="9"/>
      <c r="U1705" s="11"/>
      <c r="V1705" s="11"/>
      <c r="W1705" s="11"/>
    </row>
    <row r="1706" spans="1:23" ht="12.75" x14ac:dyDescent="0.2">
      <c r="A1706" s="5"/>
      <c r="B1706" s="5"/>
      <c r="C1706" s="9"/>
      <c r="D1706" s="9"/>
      <c r="E1706" s="9"/>
      <c r="F1706" s="9"/>
      <c r="G1706" s="9"/>
      <c r="H1706" s="9"/>
      <c r="U1706" s="11"/>
      <c r="V1706" s="11"/>
      <c r="W1706" s="11"/>
    </row>
    <row r="1707" spans="1:23" ht="12.75" x14ac:dyDescent="0.2">
      <c r="A1707" s="5"/>
      <c r="B1707" s="5"/>
      <c r="C1707" s="9"/>
      <c r="D1707" s="9"/>
      <c r="E1707" s="9"/>
      <c r="F1707" s="9"/>
      <c r="G1707" s="9"/>
      <c r="H1707" s="9"/>
      <c r="U1707" s="11"/>
      <c r="V1707" s="11"/>
      <c r="W1707" s="11"/>
    </row>
    <row r="1708" spans="1:23" ht="12.75" x14ac:dyDescent="0.2">
      <c r="A1708" s="5"/>
      <c r="B1708" s="5"/>
      <c r="C1708" s="9"/>
      <c r="D1708" s="9"/>
      <c r="E1708" s="9"/>
      <c r="F1708" s="9"/>
      <c r="G1708" s="9"/>
      <c r="H1708" s="9"/>
      <c r="U1708" s="11"/>
      <c r="V1708" s="11"/>
      <c r="W1708" s="11"/>
    </row>
    <row r="1709" spans="1:23" ht="12.75" x14ac:dyDescent="0.2">
      <c r="A1709" s="5"/>
      <c r="B1709" s="5"/>
      <c r="C1709" s="9"/>
      <c r="D1709" s="9"/>
      <c r="E1709" s="9"/>
      <c r="F1709" s="9"/>
      <c r="G1709" s="9"/>
      <c r="H1709" s="9"/>
      <c r="U1709" s="11"/>
      <c r="V1709" s="11"/>
      <c r="W1709" s="11"/>
    </row>
    <row r="1710" spans="1:23" ht="12.75" x14ac:dyDescent="0.2">
      <c r="A1710" s="5"/>
      <c r="B1710" s="5"/>
      <c r="C1710" s="9"/>
      <c r="D1710" s="9"/>
      <c r="E1710" s="9"/>
      <c r="F1710" s="9"/>
      <c r="G1710" s="9"/>
      <c r="H1710" s="9"/>
      <c r="U1710" s="11"/>
      <c r="V1710" s="11"/>
      <c r="W1710" s="11"/>
    </row>
    <row r="1711" spans="1:23" ht="12.75" x14ac:dyDescent="0.2">
      <c r="A1711" s="5"/>
      <c r="B1711" s="5"/>
      <c r="C1711" s="9"/>
      <c r="D1711" s="9"/>
      <c r="E1711" s="9"/>
      <c r="F1711" s="9"/>
      <c r="G1711" s="9"/>
      <c r="H1711" s="9"/>
      <c r="U1711" s="11"/>
      <c r="V1711" s="11"/>
      <c r="W1711" s="11"/>
    </row>
    <row r="1712" spans="1:23" ht="12.75" x14ac:dyDescent="0.2">
      <c r="A1712" s="5"/>
      <c r="B1712" s="5"/>
      <c r="C1712" s="9"/>
      <c r="D1712" s="9"/>
      <c r="E1712" s="9"/>
      <c r="F1712" s="9"/>
      <c r="G1712" s="9"/>
      <c r="H1712" s="9"/>
      <c r="U1712" s="11"/>
      <c r="V1712" s="11"/>
      <c r="W1712" s="11"/>
    </row>
    <row r="1713" spans="1:23" ht="12.75" x14ac:dyDescent="0.2">
      <c r="A1713" s="5"/>
      <c r="B1713" s="5"/>
      <c r="C1713" s="9"/>
      <c r="D1713" s="9"/>
      <c r="E1713" s="9"/>
      <c r="F1713" s="9"/>
      <c r="G1713" s="9"/>
      <c r="H1713" s="9"/>
      <c r="U1713" s="11"/>
      <c r="V1713" s="11"/>
      <c r="W1713" s="11"/>
    </row>
    <row r="1714" spans="1:23" ht="12.75" x14ac:dyDescent="0.2">
      <c r="A1714" s="5"/>
      <c r="B1714" s="5"/>
      <c r="C1714" s="9"/>
      <c r="D1714" s="9"/>
      <c r="E1714" s="9"/>
      <c r="F1714" s="9"/>
      <c r="G1714" s="9"/>
      <c r="H1714" s="9"/>
      <c r="U1714" s="11"/>
      <c r="V1714" s="11"/>
      <c r="W1714" s="11"/>
    </row>
    <row r="1715" spans="1:23" ht="12.75" x14ac:dyDescent="0.2">
      <c r="A1715" s="5"/>
      <c r="B1715" s="5"/>
      <c r="C1715" s="9"/>
      <c r="D1715" s="9"/>
      <c r="E1715" s="9"/>
      <c r="F1715" s="9"/>
      <c r="G1715" s="9"/>
      <c r="H1715" s="9"/>
      <c r="U1715" s="11"/>
      <c r="V1715" s="11"/>
      <c r="W1715" s="11"/>
    </row>
    <row r="1716" spans="1:23" ht="12.75" x14ac:dyDescent="0.2">
      <c r="A1716" s="5"/>
      <c r="B1716" s="5"/>
      <c r="C1716" s="9"/>
      <c r="D1716" s="9"/>
      <c r="E1716" s="9"/>
      <c r="F1716" s="9"/>
      <c r="G1716" s="9"/>
      <c r="H1716" s="9"/>
      <c r="U1716" s="11"/>
      <c r="V1716" s="11"/>
      <c r="W1716" s="11"/>
    </row>
    <row r="1717" spans="1:23" ht="12.75" x14ac:dyDescent="0.2">
      <c r="A1717" s="5"/>
      <c r="B1717" s="5"/>
      <c r="C1717" s="9"/>
      <c r="D1717" s="9"/>
      <c r="E1717" s="9"/>
      <c r="F1717" s="9"/>
      <c r="G1717" s="9"/>
      <c r="H1717" s="9"/>
      <c r="U1717" s="11"/>
      <c r="V1717" s="11"/>
      <c r="W1717" s="11"/>
    </row>
    <row r="1718" spans="1:23" ht="12.75" x14ac:dyDescent="0.2">
      <c r="A1718" s="5"/>
      <c r="B1718" s="5"/>
      <c r="C1718" s="9"/>
      <c r="D1718" s="9"/>
      <c r="E1718" s="9"/>
      <c r="F1718" s="9"/>
      <c r="G1718" s="9"/>
      <c r="H1718" s="9"/>
      <c r="U1718" s="11"/>
      <c r="V1718" s="11"/>
      <c r="W1718" s="11"/>
    </row>
    <row r="1719" spans="1:23" ht="12.75" x14ac:dyDescent="0.2">
      <c r="A1719" s="5"/>
      <c r="B1719" s="5"/>
      <c r="C1719" s="9"/>
      <c r="D1719" s="9"/>
      <c r="E1719" s="9"/>
      <c r="F1719" s="9"/>
      <c r="G1719" s="9"/>
      <c r="H1719" s="9"/>
      <c r="U1719" s="11"/>
      <c r="V1719" s="11"/>
      <c r="W1719" s="11"/>
    </row>
    <row r="1720" spans="1:23" ht="12.75" x14ac:dyDescent="0.2">
      <c r="A1720" s="5"/>
      <c r="B1720" s="5"/>
      <c r="C1720" s="9"/>
      <c r="D1720" s="9"/>
      <c r="E1720" s="9"/>
      <c r="F1720" s="9"/>
      <c r="G1720" s="9"/>
      <c r="H1720" s="9"/>
      <c r="U1720" s="11"/>
      <c r="V1720" s="11"/>
      <c r="W1720" s="11"/>
    </row>
    <row r="1721" spans="1:23" ht="12.75" x14ac:dyDescent="0.2">
      <c r="A1721" s="5"/>
      <c r="B1721" s="5"/>
      <c r="C1721" s="9"/>
      <c r="D1721" s="9"/>
      <c r="E1721" s="9"/>
      <c r="F1721" s="9"/>
      <c r="G1721" s="9"/>
      <c r="H1721" s="9"/>
      <c r="U1721" s="11"/>
      <c r="V1721" s="11"/>
      <c r="W1721" s="11"/>
    </row>
    <row r="1722" spans="1:23" ht="12.75" x14ac:dyDescent="0.2">
      <c r="A1722" s="5"/>
      <c r="B1722" s="5"/>
      <c r="C1722" s="9"/>
      <c r="D1722" s="9"/>
      <c r="E1722" s="9"/>
      <c r="F1722" s="9"/>
      <c r="G1722" s="9"/>
      <c r="H1722" s="9"/>
      <c r="U1722" s="11"/>
      <c r="V1722" s="11"/>
      <c r="W1722" s="11"/>
    </row>
    <row r="1723" spans="1:23" ht="12.75" x14ac:dyDescent="0.2">
      <c r="A1723" s="5"/>
      <c r="B1723" s="5"/>
      <c r="C1723" s="9"/>
      <c r="D1723" s="9"/>
      <c r="E1723" s="9"/>
      <c r="F1723" s="9"/>
      <c r="G1723" s="9"/>
      <c r="H1723" s="9"/>
      <c r="U1723" s="11"/>
      <c r="V1723" s="11"/>
      <c r="W1723" s="11"/>
    </row>
    <row r="1724" spans="1:23" ht="12.75" x14ac:dyDescent="0.2">
      <c r="A1724" s="5"/>
      <c r="B1724" s="5"/>
      <c r="C1724" s="9"/>
      <c r="D1724" s="9"/>
      <c r="E1724" s="9"/>
      <c r="F1724" s="9"/>
      <c r="G1724" s="9"/>
      <c r="H1724" s="9"/>
      <c r="U1724" s="11"/>
      <c r="V1724" s="11"/>
      <c r="W1724" s="11"/>
    </row>
    <row r="1725" spans="1:23" ht="12.75" x14ac:dyDescent="0.2">
      <c r="A1725" s="5"/>
      <c r="B1725" s="5"/>
      <c r="C1725" s="9"/>
      <c r="D1725" s="9"/>
      <c r="E1725" s="9"/>
      <c r="F1725" s="9"/>
      <c r="G1725" s="9"/>
      <c r="H1725" s="9"/>
      <c r="U1725" s="11"/>
      <c r="V1725" s="11"/>
      <c r="W1725" s="11"/>
    </row>
    <row r="1726" spans="1:23" ht="12.75" x14ac:dyDescent="0.2">
      <c r="A1726" s="5"/>
      <c r="B1726" s="5"/>
      <c r="C1726" s="9"/>
      <c r="D1726" s="9"/>
      <c r="E1726" s="9"/>
      <c r="F1726" s="9"/>
      <c r="G1726" s="9"/>
      <c r="H1726" s="9"/>
      <c r="U1726" s="11"/>
      <c r="V1726" s="11"/>
      <c r="W1726" s="11"/>
    </row>
    <row r="1727" spans="1:23" ht="12.75" x14ac:dyDescent="0.2">
      <c r="A1727" s="5"/>
      <c r="B1727" s="5"/>
      <c r="C1727" s="9"/>
      <c r="D1727" s="9"/>
      <c r="E1727" s="9"/>
      <c r="F1727" s="9"/>
      <c r="G1727" s="9"/>
      <c r="H1727" s="9"/>
      <c r="U1727" s="11"/>
      <c r="V1727" s="11"/>
      <c r="W1727" s="11"/>
    </row>
    <row r="1728" spans="1:23" ht="12.75" x14ac:dyDescent="0.2">
      <c r="A1728" s="5"/>
      <c r="B1728" s="5"/>
      <c r="C1728" s="9"/>
      <c r="D1728" s="9"/>
      <c r="E1728" s="9"/>
      <c r="F1728" s="9"/>
      <c r="G1728" s="9"/>
      <c r="H1728" s="9"/>
      <c r="U1728" s="11"/>
      <c r="V1728" s="11"/>
      <c r="W1728" s="11"/>
    </row>
    <row r="1729" spans="1:23" ht="12.75" x14ac:dyDescent="0.2">
      <c r="A1729" s="5"/>
      <c r="B1729" s="5"/>
      <c r="C1729" s="9"/>
      <c r="D1729" s="9"/>
      <c r="E1729" s="9"/>
      <c r="F1729" s="9"/>
      <c r="G1729" s="9"/>
      <c r="H1729" s="9"/>
      <c r="U1729" s="11"/>
      <c r="V1729" s="11"/>
      <c r="W1729" s="11"/>
    </row>
    <row r="1730" spans="1:23" ht="12.75" x14ac:dyDescent="0.2">
      <c r="A1730" s="5"/>
      <c r="B1730" s="5"/>
      <c r="C1730" s="9"/>
      <c r="D1730" s="9"/>
      <c r="E1730" s="9"/>
      <c r="F1730" s="9"/>
      <c r="G1730" s="9"/>
      <c r="H1730" s="9"/>
      <c r="U1730" s="11"/>
      <c r="V1730" s="11"/>
      <c r="W1730" s="11"/>
    </row>
    <row r="1731" spans="1:23" ht="12.75" x14ac:dyDescent="0.2">
      <c r="A1731" s="5"/>
      <c r="B1731" s="5"/>
      <c r="C1731" s="9"/>
      <c r="D1731" s="9"/>
      <c r="E1731" s="9"/>
      <c r="F1731" s="9"/>
      <c r="G1731" s="9"/>
      <c r="H1731" s="9"/>
      <c r="U1731" s="11"/>
      <c r="V1731" s="11"/>
      <c r="W1731" s="11"/>
    </row>
    <row r="1732" spans="1:23" ht="12.75" x14ac:dyDescent="0.2">
      <c r="A1732" s="5"/>
      <c r="B1732" s="5"/>
      <c r="C1732" s="9"/>
      <c r="D1732" s="9"/>
      <c r="E1732" s="9"/>
      <c r="F1732" s="9"/>
      <c r="G1732" s="9"/>
      <c r="H1732" s="9"/>
      <c r="U1732" s="11"/>
      <c r="V1732" s="11"/>
      <c r="W1732" s="11"/>
    </row>
    <row r="1733" spans="1:23" ht="12.75" x14ac:dyDescent="0.2">
      <c r="A1733" s="5"/>
      <c r="B1733" s="5"/>
      <c r="C1733" s="9"/>
      <c r="D1733" s="9"/>
      <c r="E1733" s="9"/>
      <c r="F1733" s="9"/>
      <c r="G1733" s="9"/>
      <c r="H1733" s="9"/>
      <c r="U1733" s="11"/>
      <c r="V1733" s="11"/>
      <c r="W1733" s="11"/>
    </row>
    <row r="1734" spans="1:23" ht="12.75" x14ac:dyDescent="0.2">
      <c r="A1734" s="5"/>
      <c r="B1734" s="5"/>
      <c r="C1734" s="9"/>
      <c r="D1734" s="9"/>
      <c r="E1734" s="9"/>
      <c r="F1734" s="9"/>
      <c r="G1734" s="9"/>
      <c r="H1734" s="9"/>
      <c r="U1734" s="11"/>
      <c r="V1734" s="11"/>
      <c r="W1734" s="11"/>
    </row>
    <row r="1735" spans="1:23" ht="12.75" x14ac:dyDescent="0.2">
      <c r="A1735" s="5"/>
      <c r="B1735" s="5"/>
      <c r="C1735" s="9"/>
      <c r="D1735" s="9"/>
      <c r="E1735" s="9"/>
      <c r="F1735" s="9"/>
      <c r="G1735" s="9"/>
      <c r="H1735" s="9"/>
      <c r="U1735" s="11"/>
      <c r="V1735" s="11"/>
      <c r="W1735" s="11"/>
    </row>
    <row r="1736" spans="1:23" ht="12.75" x14ac:dyDescent="0.2">
      <c r="A1736" s="5"/>
      <c r="B1736" s="5"/>
      <c r="C1736" s="9"/>
      <c r="D1736" s="9"/>
      <c r="E1736" s="9"/>
      <c r="F1736" s="9"/>
      <c r="G1736" s="9"/>
      <c r="H1736" s="9"/>
      <c r="U1736" s="11"/>
      <c r="V1736" s="11"/>
      <c r="W1736" s="11"/>
    </row>
    <row r="1737" spans="1:23" ht="12.75" x14ac:dyDescent="0.2">
      <c r="A1737" s="5"/>
      <c r="B1737" s="5"/>
      <c r="C1737" s="9"/>
      <c r="D1737" s="9"/>
      <c r="E1737" s="9"/>
      <c r="F1737" s="9"/>
      <c r="G1737" s="9"/>
      <c r="H1737" s="9"/>
      <c r="U1737" s="11"/>
      <c r="V1737" s="11"/>
      <c r="W1737" s="11"/>
    </row>
    <row r="1738" spans="1:23" ht="12.75" x14ac:dyDescent="0.2">
      <c r="A1738" s="5"/>
      <c r="B1738" s="5"/>
      <c r="C1738" s="9"/>
      <c r="D1738" s="9"/>
      <c r="E1738" s="9"/>
      <c r="F1738" s="9"/>
      <c r="G1738" s="9"/>
      <c r="H1738" s="9"/>
      <c r="U1738" s="11"/>
      <c r="V1738" s="11"/>
      <c r="W1738" s="11"/>
    </row>
    <row r="1739" spans="1:23" ht="12.75" x14ac:dyDescent="0.2">
      <c r="A1739" s="5"/>
      <c r="B1739" s="5"/>
      <c r="C1739" s="9"/>
      <c r="D1739" s="9"/>
      <c r="E1739" s="9"/>
      <c r="F1739" s="9"/>
      <c r="G1739" s="9"/>
      <c r="H1739" s="9"/>
      <c r="U1739" s="11"/>
      <c r="V1739" s="11"/>
      <c r="W1739" s="11"/>
    </row>
    <row r="1740" spans="1:23" ht="12.75" x14ac:dyDescent="0.2">
      <c r="A1740" s="5"/>
      <c r="B1740" s="5"/>
      <c r="C1740" s="9"/>
      <c r="D1740" s="9"/>
      <c r="E1740" s="9"/>
      <c r="F1740" s="9"/>
      <c r="G1740" s="9"/>
      <c r="H1740" s="9"/>
      <c r="U1740" s="11"/>
      <c r="V1740" s="11"/>
      <c r="W1740" s="11"/>
    </row>
    <row r="1741" spans="1:23" ht="12.75" x14ac:dyDescent="0.2">
      <c r="A1741" s="5"/>
      <c r="B1741" s="5"/>
      <c r="C1741" s="9"/>
      <c r="D1741" s="9"/>
      <c r="E1741" s="9"/>
      <c r="F1741" s="9"/>
      <c r="G1741" s="9"/>
      <c r="H1741" s="9"/>
      <c r="U1741" s="11"/>
      <c r="V1741" s="11"/>
      <c r="W1741" s="11"/>
    </row>
    <row r="1742" spans="1:23" ht="12.75" x14ac:dyDescent="0.2">
      <c r="A1742" s="5"/>
      <c r="B1742" s="5"/>
      <c r="C1742" s="9"/>
      <c r="D1742" s="9"/>
      <c r="E1742" s="9"/>
      <c r="F1742" s="9"/>
      <c r="G1742" s="9"/>
      <c r="H1742" s="9"/>
      <c r="U1742" s="11"/>
      <c r="V1742" s="11"/>
      <c r="W1742" s="11"/>
    </row>
    <row r="1743" spans="1:23" ht="12.75" x14ac:dyDescent="0.2">
      <c r="A1743" s="5"/>
      <c r="B1743" s="5"/>
      <c r="C1743" s="9"/>
      <c r="D1743" s="9"/>
      <c r="E1743" s="9"/>
      <c r="F1743" s="9"/>
      <c r="G1743" s="9"/>
      <c r="H1743" s="9"/>
      <c r="U1743" s="11"/>
      <c r="V1743" s="11"/>
      <c r="W1743" s="11"/>
    </row>
    <row r="1744" spans="1:23" ht="12.75" x14ac:dyDescent="0.2">
      <c r="A1744" s="5"/>
      <c r="B1744" s="5"/>
      <c r="C1744" s="9"/>
      <c r="D1744" s="9"/>
      <c r="E1744" s="9"/>
      <c r="F1744" s="9"/>
      <c r="G1744" s="9"/>
      <c r="H1744" s="9"/>
      <c r="U1744" s="11"/>
      <c r="V1744" s="11"/>
      <c r="W1744" s="11"/>
    </row>
    <row r="1745" spans="1:23" ht="12.75" x14ac:dyDescent="0.2">
      <c r="A1745" s="5"/>
      <c r="B1745" s="5"/>
      <c r="C1745" s="9"/>
      <c r="D1745" s="9"/>
      <c r="E1745" s="9"/>
      <c r="F1745" s="9"/>
      <c r="G1745" s="9"/>
      <c r="H1745" s="9"/>
      <c r="U1745" s="11"/>
      <c r="V1745" s="11"/>
      <c r="W1745" s="11"/>
    </row>
    <row r="1746" spans="1:23" ht="12.75" x14ac:dyDescent="0.2">
      <c r="A1746" s="5"/>
      <c r="B1746" s="5"/>
      <c r="C1746" s="9"/>
      <c r="D1746" s="9"/>
      <c r="E1746" s="9"/>
      <c r="F1746" s="9"/>
      <c r="G1746" s="9"/>
      <c r="H1746" s="9"/>
      <c r="U1746" s="11"/>
      <c r="V1746" s="11"/>
      <c r="W1746" s="11"/>
    </row>
    <row r="1747" spans="1:23" ht="12.75" x14ac:dyDescent="0.2">
      <c r="A1747" s="5"/>
      <c r="B1747" s="5"/>
      <c r="C1747" s="9"/>
      <c r="D1747" s="9"/>
      <c r="E1747" s="9"/>
      <c r="F1747" s="9"/>
      <c r="G1747" s="9"/>
      <c r="H1747" s="9"/>
      <c r="U1747" s="11"/>
      <c r="V1747" s="11"/>
      <c r="W1747" s="11"/>
    </row>
    <row r="1748" spans="1:23" ht="12.75" x14ac:dyDescent="0.2">
      <c r="A1748" s="5"/>
      <c r="B1748" s="5"/>
      <c r="C1748" s="9"/>
      <c r="D1748" s="9"/>
      <c r="E1748" s="9"/>
      <c r="F1748" s="9"/>
      <c r="G1748" s="9"/>
      <c r="H1748" s="9"/>
      <c r="U1748" s="11"/>
      <c r="V1748" s="11"/>
      <c r="W1748" s="11"/>
    </row>
    <row r="1749" spans="1:23" ht="12.75" x14ac:dyDescent="0.2">
      <c r="A1749" s="5"/>
      <c r="B1749" s="5"/>
      <c r="C1749" s="9"/>
      <c r="D1749" s="9"/>
      <c r="E1749" s="9"/>
      <c r="F1749" s="9"/>
      <c r="G1749" s="9"/>
      <c r="H1749" s="9"/>
      <c r="U1749" s="11"/>
      <c r="V1749" s="11"/>
      <c r="W1749" s="11"/>
    </row>
    <row r="1750" spans="1:23" ht="12.75" x14ac:dyDescent="0.2">
      <c r="A1750" s="5"/>
      <c r="B1750" s="5"/>
      <c r="C1750" s="9"/>
      <c r="D1750" s="9"/>
      <c r="E1750" s="9"/>
      <c r="F1750" s="9"/>
      <c r="G1750" s="9"/>
      <c r="H1750" s="9"/>
      <c r="U1750" s="11"/>
      <c r="V1750" s="11"/>
      <c r="W1750" s="11"/>
    </row>
    <row r="1751" spans="1:23" ht="12.75" x14ac:dyDescent="0.2">
      <c r="A1751" s="5"/>
      <c r="B1751" s="5"/>
      <c r="C1751" s="9"/>
      <c r="D1751" s="9"/>
      <c r="E1751" s="9"/>
      <c r="F1751" s="9"/>
      <c r="G1751" s="9"/>
      <c r="H1751" s="9"/>
      <c r="U1751" s="11"/>
      <c r="V1751" s="11"/>
      <c r="W1751" s="11"/>
    </row>
    <row r="1752" spans="1:23" ht="12.75" x14ac:dyDescent="0.2">
      <c r="A1752" s="5"/>
      <c r="B1752" s="5"/>
      <c r="C1752" s="9"/>
      <c r="D1752" s="9"/>
      <c r="E1752" s="9"/>
      <c r="F1752" s="9"/>
      <c r="G1752" s="9"/>
      <c r="H1752" s="9"/>
      <c r="U1752" s="11"/>
      <c r="V1752" s="11"/>
      <c r="W1752" s="11"/>
    </row>
    <row r="1753" spans="1:23" ht="12.75" x14ac:dyDescent="0.2">
      <c r="A1753" s="5"/>
      <c r="B1753" s="5"/>
      <c r="C1753" s="9"/>
      <c r="D1753" s="9"/>
      <c r="E1753" s="9"/>
      <c r="F1753" s="9"/>
      <c r="G1753" s="9"/>
      <c r="H1753" s="9"/>
      <c r="U1753" s="11"/>
      <c r="V1753" s="11"/>
      <c r="W1753" s="11"/>
    </row>
    <row r="1754" spans="1:23" ht="12.75" x14ac:dyDescent="0.2">
      <c r="A1754" s="5"/>
      <c r="B1754" s="5"/>
      <c r="C1754" s="9"/>
      <c r="D1754" s="9"/>
      <c r="E1754" s="9"/>
      <c r="F1754" s="9"/>
      <c r="G1754" s="9"/>
      <c r="H1754" s="9"/>
      <c r="U1754" s="11"/>
      <c r="V1754" s="11"/>
      <c r="W1754" s="11"/>
    </row>
    <row r="1755" spans="1:23" ht="12.75" x14ac:dyDescent="0.2">
      <c r="A1755" s="5"/>
      <c r="B1755" s="5"/>
      <c r="C1755" s="9"/>
      <c r="D1755" s="9"/>
      <c r="E1755" s="9"/>
      <c r="F1755" s="9"/>
      <c r="G1755" s="9"/>
      <c r="H1755" s="9"/>
      <c r="U1755" s="11"/>
      <c r="V1755" s="11"/>
      <c r="W1755" s="11"/>
    </row>
    <row r="1756" spans="1:23" ht="12.75" x14ac:dyDescent="0.2">
      <c r="A1756" s="5"/>
      <c r="B1756" s="5"/>
      <c r="C1756" s="9"/>
      <c r="D1756" s="9"/>
      <c r="E1756" s="9"/>
      <c r="F1756" s="9"/>
      <c r="G1756" s="9"/>
      <c r="H1756" s="9"/>
      <c r="U1756" s="11"/>
      <c r="V1756" s="11"/>
      <c r="W1756" s="11"/>
    </row>
    <row r="1757" spans="1:23" ht="12.75" x14ac:dyDescent="0.2">
      <c r="A1757" s="5"/>
      <c r="B1757" s="5"/>
      <c r="C1757" s="9"/>
      <c r="D1757" s="9"/>
      <c r="E1757" s="9"/>
      <c r="F1757" s="9"/>
      <c r="G1757" s="9"/>
      <c r="H1757" s="9"/>
      <c r="U1757" s="11"/>
      <c r="V1757" s="11"/>
      <c r="W1757" s="11"/>
    </row>
    <row r="1758" spans="1:23" ht="12.75" x14ac:dyDescent="0.2">
      <c r="A1758" s="5"/>
      <c r="B1758" s="5"/>
      <c r="C1758" s="9"/>
      <c r="D1758" s="9"/>
      <c r="E1758" s="9"/>
      <c r="F1758" s="9"/>
      <c r="G1758" s="9"/>
      <c r="H1758" s="9"/>
      <c r="U1758" s="11"/>
      <c r="V1758" s="11"/>
      <c r="W1758" s="11"/>
    </row>
    <row r="1759" spans="1:23" ht="12.75" x14ac:dyDescent="0.2">
      <c r="A1759" s="5"/>
      <c r="B1759" s="5"/>
      <c r="C1759" s="9"/>
      <c r="D1759" s="9"/>
      <c r="E1759" s="9"/>
      <c r="F1759" s="9"/>
      <c r="G1759" s="9"/>
      <c r="H1759" s="9"/>
      <c r="U1759" s="11"/>
      <c r="V1759" s="11"/>
      <c r="W1759" s="11"/>
    </row>
    <row r="1760" spans="1:23" ht="12.75" x14ac:dyDescent="0.2">
      <c r="A1760" s="5"/>
      <c r="B1760" s="5"/>
      <c r="C1760" s="9"/>
      <c r="D1760" s="9"/>
      <c r="E1760" s="9"/>
      <c r="F1760" s="9"/>
      <c r="G1760" s="9"/>
      <c r="H1760" s="9"/>
      <c r="U1760" s="11"/>
      <c r="V1760" s="11"/>
      <c r="W1760" s="11"/>
    </row>
    <row r="1761" spans="1:23" ht="12.75" x14ac:dyDescent="0.2">
      <c r="A1761" s="5"/>
      <c r="B1761" s="5"/>
      <c r="C1761" s="9"/>
      <c r="D1761" s="9"/>
      <c r="E1761" s="9"/>
      <c r="F1761" s="9"/>
      <c r="G1761" s="9"/>
      <c r="H1761" s="9"/>
      <c r="U1761" s="11"/>
      <c r="V1761" s="11"/>
      <c r="W1761" s="11"/>
    </row>
    <row r="1762" spans="1:23" ht="12.75" x14ac:dyDescent="0.2">
      <c r="A1762" s="5"/>
      <c r="B1762" s="5"/>
      <c r="C1762" s="9"/>
      <c r="D1762" s="9"/>
      <c r="E1762" s="9"/>
      <c r="F1762" s="9"/>
      <c r="G1762" s="9"/>
      <c r="H1762" s="9"/>
      <c r="U1762" s="11"/>
      <c r="V1762" s="11"/>
      <c r="W1762" s="11"/>
    </row>
    <row r="1763" spans="1:23" ht="12.75" x14ac:dyDescent="0.2">
      <c r="A1763" s="5"/>
      <c r="B1763" s="5"/>
      <c r="C1763" s="9"/>
      <c r="D1763" s="9"/>
      <c r="E1763" s="9"/>
      <c r="F1763" s="9"/>
      <c r="G1763" s="9"/>
      <c r="H1763" s="9"/>
      <c r="U1763" s="11"/>
      <c r="V1763" s="11"/>
      <c r="W1763" s="11"/>
    </row>
    <row r="1764" spans="1:23" ht="12.75" x14ac:dyDescent="0.2">
      <c r="A1764" s="5"/>
      <c r="B1764" s="5"/>
      <c r="C1764" s="9"/>
      <c r="D1764" s="9"/>
      <c r="E1764" s="9"/>
      <c r="F1764" s="9"/>
      <c r="G1764" s="9"/>
      <c r="H1764" s="9"/>
      <c r="U1764" s="11"/>
      <c r="V1764" s="11"/>
      <c r="W1764" s="11"/>
    </row>
    <row r="1765" spans="1:23" ht="12.75" x14ac:dyDescent="0.2">
      <c r="A1765" s="5"/>
      <c r="B1765" s="5"/>
      <c r="C1765" s="9"/>
      <c r="D1765" s="9"/>
      <c r="E1765" s="9"/>
      <c r="F1765" s="9"/>
      <c r="G1765" s="9"/>
      <c r="H1765" s="9"/>
      <c r="U1765" s="11"/>
      <c r="V1765" s="11"/>
      <c r="W1765" s="11"/>
    </row>
    <row r="1766" spans="1:23" ht="12.75" x14ac:dyDescent="0.2">
      <c r="A1766" s="5"/>
      <c r="B1766" s="5"/>
      <c r="C1766" s="9"/>
      <c r="D1766" s="9"/>
      <c r="E1766" s="9"/>
      <c r="F1766" s="9"/>
      <c r="G1766" s="9"/>
      <c r="H1766" s="9"/>
      <c r="U1766" s="11"/>
      <c r="V1766" s="11"/>
      <c r="W1766" s="11"/>
    </row>
    <row r="1767" spans="1:23" ht="12.75" x14ac:dyDescent="0.2">
      <c r="A1767" s="5"/>
      <c r="B1767" s="5"/>
      <c r="C1767" s="9"/>
      <c r="D1767" s="9"/>
      <c r="E1767" s="9"/>
      <c r="F1767" s="9"/>
      <c r="G1767" s="9"/>
      <c r="H1767" s="9"/>
      <c r="U1767" s="11"/>
      <c r="V1767" s="11"/>
      <c r="W1767" s="11"/>
    </row>
    <row r="1768" spans="1:23" ht="12.75" x14ac:dyDescent="0.2">
      <c r="A1768" s="5"/>
      <c r="B1768" s="5"/>
      <c r="C1768" s="9"/>
      <c r="D1768" s="9"/>
      <c r="E1768" s="9"/>
      <c r="F1768" s="9"/>
      <c r="G1768" s="9"/>
      <c r="H1768" s="9"/>
      <c r="U1768" s="11"/>
      <c r="V1768" s="11"/>
      <c r="W1768" s="11"/>
    </row>
    <row r="1769" spans="1:23" ht="12.75" x14ac:dyDescent="0.2">
      <c r="A1769" s="5"/>
      <c r="B1769" s="5"/>
      <c r="C1769" s="9"/>
      <c r="D1769" s="9"/>
      <c r="E1769" s="9"/>
      <c r="F1769" s="9"/>
      <c r="G1769" s="9"/>
      <c r="H1769" s="9"/>
      <c r="U1769" s="11"/>
      <c r="V1769" s="11"/>
      <c r="W1769" s="11"/>
    </row>
    <row r="1770" spans="1:23" ht="12.75" x14ac:dyDescent="0.2">
      <c r="A1770" s="5"/>
      <c r="B1770" s="5"/>
      <c r="C1770" s="9"/>
      <c r="D1770" s="9"/>
      <c r="E1770" s="9"/>
      <c r="F1770" s="9"/>
      <c r="G1770" s="9"/>
      <c r="H1770" s="9"/>
      <c r="U1770" s="11"/>
      <c r="V1770" s="11"/>
      <c r="W1770" s="11"/>
    </row>
    <row r="1771" spans="1:23" ht="12.75" x14ac:dyDescent="0.2">
      <c r="A1771" s="5"/>
      <c r="B1771" s="5"/>
      <c r="C1771" s="9"/>
      <c r="D1771" s="9"/>
      <c r="E1771" s="9"/>
      <c r="F1771" s="9"/>
      <c r="G1771" s="9"/>
      <c r="H1771" s="9"/>
      <c r="U1771" s="11"/>
      <c r="V1771" s="11"/>
      <c r="W1771" s="11"/>
    </row>
    <row r="1772" spans="1:23" ht="12.75" x14ac:dyDescent="0.2">
      <c r="A1772" s="5"/>
      <c r="B1772" s="5"/>
      <c r="C1772" s="9"/>
      <c r="D1772" s="9"/>
      <c r="E1772" s="9"/>
      <c r="F1772" s="9"/>
      <c r="G1772" s="9"/>
      <c r="H1772" s="9"/>
      <c r="U1772" s="11"/>
      <c r="V1772" s="11"/>
      <c r="W1772" s="11"/>
    </row>
    <row r="1773" spans="1:23" ht="12.75" x14ac:dyDescent="0.2">
      <c r="A1773" s="5"/>
      <c r="B1773" s="5"/>
      <c r="C1773" s="9"/>
      <c r="D1773" s="9"/>
      <c r="E1773" s="9"/>
      <c r="F1773" s="9"/>
      <c r="G1773" s="9"/>
      <c r="H1773" s="9"/>
      <c r="U1773" s="11"/>
      <c r="V1773" s="11"/>
      <c r="W1773" s="11"/>
    </row>
    <row r="1774" spans="1:23" ht="12.75" x14ac:dyDescent="0.2">
      <c r="A1774" s="5"/>
      <c r="B1774" s="5"/>
      <c r="C1774" s="9"/>
      <c r="D1774" s="9"/>
      <c r="E1774" s="9"/>
      <c r="F1774" s="9"/>
      <c r="G1774" s="9"/>
      <c r="H1774" s="9"/>
      <c r="U1774" s="11"/>
      <c r="V1774" s="11"/>
      <c r="W1774" s="11"/>
    </row>
    <row r="1775" spans="1:23" ht="12.75" x14ac:dyDescent="0.2">
      <c r="A1775" s="5"/>
      <c r="B1775" s="5"/>
      <c r="C1775" s="9"/>
      <c r="D1775" s="9"/>
      <c r="E1775" s="9"/>
      <c r="F1775" s="9"/>
      <c r="G1775" s="9"/>
      <c r="H1775" s="9"/>
      <c r="U1775" s="11"/>
      <c r="V1775" s="11"/>
      <c r="W1775" s="11"/>
    </row>
    <row r="1776" spans="1:23" ht="12.75" x14ac:dyDescent="0.2">
      <c r="A1776" s="5"/>
      <c r="B1776" s="5"/>
      <c r="C1776" s="9"/>
      <c r="D1776" s="9"/>
      <c r="E1776" s="9"/>
      <c r="F1776" s="9"/>
      <c r="G1776" s="9"/>
      <c r="H1776" s="9"/>
      <c r="U1776" s="11"/>
      <c r="V1776" s="11"/>
      <c r="W1776" s="11"/>
    </row>
    <row r="1777" spans="1:23" ht="12.75" x14ac:dyDescent="0.2">
      <c r="A1777" s="5"/>
      <c r="B1777" s="5"/>
      <c r="C1777" s="9"/>
      <c r="D1777" s="9"/>
      <c r="E1777" s="9"/>
      <c r="F1777" s="9"/>
      <c r="G1777" s="9"/>
      <c r="H1777" s="9"/>
      <c r="U1777" s="11"/>
      <c r="V1777" s="11"/>
      <c r="W1777" s="11"/>
    </row>
    <row r="1778" spans="1:23" ht="12.75" x14ac:dyDescent="0.2">
      <c r="A1778" s="5"/>
      <c r="B1778" s="5"/>
      <c r="C1778" s="9"/>
      <c r="D1778" s="9"/>
      <c r="E1778" s="9"/>
      <c r="F1778" s="9"/>
      <c r="G1778" s="9"/>
      <c r="H1778" s="9"/>
      <c r="U1778" s="11"/>
      <c r="V1778" s="11"/>
      <c r="W1778" s="11"/>
    </row>
    <row r="1779" spans="1:23" ht="12.75" x14ac:dyDescent="0.2">
      <c r="A1779" s="5"/>
      <c r="B1779" s="5"/>
      <c r="C1779" s="9"/>
      <c r="D1779" s="9"/>
      <c r="E1779" s="9"/>
      <c r="F1779" s="9"/>
      <c r="G1779" s="9"/>
      <c r="H1779" s="9"/>
      <c r="U1779" s="11"/>
      <c r="V1779" s="11"/>
      <c r="W1779" s="11"/>
    </row>
    <row r="1780" spans="1:23" ht="12.75" x14ac:dyDescent="0.2">
      <c r="A1780" s="5"/>
      <c r="B1780" s="5"/>
      <c r="C1780" s="9"/>
      <c r="D1780" s="9"/>
      <c r="E1780" s="9"/>
      <c r="F1780" s="9"/>
      <c r="G1780" s="9"/>
      <c r="H1780" s="9"/>
      <c r="U1780" s="11"/>
      <c r="V1780" s="11"/>
      <c r="W1780" s="11"/>
    </row>
    <row r="1781" spans="1:23" ht="12.75" x14ac:dyDescent="0.2">
      <c r="A1781" s="5"/>
      <c r="B1781" s="5"/>
      <c r="C1781" s="9"/>
      <c r="D1781" s="9"/>
      <c r="E1781" s="9"/>
      <c r="F1781" s="9"/>
      <c r="G1781" s="9"/>
      <c r="H1781" s="9"/>
      <c r="U1781" s="11"/>
      <c r="V1781" s="11"/>
      <c r="W1781" s="11"/>
    </row>
    <row r="1782" spans="1:23" ht="12.75" x14ac:dyDescent="0.2">
      <c r="A1782" s="5"/>
      <c r="B1782" s="5"/>
      <c r="C1782" s="9"/>
      <c r="D1782" s="9"/>
      <c r="E1782" s="9"/>
      <c r="F1782" s="9"/>
      <c r="G1782" s="9"/>
      <c r="H1782" s="9"/>
      <c r="U1782" s="11"/>
      <c r="V1782" s="11"/>
      <c r="W1782" s="11"/>
    </row>
    <row r="1783" spans="1:23" ht="12.75" x14ac:dyDescent="0.2">
      <c r="A1783" s="5"/>
      <c r="B1783" s="5"/>
      <c r="C1783" s="9"/>
      <c r="D1783" s="9"/>
      <c r="E1783" s="9"/>
      <c r="F1783" s="9"/>
      <c r="G1783" s="9"/>
      <c r="H1783" s="9"/>
      <c r="U1783" s="11"/>
      <c r="V1783" s="11"/>
      <c r="W1783" s="11"/>
    </row>
    <row r="1784" spans="1:23" ht="12.75" x14ac:dyDescent="0.2">
      <c r="A1784" s="5"/>
      <c r="B1784" s="5"/>
      <c r="C1784" s="9"/>
      <c r="D1784" s="9"/>
      <c r="E1784" s="9"/>
      <c r="F1784" s="9"/>
      <c r="G1784" s="9"/>
      <c r="H1784" s="9"/>
      <c r="U1784" s="11"/>
      <c r="V1784" s="11"/>
      <c r="W1784" s="11"/>
    </row>
    <row r="1785" spans="1:23" ht="12.75" x14ac:dyDescent="0.2">
      <c r="A1785" s="5"/>
      <c r="B1785" s="5"/>
      <c r="C1785" s="9"/>
      <c r="D1785" s="9"/>
      <c r="E1785" s="9"/>
      <c r="F1785" s="9"/>
      <c r="G1785" s="9"/>
      <c r="H1785" s="9"/>
      <c r="U1785" s="11"/>
      <c r="V1785" s="11"/>
      <c r="W1785" s="11"/>
    </row>
    <row r="1786" spans="1:23" ht="12.75" x14ac:dyDescent="0.2">
      <c r="A1786" s="5"/>
      <c r="B1786" s="5"/>
      <c r="C1786" s="9"/>
      <c r="D1786" s="9"/>
      <c r="E1786" s="9"/>
      <c r="F1786" s="9"/>
      <c r="G1786" s="9"/>
      <c r="H1786" s="9"/>
      <c r="U1786" s="11"/>
      <c r="V1786" s="11"/>
      <c r="W1786" s="11"/>
    </row>
    <row r="1787" spans="1:23" ht="12.75" x14ac:dyDescent="0.2">
      <c r="A1787" s="5"/>
      <c r="B1787" s="5"/>
      <c r="C1787" s="9"/>
      <c r="D1787" s="9"/>
      <c r="E1787" s="9"/>
      <c r="F1787" s="9"/>
      <c r="G1787" s="9"/>
      <c r="H1787" s="9"/>
      <c r="U1787" s="11"/>
      <c r="V1787" s="11"/>
      <c r="W1787" s="11"/>
    </row>
    <row r="1788" spans="1:23" ht="12.75" x14ac:dyDescent="0.2">
      <c r="A1788" s="5"/>
      <c r="B1788" s="5"/>
      <c r="C1788" s="9"/>
      <c r="D1788" s="9"/>
      <c r="E1788" s="9"/>
      <c r="F1788" s="9"/>
      <c r="G1788" s="9"/>
      <c r="H1788" s="9"/>
      <c r="U1788" s="11"/>
      <c r="V1788" s="11"/>
      <c r="W1788" s="11"/>
    </row>
    <row r="1789" spans="1:23" ht="12.75" x14ac:dyDescent="0.2">
      <c r="A1789" s="5"/>
      <c r="B1789" s="5"/>
      <c r="C1789" s="9"/>
      <c r="D1789" s="9"/>
      <c r="E1789" s="9"/>
      <c r="F1789" s="9"/>
      <c r="G1789" s="9"/>
      <c r="H1789" s="9"/>
      <c r="U1789" s="11"/>
      <c r="V1789" s="11"/>
      <c r="W1789" s="11"/>
    </row>
    <row r="1790" spans="1:23" ht="12.75" x14ac:dyDescent="0.2">
      <c r="A1790" s="5"/>
      <c r="B1790" s="5"/>
      <c r="C1790" s="9"/>
      <c r="D1790" s="9"/>
      <c r="E1790" s="9"/>
      <c r="F1790" s="9"/>
      <c r="G1790" s="9"/>
      <c r="H1790" s="9"/>
      <c r="U1790" s="11"/>
      <c r="V1790" s="11"/>
      <c r="W1790" s="11"/>
    </row>
    <row r="1791" spans="1:23" ht="12.75" x14ac:dyDescent="0.2">
      <c r="A1791" s="5"/>
      <c r="B1791" s="5"/>
      <c r="C1791" s="9"/>
      <c r="D1791" s="9"/>
      <c r="E1791" s="9"/>
      <c r="F1791" s="9"/>
      <c r="G1791" s="9"/>
      <c r="H1791" s="9"/>
      <c r="U1791" s="11"/>
      <c r="V1791" s="11"/>
      <c r="W1791" s="11"/>
    </row>
    <row r="1792" spans="1:23" ht="12.75" x14ac:dyDescent="0.2">
      <c r="A1792" s="5"/>
      <c r="B1792" s="5"/>
      <c r="C1792" s="9"/>
      <c r="D1792" s="9"/>
      <c r="E1792" s="9"/>
      <c r="F1792" s="9"/>
      <c r="G1792" s="9"/>
      <c r="H1792" s="9"/>
      <c r="U1792" s="11"/>
      <c r="V1792" s="11"/>
      <c r="W1792" s="11"/>
    </row>
    <row r="1793" spans="1:23" ht="12.75" x14ac:dyDescent="0.2">
      <c r="A1793" s="5"/>
      <c r="B1793" s="5"/>
      <c r="C1793" s="9"/>
      <c r="D1793" s="9"/>
      <c r="E1793" s="9"/>
      <c r="F1793" s="9"/>
      <c r="G1793" s="9"/>
      <c r="H1793" s="9"/>
      <c r="U1793" s="11"/>
      <c r="V1793" s="11"/>
      <c r="W1793" s="11"/>
    </row>
    <row r="1794" spans="1:23" ht="12.75" x14ac:dyDescent="0.2">
      <c r="A1794" s="5"/>
      <c r="B1794" s="5"/>
      <c r="C1794" s="9"/>
      <c r="D1794" s="9"/>
      <c r="E1794" s="9"/>
      <c r="F1794" s="9"/>
      <c r="G1794" s="9"/>
      <c r="H1794" s="9"/>
      <c r="U1794" s="11"/>
      <c r="V1794" s="11"/>
      <c r="W1794" s="11"/>
    </row>
    <row r="1795" spans="1:23" ht="12.75" x14ac:dyDescent="0.2">
      <c r="A1795" s="5"/>
      <c r="B1795" s="5"/>
      <c r="C1795" s="9"/>
      <c r="D1795" s="9"/>
      <c r="E1795" s="9"/>
      <c r="F1795" s="9"/>
      <c r="G1795" s="9"/>
      <c r="H1795" s="9"/>
      <c r="U1795" s="11"/>
      <c r="V1795" s="11"/>
      <c r="W1795" s="11"/>
    </row>
    <row r="1796" spans="1:23" ht="12.75" x14ac:dyDescent="0.2">
      <c r="A1796" s="5"/>
      <c r="B1796" s="5"/>
      <c r="C1796" s="9"/>
      <c r="D1796" s="9"/>
      <c r="E1796" s="9"/>
      <c r="F1796" s="9"/>
      <c r="G1796" s="9"/>
      <c r="H1796" s="9"/>
      <c r="U1796" s="11"/>
      <c r="V1796" s="11"/>
      <c r="W1796" s="11"/>
    </row>
    <row r="1797" spans="1:23" ht="12.75" x14ac:dyDescent="0.2">
      <c r="A1797" s="5"/>
      <c r="B1797" s="5"/>
      <c r="C1797" s="9"/>
      <c r="D1797" s="9"/>
      <c r="E1797" s="9"/>
      <c r="F1797" s="9"/>
      <c r="G1797" s="9"/>
      <c r="H1797" s="9"/>
      <c r="U1797" s="11"/>
      <c r="V1797" s="11"/>
      <c r="W1797" s="11"/>
    </row>
    <row r="1798" spans="1:23" ht="12.75" x14ac:dyDescent="0.2">
      <c r="A1798" s="5"/>
      <c r="B1798" s="5"/>
      <c r="C1798" s="9"/>
      <c r="D1798" s="9"/>
      <c r="E1798" s="9"/>
      <c r="F1798" s="9"/>
      <c r="G1798" s="9"/>
      <c r="H1798" s="9"/>
      <c r="U1798" s="11"/>
      <c r="V1798" s="11"/>
      <c r="W1798" s="11"/>
    </row>
    <row r="1799" spans="1:23" ht="12.75" x14ac:dyDescent="0.2">
      <c r="A1799" s="5"/>
      <c r="B1799" s="5"/>
      <c r="C1799" s="9"/>
      <c r="D1799" s="9"/>
      <c r="E1799" s="9"/>
      <c r="F1799" s="9"/>
      <c r="G1799" s="9"/>
      <c r="H1799" s="9"/>
      <c r="U1799" s="11"/>
      <c r="V1799" s="11"/>
      <c r="W1799" s="11"/>
    </row>
    <row r="1800" spans="1:23" ht="12.75" x14ac:dyDescent="0.2">
      <c r="A1800" s="5"/>
      <c r="B1800" s="5"/>
      <c r="C1800" s="9"/>
      <c r="D1800" s="9"/>
      <c r="E1800" s="9"/>
      <c r="F1800" s="9"/>
      <c r="G1800" s="9"/>
      <c r="H1800" s="9"/>
      <c r="U1800" s="11"/>
      <c r="V1800" s="11"/>
      <c r="W1800" s="11"/>
    </row>
    <row r="1801" spans="1:23" ht="12.75" x14ac:dyDescent="0.2">
      <c r="A1801" s="5"/>
      <c r="B1801" s="5"/>
      <c r="C1801" s="9"/>
      <c r="D1801" s="9"/>
      <c r="E1801" s="9"/>
      <c r="F1801" s="9"/>
      <c r="G1801" s="9"/>
      <c r="H1801" s="9"/>
      <c r="U1801" s="11"/>
      <c r="V1801" s="11"/>
      <c r="W1801" s="11"/>
    </row>
    <row r="1802" spans="1:23" ht="12.75" x14ac:dyDescent="0.2">
      <c r="A1802" s="5"/>
      <c r="B1802" s="5"/>
      <c r="C1802" s="9"/>
      <c r="D1802" s="9"/>
      <c r="E1802" s="9"/>
      <c r="F1802" s="9"/>
      <c r="G1802" s="9"/>
      <c r="H1802" s="9"/>
      <c r="U1802" s="11"/>
      <c r="V1802" s="11"/>
      <c r="W1802" s="11"/>
    </row>
    <row r="1803" spans="1:23" ht="12.75" x14ac:dyDescent="0.2">
      <c r="A1803" s="5"/>
      <c r="B1803" s="5"/>
      <c r="C1803" s="9"/>
      <c r="D1803" s="9"/>
      <c r="E1803" s="9"/>
      <c r="F1803" s="9"/>
      <c r="G1803" s="9"/>
      <c r="H1803" s="9"/>
      <c r="U1803" s="11"/>
      <c r="V1803" s="11"/>
      <c r="W1803" s="11"/>
    </row>
    <row r="1804" spans="1:23" ht="12.75" x14ac:dyDescent="0.2">
      <c r="A1804" s="5"/>
      <c r="B1804" s="5"/>
      <c r="C1804" s="9"/>
      <c r="D1804" s="9"/>
      <c r="E1804" s="9"/>
      <c r="F1804" s="9"/>
      <c r="G1804" s="9"/>
      <c r="H1804" s="9"/>
      <c r="U1804" s="11"/>
      <c r="V1804" s="11"/>
      <c r="W1804" s="11"/>
    </row>
    <row r="1805" spans="1:23" ht="12.75" x14ac:dyDescent="0.2">
      <c r="A1805" s="5"/>
      <c r="B1805" s="5"/>
      <c r="C1805" s="9"/>
      <c r="D1805" s="9"/>
      <c r="E1805" s="9"/>
      <c r="F1805" s="9"/>
      <c r="G1805" s="9"/>
      <c r="H1805" s="9"/>
      <c r="U1805" s="11"/>
      <c r="V1805" s="11"/>
      <c r="W1805" s="11"/>
    </row>
    <row r="1806" spans="1:23" ht="12.75" x14ac:dyDescent="0.2">
      <c r="A1806" s="5"/>
      <c r="B1806" s="5"/>
      <c r="C1806" s="9"/>
      <c r="D1806" s="9"/>
      <c r="E1806" s="9"/>
      <c r="F1806" s="9"/>
      <c r="G1806" s="9"/>
      <c r="H1806" s="9"/>
      <c r="U1806" s="11"/>
      <c r="V1806" s="11"/>
      <c r="W1806" s="11"/>
    </row>
    <row r="1807" spans="1:23" ht="12.75" x14ac:dyDescent="0.2">
      <c r="A1807" s="5"/>
      <c r="B1807" s="5"/>
      <c r="C1807" s="9"/>
      <c r="D1807" s="9"/>
      <c r="E1807" s="9"/>
      <c r="F1807" s="9"/>
      <c r="G1807" s="9"/>
      <c r="H1807" s="9"/>
      <c r="U1807" s="11"/>
      <c r="V1807" s="11"/>
      <c r="W1807" s="11"/>
    </row>
    <row r="1808" spans="1:23" ht="12.75" x14ac:dyDescent="0.2">
      <c r="A1808" s="5"/>
      <c r="B1808" s="5"/>
      <c r="C1808" s="9"/>
      <c r="D1808" s="9"/>
      <c r="E1808" s="9"/>
      <c r="F1808" s="9"/>
      <c r="G1808" s="9"/>
      <c r="H1808" s="9"/>
      <c r="U1808" s="11"/>
      <c r="V1808" s="11"/>
      <c r="W1808" s="11"/>
    </row>
    <row r="1809" spans="1:23" ht="12.75" x14ac:dyDescent="0.2">
      <c r="A1809" s="5"/>
      <c r="B1809" s="5"/>
      <c r="C1809" s="9"/>
      <c r="D1809" s="9"/>
      <c r="E1809" s="9"/>
      <c r="F1809" s="9"/>
      <c r="G1809" s="9"/>
      <c r="H1809" s="9"/>
      <c r="U1809" s="11"/>
      <c r="V1809" s="11"/>
      <c r="W1809" s="11"/>
    </row>
    <row r="1810" spans="1:23" ht="12.75" x14ac:dyDescent="0.2">
      <c r="A1810" s="5"/>
      <c r="B1810" s="5"/>
      <c r="C1810" s="9"/>
      <c r="D1810" s="9"/>
      <c r="E1810" s="9"/>
      <c r="F1810" s="9"/>
      <c r="G1810" s="9"/>
      <c r="H1810" s="9"/>
      <c r="U1810" s="11"/>
      <c r="V1810" s="11"/>
      <c r="W1810" s="11"/>
    </row>
    <row r="1811" spans="1:23" ht="12.75" x14ac:dyDescent="0.2">
      <c r="A1811" s="5"/>
      <c r="B1811" s="5"/>
      <c r="C1811" s="9"/>
      <c r="D1811" s="9"/>
      <c r="E1811" s="9"/>
      <c r="F1811" s="9"/>
      <c r="G1811" s="9"/>
      <c r="H1811" s="9"/>
      <c r="U1811" s="11"/>
      <c r="V1811" s="11"/>
      <c r="W1811" s="11"/>
    </row>
    <row r="1812" spans="1:23" ht="12.75" x14ac:dyDescent="0.2">
      <c r="A1812" s="5"/>
      <c r="B1812" s="5"/>
      <c r="C1812" s="9"/>
      <c r="D1812" s="9"/>
      <c r="E1812" s="9"/>
      <c r="F1812" s="9"/>
      <c r="G1812" s="9"/>
      <c r="H1812" s="9"/>
      <c r="U1812" s="11"/>
      <c r="V1812" s="11"/>
      <c r="W1812" s="11"/>
    </row>
    <row r="1813" spans="1:23" ht="12.75" x14ac:dyDescent="0.2">
      <c r="A1813" s="5"/>
      <c r="B1813" s="5"/>
      <c r="C1813" s="9"/>
      <c r="D1813" s="9"/>
      <c r="E1813" s="9"/>
      <c r="F1813" s="9"/>
      <c r="G1813" s="9"/>
      <c r="H1813" s="9"/>
      <c r="U1813" s="11"/>
      <c r="V1813" s="11"/>
      <c r="W1813" s="11"/>
    </row>
    <row r="1814" spans="1:23" ht="12.75" x14ac:dyDescent="0.2">
      <c r="A1814" s="5"/>
      <c r="B1814" s="5"/>
      <c r="C1814" s="9"/>
      <c r="D1814" s="9"/>
      <c r="E1814" s="9"/>
      <c r="F1814" s="9"/>
      <c r="G1814" s="9"/>
      <c r="H1814" s="9"/>
      <c r="U1814" s="11"/>
      <c r="V1814" s="11"/>
      <c r="W1814" s="11"/>
    </row>
    <row r="1815" spans="1:23" ht="12.75" x14ac:dyDescent="0.2">
      <c r="A1815" s="5"/>
      <c r="B1815" s="5"/>
      <c r="C1815" s="9"/>
      <c r="D1815" s="9"/>
      <c r="E1815" s="9"/>
      <c r="F1815" s="9"/>
      <c r="G1815" s="9"/>
      <c r="H1815" s="9"/>
      <c r="U1815" s="11"/>
      <c r="V1815" s="11"/>
      <c r="W1815" s="11"/>
    </row>
    <row r="1816" spans="1:23" ht="12.75" x14ac:dyDescent="0.2">
      <c r="A1816" s="5"/>
      <c r="B1816" s="5"/>
      <c r="C1816" s="9"/>
      <c r="D1816" s="9"/>
      <c r="E1816" s="9"/>
      <c r="F1816" s="9"/>
      <c r="G1816" s="9"/>
      <c r="H1816" s="9"/>
      <c r="U1816" s="11"/>
      <c r="V1816" s="11"/>
      <c r="W1816" s="11"/>
    </row>
    <row r="1817" spans="1:23" ht="12.75" x14ac:dyDescent="0.2">
      <c r="A1817" s="5"/>
      <c r="B1817" s="5"/>
      <c r="C1817" s="9"/>
      <c r="D1817" s="9"/>
      <c r="E1817" s="9"/>
      <c r="F1817" s="9"/>
      <c r="G1817" s="9"/>
      <c r="H1817" s="9"/>
      <c r="U1817" s="11"/>
      <c r="V1817" s="11"/>
      <c r="W1817" s="11"/>
    </row>
    <row r="1818" spans="1:23" ht="12.75" x14ac:dyDescent="0.2">
      <c r="A1818" s="5"/>
      <c r="B1818" s="5"/>
      <c r="C1818" s="9"/>
      <c r="D1818" s="9"/>
      <c r="E1818" s="9"/>
      <c r="F1818" s="9"/>
      <c r="G1818" s="9"/>
      <c r="H1818" s="9"/>
      <c r="U1818" s="11"/>
      <c r="V1818" s="11"/>
      <c r="W1818" s="11"/>
    </row>
    <row r="1819" spans="1:23" ht="12.75" x14ac:dyDescent="0.2">
      <c r="A1819" s="5"/>
      <c r="B1819" s="5"/>
      <c r="C1819" s="9"/>
      <c r="D1819" s="9"/>
      <c r="E1819" s="9"/>
      <c r="F1819" s="9"/>
      <c r="G1819" s="9"/>
      <c r="H1819" s="9"/>
      <c r="U1819" s="11"/>
      <c r="V1819" s="11"/>
      <c r="W1819" s="11"/>
    </row>
    <row r="1820" spans="1:23" ht="12.75" x14ac:dyDescent="0.2">
      <c r="A1820" s="5"/>
      <c r="B1820" s="5"/>
      <c r="C1820" s="9"/>
      <c r="D1820" s="9"/>
      <c r="E1820" s="9"/>
      <c r="F1820" s="9"/>
      <c r="G1820" s="9"/>
      <c r="H1820" s="9"/>
      <c r="U1820" s="11"/>
      <c r="V1820" s="11"/>
      <c r="W1820" s="11"/>
    </row>
    <row r="1821" spans="1:23" ht="12.75" x14ac:dyDescent="0.2">
      <c r="A1821" s="5"/>
      <c r="B1821" s="5"/>
      <c r="C1821" s="9"/>
      <c r="D1821" s="9"/>
      <c r="E1821" s="9"/>
      <c r="F1821" s="9"/>
      <c r="G1821" s="9"/>
      <c r="H1821" s="9"/>
      <c r="U1821" s="11"/>
      <c r="V1821" s="11"/>
      <c r="W1821" s="11"/>
    </row>
    <row r="1822" spans="1:23" ht="12.75" x14ac:dyDescent="0.2">
      <c r="A1822" s="5"/>
      <c r="B1822" s="5"/>
      <c r="C1822" s="9"/>
      <c r="D1822" s="9"/>
      <c r="E1822" s="9"/>
      <c r="F1822" s="9"/>
      <c r="G1822" s="9"/>
      <c r="H1822" s="9"/>
      <c r="U1822" s="11"/>
      <c r="V1822" s="11"/>
      <c r="W1822" s="11"/>
    </row>
    <row r="1823" spans="1:23" ht="12.75" x14ac:dyDescent="0.2">
      <c r="A1823" s="5"/>
      <c r="B1823" s="5"/>
      <c r="C1823" s="9"/>
      <c r="D1823" s="9"/>
      <c r="E1823" s="9"/>
      <c r="F1823" s="9"/>
      <c r="G1823" s="9"/>
      <c r="H1823" s="9"/>
      <c r="U1823" s="11"/>
      <c r="V1823" s="11"/>
      <c r="W1823" s="11"/>
    </row>
    <row r="1824" spans="1:23" ht="12.75" x14ac:dyDescent="0.2">
      <c r="A1824" s="5"/>
      <c r="B1824" s="5"/>
      <c r="C1824" s="9"/>
      <c r="D1824" s="9"/>
      <c r="E1824" s="9"/>
      <c r="F1824" s="9"/>
      <c r="G1824" s="9"/>
      <c r="H1824" s="9"/>
      <c r="U1824" s="11"/>
      <c r="V1824" s="11"/>
      <c r="W1824" s="11"/>
    </row>
    <row r="1825" spans="1:23" ht="12.75" x14ac:dyDescent="0.2">
      <c r="A1825" s="5"/>
      <c r="B1825" s="5"/>
      <c r="C1825" s="9"/>
      <c r="D1825" s="9"/>
      <c r="E1825" s="9"/>
      <c r="F1825" s="9"/>
      <c r="G1825" s="9"/>
      <c r="H1825" s="9"/>
      <c r="U1825" s="11"/>
      <c r="V1825" s="11"/>
      <c r="W1825" s="11"/>
    </row>
    <row r="1826" spans="1:23" ht="12.75" x14ac:dyDescent="0.2">
      <c r="A1826" s="5"/>
      <c r="B1826" s="5"/>
      <c r="C1826" s="9"/>
      <c r="D1826" s="9"/>
      <c r="E1826" s="9"/>
      <c r="F1826" s="9"/>
      <c r="G1826" s="9"/>
      <c r="H1826" s="9"/>
      <c r="U1826" s="11"/>
      <c r="V1826" s="11"/>
      <c r="W1826" s="11"/>
    </row>
    <row r="1827" spans="1:23" ht="12.75" x14ac:dyDescent="0.2">
      <c r="A1827" s="5"/>
      <c r="B1827" s="5"/>
      <c r="C1827" s="9"/>
      <c r="D1827" s="9"/>
      <c r="E1827" s="9"/>
      <c r="F1827" s="9"/>
      <c r="G1827" s="9"/>
      <c r="H1827" s="9"/>
      <c r="U1827" s="11"/>
      <c r="V1827" s="11"/>
      <c r="W1827" s="11"/>
    </row>
    <row r="1828" spans="1:23" ht="12.75" x14ac:dyDescent="0.2">
      <c r="A1828" s="5"/>
      <c r="B1828" s="5"/>
      <c r="C1828" s="9"/>
      <c r="D1828" s="9"/>
      <c r="E1828" s="9"/>
      <c r="F1828" s="9"/>
      <c r="G1828" s="9"/>
      <c r="H1828" s="9"/>
      <c r="U1828" s="11"/>
      <c r="V1828" s="11"/>
      <c r="W1828" s="11"/>
    </row>
    <row r="1829" spans="1:23" ht="12.75" x14ac:dyDescent="0.2">
      <c r="A1829" s="5"/>
      <c r="B1829" s="5"/>
      <c r="C1829" s="9"/>
      <c r="D1829" s="9"/>
      <c r="E1829" s="9"/>
      <c r="F1829" s="9"/>
      <c r="G1829" s="9"/>
      <c r="H1829" s="9"/>
      <c r="U1829" s="11"/>
      <c r="V1829" s="11"/>
      <c r="W1829" s="11"/>
    </row>
    <row r="1830" spans="1:23" ht="12.75" x14ac:dyDescent="0.2">
      <c r="A1830" s="5"/>
      <c r="B1830" s="5"/>
      <c r="C1830" s="9"/>
      <c r="D1830" s="9"/>
      <c r="E1830" s="9"/>
      <c r="F1830" s="9"/>
      <c r="G1830" s="9"/>
      <c r="H1830" s="9"/>
      <c r="U1830" s="11"/>
      <c r="V1830" s="11"/>
      <c r="W1830" s="11"/>
    </row>
    <row r="1831" spans="1:23" ht="12.75" x14ac:dyDescent="0.2">
      <c r="A1831" s="5"/>
      <c r="B1831" s="5"/>
      <c r="C1831" s="9"/>
      <c r="D1831" s="9"/>
      <c r="E1831" s="9"/>
      <c r="F1831" s="9"/>
      <c r="G1831" s="9"/>
      <c r="H1831" s="9"/>
      <c r="U1831" s="11"/>
      <c r="V1831" s="11"/>
      <c r="W1831" s="11"/>
    </row>
    <row r="1832" spans="1:23" ht="12.75" x14ac:dyDescent="0.2">
      <c r="A1832" s="5"/>
      <c r="B1832" s="5"/>
      <c r="C1832" s="9"/>
      <c r="D1832" s="9"/>
      <c r="E1832" s="9"/>
      <c r="F1832" s="9"/>
      <c r="G1832" s="9"/>
      <c r="H1832" s="9"/>
      <c r="U1832" s="11"/>
      <c r="V1832" s="11"/>
      <c r="W1832" s="11"/>
    </row>
    <row r="1833" spans="1:23" ht="12.75" x14ac:dyDescent="0.2">
      <c r="A1833" s="5"/>
      <c r="B1833" s="5"/>
      <c r="C1833" s="9"/>
      <c r="D1833" s="9"/>
      <c r="E1833" s="9"/>
      <c r="F1833" s="9"/>
      <c r="G1833" s="9"/>
      <c r="H1833" s="9"/>
      <c r="U1833" s="11"/>
      <c r="V1833" s="11"/>
      <c r="W1833" s="11"/>
    </row>
    <row r="1834" spans="1:23" ht="12.75" x14ac:dyDescent="0.2">
      <c r="A1834" s="5"/>
      <c r="B1834" s="5"/>
      <c r="C1834" s="9"/>
      <c r="D1834" s="9"/>
      <c r="E1834" s="9"/>
      <c r="F1834" s="9"/>
      <c r="G1834" s="9"/>
      <c r="H1834" s="9"/>
      <c r="U1834" s="11"/>
      <c r="V1834" s="11"/>
      <c r="W1834" s="11"/>
    </row>
    <row r="1835" spans="1:23" ht="12.75" x14ac:dyDescent="0.2">
      <c r="A1835" s="5"/>
      <c r="B1835" s="5"/>
      <c r="C1835" s="9"/>
      <c r="D1835" s="9"/>
      <c r="E1835" s="9"/>
      <c r="F1835" s="9"/>
      <c r="G1835" s="9"/>
      <c r="H1835" s="9"/>
      <c r="U1835" s="11"/>
      <c r="V1835" s="11"/>
      <c r="W1835" s="11"/>
    </row>
    <row r="1836" spans="1:23" ht="12.75" x14ac:dyDescent="0.2">
      <c r="A1836" s="5"/>
      <c r="B1836" s="5"/>
      <c r="C1836" s="9"/>
      <c r="D1836" s="9"/>
      <c r="E1836" s="9"/>
      <c r="F1836" s="9"/>
      <c r="G1836" s="9"/>
      <c r="H1836" s="9"/>
      <c r="U1836" s="11"/>
      <c r="V1836" s="11"/>
      <c r="W1836" s="11"/>
    </row>
    <row r="1837" spans="1:23" ht="12.75" x14ac:dyDescent="0.2">
      <c r="A1837" s="5"/>
      <c r="B1837" s="5"/>
      <c r="C1837" s="9"/>
      <c r="D1837" s="9"/>
      <c r="E1837" s="9"/>
      <c r="F1837" s="9"/>
      <c r="G1837" s="9"/>
      <c r="H1837" s="9"/>
      <c r="U1837" s="11"/>
      <c r="V1837" s="11"/>
      <c r="W1837" s="11"/>
    </row>
    <row r="1838" spans="1:23" ht="12.75" x14ac:dyDescent="0.2">
      <c r="A1838" s="5"/>
      <c r="B1838" s="5"/>
      <c r="C1838" s="9"/>
      <c r="D1838" s="9"/>
      <c r="E1838" s="9"/>
      <c r="F1838" s="9"/>
      <c r="G1838" s="9"/>
      <c r="H1838" s="9"/>
      <c r="U1838" s="11"/>
      <c r="V1838" s="11"/>
      <c r="W1838" s="11"/>
    </row>
    <row r="1839" spans="1:23" ht="12.75" x14ac:dyDescent="0.2">
      <c r="A1839" s="5"/>
      <c r="B1839" s="5"/>
      <c r="C1839" s="9"/>
      <c r="D1839" s="9"/>
      <c r="E1839" s="9"/>
      <c r="F1839" s="9"/>
      <c r="G1839" s="9"/>
      <c r="H1839" s="9"/>
      <c r="U1839" s="11"/>
      <c r="V1839" s="11"/>
      <c r="W1839" s="11"/>
    </row>
    <row r="1840" spans="1:23" ht="12.75" x14ac:dyDescent="0.2">
      <c r="A1840" s="5"/>
      <c r="B1840" s="5"/>
      <c r="C1840" s="9"/>
      <c r="D1840" s="9"/>
      <c r="E1840" s="9"/>
      <c r="F1840" s="9"/>
      <c r="G1840" s="9"/>
      <c r="H1840" s="9"/>
      <c r="U1840" s="11"/>
      <c r="V1840" s="11"/>
      <c r="W1840" s="11"/>
    </row>
    <row r="1841" spans="1:23" ht="12.75" x14ac:dyDescent="0.2">
      <c r="A1841" s="5"/>
      <c r="B1841" s="5"/>
      <c r="C1841" s="9"/>
      <c r="D1841" s="9"/>
      <c r="E1841" s="9"/>
      <c r="F1841" s="9"/>
      <c r="G1841" s="9"/>
      <c r="H1841" s="9"/>
      <c r="U1841" s="11"/>
      <c r="V1841" s="11"/>
      <c r="W1841" s="11"/>
    </row>
    <row r="1842" spans="1:23" ht="12.75" x14ac:dyDescent="0.2">
      <c r="A1842" s="5"/>
      <c r="B1842" s="5"/>
      <c r="C1842" s="9"/>
      <c r="D1842" s="9"/>
      <c r="E1842" s="9"/>
      <c r="F1842" s="9"/>
      <c r="G1842" s="9"/>
      <c r="H1842" s="9"/>
      <c r="U1842" s="11"/>
      <c r="V1842" s="11"/>
      <c r="W1842" s="11"/>
    </row>
    <row r="1843" spans="1:23" ht="12.75" x14ac:dyDescent="0.2">
      <c r="A1843" s="5"/>
      <c r="B1843" s="5"/>
      <c r="C1843" s="9"/>
      <c r="D1843" s="9"/>
      <c r="E1843" s="9"/>
      <c r="F1843" s="9"/>
      <c r="G1843" s="9"/>
      <c r="H1843" s="9"/>
      <c r="U1843" s="11"/>
      <c r="V1843" s="11"/>
      <c r="W1843" s="11"/>
    </row>
    <row r="1844" spans="1:23" ht="12.75" x14ac:dyDescent="0.2">
      <c r="A1844" s="5"/>
      <c r="B1844" s="5"/>
      <c r="C1844" s="9"/>
      <c r="D1844" s="9"/>
      <c r="E1844" s="9"/>
      <c r="F1844" s="9"/>
      <c r="G1844" s="9"/>
      <c r="H1844" s="9"/>
      <c r="U1844" s="11"/>
      <c r="V1844" s="11"/>
      <c r="W1844" s="11"/>
    </row>
    <row r="1845" spans="1:23" ht="12.75" x14ac:dyDescent="0.2">
      <c r="A1845" s="5"/>
      <c r="B1845" s="5"/>
      <c r="C1845" s="9"/>
      <c r="D1845" s="9"/>
      <c r="E1845" s="9"/>
      <c r="F1845" s="9"/>
      <c r="G1845" s="9"/>
      <c r="H1845" s="9"/>
      <c r="U1845" s="11"/>
      <c r="V1845" s="11"/>
      <c r="W1845" s="11"/>
    </row>
    <row r="1846" spans="1:23" ht="12.75" x14ac:dyDescent="0.2">
      <c r="A1846" s="5"/>
      <c r="B1846" s="5"/>
      <c r="C1846" s="9"/>
      <c r="D1846" s="9"/>
      <c r="E1846" s="9"/>
      <c r="F1846" s="9"/>
      <c r="G1846" s="9"/>
      <c r="H1846" s="9"/>
      <c r="U1846" s="11"/>
      <c r="V1846" s="11"/>
      <c r="W1846" s="11"/>
    </row>
    <row r="1847" spans="1:23" ht="12.75" x14ac:dyDescent="0.2">
      <c r="A1847" s="5"/>
      <c r="B1847" s="5"/>
      <c r="C1847" s="9"/>
      <c r="D1847" s="9"/>
      <c r="E1847" s="9"/>
      <c r="F1847" s="9"/>
      <c r="G1847" s="9"/>
      <c r="H1847" s="9"/>
      <c r="U1847" s="11"/>
      <c r="V1847" s="11"/>
      <c r="W1847" s="11"/>
    </row>
    <row r="1848" spans="1:23" ht="12.75" x14ac:dyDescent="0.2">
      <c r="A1848" s="5"/>
      <c r="B1848" s="5"/>
      <c r="C1848" s="9"/>
      <c r="D1848" s="9"/>
      <c r="E1848" s="9"/>
      <c r="F1848" s="9"/>
      <c r="G1848" s="9"/>
      <c r="H1848" s="9"/>
      <c r="U1848" s="11"/>
      <c r="V1848" s="11"/>
      <c r="W1848" s="11"/>
    </row>
    <row r="1849" spans="1:23" ht="12.75" x14ac:dyDescent="0.2">
      <c r="A1849" s="5"/>
      <c r="B1849" s="5"/>
      <c r="C1849" s="9"/>
      <c r="D1849" s="9"/>
      <c r="E1849" s="9"/>
      <c r="F1849" s="9"/>
      <c r="G1849" s="9"/>
      <c r="H1849" s="9"/>
      <c r="U1849" s="11"/>
      <c r="V1849" s="11"/>
      <c r="W1849" s="11"/>
    </row>
    <row r="1850" spans="1:23" ht="12.75" x14ac:dyDescent="0.2">
      <c r="A1850" s="5"/>
      <c r="B1850" s="5"/>
      <c r="C1850" s="9"/>
      <c r="D1850" s="9"/>
      <c r="E1850" s="9"/>
      <c r="F1850" s="9"/>
      <c r="G1850" s="9"/>
      <c r="H1850" s="9"/>
      <c r="U1850" s="11"/>
      <c r="V1850" s="11"/>
      <c r="W1850" s="11"/>
    </row>
    <row r="1851" spans="1:23" ht="12.75" x14ac:dyDescent="0.2">
      <c r="A1851" s="5"/>
      <c r="B1851" s="5"/>
      <c r="C1851" s="9"/>
      <c r="D1851" s="9"/>
      <c r="E1851" s="9"/>
      <c r="F1851" s="9"/>
      <c r="G1851" s="9"/>
      <c r="H1851" s="9"/>
      <c r="U1851" s="11"/>
      <c r="V1851" s="11"/>
      <c r="W1851" s="11"/>
    </row>
    <row r="1852" spans="1:23" ht="12.75" x14ac:dyDescent="0.2">
      <c r="A1852" s="5"/>
      <c r="B1852" s="5"/>
      <c r="C1852" s="9"/>
      <c r="D1852" s="9"/>
      <c r="E1852" s="9"/>
      <c r="F1852" s="9"/>
      <c r="G1852" s="9"/>
      <c r="H1852" s="9"/>
      <c r="U1852" s="11"/>
      <c r="V1852" s="11"/>
      <c r="W1852" s="11"/>
    </row>
    <row r="1853" spans="1:23" ht="12.75" x14ac:dyDescent="0.2">
      <c r="A1853" s="5"/>
      <c r="B1853" s="5"/>
      <c r="C1853" s="9"/>
      <c r="D1853" s="9"/>
      <c r="E1853" s="9"/>
      <c r="F1853" s="9"/>
      <c r="G1853" s="9"/>
      <c r="H1853" s="9"/>
      <c r="U1853" s="11"/>
      <c r="V1853" s="11"/>
      <c r="W1853" s="11"/>
    </row>
    <row r="1854" spans="1:23" ht="12.75" x14ac:dyDescent="0.2">
      <c r="A1854" s="5"/>
      <c r="B1854" s="5"/>
      <c r="C1854" s="9"/>
      <c r="D1854" s="9"/>
      <c r="E1854" s="9"/>
      <c r="F1854" s="9"/>
      <c r="G1854" s="9"/>
      <c r="H1854" s="9"/>
      <c r="U1854" s="11"/>
      <c r="V1854" s="11"/>
      <c r="W1854" s="11"/>
    </row>
    <row r="1855" spans="1:23" ht="12.75" x14ac:dyDescent="0.2">
      <c r="A1855" s="5"/>
      <c r="B1855" s="5"/>
      <c r="C1855" s="9"/>
      <c r="D1855" s="9"/>
      <c r="E1855" s="9"/>
      <c r="F1855" s="9"/>
      <c r="G1855" s="9"/>
      <c r="H1855" s="9"/>
      <c r="U1855" s="11"/>
      <c r="V1855" s="11"/>
      <c r="W1855" s="11"/>
    </row>
    <row r="1856" spans="1:23" ht="12.75" x14ac:dyDescent="0.2">
      <c r="A1856" s="5"/>
      <c r="B1856" s="5"/>
      <c r="C1856" s="9"/>
      <c r="D1856" s="9"/>
      <c r="E1856" s="9"/>
      <c r="F1856" s="9"/>
      <c r="G1856" s="9"/>
      <c r="H1856" s="9"/>
      <c r="U1856" s="11"/>
      <c r="V1856" s="11"/>
      <c r="W1856" s="11"/>
    </row>
    <row r="1857" spans="1:23" ht="12.75" x14ac:dyDescent="0.2">
      <c r="A1857" s="5"/>
      <c r="B1857" s="5"/>
      <c r="C1857" s="9"/>
      <c r="D1857" s="9"/>
      <c r="E1857" s="9"/>
      <c r="F1857" s="9"/>
      <c r="G1857" s="9"/>
      <c r="H1857" s="9"/>
      <c r="U1857" s="11"/>
      <c r="V1857" s="11"/>
      <c r="W1857" s="11"/>
    </row>
    <row r="1858" spans="1:23" ht="12.75" x14ac:dyDescent="0.2">
      <c r="A1858" s="5"/>
      <c r="B1858" s="5"/>
      <c r="C1858" s="9"/>
      <c r="D1858" s="9"/>
      <c r="E1858" s="9"/>
      <c r="F1858" s="9"/>
      <c r="G1858" s="9"/>
      <c r="H1858" s="9"/>
      <c r="U1858" s="11"/>
      <c r="V1858" s="11"/>
      <c r="W1858" s="11"/>
    </row>
    <row r="1859" spans="1:23" ht="12.75" x14ac:dyDescent="0.2">
      <c r="A1859" s="5"/>
      <c r="B1859" s="5"/>
      <c r="C1859" s="9"/>
      <c r="D1859" s="9"/>
      <c r="E1859" s="9"/>
      <c r="F1859" s="9"/>
      <c r="G1859" s="9"/>
      <c r="H1859" s="9"/>
      <c r="U1859" s="11"/>
      <c r="V1859" s="11"/>
      <c r="W1859" s="11"/>
    </row>
    <row r="1860" spans="1:23" ht="12.75" x14ac:dyDescent="0.2">
      <c r="A1860" s="5"/>
      <c r="B1860" s="5"/>
      <c r="C1860" s="9"/>
      <c r="D1860" s="9"/>
      <c r="E1860" s="9"/>
      <c r="F1860" s="9"/>
      <c r="G1860" s="9"/>
      <c r="H1860" s="9"/>
      <c r="U1860" s="11"/>
      <c r="V1860" s="11"/>
      <c r="W1860" s="11"/>
    </row>
    <row r="1861" spans="1:23" ht="12.75" x14ac:dyDescent="0.2">
      <c r="A1861" s="5"/>
      <c r="B1861" s="5"/>
      <c r="C1861" s="9"/>
      <c r="D1861" s="9"/>
      <c r="E1861" s="9"/>
      <c r="F1861" s="9"/>
      <c r="G1861" s="9"/>
      <c r="H1861" s="9"/>
      <c r="U1861" s="11"/>
      <c r="V1861" s="11"/>
      <c r="W1861" s="11"/>
    </row>
    <row r="1862" spans="1:23" ht="12.75" x14ac:dyDescent="0.2">
      <c r="A1862" s="5"/>
      <c r="B1862" s="5"/>
      <c r="C1862" s="9"/>
      <c r="D1862" s="9"/>
      <c r="E1862" s="9"/>
      <c r="F1862" s="9"/>
      <c r="G1862" s="9"/>
      <c r="H1862" s="9"/>
      <c r="U1862" s="11"/>
      <c r="V1862" s="11"/>
      <c r="W1862" s="11"/>
    </row>
    <row r="1863" spans="1:23" ht="12.75" x14ac:dyDescent="0.2">
      <c r="A1863" s="5"/>
      <c r="B1863" s="5"/>
      <c r="C1863" s="9"/>
      <c r="D1863" s="9"/>
      <c r="E1863" s="9"/>
      <c r="F1863" s="9"/>
      <c r="G1863" s="9"/>
      <c r="H1863" s="9"/>
      <c r="U1863" s="11"/>
      <c r="V1863" s="11"/>
      <c r="W1863" s="11"/>
    </row>
    <row r="1864" spans="1:23" ht="12.75" x14ac:dyDescent="0.2">
      <c r="A1864" s="5"/>
      <c r="B1864" s="5"/>
      <c r="C1864" s="9"/>
      <c r="D1864" s="9"/>
      <c r="E1864" s="9"/>
      <c r="F1864" s="9"/>
      <c r="G1864" s="9"/>
      <c r="H1864" s="9"/>
      <c r="U1864" s="11"/>
      <c r="V1864" s="11"/>
      <c r="W1864" s="11"/>
    </row>
    <row r="1865" spans="1:23" ht="12.75" x14ac:dyDescent="0.2">
      <c r="A1865" s="5"/>
      <c r="B1865" s="5"/>
      <c r="C1865" s="9"/>
      <c r="D1865" s="9"/>
      <c r="E1865" s="9"/>
      <c r="F1865" s="9"/>
      <c r="G1865" s="9"/>
      <c r="H1865" s="9"/>
      <c r="U1865" s="11"/>
      <c r="V1865" s="11"/>
      <c r="W1865" s="11"/>
    </row>
    <row r="1866" spans="1:23" ht="12.75" x14ac:dyDescent="0.2">
      <c r="A1866" s="5"/>
      <c r="B1866" s="5"/>
      <c r="C1866" s="9"/>
      <c r="D1866" s="9"/>
      <c r="E1866" s="9"/>
      <c r="F1866" s="9"/>
      <c r="G1866" s="9"/>
      <c r="H1866" s="9"/>
      <c r="U1866" s="11"/>
      <c r="V1866" s="11"/>
      <c r="W1866" s="11"/>
    </row>
    <row r="1867" spans="1:23" ht="12.75" x14ac:dyDescent="0.2">
      <c r="A1867" s="5"/>
      <c r="B1867" s="5"/>
      <c r="C1867" s="9"/>
      <c r="D1867" s="9"/>
      <c r="E1867" s="9"/>
      <c r="F1867" s="9"/>
      <c r="G1867" s="9"/>
      <c r="H1867" s="9"/>
      <c r="U1867" s="11"/>
      <c r="V1867" s="11"/>
      <c r="W1867" s="11"/>
    </row>
    <row r="1868" spans="1:23" ht="12.75" x14ac:dyDescent="0.2">
      <c r="A1868" s="5"/>
      <c r="B1868" s="5"/>
      <c r="C1868" s="9"/>
      <c r="D1868" s="9"/>
      <c r="E1868" s="9"/>
      <c r="F1868" s="9"/>
      <c r="G1868" s="9"/>
      <c r="H1868" s="9"/>
      <c r="U1868" s="11"/>
      <c r="V1868" s="11"/>
      <c r="W1868" s="11"/>
    </row>
    <row r="1869" spans="1:23" ht="12.75" x14ac:dyDescent="0.2">
      <c r="A1869" s="5"/>
      <c r="B1869" s="5"/>
      <c r="C1869" s="9"/>
      <c r="D1869" s="9"/>
      <c r="E1869" s="9"/>
      <c r="F1869" s="9"/>
      <c r="G1869" s="9"/>
      <c r="H1869" s="9"/>
      <c r="U1869" s="11"/>
      <c r="V1869" s="11"/>
      <c r="W1869" s="11"/>
    </row>
    <row r="1870" spans="1:23" ht="12.75" x14ac:dyDescent="0.2">
      <c r="A1870" s="5"/>
      <c r="B1870" s="5"/>
      <c r="C1870" s="9"/>
      <c r="D1870" s="9"/>
      <c r="E1870" s="9"/>
      <c r="F1870" s="9"/>
      <c r="G1870" s="9"/>
      <c r="H1870" s="9"/>
      <c r="U1870" s="11"/>
      <c r="V1870" s="11"/>
      <c r="W1870" s="11"/>
    </row>
    <row r="1871" spans="1:23" ht="12.75" x14ac:dyDescent="0.2">
      <c r="A1871" s="5"/>
      <c r="B1871" s="5"/>
      <c r="C1871" s="9"/>
      <c r="D1871" s="9"/>
      <c r="E1871" s="9"/>
      <c r="F1871" s="9"/>
      <c r="G1871" s="9"/>
      <c r="H1871" s="9"/>
      <c r="U1871" s="11"/>
      <c r="V1871" s="11"/>
      <c r="W1871" s="11"/>
    </row>
    <row r="1872" spans="1:23" ht="12.75" x14ac:dyDescent="0.2">
      <c r="A1872" s="5"/>
      <c r="B1872" s="5"/>
      <c r="C1872" s="9"/>
      <c r="D1872" s="9"/>
      <c r="E1872" s="9"/>
      <c r="F1872" s="9"/>
      <c r="G1872" s="9"/>
      <c r="H1872" s="9"/>
      <c r="U1872" s="11"/>
      <c r="V1872" s="11"/>
      <c r="W1872" s="11"/>
    </row>
    <row r="1873" spans="1:23" ht="12.75" x14ac:dyDescent="0.2">
      <c r="A1873" s="5"/>
      <c r="B1873" s="5"/>
      <c r="C1873" s="9"/>
      <c r="D1873" s="9"/>
      <c r="E1873" s="9"/>
      <c r="F1873" s="9"/>
      <c r="G1873" s="9"/>
      <c r="H1873" s="9"/>
      <c r="U1873" s="11"/>
      <c r="V1873" s="11"/>
      <c r="W1873" s="11"/>
    </row>
    <row r="1874" spans="1:23" ht="12.75" x14ac:dyDescent="0.2">
      <c r="A1874" s="5"/>
      <c r="B1874" s="5"/>
      <c r="C1874" s="9"/>
      <c r="D1874" s="9"/>
      <c r="E1874" s="9"/>
      <c r="F1874" s="9"/>
      <c r="G1874" s="9"/>
      <c r="H1874" s="9"/>
      <c r="U1874" s="11"/>
      <c r="V1874" s="11"/>
      <c r="W1874" s="11"/>
    </row>
    <row r="1875" spans="1:23" ht="12.75" x14ac:dyDescent="0.2">
      <c r="A1875" s="5"/>
      <c r="B1875" s="5"/>
      <c r="C1875" s="9"/>
      <c r="D1875" s="9"/>
      <c r="E1875" s="9"/>
      <c r="F1875" s="9"/>
      <c r="G1875" s="9"/>
      <c r="H1875" s="9"/>
      <c r="U1875" s="11"/>
      <c r="V1875" s="11"/>
      <c r="W1875" s="11"/>
    </row>
    <row r="1876" spans="1:23" ht="12.75" x14ac:dyDescent="0.2">
      <c r="A1876" s="5"/>
      <c r="B1876" s="5"/>
      <c r="C1876" s="9"/>
      <c r="D1876" s="9"/>
      <c r="E1876" s="9"/>
      <c r="F1876" s="9"/>
      <c r="G1876" s="9"/>
      <c r="H1876" s="9"/>
      <c r="U1876" s="11"/>
      <c r="V1876" s="11"/>
      <c r="W1876" s="11"/>
    </row>
    <row r="1877" spans="1:23" ht="12.75" x14ac:dyDescent="0.2">
      <c r="A1877" s="5"/>
      <c r="B1877" s="5"/>
      <c r="C1877" s="9"/>
      <c r="D1877" s="9"/>
      <c r="E1877" s="9"/>
      <c r="F1877" s="9"/>
      <c r="G1877" s="9"/>
      <c r="H1877" s="9"/>
      <c r="U1877" s="11"/>
      <c r="V1877" s="11"/>
      <c r="W1877" s="11"/>
    </row>
    <row r="1878" spans="1:23" ht="12.75" x14ac:dyDescent="0.2">
      <c r="A1878" s="5"/>
      <c r="B1878" s="5"/>
      <c r="C1878" s="9"/>
      <c r="D1878" s="9"/>
      <c r="E1878" s="9"/>
      <c r="F1878" s="9"/>
      <c r="G1878" s="9"/>
      <c r="H1878" s="9"/>
      <c r="U1878" s="11"/>
      <c r="V1878" s="11"/>
      <c r="W1878" s="11"/>
    </row>
    <row r="1879" spans="1:23" ht="12.75" x14ac:dyDescent="0.2">
      <c r="A1879" s="5"/>
      <c r="B1879" s="5"/>
      <c r="C1879" s="9"/>
      <c r="D1879" s="9"/>
      <c r="E1879" s="9"/>
      <c r="F1879" s="9"/>
      <c r="G1879" s="9"/>
      <c r="H1879" s="9"/>
      <c r="U1879" s="11"/>
      <c r="V1879" s="11"/>
      <c r="W1879" s="11"/>
    </row>
    <row r="1880" spans="1:23" ht="12.75" x14ac:dyDescent="0.2">
      <c r="A1880" s="5"/>
      <c r="B1880" s="5"/>
      <c r="C1880" s="9"/>
      <c r="D1880" s="9"/>
      <c r="E1880" s="9"/>
      <c r="F1880" s="9"/>
      <c r="G1880" s="9"/>
      <c r="H1880" s="9"/>
      <c r="U1880" s="11"/>
      <c r="V1880" s="11"/>
      <c r="W1880" s="11"/>
    </row>
    <row r="1881" spans="1:23" ht="12.75" x14ac:dyDescent="0.2">
      <c r="A1881" s="5"/>
      <c r="B1881" s="5"/>
      <c r="C1881" s="9"/>
      <c r="D1881" s="9"/>
      <c r="E1881" s="9"/>
      <c r="F1881" s="9"/>
      <c r="G1881" s="9"/>
      <c r="H1881" s="9"/>
      <c r="U1881" s="11"/>
      <c r="V1881" s="11"/>
      <c r="W1881" s="11"/>
    </row>
    <row r="1882" spans="1:23" ht="12.75" x14ac:dyDescent="0.2">
      <c r="A1882" s="5"/>
      <c r="B1882" s="5"/>
      <c r="C1882" s="9"/>
      <c r="D1882" s="9"/>
      <c r="E1882" s="9"/>
      <c r="F1882" s="9"/>
      <c r="G1882" s="9"/>
      <c r="H1882" s="9"/>
      <c r="U1882" s="11"/>
      <c r="V1882" s="11"/>
      <c r="W1882" s="11"/>
    </row>
    <row r="1883" spans="1:23" ht="12.75" x14ac:dyDescent="0.2">
      <c r="A1883" s="5"/>
      <c r="B1883" s="5"/>
      <c r="C1883" s="9"/>
      <c r="D1883" s="9"/>
      <c r="E1883" s="9"/>
      <c r="F1883" s="9"/>
      <c r="G1883" s="9"/>
      <c r="H1883" s="9"/>
      <c r="U1883" s="11"/>
      <c r="V1883" s="11"/>
      <c r="W1883" s="11"/>
    </row>
    <row r="1884" spans="1:23" ht="12.75" x14ac:dyDescent="0.2">
      <c r="A1884" s="5"/>
      <c r="B1884" s="5"/>
      <c r="C1884" s="9"/>
      <c r="D1884" s="9"/>
      <c r="E1884" s="9"/>
      <c r="F1884" s="9"/>
      <c r="G1884" s="9"/>
      <c r="H1884" s="9"/>
      <c r="U1884" s="11"/>
      <c r="V1884" s="11"/>
      <c r="W1884" s="11"/>
    </row>
    <row r="1885" spans="1:23" ht="12.75" x14ac:dyDescent="0.2">
      <c r="A1885" s="5"/>
      <c r="B1885" s="5"/>
      <c r="C1885" s="9"/>
      <c r="D1885" s="9"/>
      <c r="E1885" s="9"/>
      <c r="F1885" s="9"/>
      <c r="G1885" s="9"/>
      <c r="H1885" s="9"/>
      <c r="U1885" s="11"/>
      <c r="V1885" s="11"/>
      <c r="W1885" s="11"/>
    </row>
    <row r="1886" spans="1:23" ht="12.75" x14ac:dyDescent="0.2">
      <c r="A1886" s="5"/>
      <c r="B1886" s="5"/>
      <c r="C1886" s="9"/>
      <c r="D1886" s="9"/>
      <c r="E1886" s="9"/>
      <c r="F1886" s="9"/>
      <c r="G1886" s="9"/>
      <c r="H1886" s="9"/>
      <c r="U1886" s="11"/>
      <c r="V1886" s="11"/>
      <c r="W1886" s="11"/>
    </row>
    <row r="1887" spans="1:23" ht="12.75" x14ac:dyDescent="0.2">
      <c r="A1887" s="5"/>
      <c r="B1887" s="5"/>
      <c r="C1887" s="9"/>
      <c r="D1887" s="9"/>
      <c r="E1887" s="9"/>
      <c r="F1887" s="9"/>
      <c r="G1887" s="9"/>
      <c r="H1887" s="9"/>
      <c r="U1887" s="11"/>
      <c r="V1887" s="11"/>
      <c r="W1887" s="11"/>
    </row>
    <row r="1888" spans="1:23" ht="12.75" x14ac:dyDescent="0.2">
      <c r="A1888" s="5"/>
      <c r="B1888" s="5"/>
      <c r="C1888" s="9"/>
      <c r="D1888" s="9"/>
      <c r="E1888" s="9"/>
      <c r="F1888" s="9"/>
      <c r="G1888" s="9"/>
      <c r="H1888" s="9"/>
      <c r="U1888" s="11"/>
      <c r="V1888" s="11"/>
      <c r="W1888" s="11"/>
    </row>
    <row r="1889" spans="1:23" ht="12.75" x14ac:dyDescent="0.2">
      <c r="A1889" s="5"/>
      <c r="B1889" s="5"/>
      <c r="C1889" s="9"/>
      <c r="D1889" s="9"/>
      <c r="E1889" s="9"/>
      <c r="F1889" s="9"/>
      <c r="G1889" s="9"/>
      <c r="H1889" s="9"/>
      <c r="U1889" s="11"/>
      <c r="V1889" s="11"/>
      <c r="W1889" s="11"/>
    </row>
    <row r="1890" spans="1:23" ht="12.75" x14ac:dyDescent="0.2">
      <c r="A1890" s="5"/>
      <c r="B1890" s="5"/>
      <c r="C1890" s="9"/>
      <c r="D1890" s="9"/>
      <c r="E1890" s="9"/>
      <c r="F1890" s="9"/>
      <c r="G1890" s="9"/>
      <c r="H1890" s="9"/>
      <c r="U1890" s="11"/>
      <c r="V1890" s="11"/>
      <c r="W1890" s="11"/>
    </row>
    <row r="1891" spans="1:23" ht="12.75" x14ac:dyDescent="0.2">
      <c r="A1891" s="5"/>
      <c r="B1891" s="5"/>
      <c r="C1891" s="9"/>
      <c r="D1891" s="9"/>
      <c r="E1891" s="9"/>
      <c r="F1891" s="9"/>
      <c r="G1891" s="9"/>
      <c r="H1891" s="9"/>
      <c r="U1891" s="11"/>
      <c r="V1891" s="11"/>
      <c r="W1891" s="11"/>
    </row>
    <row r="1892" spans="1:23" ht="12.75" x14ac:dyDescent="0.2">
      <c r="A1892" s="5"/>
      <c r="B1892" s="5"/>
      <c r="C1892" s="9"/>
      <c r="D1892" s="9"/>
      <c r="E1892" s="9"/>
      <c r="F1892" s="9"/>
      <c r="G1892" s="9"/>
      <c r="H1892" s="9"/>
      <c r="U1892" s="11"/>
      <c r="V1892" s="11"/>
      <c r="W1892" s="11"/>
    </row>
    <row r="1893" spans="1:23" ht="12.75" x14ac:dyDescent="0.2">
      <c r="A1893" s="5"/>
      <c r="B1893" s="5"/>
      <c r="C1893" s="9"/>
      <c r="D1893" s="9"/>
      <c r="E1893" s="9"/>
      <c r="F1893" s="9"/>
      <c r="G1893" s="9"/>
      <c r="H1893" s="9"/>
      <c r="U1893" s="11"/>
      <c r="V1893" s="11"/>
      <c r="W1893" s="11"/>
    </row>
    <row r="1894" spans="1:23" ht="12.75" x14ac:dyDescent="0.2">
      <c r="A1894" s="5"/>
      <c r="B1894" s="5"/>
      <c r="C1894" s="9"/>
      <c r="D1894" s="9"/>
      <c r="E1894" s="9"/>
      <c r="F1894" s="9"/>
      <c r="G1894" s="9"/>
      <c r="H1894" s="9"/>
      <c r="U1894" s="11"/>
      <c r="V1894" s="11"/>
      <c r="W1894" s="11"/>
    </row>
    <row r="1895" spans="1:23" ht="12.75" x14ac:dyDescent="0.2">
      <c r="A1895" s="5"/>
      <c r="B1895" s="5"/>
      <c r="C1895" s="9"/>
      <c r="D1895" s="9"/>
      <c r="E1895" s="9"/>
      <c r="F1895" s="9"/>
      <c r="G1895" s="9"/>
      <c r="H1895" s="9"/>
      <c r="U1895" s="11"/>
      <c r="V1895" s="11"/>
      <c r="W1895" s="11"/>
    </row>
    <row r="1896" spans="1:23" ht="12.75" x14ac:dyDescent="0.2">
      <c r="A1896" s="5"/>
      <c r="B1896" s="5"/>
      <c r="C1896" s="9"/>
      <c r="D1896" s="9"/>
      <c r="E1896" s="9"/>
      <c r="F1896" s="9"/>
      <c r="G1896" s="9"/>
      <c r="H1896" s="9"/>
      <c r="U1896" s="11"/>
      <c r="V1896" s="11"/>
      <c r="W1896" s="11"/>
    </row>
    <row r="1897" spans="1:23" ht="12.75" x14ac:dyDescent="0.2">
      <c r="A1897" s="5"/>
      <c r="B1897" s="5"/>
      <c r="C1897" s="9"/>
      <c r="D1897" s="9"/>
      <c r="E1897" s="9"/>
      <c r="F1897" s="9"/>
      <c r="G1897" s="9"/>
      <c r="H1897" s="9"/>
      <c r="U1897" s="11"/>
      <c r="V1897" s="11"/>
      <c r="W1897" s="11"/>
    </row>
    <row r="1898" spans="1:23" ht="12.75" x14ac:dyDescent="0.2">
      <c r="A1898" s="5"/>
      <c r="B1898" s="5"/>
      <c r="C1898" s="9"/>
      <c r="D1898" s="9"/>
      <c r="E1898" s="9"/>
      <c r="F1898" s="9"/>
      <c r="G1898" s="9"/>
      <c r="H1898" s="9"/>
      <c r="U1898" s="11"/>
      <c r="V1898" s="11"/>
      <c r="W1898" s="11"/>
    </row>
    <row r="1899" spans="1:23" ht="12.75" x14ac:dyDescent="0.2">
      <c r="A1899" s="5"/>
      <c r="B1899" s="5"/>
      <c r="C1899" s="9"/>
      <c r="D1899" s="9"/>
      <c r="E1899" s="9"/>
      <c r="F1899" s="9"/>
      <c r="G1899" s="9"/>
      <c r="H1899" s="9"/>
      <c r="U1899" s="11"/>
      <c r="V1899" s="11"/>
      <c r="W1899" s="11"/>
    </row>
    <row r="1900" spans="1:23" ht="12.75" x14ac:dyDescent="0.2">
      <c r="A1900" s="5"/>
      <c r="B1900" s="5"/>
      <c r="C1900" s="9"/>
      <c r="D1900" s="9"/>
      <c r="E1900" s="9"/>
      <c r="F1900" s="9"/>
      <c r="G1900" s="9"/>
      <c r="H1900" s="9"/>
      <c r="U1900" s="11"/>
      <c r="V1900" s="11"/>
      <c r="W1900" s="11"/>
    </row>
    <row r="1901" spans="1:23" ht="12.75" x14ac:dyDescent="0.2">
      <c r="A1901" s="5"/>
      <c r="B1901" s="5"/>
      <c r="C1901" s="9"/>
      <c r="D1901" s="9"/>
      <c r="E1901" s="9"/>
      <c r="F1901" s="9"/>
      <c r="G1901" s="9"/>
      <c r="H1901" s="9"/>
      <c r="U1901" s="11"/>
      <c r="V1901" s="11"/>
      <c r="W1901" s="11"/>
    </row>
    <row r="1902" spans="1:23" ht="12.75" x14ac:dyDescent="0.2">
      <c r="A1902" s="5"/>
      <c r="B1902" s="5"/>
      <c r="C1902" s="9"/>
      <c r="D1902" s="9"/>
      <c r="E1902" s="9"/>
      <c r="F1902" s="9"/>
      <c r="G1902" s="9"/>
      <c r="H1902" s="9"/>
      <c r="U1902" s="11"/>
      <c r="V1902" s="11"/>
      <c r="W1902" s="11"/>
    </row>
    <row r="1903" spans="1:23" ht="12.75" x14ac:dyDescent="0.2">
      <c r="A1903" s="5"/>
      <c r="B1903" s="5"/>
      <c r="C1903" s="9"/>
      <c r="D1903" s="9"/>
      <c r="E1903" s="9"/>
      <c r="F1903" s="9"/>
      <c r="G1903" s="9"/>
      <c r="H1903" s="9"/>
      <c r="U1903" s="11"/>
      <c r="V1903" s="11"/>
      <c r="W1903" s="11"/>
    </row>
    <row r="1904" spans="1:23" ht="12.75" x14ac:dyDescent="0.2">
      <c r="A1904" s="5"/>
      <c r="B1904" s="5"/>
      <c r="C1904" s="9"/>
      <c r="D1904" s="9"/>
      <c r="E1904" s="9"/>
      <c r="F1904" s="9"/>
      <c r="G1904" s="9"/>
      <c r="H1904" s="9"/>
      <c r="U1904" s="11"/>
      <c r="V1904" s="11"/>
      <c r="W1904" s="11"/>
    </row>
    <row r="1905" spans="1:23" ht="12.75" x14ac:dyDescent="0.2">
      <c r="A1905" s="5"/>
      <c r="B1905" s="5"/>
      <c r="C1905" s="9"/>
      <c r="D1905" s="9"/>
      <c r="E1905" s="9"/>
      <c r="F1905" s="9"/>
      <c r="G1905" s="9"/>
      <c r="H1905" s="9"/>
      <c r="U1905" s="11"/>
      <c r="V1905" s="11"/>
      <c r="W1905" s="11"/>
    </row>
    <row r="1906" spans="1:23" ht="12.75" x14ac:dyDescent="0.2">
      <c r="A1906" s="5"/>
      <c r="B1906" s="5"/>
      <c r="C1906" s="9"/>
      <c r="D1906" s="9"/>
      <c r="E1906" s="9"/>
      <c r="F1906" s="9"/>
      <c r="G1906" s="9"/>
      <c r="H1906" s="9"/>
      <c r="U1906" s="11"/>
      <c r="V1906" s="11"/>
      <c r="W1906" s="11"/>
    </row>
    <row r="1907" spans="1:23" ht="12.75" x14ac:dyDescent="0.2">
      <c r="A1907" s="5"/>
      <c r="B1907" s="5"/>
      <c r="C1907" s="9"/>
      <c r="D1907" s="9"/>
      <c r="E1907" s="9"/>
      <c r="F1907" s="9"/>
      <c r="G1907" s="9"/>
      <c r="H1907" s="9"/>
      <c r="U1907" s="11"/>
      <c r="V1907" s="11"/>
      <c r="W1907" s="11"/>
    </row>
    <row r="1908" spans="1:23" ht="12.75" x14ac:dyDescent="0.2">
      <c r="A1908" s="5"/>
      <c r="B1908" s="5"/>
      <c r="C1908" s="9"/>
      <c r="D1908" s="9"/>
      <c r="E1908" s="9"/>
      <c r="F1908" s="9"/>
      <c r="G1908" s="9"/>
      <c r="H1908" s="9"/>
      <c r="U1908" s="11"/>
      <c r="V1908" s="11"/>
      <c r="W1908" s="11"/>
    </row>
    <row r="1909" spans="1:23" ht="12.75" x14ac:dyDescent="0.2">
      <c r="A1909" s="5"/>
      <c r="B1909" s="5"/>
      <c r="C1909" s="9"/>
      <c r="D1909" s="9"/>
      <c r="E1909" s="9"/>
      <c r="F1909" s="9"/>
      <c r="G1909" s="9"/>
      <c r="H1909" s="9"/>
      <c r="U1909" s="11"/>
      <c r="V1909" s="11"/>
      <c r="W1909" s="11"/>
    </row>
    <row r="1910" spans="1:23" ht="12.75" x14ac:dyDescent="0.2">
      <c r="A1910" s="5"/>
      <c r="B1910" s="5"/>
      <c r="C1910" s="9"/>
      <c r="D1910" s="9"/>
      <c r="E1910" s="9"/>
      <c r="F1910" s="9"/>
      <c r="G1910" s="9"/>
      <c r="H1910" s="9"/>
      <c r="U1910" s="11"/>
      <c r="V1910" s="11"/>
      <c r="W1910" s="11"/>
    </row>
    <row r="1911" spans="1:23" ht="12.75" x14ac:dyDescent="0.2">
      <c r="A1911" s="5"/>
      <c r="B1911" s="5"/>
      <c r="C1911" s="9"/>
      <c r="D1911" s="9"/>
      <c r="E1911" s="9"/>
      <c r="F1911" s="9"/>
      <c r="G1911" s="9"/>
      <c r="H1911" s="9"/>
      <c r="U1911" s="11"/>
      <c r="V1911" s="11"/>
      <c r="W1911" s="11"/>
    </row>
    <row r="1912" spans="1:23" ht="12.75" x14ac:dyDescent="0.2">
      <c r="A1912" s="5"/>
      <c r="B1912" s="5"/>
      <c r="C1912" s="9"/>
      <c r="D1912" s="9"/>
      <c r="E1912" s="9"/>
      <c r="F1912" s="9"/>
      <c r="G1912" s="9"/>
      <c r="H1912" s="9"/>
      <c r="U1912" s="11"/>
      <c r="V1912" s="11"/>
      <c r="W1912" s="11"/>
    </row>
    <row r="1913" spans="1:23" ht="12.75" x14ac:dyDescent="0.2">
      <c r="A1913" s="5"/>
      <c r="B1913" s="5"/>
      <c r="C1913" s="9"/>
      <c r="D1913" s="9"/>
      <c r="E1913" s="9"/>
      <c r="F1913" s="9"/>
      <c r="G1913" s="9"/>
      <c r="H1913" s="9"/>
      <c r="U1913" s="11"/>
      <c r="V1913" s="11"/>
      <c r="W1913" s="11"/>
    </row>
    <row r="1914" spans="1:23" ht="12.75" x14ac:dyDescent="0.2">
      <c r="A1914" s="5"/>
      <c r="B1914" s="5"/>
      <c r="C1914" s="9"/>
      <c r="D1914" s="9"/>
      <c r="E1914" s="9"/>
      <c r="F1914" s="9"/>
      <c r="G1914" s="9"/>
      <c r="H1914" s="9"/>
      <c r="U1914" s="11"/>
      <c r="V1914" s="11"/>
      <c r="W1914" s="11"/>
    </row>
    <row r="1915" spans="1:23" ht="12.75" x14ac:dyDescent="0.2">
      <c r="A1915" s="5"/>
      <c r="B1915" s="5"/>
      <c r="C1915" s="9"/>
      <c r="D1915" s="9"/>
      <c r="E1915" s="9"/>
      <c r="F1915" s="9"/>
      <c r="G1915" s="9"/>
      <c r="H1915" s="9"/>
      <c r="U1915" s="11"/>
      <c r="V1915" s="11"/>
      <c r="W1915" s="11"/>
    </row>
    <row r="1916" spans="1:23" ht="12.75" x14ac:dyDescent="0.2">
      <c r="A1916" s="5"/>
      <c r="B1916" s="5"/>
      <c r="C1916" s="9"/>
      <c r="D1916" s="9"/>
      <c r="E1916" s="9"/>
      <c r="F1916" s="9"/>
      <c r="G1916" s="9"/>
      <c r="H1916" s="9"/>
      <c r="U1916" s="11"/>
      <c r="V1916" s="11"/>
      <c r="W1916" s="11"/>
    </row>
    <row r="1917" spans="1:23" ht="12.75" x14ac:dyDescent="0.2">
      <c r="A1917" s="5"/>
      <c r="B1917" s="5"/>
      <c r="C1917" s="9"/>
      <c r="D1917" s="9"/>
      <c r="E1917" s="9"/>
      <c r="F1917" s="9"/>
      <c r="G1917" s="9"/>
      <c r="H1917" s="9"/>
      <c r="U1917" s="11"/>
      <c r="V1917" s="11"/>
      <c r="W1917" s="11"/>
    </row>
    <row r="1918" spans="1:23" ht="12.75" x14ac:dyDescent="0.2">
      <c r="A1918" s="5"/>
      <c r="B1918" s="5"/>
      <c r="C1918" s="9"/>
      <c r="D1918" s="9"/>
      <c r="E1918" s="9"/>
      <c r="F1918" s="9"/>
      <c r="G1918" s="9"/>
      <c r="H1918" s="9"/>
      <c r="U1918" s="11"/>
      <c r="V1918" s="11"/>
      <c r="W1918" s="11"/>
    </row>
    <row r="1919" spans="1:23" ht="12.75" x14ac:dyDescent="0.2">
      <c r="A1919" s="5"/>
      <c r="B1919" s="5"/>
      <c r="C1919" s="9"/>
      <c r="D1919" s="9"/>
      <c r="E1919" s="9"/>
      <c r="F1919" s="9"/>
      <c r="G1919" s="9"/>
      <c r="H1919" s="9"/>
      <c r="U1919" s="11"/>
      <c r="V1919" s="11"/>
      <c r="W1919" s="11"/>
    </row>
    <row r="1920" spans="1:23" ht="12.75" x14ac:dyDescent="0.2">
      <c r="A1920" s="5"/>
      <c r="B1920" s="5"/>
      <c r="C1920" s="9"/>
      <c r="D1920" s="9"/>
      <c r="E1920" s="9"/>
      <c r="F1920" s="9"/>
      <c r="G1920" s="9"/>
      <c r="H1920" s="9"/>
      <c r="U1920" s="11"/>
      <c r="V1920" s="11"/>
      <c r="W1920" s="11"/>
    </row>
    <row r="1921" spans="1:23" ht="12.75" x14ac:dyDescent="0.2">
      <c r="A1921" s="5"/>
      <c r="B1921" s="5"/>
      <c r="C1921" s="9"/>
      <c r="D1921" s="9"/>
      <c r="E1921" s="9"/>
      <c r="F1921" s="9"/>
      <c r="G1921" s="9"/>
      <c r="H1921" s="9"/>
      <c r="U1921" s="11"/>
      <c r="V1921" s="11"/>
      <c r="W1921" s="11"/>
    </row>
    <row r="1922" spans="1:23" ht="12.75" x14ac:dyDescent="0.2">
      <c r="A1922" s="5"/>
      <c r="B1922" s="5"/>
      <c r="C1922" s="9"/>
      <c r="D1922" s="9"/>
      <c r="E1922" s="9"/>
      <c r="F1922" s="9"/>
      <c r="G1922" s="9"/>
      <c r="H1922" s="9"/>
      <c r="U1922" s="11"/>
      <c r="V1922" s="11"/>
      <c r="W1922" s="11"/>
    </row>
    <row r="1923" spans="1:23" ht="12.75" x14ac:dyDescent="0.2">
      <c r="A1923" s="5"/>
      <c r="B1923" s="5"/>
      <c r="C1923" s="9"/>
      <c r="D1923" s="9"/>
      <c r="E1923" s="9"/>
      <c r="F1923" s="9"/>
      <c r="G1923" s="9"/>
      <c r="H1923" s="9"/>
      <c r="U1923" s="11"/>
      <c r="V1923" s="11"/>
      <c r="W1923" s="11"/>
    </row>
    <row r="1924" spans="1:23" ht="12.75" x14ac:dyDescent="0.2">
      <c r="A1924" s="5"/>
      <c r="B1924" s="5"/>
      <c r="C1924" s="9"/>
      <c r="D1924" s="9"/>
      <c r="E1924" s="9"/>
      <c r="F1924" s="9"/>
      <c r="G1924" s="9"/>
      <c r="H1924" s="9"/>
      <c r="U1924" s="11"/>
      <c r="V1924" s="11"/>
      <c r="W1924" s="11"/>
    </row>
    <row r="1925" spans="1:23" ht="12.75" x14ac:dyDescent="0.2">
      <c r="A1925" s="5"/>
      <c r="B1925" s="5"/>
      <c r="C1925" s="9"/>
      <c r="D1925" s="9"/>
      <c r="E1925" s="9"/>
      <c r="F1925" s="9"/>
      <c r="G1925" s="9"/>
      <c r="H1925" s="9"/>
      <c r="U1925" s="11"/>
      <c r="V1925" s="11"/>
      <c r="W1925" s="11"/>
    </row>
    <row r="1926" spans="1:23" ht="12.75" x14ac:dyDescent="0.2">
      <c r="A1926" s="5"/>
      <c r="B1926" s="5"/>
      <c r="C1926" s="9"/>
      <c r="D1926" s="9"/>
      <c r="E1926" s="9"/>
      <c r="F1926" s="9"/>
      <c r="G1926" s="9"/>
      <c r="H1926" s="9"/>
      <c r="U1926" s="11"/>
      <c r="V1926" s="11"/>
      <c r="W1926" s="11"/>
    </row>
    <row r="1927" spans="1:23" ht="12.75" x14ac:dyDescent="0.2">
      <c r="A1927" s="5"/>
      <c r="B1927" s="5"/>
      <c r="C1927" s="9"/>
      <c r="D1927" s="9"/>
      <c r="E1927" s="9"/>
      <c r="F1927" s="9"/>
      <c r="G1927" s="9"/>
      <c r="H1927" s="9"/>
      <c r="U1927" s="11"/>
      <c r="V1927" s="11"/>
      <c r="W1927" s="11"/>
    </row>
    <row r="1928" spans="1:23" ht="12.75" x14ac:dyDescent="0.2">
      <c r="A1928" s="5"/>
      <c r="B1928" s="5"/>
      <c r="C1928" s="9"/>
      <c r="D1928" s="9"/>
      <c r="E1928" s="9"/>
      <c r="F1928" s="9"/>
      <c r="G1928" s="9"/>
      <c r="H1928" s="9"/>
      <c r="U1928" s="11"/>
      <c r="V1928" s="11"/>
      <c r="W1928" s="11"/>
    </row>
    <row r="1929" spans="1:23" ht="12.75" x14ac:dyDescent="0.2">
      <c r="A1929" s="5"/>
      <c r="B1929" s="5"/>
      <c r="C1929" s="9"/>
      <c r="D1929" s="9"/>
      <c r="E1929" s="9"/>
      <c r="F1929" s="9"/>
      <c r="G1929" s="9"/>
      <c r="H1929" s="9"/>
      <c r="U1929" s="11"/>
      <c r="V1929" s="11"/>
      <c r="W1929" s="11"/>
    </row>
    <row r="1930" spans="1:23" ht="12.75" x14ac:dyDescent="0.2">
      <c r="A1930" s="5"/>
      <c r="B1930" s="5"/>
      <c r="C1930" s="9"/>
      <c r="D1930" s="9"/>
      <c r="E1930" s="9"/>
      <c r="F1930" s="9"/>
      <c r="G1930" s="9"/>
      <c r="H1930" s="9"/>
      <c r="U1930" s="11"/>
      <c r="V1930" s="11"/>
      <c r="W1930" s="11"/>
    </row>
    <row r="1931" spans="1:23" ht="12.75" x14ac:dyDescent="0.2">
      <c r="A1931" s="5"/>
      <c r="B1931" s="5"/>
      <c r="C1931" s="9"/>
      <c r="D1931" s="9"/>
      <c r="E1931" s="9"/>
      <c r="F1931" s="9"/>
      <c r="G1931" s="9"/>
      <c r="H1931" s="9"/>
      <c r="U1931" s="11"/>
      <c r="V1931" s="11"/>
      <c r="W1931" s="11"/>
    </row>
    <row r="1932" spans="1:23" ht="12.75" x14ac:dyDescent="0.2">
      <c r="A1932" s="5"/>
      <c r="B1932" s="5"/>
      <c r="C1932" s="9"/>
      <c r="D1932" s="9"/>
      <c r="E1932" s="9"/>
      <c r="F1932" s="9"/>
      <c r="G1932" s="9"/>
      <c r="H1932" s="9"/>
      <c r="U1932" s="11"/>
      <c r="V1932" s="11"/>
      <c r="W1932" s="11"/>
    </row>
    <row r="1933" spans="1:23" ht="12.75" x14ac:dyDescent="0.2">
      <c r="A1933" s="5"/>
      <c r="B1933" s="5"/>
      <c r="C1933" s="9"/>
      <c r="D1933" s="9"/>
      <c r="E1933" s="9"/>
      <c r="F1933" s="9"/>
      <c r="G1933" s="9"/>
      <c r="H1933" s="9"/>
      <c r="U1933" s="11"/>
      <c r="V1933" s="11"/>
      <c r="W1933" s="11"/>
    </row>
    <row r="1934" spans="1:23" ht="12.75" x14ac:dyDescent="0.2">
      <c r="A1934" s="5"/>
      <c r="B1934" s="5"/>
      <c r="C1934" s="9"/>
      <c r="D1934" s="9"/>
      <c r="E1934" s="9"/>
      <c r="F1934" s="9"/>
      <c r="G1934" s="9"/>
      <c r="H1934" s="9"/>
      <c r="U1934" s="11"/>
      <c r="V1934" s="11"/>
      <c r="W1934" s="11"/>
    </row>
    <row r="1935" spans="1:23" ht="12.75" x14ac:dyDescent="0.2">
      <c r="A1935" s="5"/>
      <c r="B1935" s="5"/>
      <c r="C1935" s="9"/>
      <c r="D1935" s="9"/>
      <c r="E1935" s="9"/>
      <c r="F1935" s="9"/>
      <c r="G1935" s="9"/>
      <c r="H1935" s="9"/>
      <c r="U1935" s="11"/>
      <c r="V1935" s="11"/>
      <c r="W1935" s="11"/>
    </row>
    <row r="1936" spans="1:23" ht="12.75" x14ac:dyDescent="0.2">
      <c r="A1936" s="5"/>
      <c r="B1936" s="5"/>
      <c r="C1936" s="9"/>
      <c r="D1936" s="9"/>
      <c r="E1936" s="9"/>
      <c r="F1936" s="9"/>
      <c r="G1936" s="9"/>
      <c r="H1936" s="9"/>
      <c r="U1936" s="11"/>
      <c r="V1936" s="11"/>
      <c r="W1936" s="11"/>
    </row>
    <row r="1937" spans="1:23" ht="12.75" x14ac:dyDescent="0.2">
      <c r="A1937" s="5"/>
      <c r="B1937" s="5"/>
      <c r="C1937" s="9"/>
      <c r="D1937" s="9"/>
      <c r="E1937" s="9"/>
      <c r="F1937" s="9"/>
      <c r="G1937" s="9"/>
      <c r="H1937" s="9"/>
      <c r="U1937" s="11"/>
      <c r="V1937" s="11"/>
      <c r="W1937" s="11"/>
    </row>
    <row r="1938" spans="1:23" ht="12.75" x14ac:dyDescent="0.2">
      <c r="A1938" s="5"/>
      <c r="B1938" s="5"/>
      <c r="C1938" s="9"/>
      <c r="D1938" s="9"/>
      <c r="E1938" s="9"/>
      <c r="F1938" s="9"/>
      <c r="G1938" s="9"/>
      <c r="H1938" s="9"/>
      <c r="U1938" s="11"/>
      <c r="V1938" s="11"/>
      <c r="W1938" s="11"/>
    </row>
    <row r="1939" spans="1:23" ht="12.75" x14ac:dyDescent="0.2">
      <c r="A1939" s="5"/>
      <c r="B1939" s="5"/>
      <c r="C1939" s="9"/>
      <c r="D1939" s="9"/>
      <c r="E1939" s="9"/>
      <c r="F1939" s="9"/>
      <c r="G1939" s="9"/>
      <c r="H1939" s="9"/>
      <c r="U1939" s="11"/>
      <c r="V1939" s="11"/>
      <c r="W1939" s="11"/>
    </row>
    <row r="1940" spans="1:23" ht="12.75" x14ac:dyDescent="0.2">
      <c r="A1940" s="5"/>
      <c r="B1940" s="5"/>
      <c r="C1940" s="9"/>
      <c r="D1940" s="9"/>
      <c r="E1940" s="9"/>
      <c r="F1940" s="9"/>
      <c r="G1940" s="9"/>
      <c r="H1940" s="9"/>
      <c r="U1940" s="11"/>
      <c r="V1940" s="11"/>
      <c r="W1940" s="11"/>
    </row>
    <row r="1941" spans="1:23" ht="12.75" x14ac:dyDescent="0.2">
      <c r="A1941" s="5"/>
      <c r="B1941" s="5"/>
      <c r="C1941" s="9"/>
      <c r="D1941" s="9"/>
      <c r="E1941" s="9"/>
      <c r="F1941" s="9"/>
      <c r="G1941" s="9"/>
      <c r="H1941" s="9"/>
      <c r="U1941" s="11"/>
      <c r="V1941" s="11"/>
      <c r="W1941" s="11"/>
    </row>
    <row r="1942" spans="1:23" ht="12.75" x14ac:dyDescent="0.2">
      <c r="A1942" s="5"/>
      <c r="B1942" s="5"/>
      <c r="C1942" s="9"/>
      <c r="D1942" s="9"/>
      <c r="E1942" s="9"/>
      <c r="F1942" s="9"/>
      <c r="G1942" s="9"/>
      <c r="H1942" s="9"/>
      <c r="U1942" s="11"/>
      <c r="V1942" s="11"/>
      <c r="W1942" s="11"/>
    </row>
    <row r="1943" spans="1:23" ht="12.75" x14ac:dyDescent="0.2">
      <c r="A1943" s="5"/>
      <c r="B1943" s="5"/>
      <c r="C1943" s="9"/>
      <c r="D1943" s="9"/>
      <c r="E1943" s="9"/>
      <c r="F1943" s="9"/>
      <c r="G1943" s="9"/>
      <c r="H1943" s="9"/>
      <c r="U1943" s="11"/>
      <c r="V1943" s="11"/>
      <c r="W1943" s="11"/>
    </row>
    <row r="1944" spans="1:23" ht="12.75" x14ac:dyDescent="0.2">
      <c r="A1944" s="5"/>
      <c r="B1944" s="5"/>
      <c r="C1944" s="9"/>
      <c r="D1944" s="9"/>
      <c r="E1944" s="9"/>
      <c r="F1944" s="9"/>
      <c r="G1944" s="9"/>
      <c r="H1944" s="9"/>
      <c r="U1944" s="11"/>
      <c r="V1944" s="11"/>
      <c r="W1944" s="11"/>
    </row>
    <row r="1945" spans="1:23" ht="12.75" x14ac:dyDescent="0.2">
      <c r="A1945" s="5"/>
      <c r="B1945" s="5"/>
      <c r="C1945" s="9"/>
      <c r="D1945" s="9"/>
      <c r="E1945" s="9"/>
      <c r="F1945" s="9"/>
      <c r="G1945" s="9"/>
      <c r="H1945" s="9"/>
      <c r="U1945" s="11"/>
      <c r="V1945" s="11"/>
      <c r="W1945" s="11"/>
    </row>
    <row r="1946" spans="1:23" ht="12.75" x14ac:dyDescent="0.2">
      <c r="A1946" s="5"/>
      <c r="B1946" s="5"/>
      <c r="C1946" s="9"/>
      <c r="D1946" s="9"/>
      <c r="E1946" s="9"/>
      <c r="F1946" s="9"/>
      <c r="G1946" s="9"/>
      <c r="H1946" s="9"/>
      <c r="U1946" s="11"/>
      <c r="V1946" s="11"/>
      <c r="W1946" s="11"/>
    </row>
    <row r="1947" spans="1:23" ht="12.75" x14ac:dyDescent="0.2">
      <c r="A1947" s="5"/>
      <c r="B1947" s="5"/>
      <c r="C1947" s="9"/>
      <c r="D1947" s="9"/>
      <c r="E1947" s="9"/>
      <c r="F1947" s="9"/>
      <c r="G1947" s="9"/>
      <c r="H1947" s="9"/>
      <c r="U1947" s="11"/>
      <c r="V1947" s="11"/>
      <c r="W1947" s="11"/>
    </row>
    <row r="1948" spans="1:23" ht="12.75" x14ac:dyDescent="0.2">
      <c r="A1948" s="5"/>
      <c r="B1948" s="5"/>
      <c r="C1948" s="9"/>
      <c r="D1948" s="9"/>
      <c r="E1948" s="9"/>
      <c r="F1948" s="9"/>
      <c r="G1948" s="9"/>
      <c r="H1948" s="9"/>
      <c r="U1948" s="11"/>
      <c r="V1948" s="11"/>
      <c r="W1948" s="11"/>
    </row>
    <row r="1949" spans="1:23" ht="12.75" x14ac:dyDescent="0.2">
      <c r="A1949" s="5"/>
      <c r="B1949" s="5"/>
      <c r="C1949" s="9"/>
      <c r="D1949" s="9"/>
      <c r="E1949" s="9"/>
      <c r="F1949" s="9"/>
      <c r="G1949" s="9"/>
      <c r="H1949" s="9"/>
      <c r="U1949" s="11"/>
      <c r="V1949" s="11"/>
      <c r="W1949" s="11"/>
    </row>
    <row r="1950" spans="1:23" ht="12.75" x14ac:dyDescent="0.2">
      <c r="A1950" s="5"/>
      <c r="B1950" s="5"/>
      <c r="C1950" s="9"/>
      <c r="D1950" s="9"/>
      <c r="E1950" s="9"/>
      <c r="F1950" s="9"/>
      <c r="G1950" s="9"/>
      <c r="H1950" s="9"/>
      <c r="U1950" s="11"/>
      <c r="V1950" s="11"/>
      <c r="W1950" s="11"/>
    </row>
    <row r="1951" spans="1:23" ht="12.75" x14ac:dyDescent="0.2">
      <c r="A1951" s="5"/>
      <c r="B1951" s="5"/>
      <c r="C1951" s="9"/>
      <c r="D1951" s="9"/>
      <c r="E1951" s="9"/>
      <c r="F1951" s="9"/>
      <c r="G1951" s="9"/>
      <c r="H1951" s="9"/>
      <c r="U1951" s="11"/>
      <c r="V1951" s="11"/>
      <c r="W1951" s="11"/>
    </row>
    <row r="1952" spans="1:23" ht="12.75" x14ac:dyDescent="0.2">
      <c r="A1952" s="5"/>
      <c r="B1952" s="5"/>
      <c r="C1952" s="9"/>
      <c r="D1952" s="9"/>
      <c r="E1952" s="9"/>
      <c r="F1952" s="9"/>
      <c r="G1952" s="9"/>
      <c r="H1952" s="9"/>
      <c r="U1952" s="11"/>
      <c r="V1952" s="11"/>
      <c r="W1952" s="11"/>
    </row>
    <row r="1953" spans="1:23" ht="12.75" x14ac:dyDescent="0.2">
      <c r="A1953" s="5"/>
      <c r="B1953" s="5"/>
      <c r="C1953" s="9"/>
      <c r="D1953" s="9"/>
      <c r="E1953" s="9"/>
      <c r="F1953" s="9"/>
      <c r="G1953" s="9"/>
      <c r="H1953" s="9"/>
      <c r="U1953" s="11"/>
      <c r="V1953" s="11"/>
      <c r="W1953" s="11"/>
    </row>
    <row r="1954" spans="1:23" ht="12.75" x14ac:dyDescent="0.2">
      <c r="A1954" s="5"/>
      <c r="B1954" s="5"/>
      <c r="C1954" s="9"/>
      <c r="D1954" s="9"/>
      <c r="E1954" s="9"/>
      <c r="F1954" s="9"/>
      <c r="G1954" s="9"/>
      <c r="H1954" s="9"/>
      <c r="U1954" s="11"/>
      <c r="V1954" s="11"/>
      <c r="W1954" s="11"/>
    </row>
    <row r="1955" spans="1:23" ht="12.75" x14ac:dyDescent="0.2">
      <c r="A1955" s="5"/>
      <c r="B1955" s="5"/>
      <c r="C1955" s="9"/>
      <c r="D1955" s="9"/>
      <c r="E1955" s="9"/>
      <c r="F1955" s="9"/>
      <c r="G1955" s="9"/>
      <c r="H1955" s="9"/>
      <c r="U1955" s="11"/>
      <c r="V1955" s="11"/>
      <c r="W1955" s="11"/>
    </row>
    <row r="1956" spans="1:23" ht="12.75" x14ac:dyDescent="0.2">
      <c r="A1956" s="5"/>
      <c r="B1956" s="5"/>
      <c r="C1956" s="9"/>
      <c r="D1956" s="9"/>
      <c r="E1956" s="9"/>
      <c r="F1956" s="9"/>
      <c r="G1956" s="9"/>
      <c r="H1956" s="9"/>
      <c r="U1956" s="11"/>
      <c r="V1956" s="11"/>
      <c r="W1956" s="11"/>
    </row>
    <row r="1957" spans="1:23" ht="12.75" x14ac:dyDescent="0.2">
      <c r="A1957" s="5"/>
      <c r="B1957" s="5"/>
      <c r="C1957" s="9"/>
      <c r="D1957" s="9"/>
      <c r="E1957" s="9"/>
      <c r="F1957" s="9"/>
      <c r="G1957" s="9"/>
      <c r="H1957" s="9"/>
      <c r="U1957" s="11"/>
      <c r="V1957" s="11"/>
      <c r="W1957" s="11"/>
    </row>
    <row r="1958" spans="1:23" ht="12.75" x14ac:dyDescent="0.2">
      <c r="A1958" s="5"/>
      <c r="B1958" s="5"/>
      <c r="C1958" s="9"/>
      <c r="D1958" s="9"/>
      <c r="E1958" s="9"/>
      <c r="F1958" s="9"/>
      <c r="G1958" s="9"/>
      <c r="H1958" s="9"/>
      <c r="U1958" s="11"/>
      <c r="V1958" s="11"/>
      <c r="W1958" s="11"/>
    </row>
    <row r="1959" spans="1:23" ht="12.75" x14ac:dyDescent="0.2">
      <c r="A1959" s="5"/>
      <c r="B1959" s="5"/>
      <c r="C1959" s="9"/>
      <c r="D1959" s="9"/>
      <c r="E1959" s="9"/>
      <c r="F1959" s="9"/>
      <c r="G1959" s="9"/>
      <c r="H1959" s="9"/>
      <c r="U1959" s="11"/>
      <c r="V1959" s="11"/>
      <c r="W1959" s="11"/>
    </row>
    <row r="1960" spans="1:23" ht="12.75" x14ac:dyDescent="0.2">
      <c r="A1960" s="5"/>
      <c r="B1960" s="5"/>
      <c r="C1960" s="9"/>
      <c r="D1960" s="9"/>
      <c r="E1960" s="9"/>
      <c r="F1960" s="9"/>
      <c r="G1960" s="9"/>
      <c r="H1960" s="9"/>
      <c r="U1960" s="11"/>
      <c r="V1960" s="11"/>
      <c r="W1960" s="11"/>
    </row>
    <row r="1961" spans="1:23" ht="12.75" x14ac:dyDescent="0.2">
      <c r="A1961" s="5"/>
      <c r="B1961" s="5"/>
      <c r="C1961" s="9"/>
      <c r="D1961" s="9"/>
      <c r="E1961" s="9"/>
      <c r="F1961" s="9"/>
      <c r="G1961" s="9"/>
      <c r="H1961" s="9"/>
      <c r="U1961" s="11"/>
      <c r="V1961" s="11"/>
      <c r="W1961" s="11"/>
    </row>
    <row r="1962" spans="1:23" ht="12.75" x14ac:dyDescent="0.2">
      <c r="A1962" s="5"/>
      <c r="B1962" s="5"/>
      <c r="C1962" s="9"/>
      <c r="D1962" s="9"/>
      <c r="E1962" s="9"/>
      <c r="F1962" s="9"/>
      <c r="G1962" s="9"/>
      <c r="H1962" s="9"/>
      <c r="U1962" s="11"/>
      <c r="V1962" s="11"/>
      <c r="W1962" s="11"/>
    </row>
    <row r="1963" spans="1:23" ht="12.75" x14ac:dyDescent="0.2">
      <c r="A1963" s="5"/>
      <c r="B1963" s="5"/>
      <c r="C1963" s="9"/>
      <c r="D1963" s="9"/>
      <c r="E1963" s="9"/>
      <c r="F1963" s="9"/>
      <c r="G1963" s="9"/>
      <c r="H1963" s="9"/>
      <c r="U1963" s="11"/>
      <c r="V1963" s="11"/>
      <c r="W1963" s="11"/>
    </row>
    <row r="1964" spans="1:23" ht="12.75" x14ac:dyDescent="0.2">
      <c r="A1964" s="5"/>
      <c r="B1964" s="5"/>
      <c r="C1964" s="9"/>
      <c r="D1964" s="9"/>
      <c r="E1964" s="9"/>
      <c r="F1964" s="9"/>
      <c r="G1964" s="9"/>
      <c r="H1964" s="9"/>
      <c r="U1964" s="11"/>
      <c r="V1964" s="11"/>
      <c r="W1964" s="11"/>
    </row>
    <row r="1965" spans="1:23" ht="12.75" x14ac:dyDescent="0.2">
      <c r="A1965" s="5"/>
      <c r="B1965" s="5"/>
      <c r="C1965" s="9"/>
      <c r="D1965" s="9"/>
      <c r="E1965" s="9"/>
      <c r="F1965" s="9"/>
      <c r="G1965" s="9"/>
      <c r="H1965" s="9"/>
      <c r="U1965" s="11"/>
      <c r="V1965" s="11"/>
      <c r="W1965" s="11"/>
    </row>
    <row r="1966" spans="1:23" ht="12.75" x14ac:dyDescent="0.2">
      <c r="A1966" s="5"/>
      <c r="B1966" s="5"/>
      <c r="C1966" s="9"/>
      <c r="D1966" s="9"/>
      <c r="E1966" s="9"/>
      <c r="F1966" s="9"/>
      <c r="G1966" s="9"/>
      <c r="H1966" s="9"/>
      <c r="U1966" s="11"/>
      <c r="V1966" s="11"/>
      <c r="W1966" s="11"/>
    </row>
    <row r="1967" spans="1:23" ht="12.75" x14ac:dyDescent="0.2">
      <c r="A1967" s="5"/>
      <c r="B1967" s="5"/>
      <c r="C1967" s="9"/>
      <c r="D1967" s="9"/>
      <c r="E1967" s="9"/>
      <c r="F1967" s="9"/>
      <c r="G1967" s="9"/>
      <c r="H1967" s="9"/>
      <c r="U1967" s="11"/>
      <c r="V1967" s="11"/>
      <c r="W1967" s="11"/>
    </row>
    <row r="1968" spans="1:23" ht="12.75" x14ac:dyDescent="0.2">
      <c r="A1968" s="5"/>
      <c r="B1968" s="5"/>
      <c r="C1968" s="9"/>
      <c r="D1968" s="9"/>
      <c r="E1968" s="9"/>
      <c r="F1968" s="9"/>
      <c r="G1968" s="9"/>
      <c r="H1968" s="9"/>
      <c r="U1968" s="11"/>
      <c r="V1968" s="11"/>
      <c r="W1968" s="11"/>
    </row>
    <row r="1969" spans="1:23" ht="12.75" x14ac:dyDescent="0.2">
      <c r="A1969" s="5"/>
      <c r="B1969" s="5"/>
      <c r="C1969" s="9"/>
      <c r="D1969" s="9"/>
      <c r="E1969" s="9"/>
      <c r="F1969" s="9"/>
      <c r="G1969" s="9"/>
      <c r="H1969" s="9"/>
      <c r="U1969" s="11"/>
      <c r="V1969" s="11"/>
      <c r="W1969" s="11"/>
    </row>
    <row r="1970" spans="1:23" ht="12.75" x14ac:dyDescent="0.2">
      <c r="A1970" s="5"/>
      <c r="B1970" s="5"/>
      <c r="C1970" s="9"/>
      <c r="D1970" s="9"/>
      <c r="E1970" s="9"/>
      <c r="F1970" s="9"/>
      <c r="G1970" s="9"/>
      <c r="H1970" s="9"/>
      <c r="U1970" s="11"/>
      <c r="V1970" s="11"/>
      <c r="W1970" s="11"/>
    </row>
    <row r="1971" spans="1:23" ht="12.75" x14ac:dyDescent="0.2">
      <c r="A1971" s="5"/>
      <c r="B1971" s="5"/>
      <c r="C1971" s="9"/>
      <c r="D1971" s="9"/>
      <c r="E1971" s="9"/>
      <c r="F1971" s="9"/>
      <c r="G1971" s="9"/>
      <c r="H1971" s="9"/>
      <c r="U1971" s="11"/>
      <c r="V1971" s="11"/>
      <c r="W1971" s="11"/>
    </row>
    <row r="1972" spans="1:23" ht="12.75" x14ac:dyDescent="0.2">
      <c r="A1972" s="5"/>
      <c r="B1972" s="5"/>
      <c r="C1972" s="9"/>
      <c r="D1972" s="9"/>
      <c r="E1972" s="9"/>
      <c r="F1972" s="9"/>
      <c r="G1972" s="9"/>
      <c r="H1972" s="9"/>
      <c r="U1972" s="11"/>
      <c r="V1972" s="11"/>
      <c r="W1972" s="11"/>
    </row>
    <row r="1973" spans="1:23" ht="12.75" x14ac:dyDescent="0.2">
      <c r="A1973" s="5"/>
      <c r="B1973" s="5"/>
      <c r="C1973" s="9"/>
      <c r="D1973" s="9"/>
      <c r="E1973" s="9"/>
      <c r="F1973" s="9"/>
      <c r="G1973" s="9"/>
      <c r="H1973" s="9"/>
      <c r="U1973" s="11"/>
      <c r="V1973" s="11"/>
      <c r="W1973" s="11"/>
    </row>
    <row r="1974" spans="1:23" ht="12.75" x14ac:dyDescent="0.2">
      <c r="A1974" s="5"/>
      <c r="B1974" s="5"/>
      <c r="C1974" s="9"/>
      <c r="D1974" s="9"/>
      <c r="E1974" s="9"/>
      <c r="F1974" s="9"/>
      <c r="G1974" s="9"/>
      <c r="H1974" s="9"/>
      <c r="U1974" s="11"/>
      <c r="V1974" s="11"/>
      <c r="W1974" s="11"/>
    </row>
    <row r="1975" spans="1:23" ht="12.75" x14ac:dyDescent="0.2">
      <c r="A1975" s="5"/>
      <c r="B1975" s="5"/>
      <c r="C1975" s="9"/>
      <c r="D1975" s="9"/>
      <c r="E1975" s="9"/>
      <c r="F1975" s="9"/>
      <c r="G1975" s="9"/>
      <c r="H1975" s="9"/>
      <c r="U1975" s="11"/>
      <c r="V1975" s="11"/>
      <c r="W1975" s="11"/>
    </row>
    <row r="1976" spans="1:23" ht="12.75" x14ac:dyDescent="0.2">
      <c r="A1976" s="5"/>
      <c r="B1976" s="5"/>
      <c r="C1976" s="9"/>
      <c r="D1976" s="9"/>
      <c r="E1976" s="9"/>
      <c r="F1976" s="9"/>
      <c r="G1976" s="9"/>
      <c r="H1976" s="9"/>
      <c r="U1976" s="11"/>
      <c r="V1976" s="11"/>
      <c r="W1976" s="11"/>
    </row>
    <row r="1977" spans="1:23" ht="12.75" x14ac:dyDescent="0.2">
      <c r="A1977" s="5"/>
      <c r="B1977" s="5"/>
      <c r="C1977" s="9"/>
      <c r="D1977" s="9"/>
      <c r="E1977" s="9"/>
      <c r="F1977" s="9"/>
      <c r="G1977" s="9"/>
      <c r="H1977" s="9"/>
      <c r="U1977" s="11"/>
      <c r="V1977" s="11"/>
      <c r="W1977" s="11"/>
    </row>
    <row r="1978" spans="1:23" ht="12.75" x14ac:dyDescent="0.2">
      <c r="A1978" s="5"/>
      <c r="B1978" s="5"/>
      <c r="C1978" s="9"/>
      <c r="D1978" s="9"/>
      <c r="E1978" s="9"/>
      <c r="F1978" s="9"/>
      <c r="G1978" s="9"/>
      <c r="H1978" s="9"/>
      <c r="U1978" s="11"/>
      <c r="V1978" s="11"/>
      <c r="W1978" s="11"/>
    </row>
    <row r="1979" spans="1:23" ht="12.75" x14ac:dyDescent="0.2">
      <c r="A1979" s="5"/>
      <c r="B1979" s="5"/>
      <c r="C1979" s="9"/>
      <c r="D1979" s="9"/>
      <c r="E1979" s="9"/>
      <c r="F1979" s="9"/>
      <c r="G1979" s="9"/>
      <c r="H1979" s="9"/>
      <c r="U1979" s="11"/>
      <c r="V1979" s="11"/>
      <c r="W1979" s="11"/>
    </row>
    <row r="1980" spans="1:23" ht="12.75" x14ac:dyDescent="0.2">
      <c r="A1980" s="5"/>
      <c r="B1980" s="5"/>
      <c r="C1980" s="9"/>
      <c r="D1980" s="9"/>
      <c r="E1980" s="9"/>
      <c r="F1980" s="9"/>
      <c r="G1980" s="9"/>
      <c r="H1980" s="9"/>
      <c r="U1980" s="11"/>
      <c r="V1980" s="11"/>
      <c r="W1980" s="11"/>
    </row>
    <row r="1981" spans="1:23" ht="12.75" x14ac:dyDescent="0.2">
      <c r="A1981" s="5"/>
      <c r="B1981" s="5"/>
      <c r="C1981" s="9"/>
      <c r="D1981" s="9"/>
      <c r="E1981" s="9"/>
      <c r="F1981" s="9"/>
      <c r="G1981" s="9"/>
      <c r="H1981" s="9"/>
      <c r="U1981" s="11"/>
      <c r="V1981" s="11"/>
      <c r="W1981" s="11"/>
    </row>
    <row r="1982" spans="1:23" ht="12.75" x14ac:dyDescent="0.2">
      <c r="A1982" s="5"/>
      <c r="B1982" s="5"/>
      <c r="C1982" s="9"/>
      <c r="D1982" s="9"/>
      <c r="E1982" s="9"/>
      <c r="F1982" s="9"/>
      <c r="G1982" s="9"/>
      <c r="H1982" s="9"/>
      <c r="U1982" s="11"/>
      <c r="V1982" s="11"/>
      <c r="W1982" s="11"/>
    </row>
    <row r="1983" spans="1:23" ht="12.75" x14ac:dyDescent="0.2">
      <c r="A1983" s="5"/>
      <c r="B1983" s="5"/>
      <c r="C1983" s="9"/>
      <c r="D1983" s="9"/>
      <c r="E1983" s="9"/>
      <c r="F1983" s="9"/>
      <c r="G1983" s="9"/>
      <c r="H1983" s="9"/>
      <c r="U1983" s="11"/>
      <c r="V1983" s="11"/>
      <c r="W1983" s="11"/>
    </row>
    <row r="1984" spans="1:23" ht="12.75" x14ac:dyDescent="0.2">
      <c r="A1984" s="5"/>
      <c r="B1984" s="5"/>
      <c r="C1984" s="9"/>
      <c r="D1984" s="9"/>
      <c r="E1984" s="9"/>
      <c r="F1984" s="9"/>
      <c r="G1984" s="9"/>
      <c r="H1984" s="9"/>
      <c r="U1984" s="11"/>
      <c r="V1984" s="11"/>
      <c r="W1984" s="11"/>
    </row>
    <row r="1985" spans="1:23" ht="12.75" x14ac:dyDescent="0.2">
      <c r="A1985" s="5"/>
      <c r="B1985" s="5"/>
      <c r="C1985" s="9"/>
      <c r="D1985" s="9"/>
      <c r="E1985" s="9"/>
      <c r="F1985" s="9"/>
      <c r="G1985" s="9"/>
      <c r="H1985" s="9"/>
      <c r="U1985" s="11"/>
      <c r="V1985" s="11"/>
      <c r="W1985" s="11"/>
    </row>
    <row r="1986" spans="1:23" ht="12.75" x14ac:dyDescent="0.2">
      <c r="A1986" s="5"/>
      <c r="B1986" s="5"/>
      <c r="C1986" s="9"/>
      <c r="D1986" s="9"/>
      <c r="E1986" s="9"/>
      <c r="F1986" s="9"/>
      <c r="G1986" s="9"/>
      <c r="H1986" s="9"/>
      <c r="U1986" s="11"/>
      <c r="V1986" s="11"/>
      <c r="W1986" s="11"/>
    </row>
    <row r="1987" spans="1:23" ht="12.75" x14ac:dyDescent="0.2">
      <c r="A1987" s="5"/>
      <c r="B1987" s="5"/>
      <c r="C1987" s="9"/>
      <c r="D1987" s="9"/>
      <c r="E1987" s="9"/>
      <c r="F1987" s="9"/>
      <c r="G1987" s="9"/>
      <c r="H1987" s="9"/>
      <c r="U1987" s="11"/>
      <c r="V1987" s="11"/>
      <c r="W1987" s="11"/>
    </row>
    <row r="1988" spans="1:23" ht="12.75" x14ac:dyDescent="0.2">
      <c r="A1988" s="5"/>
      <c r="B1988" s="5"/>
      <c r="C1988" s="9"/>
      <c r="D1988" s="9"/>
      <c r="E1988" s="9"/>
      <c r="F1988" s="9"/>
      <c r="G1988" s="9"/>
      <c r="H1988" s="9"/>
      <c r="U1988" s="11"/>
      <c r="V1988" s="11"/>
      <c r="W1988" s="11"/>
    </row>
    <row r="1989" spans="1:23" ht="12.75" x14ac:dyDescent="0.2">
      <c r="A1989" s="5"/>
      <c r="B1989" s="5"/>
      <c r="C1989" s="9"/>
      <c r="D1989" s="9"/>
      <c r="E1989" s="9"/>
      <c r="F1989" s="9"/>
      <c r="G1989" s="9"/>
      <c r="H1989" s="9"/>
      <c r="U1989" s="11"/>
      <c r="V1989" s="11"/>
      <c r="W1989" s="11"/>
    </row>
    <row r="1990" spans="1:23" ht="12.75" x14ac:dyDescent="0.2">
      <c r="A1990" s="5"/>
      <c r="B1990" s="5"/>
      <c r="C1990" s="9"/>
      <c r="D1990" s="9"/>
      <c r="E1990" s="9"/>
      <c r="F1990" s="9"/>
      <c r="G1990" s="9"/>
      <c r="H1990" s="9"/>
      <c r="U1990" s="11"/>
      <c r="V1990" s="11"/>
      <c r="W1990" s="11"/>
    </row>
    <row r="1991" spans="1:23" ht="12.75" x14ac:dyDescent="0.2">
      <c r="A1991" s="5"/>
      <c r="B1991" s="5"/>
      <c r="C1991" s="9"/>
      <c r="D1991" s="9"/>
      <c r="E1991" s="9"/>
      <c r="F1991" s="9"/>
      <c r="G1991" s="9"/>
      <c r="H1991" s="9"/>
      <c r="U1991" s="11"/>
      <c r="V1991" s="11"/>
      <c r="W1991" s="11"/>
    </row>
    <row r="1992" spans="1:23" ht="12.75" x14ac:dyDescent="0.2">
      <c r="A1992" s="5"/>
      <c r="B1992" s="5"/>
      <c r="C1992" s="9"/>
      <c r="D1992" s="9"/>
      <c r="E1992" s="9"/>
      <c r="F1992" s="9"/>
      <c r="G1992" s="9"/>
      <c r="H1992" s="9"/>
      <c r="U1992" s="11"/>
      <c r="V1992" s="11"/>
      <c r="W1992" s="11"/>
    </row>
    <row r="1993" spans="1:23" ht="12.75" x14ac:dyDescent="0.2">
      <c r="A1993" s="5"/>
      <c r="B1993" s="5"/>
      <c r="C1993" s="9"/>
      <c r="D1993" s="9"/>
      <c r="E1993" s="9"/>
      <c r="F1993" s="9"/>
      <c r="G1993" s="9"/>
      <c r="H1993" s="9"/>
      <c r="U1993" s="11"/>
      <c r="V1993" s="11"/>
      <c r="W1993" s="11"/>
    </row>
    <row r="1994" spans="1:23" ht="12.75" x14ac:dyDescent="0.2">
      <c r="A1994" s="5"/>
      <c r="B1994" s="5"/>
      <c r="C1994" s="9"/>
      <c r="D1994" s="9"/>
      <c r="E1994" s="9"/>
      <c r="F1994" s="9"/>
      <c r="G1994" s="9"/>
      <c r="H1994" s="9"/>
      <c r="U1994" s="11"/>
      <c r="V1994" s="11"/>
      <c r="W1994" s="11"/>
    </row>
    <row r="1995" spans="1:23" ht="12.75" x14ac:dyDescent="0.2">
      <c r="A1995" s="5"/>
      <c r="B1995" s="5"/>
      <c r="C1995" s="9"/>
      <c r="D1995" s="9"/>
      <c r="E1995" s="9"/>
      <c r="F1995" s="9"/>
      <c r="G1995" s="9"/>
      <c r="H1995" s="9"/>
      <c r="U1995" s="11"/>
      <c r="V1995" s="11"/>
      <c r="W1995" s="11"/>
    </row>
    <row r="1996" spans="1:23" ht="12.75" x14ac:dyDescent="0.2">
      <c r="A1996" s="5"/>
      <c r="B1996" s="5"/>
      <c r="C1996" s="9"/>
      <c r="D1996" s="9"/>
      <c r="E1996" s="9"/>
      <c r="F1996" s="9"/>
      <c r="G1996" s="9"/>
      <c r="H1996" s="9"/>
      <c r="U1996" s="11"/>
      <c r="V1996" s="11"/>
      <c r="W1996" s="11"/>
    </row>
    <row r="1997" spans="1:23" ht="12.75" x14ac:dyDescent="0.2">
      <c r="A1997" s="5"/>
      <c r="B1997" s="5"/>
      <c r="C1997" s="9"/>
      <c r="D1997" s="9"/>
      <c r="E1997" s="9"/>
      <c r="F1997" s="9"/>
      <c r="G1997" s="9"/>
      <c r="H1997" s="9"/>
      <c r="U1997" s="11"/>
      <c r="V1997" s="11"/>
      <c r="W1997" s="11"/>
    </row>
    <row r="1998" spans="1:23" ht="12.75" x14ac:dyDescent="0.2">
      <c r="A1998" s="5"/>
      <c r="B1998" s="5"/>
      <c r="C1998" s="9"/>
      <c r="D1998" s="9"/>
      <c r="E1998" s="9"/>
      <c r="F1998" s="9"/>
      <c r="G1998" s="9"/>
      <c r="H1998" s="9"/>
      <c r="U1998" s="11"/>
      <c r="V1998" s="11"/>
      <c r="W1998" s="11"/>
    </row>
    <row r="1999" spans="1:23" ht="12.75" x14ac:dyDescent="0.2">
      <c r="A1999" s="5"/>
      <c r="B1999" s="5"/>
      <c r="C1999" s="9"/>
      <c r="D1999" s="9"/>
      <c r="E1999" s="9"/>
      <c r="F1999" s="9"/>
      <c r="G1999" s="9"/>
      <c r="H1999" s="9"/>
      <c r="U1999" s="11"/>
      <c r="V1999" s="11"/>
      <c r="W1999" s="11"/>
    </row>
    <row r="2000" spans="1:23" ht="12.75" x14ac:dyDescent="0.2">
      <c r="A2000" s="5"/>
      <c r="B2000" s="5"/>
      <c r="C2000" s="9"/>
      <c r="D2000" s="9"/>
      <c r="E2000" s="9"/>
      <c r="F2000" s="9"/>
      <c r="G2000" s="9"/>
      <c r="H2000" s="9"/>
      <c r="U2000" s="11"/>
      <c r="V2000" s="11"/>
      <c r="W2000" s="11"/>
    </row>
    <row r="2001" spans="1:23" ht="12.75" x14ac:dyDescent="0.2">
      <c r="A2001" s="5"/>
      <c r="B2001" s="5"/>
      <c r="C2001" s="9"/>
      <c r="D2001" s="9"/>
      <c r="E2001" s="9"/>
      <c r="F2001" s="9"/>
      <c r="G2001" s="9"/>
      <c r="H2001" s="9"/>
      <c r="U2001" s="11"/>
      <c r="V2001" s="11"/>
      <c r="W2001" s="11"/>
    </row>
    <row r="2002" spans="1:23" ht="12.75" x14ac:dyDescent="0.2">
      <c r="A2002" s="5"/>
      <c r="B2002" s="5"/>
      <c r="C2002" s="9"/>
      <c r="D2002" s="9"/>
      <c r="E2002" s="9"/>
      <c r="F2002" s="9"/>
      <c r="G2002" s="9"/>
      <c r="H2002" s="9"/>
      <c r="U2002" s="11"/>
      <c r="V2002" s="11"/>
      <c r="W2002" s="11"/>
    </row>
    <row r="2003" spans="1:23" ht="12.75" x14ac:dyDescent="0.2">
      <c r="A2003" s="5"/>
      <c r="B2003" s="5"/>
      <c r="C2003" s="9"/>
      <c r="D2003" s="9"/>
      <c r="E2003" s="9"/>
      <c r="F2003" s="9"/>
      <c r="G2003" s="9"/>
      <c r="H2003" s="9"/>
      <c r="U2003" s="11"/>
      <c r="V2003" s="11"/>
      <c r="W2003" s="11"/>
    </row>
    <row r="2004" spans="1:23" ht="12.75" x14ac:dyDescent="0.2">
      <c r="A2004" s="5"/>
      <c r="B2004" s="5"/>
      <c r="C2004" s="9"/>
      <c r="D2004" s="9"/>
      <c r="E2004" s="9"/>
      <c r="F2004" s="9"/>
      <c r="G2004" s="9"/>
      <c r="H2004" s="9"/>
      <c r="U2004" s="11"/>
      <c r="V2004" s="11"/>
      <c r="W2004" s="11"/>
    </row>
    <row r="2005" spans="1:23" ht="12.75" x14ac:dyDescent="0.2">
      <c r="A2005" s="5"/>
      <c r="B2005" s="5"/>
      <c r="C2005" s="9"/>
      <c r="D2005" s="9"/>
      <c r="E2005" s="9"/>
      <c r="F2005" s="9"/>
      <c r="G2005" s="9"/>
      <c r="H2005" s="9"/>
      <c r="U2005" s="11"/>
      <c r="V2005" s="11"/>
      <c r="W2005" s="11"/>
    </row>
    <row r="2006" spans="1:23" ht="12.75" x14ac:dyDescent="0.2">
      <c r="A2006" s="5"/>
      <c r="B2006" s="5"/>
      <c r="C2006" s="9"/>
      <c r="D2006" s="9"/>
      <c r="E2006" s="9"/>
      <c r="F2006" s="9"/>
      <c r="G2006" s="9"/>
      <c r="H2006" s="9"/>
      <c r="U2006" s="11"/>
      <c r="V2006" s="11"/>
      <c r="W2006" s="11"/>
    </row>
    <row r="2007" spans="1:23" ht="12.75" x14ac:dyDescent="0.2">
      <c r="A2007" s="5"/>
      <c r="B2007" s="5"/>
      <c r="C2007" s="9"/>
      <c r="D2007" s="9"/>
      <c r="E2007" s="9"/>
      <c r="F2007" s="9"/>
      <c r="G2007" s="9"/>
      <c r="H2007" s="9"/>
      <c r="U2007" s="11"/>
      <c r="V2007" s="11"/>
      <c r="W2007" s="11"/>
    </row>
    <row r="2008" spans="1:23" ht="12.75" x14ac:dyDescent="0.2">
      <c r="A2008" s="5"/>
      <c r="B2008" s="5"/>
      <c r="C2008" s="9"/>
      <c r="D2008" s="9"/>
      <c r="E2008" s="9"/>
      <c r="F2008" s="9"/>
      <c r="G2008" s="9"/>
      <c r="H2008" s="9"/>
      <c r="U2008" s="11"/>
      <c r="V2008" s="11"/>
      <c r="W2008" s="11"/>
    </row>
    <row r="2009" spans="1:23" ht="12.75" x14ac:dyDescent="0.2">
      <c r="A2009" s="5"/>
      <c r="B2009" s="5"/>
      <c r="C2009" s="9"/>
      <c r="D2009" s="9"/>
      <c r="E2009" s="9"/>
      <c r="F2009" s="9"/>
      <c r="G2009" s="9"/>
      <c r="H2009" s="9"/>
      <c r="U2009" s="11"/>
      <c r="V2009" s="11"/>
      <c r="W2009" s="11"/>
    </row>
    <row r="2010" spans="1:23" ht="12.75" x14ac:dyDescent="0.2">
      <c r="A2010" s="5"/>
      <c r="B2010" s="5"/>
      <c r="C2010" s="9"/>
      <c r="D2010" s="9"/>
      <c r="E2010" s="9"/>
      <c r="F2010" s="9"/>
      <c r="G2010" s="9"/>
      <c r="H2010" s="9"/>
      <c r="U2010" s="11"/>
      <c r="V2010" s="11"/>
      <c r="W2010" s="11"/>
    </row>
    <row r="2011" spans="1:23" ht="12.75" x14ac:dyDescent="0.2">
      <c r="A2011" s="5"/>
      <c r="B2011" s="5"/>
      <c r="C2011" s="9"/>
      <c r="D2011" s="9"/>
      <c r="E2011" s="9"/>
      <c r="F2011" s="9"/>
      <c r="G2011" s="9"/>
      <c r="H2011" s="9"/>
      <c r="U2011" s="11"/>
      <c r="V2011" s="11"/>
      <c r="W2011" s="11"/>
    </row>
    <row r="2012" spans="1:23" ht="12.75" x14ac:dyDescent="0.2">
      <c r="A2012" s="5"/>
      <c r="B2012" s="5"/>
      <c r="C2012" s="9"/>
      <c r="D2012" s="9"/>
      <c r="E2012" s="9"/>
      <c r="F2012" s="9"/>
      <c r="G2012" s="9"/>
      <c r="H2012" s="9"/>
      <c r="U2012" s="11"/>
      <c r="V2012" s="11"/>
      <c r="W2012" s="11"/>
    </row>
    <row r="2013" spans="1:23" ht="12.75" x14ac:dyDescent="0.2">
      <c r="A2013" s="5"/>
      <c r="B2013" s="5"/>
      <c r="C2013" s="9"/>
      <c r="D2013" s="9"/>
      <c r="E2013" s="9"/>
      <c r="F2013" s="9"/>
      <c r="G2013" s="9"/>
      <c r="H2013" s="9"/>
      <c r="U2013" s="11"/>
      <c r="V2013" s="11"/>
      <c r="W2013" s="11"/>
    </row>
    <row r="2014" spans="1:23" ht="12.75" x14ac:dyDescent="0.2">
      <c r="A2014" s="5"/>
      <c r="B2014" s="5"/>
      <c r="C2014" s="9"/>
      <c r="D2014" s="9"/>
      <c r="E2014" s="9"/>
      <c r="F2014" s="9"/>
      <c r="G2014" s="9"/>
      <c r="H2014" s="9"/>
      <c r="U2014" s="11"/>
      <c r="V2014" s="11"/>
      <c r="W2014" s="11"/>
    </row>
    <row r="2015" spans="1:23" ht="12.75" x14ac:dyDescent="0.2">
      <c r="A2015" s="5"/>
      <c r="B2015" s="5"/>
      <c r="C2015" s="9"/>
      <c r="D2015" s="9"/>
      <c r="E2015" s="9"/>
      <c r="F2015" s="9"/>
      <c r="G2015" s="9"/>
      <c r="H2015" s="9"/>
      <c r="U2015" s="11"/>
      <c r="V2015" s="11"/>
      <c r="W2015" s="11"/>
    </row>
    <row r="2016" spans="1:23" ht="12.75" x14ac:dyDescent="0.2">
      <c r="A2016" s="5"/>
      <c r="B2016" s="5"/>
      <c r="C2016" s="9"/>
      <c r="D2016" s="9"/>
      <c r="E2016" s="9"/>
      <c r="F2016" s="9"/>
      <c r="G2016" s="9"/>
      <c r="H2016" s="9"/>
      <c r="U2016" s="11"/>
      <c r="V2016" s="11"/>
      <c r="W2016" s="11"/>
    </row>
    <row r="2017" spans="1:23" ht="12.75" x14ac:dyDescent="0.2">
      <c r="A2017" s="5"/>
      <c r="B2017" s="5"/>
      <c r="C2017" s="9"/>
      <c r="D2017" s="9"/>
      <c r="E2017" s="9"/>
      <c r="F2017" s="9"/>
      <c r="G2017" s="9"/>
      <c r="H2017" s="9"/>
      <c r="U2017" s="11"/>
      <c r="V2017" s="11"/>
      <c r="W2017" s="11"/>
    </row>
    <row r="2018" spans="1:23" ht="12.75" x14ac:dyDescent="0.2">
      <c r="A2018" s="5"/>
      <c r="B2018" s="5"/>
      <c r="C2018" s="9"/>
      <c r="D2018" s="9"/>
      <c r="E2018" s="9"/>
      <c r="F2018" s="9"/>
      <c r="G2018" s="9"/>
      <c r="H2018" s="9"/>
      <c r="U2018" s="11"/>
      <c r="V2018" s="11"/>
      <c r="W2018" s="11"/>
    </row>
    <row r="2019" spans="1:23" ht="12.75" x14ac:dyDescent="0.2">
      <c r="A2019" s="5"/>
      <c r="B2019" s="5"/>
      <c r="C2019" s="9"/>
      <c r="D2019" s="9"/>
      <c r="E2019" s="9"/>
      <c r="F2019" s="9"/>
      <c r="G2019" s="9"/>
      <c r="H2019" s="9"/>
      <c r="U2019" s="11"/>
      <c r="V2019" s="11"/>
      <c r="W2019" s="11"/>
    </row>
    <row r="2020" spans="1:23" ht="12.75" x14ac:dyDescent="0.2">
      <c r="A2020" s="5"/>
      <c r="B2020" s="5"/>
      <c r="C2020" s="9"/>
      <c r="D2020" s="9"/>
      <c r="E2020" s="9"/>
      <c r="F2020" s="9"/>
      <c r="G2020" s="9"/>
      <c r="H2020" s="9"/>
      <c r="U2020" s="11"/>
      <c r="V2020" s="11"/>
      <c r="W2020" s="11"/>
    </row>
    <row r="2021" spans="1:23" ht="12.75" x14ac:dyDescent="0.2">
      <c r="A2021" s="5"/>
      <c r="B2021" s="5"/>
      <c r="C2021" s="9"/>
      <c r="D2021" s="9"/>
      <c r="E2021" s="9"/>
      <c r="F2021" s="9"/>
      <c r="G2021" s="9"/>
      <c r="H2021" s="9"/>
      <c r="U2021" s="11"/>
      <c r="V2021" s="11"/>
      <c r="W2021" s="11"/>
    </row>
    <row r="2022" spans="1:23" ht="12.75" x14ac:dyDescent="0.2">
      <c r="A2022" s="5"/>
      <c r="B2022" s="5"/>
      <c r="C2022" s="9"/>
      <c r="D2022" s="9"/>
      <c r="E2022" s="9"/>
      <c r="F2022" s="9"/>
      <c r="G2022" s="9"/>
      <c r="H2022" s="9"/>
      <c r="U2022" s="11"/>
      <c r="V2022" s="11"/>
      <c r="W2022" s="11"/>
    </row>
    <row r="2023" spans="1:23" ht="12.75" x14ac:dyDescent="0.2">
      <c r="A2023" s="5"/>
      <c r="B2023" s="5"/>
      <c r="C2023" s="9"/>
      <c r="D2023" s="9"/>
      <c r="E2023" s="9"/>
      <c r="F2023" s="9"/>
      <c r="G2023" s="9"/>
      <c r="H2023" s="9"/>
      <c r="U2023" s="11"/>
      <c r="V2023" s="11"/>
      <c r="W2023" s="11"/>
    </row>
    <row r="2024" spans="1:23" ht="12.75" x14ac:dyDescent="0.2">
      <c r="A2024" s="5"/>
      <c r="B2024" s="5"/>
      <c r="C2024" s="9"/>
      <c r="D2024" s="9"/>
      <c r="E2024" s="9"/>
      <c r="F2024" s="9"/>
      <c r="G2024" s="9"/>
      <c r="H2024" s="9"/>
      <c r="U2024" s="11"/>
      <c r="V2024" s="11"/>
      <c r="W2024" s="11"/>
    </row>
    <row r="2025" spans="1:23" ht="12.75" x14ac:dyDescent="0.2">
      <c r="A2025" s="5"/>
      <c r="B2025" s="5"/>
      <c r="C2025" s="9"/>
      <c r="D2025" s="9"/>
      <c r="E2025" s="9"/>
      <c r="F2025" s="9"/>
      <c r="G2025" s="9"/>
      <c r="H2025" s="9"/>
      <c r="U2025" s="11"/>
      <c r="V2025" s="11"/>
      <c r="W2025" s="11"/>
    </row>
    <row r="2026" spans="1:23" ht="12.75" x14ac:dyDescent="0.2">
      <c r="A2026" s="5"/>
      <c r="B2026" s="5"/>
      <c r="C2026" s="9"/>
      <c r="D2026" s="9"/>
      <c r="E2026" s="9"/>
      <c r="F2026" s="9"/>
      <c r="G2026" s="9"/>
      <c r="H2026" s="9"/>
      <c r="U2026" s="11"/>
      <c r="V2026" s="11"/>
      <c r="W2026" s="11"/>
    </row>
    <row r="2027" spans="1:23" ht="12.75" x14ac:dyDescent="0.2">
      <c r="A2027" s="5"/>
      <c r="B2027" s="5"/>
      <c r="C2027" s="9"/>
      <c r="D2027" s="9"/>
      <c r="E2027" s="9"/>
      <c r="F2027" s="9"/>
      <c r="G2027" s="9"/>
      <c r="H2027" s="9"/>
      <c r="U2027" s="11"/>
      <c r="V2027" s="11"/>
      <c r="W2027" s="11"/>
    </row>
    <row r="2028" spans="1:23" ht="12.75" x14ac:dyDescent="0.2">
      <c r="A2028" s="5"/>
      <c r="B2028" s="5"/>
      <c r="C2028" s="9"/>
      <c r="D2028" s="9"/>
      <c r="E2028" s="9"/>
      <c r="F2028" s="9"/>
      <c r="G2028" s="9"/>
      <c r="H2028" s="9"/>
      <c r="U2028" s="11"/>
      <c r="V2028" s="11"/>
      <c r="W2028" s="11"/>
    </row>
    <row r="2029" spans="1:23" ht="12.75" x14ac:dyDescent="0.2">
      <c r="A2029" s="5"/>
      <c r="B2029" s="5"/>
      <c r="C2029" s="9"/>
      <c r="D2029" s="9"/>
      <c r="E2029" s="9"/>
      <c r="F2029" s="9"/>
      <c r="G2029" s="9"/>
      <c r="H2029" s="9"/>
      <c r="U2029" s="11"/>
      <c r="V2029" s="11"/>
      <c r="W2029" s="11"/>
    </row>
    <row r="2030" spans="1:23" ht="12.75" x14ac:dyDescent="0.2">
      <c r="A2030" s="5"/>
      <c r="B2030" s="5"/>
      <c r="C2030" s="9"/>
      <c r="D2030" s="9"/>
      <c r="E2030" s="9"/>
      <c r="F2030" s="9"/>
      <c r="G2030" s="9"/>
      <c r="H2030" s="9"/>
      <c r="U2030" s="11"/>
      <c r="V2030" s="11"/>
      <c r="W2030" s="11"/>
    </row>
    <row r="2031" spans="1:23" ht="12.75" x14ac:dyDescent="0.2">
      <c r="A2031" s="5"/>
      <c r="B2031" s="5"/>
      <c r="C2031" s="9"/>
      <c r="D2031" s="9"/>
      <c r="E2031" s="9"/>
      <c r="F2031" s="9"/>
      <c r="G2031" s="9"/>
      <c r="H2031" s="9"/>
      <c r="U2031" s="11"/>
      <c r="V2031" s="11"/>
      <c r="W2031" s="11"/>
    </row>
    <row r="2032" spans="1:23" ht="12.75" x14ac:dyDescent="0.2">
      <c r="A2032" s="5"/>
      <c r="B2032" s="5"/>
      <c r="C2032" s="9"/>
      <c r="D2032" s="9"/>
      <c r="E2032" s="9"/>
      <c r="F2032" s="9"/>
      <c r="G2032" s="9"/>
      <c r="H2032" s="9"/>
      <c r="U2032" s="11"/>
      <c r="V2032" s="11"/>
      <c r="W2032" s="11"/>
    </row>
    <row r="2033" spans="1:23" ht="12.75" x14ac:dyDescent="0.2">
      <c r="A2033" s="5"/>
      <c r="B2033" s="5"/>
      <c r="C2033" s="9"/>
      <c r="D2033" s="9"/>
      <c r="E2033" s="9"/>
      <c r="F2033" s="9"/>
      <c r="G2033" s="9"/>
      <c r="H2033" s="9"/>
      <c r="U2033" s="11"/>
      <c r="V2033" s="11"/>
      <c r="W2033" s="11"/>
    </row>
    <row r="2034" spans="1:23" ht="12.75" x14ac:dyDescent="0.2">
      <c r="A2034" s="5"/>
      <c r="B2034" s="5"/>
      <c r="C2034" s="9"/>
      <c r="D2034" s="9"/>
      <c r="E2034" s="9"/>
      <c r="F2034" s="9"/>
      <c r="G2034" s="9"/>
      <c r="H2034" s="9"/>
      <c r="U2034" s="11"/>
      <c r="V2034" s="11"/>
      <c r="W2034" s="11"/>
    </row>
    <row r="2035" spans="1:23" ht="12.75" x14ac:dyDescent="0.2">
      <c r="A2035" s="5"/>
      <c r="B2035" s="5"/>
      <c r="C2035" s="9"/>
      <c r="D2035" s="9"/>
      <c r="E2035" s="9"/>
      <c r="F2035" s="9"/>
      <c r="G2035" s="9"/>
      <c r="H2035" s="9"/>
      <c r="U2035" s="11"/>
      <c r="V2035" s="11"/>
      <c r="W2035" s="11"/>
    </row>
    <row r="2036" spans="1:23" ht="12.75" x14ac:dyDescent="0.2">
      <c r="A2036" s="5"/>
      <c r="B2036" s="5"/>
      <c r="C2036" s="9"/>
      <c r="D2036" s="9"/>
      <c r="E2036" s="9"/>
      <c r="F2036" s="9"/>
      <c r="G2036" s="9"/>
      <c r="H2036" s="9"/>
      <c r="U2036" s="11"/>
      <c r="V2036" s="11"/>
      <c r="W2036" s="11"/>
    </row>
    <row r="2037" spans="1:23" ht="12.75" x14ac:dyDescent="0.2">
      <c r="A2037" s="5"/>
      <c r="B2037" s="5"/>
      <c r="C2037" s="9"/>
      <c r="D2037" s="9"/>
      <c r="E2037" s="9"/>
      <c r="F2037" s="9"/>
      <c r="G2037" s="9"/>
      <c r="H2037" s="9"/>
      <c r="U2037" s="11"/>
      <c r="V2037" s="11"/>
      <c r="W2037" s="11"/>
    </row>
    <row r="2038" spans="1:23" ht="12.75" x14ac:dyDescent="0.2">
      <c r="A2038" s="5"/>
      <c r="B2038" s="5"/>
      <c r="C2038" s="9"/>
      <c r="D2038" s="9"/>
      <c r="E2038" s="9"/>
      <c r="F2038" s="9"/>
      <c r="G2038" s="9"/>
      <c r="H2038" s="9"/>
      <c r="U2038" s="11"/>
      <c r="V2038" s="11"/>
      <c r="W2038" s="11"/>
    </row>
    <row r="2039" spans="1:23" ht="12.75" x14ac:dyDescent="0.2">
      <c r="A2039" s="5"/>
      <c r="B2039" s="5"/>
      <c r="C2039" s="9"/>
      <c r="D2039" s="9"/>
      <c r="E2039" s="9"/>
      <c r="F2039" s="9"/>
      <c r="G2039" s="9"/>
      <c r="H2039" s="9"/>
      <c r="U2039" s="11"/>
      <c r="V2039" s="11"/>
      <c r="W2039" s="11"/>
    </row>
    <row r="2040" spans="1:23" ht="12.75" x14ac:dyDescent="0.2">
      <c r="A2040" s="5"/>
      <c r="B2040" s="5"/>
      <c r="C2040" s="9"/>
      <c r="D2040" s="9"/>
      <c r="E2040" s="9"/>
      <c r="F2040" s="9"/>
      <c r="G2040" s="9"/>
      <c r="H2040" s="9"/>
      <c r="U2040" s="11"/>
      <c r="V2040" s="11"/>
      <c r="W2040" s="11"/>
    </row>
    <row r="2041" spans="1:23" ht="12.75" x14ac:dyDescent="0.2">
      <c r="A2041" s="5"/>
      <c r="B2041" s="5"/>
      <c r="C2041" s="9"/>
      <c r="D2041" s="9"/>
      <c r="E2041" s="9"/>
      <c r="F2041" s="9"/>
      <c r="G2041" s="9"/>
      <c r="H2041" s="9"/>
      <c r="U2041" s="11"/>
      <c r="V2041" s="11"/>
      <c r="W2041" s="11"/>
    </row>
    <row r="2042" spans="1:23" ht="12.75" x14ac:dyDescent="0.2">
      <c r="A2042" s="5"/>
      <c r="B2042" s="5"/>
      <c r="C2042" s="9"/>
      <c r="D2042" s="9"/>
      <c r="E2042" s="9"/>
      <c r="F2042" s="9"/>
      <c r="G2042" s="9"/>
      <c r="H2042" s="9"/>
      <c r="U2042" s="11"/>
      <c r="V2042" s="11"/>
      <c r="W2042" s="11"/>
    </row>
    <row r="2043" spans="1:23" ht="12.75" x14ac:dyDescent="0.2">
      <c r="A2043" s="5"/>
      <c r="B2043" s="5"/>
      <c r="C2043" s="9"/>
      <c r="D2043" s="9"/>
      <c r="E2043" s="9"/>
      <c r="F2043" s="9"/>
      <c r="G2043" s="9"/>
      <c r="H2043" s="9"/>
      <c r="U2043" s="11"/>
      <c r="V2043" s="11"/>
      <c r="W2043" s="11"/>
    </row>
    <row r="2044" spans="1:23" ht="12.75" x14ac:dyDescent="0.2">
      <c r="A2044" s="5"/>
      <c r="B2044" s="5"/>
      <c r="C2044" s="9"/>
      <c r="D2044" s="9"/>
      <c r="E2044" s="9"/>
      <c r="F2044" s="9"/>
      <c r="G2044" s="9"/>
      <c r="H2044" s="9"/>
      <c r="U2044" s="11"/>
      <c r="V2044" s="11"/>
      <c r="W2044" s="11"/>
    </row>
    <row r="2045" spans="1:23" ht="12.75" x14ac:dyDescent="0.2">
      <c r="A2045" s="5"/>
      <c r="B2045" s="5"/>
      <c r="C2045" s="9"/>
      <c r="D2045" s="9"/>
      <c r="E2045" s="9"/>
      <c r="F2045" s="9"/>
      <c r="G2045" s="9"/>
      <c r="H2045" s="9"/>
      <c r="U2045" s="11"/>
      <c r="V2045" s="11"/>
      <c r="W2045" s="11"/>
    </row>
    <row r="2046" spans="1:23" ht="12.75" x14ac:dyDescent="0.2">
      <c r="A2046" s="5"/>
      <c r="B2046" s="5"/>
      <c r="C2046" s="9"/>
      <c r="D2046" s="9"/>
      <c r="E2046" s="9"/>
      <c r="F2046" s="9"/>
      <c r="G2046" s="9"/>
      <c r="H2046" s="9"/>
      <c r="U2046" s="11"/>
      <c r="V2046" s="11"/>
      <c r="W2046" s="11"/>
    </row>
    <row r="2047" spans="1:23" ht="12.75" x14ac:dyDescent="0.2">
      <c r="A2047" s="5"/>
      <c r="B2047" s="5"/>
      <c r="C2047" s="9"/>
      <c r="D2047" s="9"/>
      <c r="E2047" s="9"/>
      <c r="F2047" s="9"/>
      <c r="G2047" s="9"/>
      <c r="H2047" s="9"/>
      <c r="U2047" s="11"/>
      <c r="V2047" s="11"/>
      <c r="W2047" s="11"/>
    </row>
    <row r="2048" spans="1:23" ht="12.75" x14ac:dyDescent="0.2">
      <c r="A2048" s="5"/>
      <c r="B2048" s="5"/>
      <c r="C2048" s="9"/>
      <c r="D2048" s="9"/>
      <c r="E2048" s="9"/>
      <c r="F2048" s="9"/>
      <c r="G2048" s="9"/>
      <c r="H2048" s="9"/>
      <c r="U2048" s="11"/>
      <c r="V2048" s="11"/>
      <c r="W2048" s="11"/>
    </row>
    <row r="2049" spans="1:23" ht="12.75" x14ac:dyDescent="0.2">
      <c r="A2049" s="5"/>
      <c r="B2049" s="5"/>
      <c r="C2049" s="9"/>
      <c r="D2049" s="9"/>
      <c r="E2049" s="9"/>
      <c r="F2049" s="9"/>
      <c r="G2049" s="9"/>
      <c r="H2049" s="9"/>
      <c r="U2049" s="11"/>
      <c r="V2049" s="11"/>
      <c r="W2049" s="11"/>
    </row>
    <row r="2050" spans="1:23" ht="12.75" x14ac:dyDescent="0.2">
      <c r="A2050" s="5"/>
      <c r="B2050" s="5"/>
      <c r="C2050" s="9"/>
      <c r="D2050" s="9"/>
      <c r="E2050" s="9"/>
      <c r="F2050" s="9"/>
      <c r="G2050" s="9"/>
      <c r="H2050" s="9"/>
      <c r="U2050" s="11"/>
      <c r="V2050" s="11"/>
      <c r="W2050" s="11"/>
    </row>
    <row r="2051" spans="1:23" ht="12.75" x14ac:dyDescent="0.2">
      <c r="A2051" s="5"/>
      <c r="B2051" s="5"/>
      <c r="C2051" s="9"/>
      <c r="D2051" s="9"/>
      <c r="E2051" s="9"/>
      <c r="F2051" s="9"/>
      <c r="G2051" s="9"/>
      <c r="H2051" s="9"/>
      <c r="U2051" s="11"/>
      <c r="V2051" s="11"/>
      <c r="W2051" s="11"/>
    </row>
    <row r="2052" spans="1:23" ht="12.75" x14ac:dyDescent="0.2">
      <c r="A2052" s="5"/>
      <c r="B2052" s="5"/>
      <c r="C2052" s="9"/>
      <c r="D2052" s="9"/>
      <c r="E2052" s="9"/>
      <c r="F2052" s="9"/>
      <c r="G2052" s="9"/>
      <c r="H2052" s="9"/>
      <c r="U2052" s="11"/>
      <c r="V2052" s="11"/>
      <c r="W2052" s="11"/>
    </row>
    <row r="2053" spans="1:23" ht="12.75" x14ac:dyDescent="0.2">
      <c r="A2053" s="5"/>
      <c r="B2053" s="5"/>
      <c r="C2053" s="9"/>
      <c r="D2053" s="9"/>
      <c r="E2053" s="9"/>
      <c r="F2053" s="9"/>
      <c r="G2053" s="9"/>
      <c r="H2053" s="9"/>
      <c r="U2053" s="11"/>
      <c r="V2053" s="11"/>
      <c r="W2053" s="11"/>
    </row>
    <row r="2054" spans="1:23" ht="12.75" x14ac:dyDescent="0.2">
      <c r="A2054" s="5"/>
      <c r="B2054" s="5"/>
      <c r="C2054" s="9"/>
      <c r="D2054" s="9"/>
      <c r="E2054" s="9"/>
      <c r="F2054" s="9"/>
      <c r="G2054" s="9"/>
      <c r="H2054" s="9"/>
      <c r="U2054" s="11"/>
      <c r="V2054" s="11"/>
      <c r="W2054" s="11"/>
    </row>
    <row r="2055" spans="1:23" ht="12.75" x14ac:dyDescent="0.2">
      <c r="A2055" s="5"/>
      <c r="B2055" s="5"/>
      <c r="C2055" s="9"/>
      <c r="D2055" s="9"/>
      <c r="E2055" s="9"/>
      <c r="F2055" s="9"/>
      <c r="G2055" s="9"/>
      <c r="H2055" s="9"/>
      <c r="U2055" s="11"/>
      <c r="V2055" s="11"/>
      <c r="W2055" s="11"/>
    </row>
    <row r="2056" spans="1:23" ht="12.75" x14ac:dyDescent="0.2">
      <c r="A2056" s="5"/>
      <c r="B2056" s="5"/>
      <c r="C2056" s="9"/>
      <c r="D2056" s="9"/>
      <c r="E2056" s="9"/>
      <c r="F2056" s="9"/>
      <c r="G2056" s="9"/>
      <c r="H2056" s="9"/>
      <c r="U2056" s="11"/>
      <c r="V2056" s="11"/>
      <c r="W2056" s="11"/>
    </row>
    <row r="2057" spans="1:23" ht="12.75" x14ac:dyDescent="0.2">
      <c r="A2057" s="5"/>
      <c r="B2057" s="5"/>
      <c r="C2057" s="9"/>
      <c r="D2057" s="9"/>
      <c r="E2057" s="9"/>
      <c r="F2057" s="9"/>
      <c r="G2057" s="9"/>
      <c r="H2057" s="9"/>
      <c r="U2057" s="11"/>
      <c r="V2057" s="11"/>
      <c r="W2057" s="11"/>
    </row>
    <row r="2058" spans="1:23" ht="12.75" x14ac:dyDescent="0.2">
      <c r="A2058" s="5"/>
      <c r="B2058" s="5"/>
      <c r="C2058" s="9"/>
      <c r="D2058" s="9"/>
      <c r="E2058" s="9"/>
      <c r="F2058" s="9"/>
      <c r="G2058" s="9"/>
      <c r="H2058" s="9"/>
      <c r="U2058" s="11"/>
      <c r="V2058" s="11"/>
      <c r="W2058" s="11"/>
    </row>
    <row r="2059" spans="1:23" ht="12.75" x14ac:dyDescent="0.2">
      <c r="A2059" s="5"/>
      <c r="B2059" s="5"/>
      <c r="C2059" s="9"/>
      <c r="D2059" s="9"/>
      <c r="E2059" s="9"/>
      <c r="F2059" s="9"/>
      <c r="G2059" s="9"/>
      <c r="H2059" s="9"/>
      <c r="U2059" s="11"/>
      <c r="V2059" s="11"/>
      <c r="W2059" s="11"/>
    </row>
    <row r="2060" spans="1:23" ht="12.75" x14ac:dyDescent="0.2">
      <c r="A2060" s="5"/>
      <c r="B2060" s="5"/>
      <c r="C2060" s="9"/>
      <c r="D2060" s="9"/>
      <c r="E2060" s="9"/>
      <c r="F2060" s="9"/>
      <c r="G2060" s="9"/>
      <c r="H2060" s="9"/>
      <c r="U2060" s="11"/>
      <c r="V2060" s="11"/>
      <c r="W2060" s="11"/>
    </row>
    <row r="2061" spans="1:23" ht="12.75" x14ac:dyDescent="0.2">
      <c r="A2061" s="5"/>
      <c r="B2061" s="5"/>
      <c r="C2061" s="9"/>
      <c r="D2061" s="9"/>
      <c r="E2061" s="9"/>
      <c r="F2061" s="9"/>
      <c r="G2061" s="9"/>
      <c r="H2061" s="9"/>
      <c r="U2061" s="11"/>
      <c r="V2061" s="11"/>
      <c r="W2061" s="11"/>
    </row>
    <row r="2062" spans="1:23" ht="12.75" x14ac:dyDescent="0.2">
      <c r="A2062" s="5"/>
      <c r="B2062" s="5"/>
      <c r="C2062" s="9"/>
      <c r="D2062" s="9"/>
      <c r="E2062" s="9"/>
      <c r="F2062" s="9"/>
      <c r="G2062" s="9"/>
      <c r="H2062" s="9"/>
      <c r="U2062" s="11"/>
      <c r="V2062" s="11"/>
      <c r="W2062" s="11"/>
    </row>
    <row r="2063" spans="1:23" ht="12.75" x14ac:dyDescent="0.2">
      <c r="A2063" s="5"/>
      <c r="B2063" s="5"/>
      <c r="C2063" s="9"/>
      <c r="D2063" s="9"/>
      <c r="E2063" s="9"/>
      <c r="F2063" s="9"/>
      <c r="G2063" s="9"/>
      <c r="H2063" s="9"/>
      <c r="U2063" s="11"/>
      <c r="V2063" s="11"/>
      <c r="W2063" s="11"/>
    </row>
    <row r="2064" spans="1:23" ht="12.75" x14ac:dyDescent="0.2">
      <c r="A2064" s="5"/>
      <c r="B2064" s="5"/>
      <c r="C2064" s="9"/>
      <c r="D2064" s="9"/>
      <c r="E2064" s="9"/>
      <c r="F2064" s="9"/>
      <c r="G2064" s="9"/>
      <c r="H2064" s="9"/>
      <c r="U2064" s="11"/>
      <c r="V2064" s="11"/>
      <c r="W2064" s="11"/>
    </row>
    <row r="2065" spans="1:23" ht="12.75" x14ac:dyDescent="0.2">
      <c r="A2065" s="5"/>
      <c r="B2065" s="5"/>
      <c r="C2065" s="9"/>
      <c r="D2065" s="9"/>
      <c r="E2065" s="9"/>
      <c r="F2065" s="9"/>
      <c r="G2065" s="9"/>
      <c r="H2065" s="9"/>
      <c r="U2065" s="11"/>
      <c r="V2065" s="11"/>
      <c r="W2065" s="11"/>
    </row>
    <row r="2066" spans="1:23" ht="12.75" x14ac:dyDescent="0.2">
      <c r="A2066" s="5"/>
      <c r="B2066" s="5"/>
      <c r="C2066" s="9"/>
      <c r="D2066" s="9"/>
      <c r="E2066" s="9"/>
      <c r="F2066" s="9"/>
      <c r="G2066" s="9"/>
      <c r="H2066" s="9"/>
      <c r="U2066" s="11"/>
      <c r="V2066" s="11"/>
      <c r="W2066" s="11"/>
    </row>
    <row r="2067" spans="1:23" ht="12.75" x14ac:dyDescent="0.2">
      <c r="A2067" s="5"/>
      <c r="B2067" s="5"/>
      <c r="C2067" s="9"/>
      <c r="D2067" s="9"/>
      <c r="E2067" s="9"/>
      <c r="F2067" s="9"/>
      <c r="G2067" s="9"/>
      <c r="H2067" s="9"/>
      <c r="U2067" s="11"/>
      <c r="V2067" s="11"/>
      <c r="W2067" s="11"/>
    </row>
    <row r="2068" spans="1:23" ht="12.75" x14ac:dyDescent="0.2">
      <c r="A2068" s="5"/>
      <c r="B2068" s="5"/>
      <c r="C2068" s="9"/>
      <c r="D2068" s="9"/>
      <c r="E2068" s="9"/>
      <c r="F2068" s="9"/>
      <c r="G2068" s="9"/>
      <c r="H2068" s="9"/>
      <c r="U2068" s="11"/>
      <c r="V2068" s="11"/>
      <c r="W2068" s="11"/>
    </row>
    <row r="2069" spans="1:23" ht="12.75" x14ac:dyDescent="0.2">
      <c r="A2069" s="5"/>
      <c r="B2069" s="5"/>
      <c r="C2069" s="9"/>
      <c r="D2069" s="9"/>
      <c r="E2069" s="9"/>
      <c r="F2069" s="9"/>
      <c r="G2069" s="9"/>
      <c r="H2069" s="9"/>
      <c r="U2069" s="11"/>
      <c r="V2069" s="11"/>
      <c r="W2069" s="11"/>
    </row>
    <row r="2070" spans="1:23" ht="12.75" x14ac:dyDescent="0.2">
      <c r="A2070" s="5"/>
      <c r="B2070" s="5"/>
      <c r="C2070" s="9"/>
      <c r="D2070" s="9"/>
      <c r="E2070" s="9"/>
      <c r="F2070" s="9"/>
      <c r="G2070" s="9"/>
      <c r="H2070" s="9"/>
      <c r="U2070" s="11"/>
      <c r="V2070" s="11"/>
      <c r="W2070" s="11"/>
    </row>
    <row r="2071" spans="1:23" ht="12.75" x14ac:dyDescent="0.2">
      <c r="A2071" s="5"/>
      <c r="B2071" s="5"/>
      <c r="C2071" s="9"/>
      <c r="D2071" s="9"/>
      <c r="E2071" s="9"/>
      <c r="F2071" s="9"/>
      <c r="G2071" s="9"/>
      <c r="H2071" s="9"/>
      <c r="U2071" s="11"/>
      <c r="V2071" s="11"/>
      <c r="W2071" s="11"/>
    </row>
    <row r="2072" spans="1:23" ht="12.75" x14ac:dyDescent="0.2">
      <c r="A2072" s="5"/>
      <c r="B2072" s="5"/>
      <c r="C2072" s="9"/>
      <c r="D2072" s="9"/>
      <c r="E2072" s="9"/>
      <c r="F2072" s="9"/>
      <c r="G2072" s="9"/>
      <c r="H2072" s="9"/>
      <c r="U2072" s="11"/>
      <c r="V2072" s="11"/>
      <c r="W2072" s="11"/>
    </row>
    <row r="2073" spans="1:23" ht="12.75" x14ac:dyDescent="0.2">
      <c r="A2073" s="5"/>
      <c r="B2073" s="5"/>
      <c r="C2073" s="9"/>
      <c r="D2073" s="9"/>
      <c r="E2073" s="9"/>
      <c r="F2073" s="9"/>
      <c r="G2073" s="9"/>
      <c r="H2073" s="9"/>
      <c r="U2073" s="11"/>
      <c r="V2073" s="11"/>
      <c r="W2073" s="11"/>
    </row>
    <row r="2074" spans="1:23" ht="12.75" x14ac:dyDescent="0.2">
      <c r="A2074" s="5"/>
      <c r="B2074" s="5"/>
      <c r="C2074" s="9"/>
      <c r="D2074" s="9"/>
      <c r="E2074" s="9"/>
      <c r="F2074" s="9"/>
      <c r="G2074" s="9"/>
      <c r="H2074" s="9"/>
      <c r="U2074" s="11"/>
      <c r="V2074" s="11"/>
      <c r="W2074" s="11"/>
    </row>
    <row r="2075" spans="1:23" ht="12.75" x14ac:dyDescent="0.2">
      <c r="A2075" s="5"/>
      <c r="B2075" s="5"/>
      <c r="C2075" s="9"/>
      <c r="D2075" s="9"/>
      <c r="E2075" s="9"/>
      <c r="F2075" s="9"/>
      <c r="G2075" s="9"/>
      <c r="H2075" s="9"/>
      <c r="U2075" s="11"/>
      <c r="V2075" s="11"/>
      <c r="W2075" s="11"/>
    </row>
    <row r="2076" spans="1:23" ht="12.75" x14ac:dyDescent="0.2">
      <c r="A2076" s="5"/>
      <c r="B2076" s="5"/>
      <c r="C2076" s="9"/>
      <c r="D2076" s="9"/>
      <c r="E2076" s="9"/>
      <c r="F2076" s="9"/>
      <c r="G2076" s="9"/>
      <c r="H2076" s="9"/>
      <c r="U2076" s="11"/>
      <c r="V2076" s="11"/>
      <c r="W2076" s="11"/>
    </row>
    <row r="2077" spans="1:23" ht="12.75" x14ac:dyDescent="0.2">
      <c r="A2077" s="5"/>
      <c r="B2077" s="5"/>
      <c r="C2077" s="9"/>
      <c r="D2077" s="9"/>
      <c r="E2077" s="9"/>
      <c r="F2077" s="9"/>
      <c r="G2077" s="9"/>
      <c r="H2077" s="9"/>
      <c r="U2077" s="11"/>
      <c r="V2077" s="11"/>
      <c r="W2077" s="11"/>
    </row>
    <row r="2078" spans="1:23" ht="12.75" x14ac:dyDescent="0.2">
      <c r="A2078" s="5"/>
      <c r="B2078" s="5"/>
      <c r="C2078" s="9"/>
      <c r="D2078" s="9"/>
      <c r="E2078" s="9"/>
      <c r="F2078" s="9"/>
      <c r="G2078" s="9"/>
      <c r="H2078" s="9"/>
      <c r="U2078" s="11"/>
      <c r="V2078" s="11"/>
      <c r="W2078" s="11"/>
    </row>
    <row r="2079" spans="1:23" ht="12.75" x14ac:dyDescent="0.2">
      <c r="A2079" s="5"/>
      <c r="B2079" s="5"/>
      <c r="C2079" s="9"/>
      <c r="D2079" s="9"/>
      <c r="E2079" s="9"/>
      <c r="F2079" s="9"/>
      <c r="G2079" s="9"/>
      <c r="H2079" s="9"/>
      <c r="U2079" s="11"/>
      <c r="V2079" s="11"/>
      <c r="W2079" s="11"/>
    </row>
    <row r="2080" spans="1:23" ht="12.75" x14ac:dyDescent="0.2">
      <c r="A2080" s="5"/>
      <c r="B2080" s="5"/>
      <c r="C2080" s="9"/>
      <c r="D2080" s="9"/>
      <c r="E2080" s="9"/>
      <c r="F2080" s="9"/>
      <c r="G2080" s="9"/>
      <c r="H2080" s="9"/>
      <c r="U2080" s="11"/>
      <c r="V2080" s="11"/>
      <c r="W2080" s="11"/>
    </row>
    <row r="2081" spans="1:23" ht="12.75" x14ac:dyDescent="0.2">
      <c r="A2081" s="5"/>
      <c r="B2081" s="5"/>
      <c r="C2081" s="9"/>
      <c r="D2081" s="9"/>
      <c r="E2081" s="9"/>
      <c r="F2081" s="9"/>
      <c r="G2081" s="9"/>
      <c r="H2081" s="9"/>
      <c r="U2081" s="11"/>
      <c r="V2081" s="11"/>
      <c r="W2081" s="11"/>
    </row>
    <row r="2082" spans="1:23" ht="12.75" x14ac:dyDescent="0.2">
      <c r="A2082" s="5"/>
      <c r="B2082" s="5"/>
      <c r="C2082" s="9"/>
      <c r="D2082" s="9"/>
      <c r="E2082" s="9"/>
      <c r="F2082" s="9"/>
      <c r="G2082" s="9"/>
      <c r="H2082" s="9"/>
      <c r="U2082" s="11"/>
      <c r="V2082" s="11"/>
      <c r="W2082" s="11"/>
    </row>
    <row r="2083" spans="1:23" ht="12.75" x14ac:dyDescent="0.2">
      <c r="A2083" s="5"/>
      <c r="B2083" s="5"/>
      <c r="C2083" s="9"/>
      <c r="D2083" s="9"/>
      <c r="E2083" s="9"/>
      <c r="F2083" s="9"/>
      <c r="G2083" s="9"/>
      <c r="H2083" s="9"/>
      <c r="U2083" s="11"/>
      <c r="V2083" s="11"/>
      <c r="W2083" s="11"/>
    </row>
    <row r="2084" spans="1:23" ht="12.75" x14ac:dyDescent="0.2">
      <c r="A2084" s="5"/>
      <c r="B2084" s="5"/>
      <c r="C2084" s="9"/>
      <c r="D2084" s="9"/>
      <c r="E2084" s="9"/>
      <c r="F2084" s="9"/>
      <c r="G2084" s="9"/>
      <c r="H2084" s="9"/>
      <c r="U2084" s="11"/>
      <c r="V2084" s="11"/>
      <c r="W2084" s="11"/>
    </row>
    <row r="2085" spans="1:23" ht="12.75" x14ac:dyDescent="0.2">
      <c r="A2085" s="5"/>
      <c r="B2085" s="5"/>
      <c r="C2085" s="9"/>
      <c r="D2085" s="9"/>
      <c r="E2085" s="9"/>
      <c r="F2085" s="9"/>
      <c r="G2085" s="9"/>
      <c r="H2085" s="9"/>
      <c r="U2085" s="11"/>
      <c r="V2085" s="11"/>
      <c r="W2085" s="11"/>
    </row>
    <row r="2086" spans="1:23" ht="12.75" x14ac:dyDescent="0.2">
      <c r="A2086" s="5"/>
      <c r="B2086" s="5"/>
      <c r="C2086" s="9"/>
      <c r="D2086" s="9"/>
      <c r="E2086" s="9"/>
      <c r="F2086" s="9"/>
      <c r="G2086" s="9"/>
      <c r="H2086" s="9"/>
      <c r="U2086" s="11"/>
      <c r="V2086" s="11"/>
      <c r="W2086" s="11"/>
    </row>
    <row r="2087" spans="1:23" ht="12.75" x14ac:dyDescent="0.2">
      <c r="A2087" s="5"/>
      <c r="B2087" s="5"/>
      <c r="C2087" s="9"/>
      <c r="D2087" s="9"/>
      <c r="E2087" s="9"/>
      <c r="F2087" s="9"/>
      <c r="G2087" s="9"/>
      <c r="H2087" s="9"/>
      <c r="U2087" s="11"/>
      <c r="V2087" s="11"/>
      <c r="W2087" s="11"/>
    </row>
    <row r="2088" spans="1:23" ht="12.75" x14ac:dyDescent="0.2">
      <c r="A2088" s="5"/>
      <c r="B2088" s="5"/>
      <c r="C2088" s="9"/>
      <c r="D2088" s="9"/>
      <c r="E2088" s="9"/>
      <c r="F2088" s="9"/>
      <c r="G2088" s="9"/>
      <c r="H2088" s="9"/>
      <c r="U2088" s="11"/>
      <c r="V2088" s="11"/>
      <c r="W2088" s="11"/>
    </row>
    <row r="2089" spans="1:23" ht="12.75" x14ac:dyDescent="0.2">
      <c r="A2089" s="5"/>
      <c r="B2089" s="5"/>
      <c r="C2089" s="9"/>
      <c r="D2089" s="9"/>
      <c r="E2089" s="9"/>
      <c r="F2089" s="9"/>
      <c r="G2089" s="9"/>
      <c r="H2089" s="9"/>
      <c r="U2089" s="11"/>
      <c r="V2089" s="11"/>
      <c r="W2089" s="11"/>
    </row>
    <row r="2090" spans="1:23" ht="12.75" x14ac:dyDescent="0.2">
      <c r="A2090" s="5"/>
      <c r="B2090" s="5"/>
      <c r="C2090" s="9"/>
      <c r="D2090" s="9"/>
      <c r="E2090" s="9"/>
      <c r="F2090" s="9"/>
      <c r="G2090" s="9"/>
      <c r="H2090" s="9"/>
      <c r="U2090" s="11"/>
      <c r="V2090" s="11"/>
      <c r="W2090" s="11"/>
    </row>
    <row r="2091" spans="1:23" ht="12.75" x14ac:dyDescent="0.2">
      <c r="A2091" s="5"/>
      <c r="B2091" s="5"/>
      <c r="C2091" s="9"/>
      <c r="D2091" s="9"/>
      <c r="E2091" s="9"/>
      <c r="F2091" s="9"/>
      <c r="G2091" s="9"/>
      <c r="H2091" s="9"/>
      <c r="U2091" s="11"/>
      <c r="V2091" s="11"/>
      <c r="W2091" s="11"/>
    </row>
    <row r="2092" spans="1:23" ht="12.75" x14ac:dyDescent="0.2">
      <c r="A2092" s="5"/>
      <c r="B2092" s="5"/>
      <c r="C2092" s="9"/>
      <c r="D2092" s="9"/>
      <c r="E2092" s="9"/>
      <c r="F2092" s="9"/>
      <c r="G2092" s="9"/>
      <c r="H2092" s="9"/>
      <c r="U2092" s="11"/>
      <c r="V2092" s="11"/>
      <c r="W2092" s="11"/>
    </row>
    <row r="2093" spans="1:23" ht="12.75" x14ac:dyDescent="0.2">
      <c r="A2093" s="5"/>
      <c r="B2093" s="5"/>
      <c r="C2093" s="9"/>
      <c r="D2093" s="9"/>
      <c r="E2093" s="9"/>
      <c r="F2093" s="9"/>
      <c r="G2093" s="9"/>
      <c r="H2093" s="9"/>
      <c r="U2093" s="11"/>
      <c r="V2093" s="11"/>
      <c r="W2093" s="11"/>
    </row>
    <row r="2094" spans="1:23" ht="12.75" x14ac:dyDescent="0.2">
      <c r="A2094" s="5"/>
      <c r="B2094" s="5"/>
      <c r="C2094" s="9"/>
      <c r="D2094" s="9"/>
      <c r="E2094" s="9"/>
      <c r="F2094" s="9"/>
      <c r="G2094" s="9"/>
      <c r="H2094" s="9"/>
      <c r="U2094" s="11"/>
      <c r="V2094" s="11"/>
      <c r="W2094" s="11"/>
    </row>
    <row r="2095" spans="1:23" ht="12.75" x14ac:dyDescent="0.2">
      <c r="A2095" s="5"/>
      <c r="B2095" s="5"/>
      <c r="C2095" s="9"/>
      <c r="D2095" s="9"/>
      <c r="E2095" s="9"/>
      <c r="F2095" s="9"/>
      <c r="G2095" s="9"/>
      <c r="H2095" s="9"/>
      <c r="U2095" s="11"/>
      <c r="V2095" s="11"/>
      <c r="W2095" s="11"/>
    </row>
    <row r="2096" spans="1:23" ht="12.75" x14ac:dyDescent="0.2">
      <c r="A2096" s="5"/>
      <c r="B2096" s="5"/>
      <c r="C2096" s="9"/>
      <c r="D2096" s="9"/>
      <c r="E2096" s="9"/>
      <c r="F2096" s="9"/>
      <c r="G2096" s="9"/>
      <c r="H2096" s="9"/>
      <c r="U2096" s="11"/>
      <c r="V2096" s="11"/>
      <c r="W2096" s="11"/>
    </row>
    <row r="2097" spans="1:23" ht="12.75" x14ac:dyDescent="0.2">
      <c r="A2097" s="5"/>
      <c r="B2097" s="5"/>
      <c r="C2097" s="9"/>
      <c r="D2097" s="9"/>
      <c r="E2097" s="9"/>
      <c r="F2097" s="9"/>
      <c r="G2097" s="9"/>
      <c r="H2097" s="9"/>
      <c r="U2097" s="11"/>
      <c r="V2097" s="11"/>
      <c r="W2097" s="11"/>
    </row>
    <row r="2098" spans="1:23" ht="12.75" x14ac:dyDescent="0.2">
      <c r="A2098" s="5"/>
      <c r="B2098" s="5"/>
      <c r="C2098" s="9"/>
      <c r="D2098" s="9"/>
      <c r="E2098" s="9"/>
      <c r="F2098" s="9"/>
      <c r="G2098" s="9"/>
      <c r="H2098" s="9"/>
      <c r="U2098" s="11"/>
      <c r="V2098" s="11"/>
      <c r="W2098" s="11"/>
    </row>
    <row r="2099" spans="1:23" ht="12.75" x14ac:dyDescent="0.2">
      <c r="A2099" s="5"/>
      <c r="B2099" s="5"/>
      <c r="C2099" s="9"/>
      <c r="D2099" s="9"/>
      <c r="E2099" s="9"/>
      <c r="F2099" s="9"/>
      <c r="G2099" s="9"/>
      <c r="H2099" s="9"/>
      <c r="U2099" s="11"/>
      <c r="V2099" s="11"/>
      <c r="W2099" s="11"/>
    </row>
    <row r="2100" spans="1:23" ht="12.75" x14ac:dyDescent="0.2">
      <c r="A2100" s="5"/>
      <c r="B2100" s="5"/>
      <c r="C2100" s="9"/>
      <c r="D2100" s="9"/>
      <c r="E2100" s="9"/>
      <c r="F2100" s="9"/>
      <c r="G2100" s="9"/>
      <c r="H2100" s="9"/>
      <c r="U2100" s="11"/>
      <c r="V2100" s="11"/>
      <c r="W2100" s="11"/>
    </row>
    <row r="2101" spans="1:23" ht="12.75" x14ac:dyDescent="0.2">
      <c r="A2101" s="5"/>
      <c r="B2101" s="5"/>
      <c r="C2101" s="9"/>
      <c r="D2101" s="9"/>
      <c r="E2101" s="9"/>
      <c r="F2101" s="9"/>
      <c r="G2101" s="9"/>
      <c r="H2101" s="9"/>
      <c r="U2101" s="11"/>
      <c r="V2101" s="11"/>
      <c r="W2101" s="11"/>
    </row>
    <row r="2102" spans="1:23" ht="12.75" x14ac:dyDescent="0.2">
      <c r="A2102" s="5"/>
      <c r="B2102" s="5"/>
      <c r="C2102" s="9"/>
      <c r="D2102" s="9"/>
      <c r="E2102" s="9"/>
      <c r="F2102" s="9"/>
      <c r="G2102" s="9"/>
      <c r="H2102" s="9"/>
      <c r="U2102" s="11"/>
      <c r="V2102" s="11"/>
      <c r="W2102" s="11"/>
    </row>
    <row r="2103" spans="1:23" ht="12.75" x14ac:dyDescent="0.2">
      <c r="A2103" s="5"/>
      <c r="B2103" s="5"/>
      <c r="C2103" s="9"/>
      <c r="D2103" s="9"/>
      <c r="E2103" s="9"/>
      <c r="F2103" s="9"/>
      <c r="G2103" s="9"/>
      <c r="H2103" s="9"/>
      <c r="U2103" s="11"/>
      <c r="V2103" s="11"/>
      <c r="W2103" s="11"/>
    </row>
    <row r="2104" spans="1:23" ht="12.75" x14ac:dyDescent="0.2">
      <c r="A2104" s="5"/>
      <c r="B2104" s="5"/>
      <c r="C2104" s="9"/>
      <c r="D2104" s="9"/>
      <c r="E2104" s="9"/>
      <c r="F2104" s="9"/>
      <c r="G2104" s="9"/>
      <c r="H2104" s="9"/>
      <c r="U2104" s="11"/>
      <c r="V2104" s="11"/>
      <c r="W2104" s="11"/>
    </row>
    <row r="2105" spans="1:23" ht="12.75" x14ac:dyDescent="0.2">
      <c r="A2105" s="5"/>
      <c r="B2105" s="5"/>
      <c r="C2105" s="9"/>
      <c r="D2105" s="9"/>
      <c r="E2105" s="9"/>
      <c r="F2105" s="9"/>
      <c r="G2105" s="9"/>
      <c r="H2105" s="9"/>
      <c r="U2105" s="11"/>
      <c r="V2105" s="11"/>
      <c r="W2105" s="11"/>
    </row>
    <row r="2106" spans="1:23" ht="12.75" x14ac:dyDescent="0.2">
      <c r="A2106" s="5"/>
      <c r="B2106" s="5"/>
      <c r="C2106" s="9"/>
      <c r="D2106" s="9"/>
      <c r="E2106" s="9"/>
      <c r="F2106" s="9"/>
      <c r="G2106" s="9"/>
      <c r="H2106" s="9"/>
      <c r="U2106" s="11"/>
      <c r="V2106" s="11"/>
      <c r="W2106" s="11"/>
    </row>
    <row r="2107" spans="1:23" ht="12.75" x14ac:dyDescent="0.2">
      <c r="A2107" s="5"/>
      <c r="B2107" s="5"/>
      <c r="C2107" s="9"/>
      <c r="D2107" s="9"/>
      <c r="E2107" s="9"/>
      <c r="F2107" s="9"/>
      <c r="G2107" s="9"/>
      <c r="H2107" s="9"/>
      <c r="U2107" s="11"/>
      <c r="V2107" s="11"/>
      <c r="W2107" s="11"/>
    </row>
    <row r="2108" spans="1:23" ht="12.75" x14ac:dyDescent="0.2">
      <c r="A2108" s="5"/>
      <c r="B2108" s="5"/>
      <c r="C2108" s="9"/>
      <c r="D2108" s="9"/>
      <c r="E2108" s="9"/>
      <c r="F2108" s="9"/>
      <c r="G2108" s="9"/>
      <c r="H2108" s="9"/>
      <c r="U2108" s="11"/>
      <c r="V2108" s="11"/>
      <c r="W2108" s="11"/>
    </row>
    <row r="2109" spans="1:23" ht="12.75" x14ac:dyDescent="0.2">
      <c r="A2109" s="5"/>
      <c r="B2109" s="5"/>
      <c r="C2109" s="9"/>
      <c r="D2109" s="9"/>
      <c r="E2109" s="9"/>
      <c r="F2109" s="9"/>
      <c r="G2109" s="9"/>
      <c r="H2109" s="9"/>
      <c r="U2109" s="11"/>
      <c r="V2109" s="11"/>
      <c r="W2109" s="11"/>
    </row>
    <row r="2110" spans="1:23" ht="12.75" x14ac:dyDescent="0.2">
      <c r="A2110" s="5"/>
      <c r="B2110" s="5"/>
      <c r="C2110" s="9"/>
      <c r="D2110" s="9"/>
      <c r="E2110" s="9"/>
      <c r="F2110" s="9"/>
      <c r="G2110" s="9"/>
      <c r="H2110" s="9"/>
      <c r="U2110" s="11"/>
      <c r="V2110" s="11"/>
      <c r="W2110" s="11"/>
    </row>
    <row r="2111" spans="1:23" ht="12.75" x14ac:dyDescent="0.2">
      <c r="A2111" s="5"/>
      <c r="B2111" s="5"/>
      <c r="C2111" s="9"/>
      <c r="D2111" s="9"/>
      <c r="E2111" s="9"/>
      <c r="F2111" s="9"/>
      <c r="G2111" s="9"/>
      <c r="H2111" s="9"/>
      <c r="U2111" s="11"/>
      <c r="V2111" s="11"/>
      <c r="W2111" s="11"/>
    </row>
    <row r="2112" spans="1:23" ht="12.75" x14ac:dyDescent="0.2">
      <c r="A2112" s="5"/>
      <c r="B2112" s="5"/>
      <c r="C2112" s="9"/>
      <c r="D2112" s="9"/>
      <c r="E2112" s="9"/>
      <c r="F2112" s="9"/>
      <c r="G2112" s="9"/>
      <c r="H2112" s="9"/>
      <c r="U2112" s="11"/>
      <c r="V2112" s="11"/>
      <c r="W2112" s="11"/>
    </row>
    <row r="2113" spans="1:23" ht="12.75" x14ac:dyDescent="0.2">
      <c r="A2113" s="5"/>
      <c r="B2113" s="5"/>
      <c r="C2113" s="9"/>
      <c r="D2113" s="9"/>
      <c r="E2113" s="9"/>
      <c r="F2113" s="9"/>
      <c r="G2113" s="9"/>
      <c r="H2113" s="9"/>
      <c r="U2113" s="11"/>
      <c r="V2113" s="11"/>
      <c r="W2113" s="11"/>
    </row>
    <row r="2114" spans="1:23" ht="12.75" x14ac:dyDescent="0.2">
      <c r="A2114" s="5"/>
      <c r="B2114" s="5"/>
      <c r="C2114" s="9"/>
      <c r="D2114" s="9"/>
      <c r="E2114" s="9"/>
      <c r="F2114" s="9"/>
      <c r="G2114" s="9"/>
      <c r="H2114" s="9"/>
      <c r="U2114" s="11"/>
      <c r="V2114" s="11"/>
      <c r="W2114" s="11"/>
    </row>
    <row r="2115" spans="1:23" ht="12.75" x14ac:dyDescent="0.2">
      <c r="A2115" s="5"/>
      <c r="B2115" s="5"/>
      <c r="C2115" s="9"/>
      <c r="D2115" s="9"/>
      <c r="E2115" s="9"/>
      <c r="F2115" s="9"/>
      <c r="G2115" s="9"/>
      <c r="H2115" s="9"/>
      <c r="U2115" s="11"/>
      <c r="V2115" s="11"/>
      <c r="W2115" s="11"/>
    </row>
    <row r="2116" spans="1:23" ht="12.75" x14ac:dyDescent="0.2">
      <c r="A2116" s="5"/>
      <c r="B2116" s="5"/>
      <c r="C2116" s="9"/>
      <c r="D2116" s="9"/>
      <c r="E2116" s="9"/>
      <c r="F2116" s="9"/>
      <c r="G2116" s="9"/>
      <c r="H2116" s="9"/>
      <c r="U2116" s="11"/>
      <c r="V2116" s="11"/>
      <c r="W2116" s="11"/>
    </row>
    <row r="2117" spans="1:23" ht="12.75" x14ac:dyDescent="0.2">
      <c r="A2117" s="5"/>
      <c r="B2117" s="5"/>
      <c r="C2117" s="9"/>
      <c r="D2117" s="9"/>
      <c r="E2117" s="9"/>
      <c r="F2117" s="9"/>
      <c r="G2117" s="9"/>
      <c r="H2117" s="9"/>
      <c r="U2117" s="11"/>
      <c r="V2117" s="11"/>
      <c r="W2117" s="11"/>
    </row>
    <row r="2118" spans="1:23" ht="12.75" x14ac:dyDescent="0.2">
      <c r="A2118" s="5"/>
      <c r="B2118" s="5"/>
      <c r="C2118" s="9"/>
      <c r="D2118" s="9"/>
      <c r="E2118" s="9"/>
      <c r="F2118" s="9"/>
      <c r="G2118" s="9"/>
      <c r="H2118" s="9"/>
      <c r="U2118" s="11"/>
      <c r="V2118" s="11"/>
      <c r="W2118" s="11"/>
    </row>
    <row r="2119" spans="1:23" ht="12.75" x14ac:dyDescent="0.2">
      <c r="A2119" s="5"/>
      <c r="B2119" s="5"/>
      <c r="C2119" s="9"/>
      <c r="D2119" s="9"/>
      <c r="E2119" s="9"/>
      <c r="F2119" s="9"/>
      <c r="G2119" s="9"/>
      <c r="H2119" s="9"/>
      <c r="U2119" s="11"/>
      <c r="V2119" s="11"/>
      <c r="W2119" s="11"/>
    </row>
    <row r="2120" spans="1:23" ht="12.75" x14ac:dyDescent="0.2">
      <c r="A2120" s="5"/>
      <c r="B2120" s="5"/>
      <c r="C2120" s="9"/>
      <c r="D2120" s="9"/>
      <c r="E2120" s="9"/>
      <c r="F2120" s="9"/>
      <c r="G2120" s="9"/>
      <c r="H2120" s="9"/>
      <c r="U2120" s="11"/>
      <c r="V2120" s="11"/>
      <c r="W2120" s="11"/>
    </row>
    <row r="2121" spans="1:23" ht="12.75" x14ac:dyDescent="0.2">
      <c r="A2121" s="5"/>
      <c r="B2121" s="5"/>
      <c r="C2121" s="9"/>
      <c r="D2121" s="9"/>
      <c r="E2121" s="9"/>
      <c r="F2121" s="9"/>
      <c r="G2121" s="9"/>
      <c r="H2121" s="9"/>
      <c r="U2121" s="11"/>
      <c r="V2121" s="11"/>
      <c r="W2121" s="11"/>
    </row>
    <row r="2122" spans="1:23" ht="12.75" x14ac:dyDescent="0.2">
      <c r="A2122" s="5"/>
      <c r="B2122" s="5"/>
      <c r="C2122" s="9"/>
      <c r="D2122" s="9"/>
      <c r="E2122" s="9"/>
      <c r="F2122" s="9"/>
      <c r="G2122" s="9"/>
      <c r="H2122" s="9"/>
      <c r="U2122" s="11"/>
      <c r="V2122" s="11"/>
      <c r="W2122" s="11"/>
    </row>
    <row r="2123" spans="1:23" ht="12.75" x14ac:dyDescent="0.2">
      <c r="A2123" s="5"/>
      <c r="B2123" s="5"/>
      <c r="C2123" s="9"/>
      <c r="D2123" s="9"/>
      <c r="E2123" s="9"/>
      <c r="F2123" s="9"/>
      <c r="G2123" s="9"/>
      <c r="H2123" s="9"/>
      <c r="U2123" s="11"/>
      <c r="V2123" s="11"/>
      <c r="W2123" s="11"/>
    </row>
    <row r="2124" spans="1:23" ht="12.75" x14ac:dyDescent="0.2">
      <c r="A2124" s="5"/>
      <c r="B2124" s="5"/>
      <c r="C2124" s="9"/>
      <c r="D2124" s="9"/>
      <c r="E2124" s="9"/>
      <c r="F2124" s="9"/>
      <c r="G2124" s="9"/>
      <c r="H2124" s="9"/>
      <c r="U2124" s="11"/>
      <c r="V2124" s="11"/>
      <c r="W2124" s="11"/>
    </row>
    <row r="2125" spans="1:23" ht="12.75" x14ac:dyDescent="0.2">
      <c r="A2125" s="5"/>
      <c r="B2125" s="5"/>
      <c r="C2125" s="9"/>
      <c r="D2125" s="9"/>
      <c r="E2125" s="9"/>
      <c r="F2125" s="9"/>
      <c r="G2125" s="9"/>
      <c r="H2125" s="9"/>
      <c r="U2125" s="11"/>
      <c r="V2125" s="11"/>
      <c r="W2125" s="11"/>
    </row>
    <row r="2126" spans="1:23" ht="12.75" x14ac:dyDescent="0.2">
      <c r="A2126" s="5"/>
      <c r="B2126" s="5"/>
      <c r="C2126" s="9"/>
      <c r="D2126" s="9"/>
      <c r="E2126" s="9"/>
      <c r="F2126" s="9"/>
      <c r="G2126" s="9"/>
      <c r="H2126" s="9"/>
      <c r="U2126" s="11"/>
      <c r="V2126" s="11"/>
      <c r="W2126" s="11"/>
    </row>
    <row r="2127" spans="1:23" ht="12.75" x14ac:dyDescent="0.2">
      <c r="A2127" s="5"/>
      <c r="B2127" s="5"/>
      <c r="C2127" s="9"/>
      <c r="D2127" s="9"/>
      <c r="E2127" s="9"/>
      <c r="F2127" s="9"/>
      <c r="G2127" s="9"/>
      <c r="H2127" s="9"/>
      <c r="U2127" s="11"/>
      <c r="V2127" s="11"/>
      <c r="W2127" s="11"/>
    </row>
    <row r="2128" spans="1:23" ht="12.75" x14ac:dyDescent="0.2">
      <c r="A2128" s="5"/>
      <c r="B2128" s="5"/>
      <c r="C2128" s="9"/>
      <c r="D2128" s="9"/>
      <c r="E2128" s="9"/>
      <c r="F2128" s="9"/>
      <c r="G2128" s="9"/>
      <c r="H2128" s="9"/>
      <c r="U2128" s="11"/>
      <c r="V2128" s="11"/>
      <c r="W2128" s="11"/>
    </row>
    <row r="2129" spans="1:23" ht="12.75" x14ac:dyDescent="0.2">
      <c r="A2129" s="5"/>
      <c r="B2129" s="5"/>
      <c r="C2129" s="9"/>
      <c r="D2129" s="9"/>
      <c r="E2129" s="9"/>
      <c r="F2129" s="9"/>
      <c r="G2129" s="9"/>
      <c r="H2129" s="9"/>
      <c r="U2129" s="11"/>
      <c r="V2129" s="11"/>
      <c r="W2129" s="11"/>
    </row>
    <row r="2130" spans="1:23" ht="12.75" x14ac:dyDescent="0.2">
      <c r="A2130" s="5"/>
      <c r="B2130" s="5"/>
      <c r="C2130" s="9"/>
      <c r="D2130" s="9"/>
      <c r="E2130" s="9"/>
      <c r="F2130" s="9"/>
      <c r="G2130" s="9"/>
      <c r="H2130" s="9"/>
      <c r="U2130" s="11"/>
      <c r="V2130" s="11"/>
      <c r="W2130" s="11"/>
    </row>
    <row r="2131" spans="1:23" ht="12.75" x14ac:dyDescent="0.2">
      <c r="A2131" s="5"/>
      <c r="B2131" s="5"/>
      <c r="C2131" s="9"/>
      <c r="D2131" s="9"/>
      <c r="E2131" s="9"/>
      <c r="F2131" s="9"/>
      <c r="G2131" s="9"/>
      <c r="H2131" s="9"/>
      <c r="U2131" s="11"/>
      <c r="V2131" s="11"/>
      <c r="W2131" s="11"/>
    </row>
    <row r="2132" spans="1:23" ht="12.75" x14ac:dyDescent="0.2">
      <c r="A2132" s="5"/>
      <c r="B2132" s="5"/>
      <c r="C2132" s="9"/>
      <c r="D2132" s="9"/>
      <c r="E2132" s="9"/>
      <c r="F2132" s="9"/>
      <c r="G2132" s="9"/>
      <c r="H2132" s="9"/>
      <c r="U2132" s="11"/>
      <c r="V2132" s="11"/>
      <c r="W2132" s="11"/>
    </row>
    <row r="2133" spans="1:23" ht="12.75" x14ac:dyDescent="0.2">
      <c r="A2133" s="5"/>
      <c r="B2133" s="5"/>
      <c r="C2133" s="9"/>
      <c r="D2133" s="9"/>
      <c r="E2133" s="9"/>
      <c r="F2133" s="9"/>
      <c r="G2133" s="9"/>
      <c r="H2133" s="9"/>
      <c r="U2133" s="11"/>
      <c r="V2133" s="11"/>
      <c r="W2133" s="11"/>
    </row>
    <row r="2134" spans="1:23" ht="12.75" x14ac:dyDescent="0.2">
      <c r="A2134" s="5"/>
      <c r="B2134" s="5"/>
      <c r="C2134" s="9"/>
      <c r="D2134" s="9"/>
      <c r="E2134" s="9"/>
      <c r="F2134" s="9"/>
      <c r="G2134" s="9"/>
      <c r="H2134" s="9"/>
      <c r="U2134" s="11"/>
      <c r="V2134" s="11"/>
      <c r="W2134" s="11"/>
    </row>
    <row r="2135" spans="1:23" ht="12.75" x14ac:dyDescent="0.2">
      <c r="A2135" s="5"/>
      <c r="B2135" s="5"/>
      <c r="C2135" s="9"/>
      <c r="D2135" s="9"/>
      <c r="E2135" s="9"/>
      <c r="F2135" s="9"/>
      <c r="G2135" s="9"/>
      <c r="H2135" s="9"/>
      <c r="U2135" s="11"/>
      <c r="V2135" s="11"/>
      <c r="W2135" s="11"/>
    </row>
    <row r="2136" spans="1:23" ht="12.75" x14ac:dyDescent="0.2">
      <c r="A2136" s="5"/>
      <c r="B2136" s="5"/>
      <c r="C2136" s="9"/>
      <c r="D2136" s="9"/>
      <c r="E2136" s="9"/>
      <c r="F2136" s="9"/>
      <c r="G2136" s="9"/>
      <c r="H2136" s="9"/>
      <c r="U2136" s="11"/>
      <c r="V2136" s="11"/>
      <c r="W2136" s="11"/>
    </row>
    <row r="2137" spans="1:23" ht="12.75" x14ac:dyDescent="0.2">
      <c r="A2137" s="5"/>
      <c r="B2137" s="5"/>
      <c r="C2137" s="9"/>
      <c r="D2137" s="9"/>
      <c r="E2137" s="9"/>
      <c r="F2137" s="9"/>
      <c r="G2137" s="9"/>
      <c r="H2137" s="9"/>
      <c r="U2137" s="11"/>
      <c r="V2137" s="11"/>
      <c r="W2137" s="11"/>
    </row>
    <row r="2138" spans="1:23" ht="12.75" x14ac:dyDescent="0.2">
      <c r="A2138" s="5"/>
      <c r="B2138" s="5"/>
      <c r="C2138" s="9"/>
      <c r="D2138" s="9"/>
      <c r="E2138" s="9"/>
      <c r="F2138" s="9"/>
      <c r="G2138" s="9"/>
      <c r="H2138" s="9"/>
      <c r="U2138" s="11"/>
      <c r="V2138" s="11"/>
      <c r="W2138" s="11"/>
    </row>
    <row r="2139" spans="1:23" ht="12.75" x14ac:dyDescent="0.2">
      <c r="A2139" s="5"/>
      <c r="B2139" s="5"/>
      <c r="C2139" s="9"/>
      <c r="D2139" s="9"/>
      <c r="E2139" s="9"/>
      <c r="F2139" s="9"/>
      <c r="G2139" s="9"/>
      <c r="H2139" s="9"/>
      <c r="U2139" s="11"/>
      <c r="V2139" s="11"/>
      <c r="W2139" s="11"/>
    </row>
    <row r="2140" spans="1:23" ht="12.75" x14ac:dyDescent="0.2">
      <c r="A2140" s="5"/>
      <c r="B2140" s="5"/>
      <c r="C2140" s="9"/>
      <c r="D2140" s="9"/>
      <c r="E2140" s="9"/>
      <c r="F2140" s="9"/>
      <c r="G2140" s="9"/>
      <c r="H2140" s="9"/>
      <c r="U2140" s="11"/>
      <c r="V2140" s="11"/>
      <c r="W2140" s="11"/>
    </row>
    <row r="2141" spans="1:23" ht="12.75" x14ac:dyDescent="0.2">
      <c r="A2141" s="5"/>
      <c r="B2141" s="5"/>
      <c r="C2141" s="9"/>
      <c r="D2141" s="9"/>
      <c r="E2141" s="9"/>
      <c r="F2141" s="9"/>
      <c r="G2141" s="9"/>
      <c r="H2141" s="9"/>
      <c r="U2141" s="11"/>
      <c r="V2141" s="11"/>
      <c r="W2141" s="11"/>
    </row>
    <row r="2142" spans="1:23" ht="12.75" x14ac:dyDescent="0.2">
      <c r="A2142" s="5"/>
      <c r="B2142" s="5"/>
      <c r="C2142" s="9"/>
      <c r="D2142" s="9"/>
      <c r="E2142" s="9"/>
      <c r="F2142" s="9"/>
      <c r="G2142" s="9"/>
      <c r="H2142" s="9"/>
      <c r="U2142" s="11"/>
      <c r="V2142" s="11"/>
      <c r="W2142" s="11"/>
    </row>
    <row r="2143" spans="1:23" ht="12.75" x14ac:dyDescent="0.2">
      <c r="A2143" s="5"/>
      <c r="B2143" s="5"/>
      <c r="C2143" s="9"/>
      <c r="D2143" s="9"/>
      <c r="E2143" s="9"/>
      <c r="F2143" s="9"/>
      <c r="G2143" s="9"/>
      <c r="H2143" s="9"/>
      <c r="U2143" s="11"/>
      <c r="V2143" s="11"/>
      <c r="W2143" s="11"/>
    </row>
    <row r="2144" spans="1:23" ht="12.75" x14ac:dyDescent="0.2">
      <c r="A2144" s="5"/>
      <c r="B2144" s="5"/>
      <c r="C2144" s="9"/>
      <c r="D2144" s="9"/>
      <c r="E2144" s="9"/>
      <c r="F2144" s="9"/>
      <c r="G2144" s="9"/>
      <c r="H2144" s="9"/>
      <c r="U2144" s="11"/>
      <c r="V2144" s="11"/>
      <c r="W2144" s="11"/>
    </row>
    <row r="2145" spans="1:23" ht="12.75" x14ac:dyDescent="0.2">
      <c r="A2145" s="5"/>
      <c r="B2145" s="5"/>
      <c r="C2145" s="9"/>
      <c r="D2145" s="9"/>
      <c r="E2145" s="9"/>
      <c r="F2145" s="9"/>
      <c r="G2145" s="9"/>
      <c r="H2145" s="9"/>
      <c r="U2145" s="11"/>
      <c r="V2145" s="11"/>
      <c r="W2145" s="11"/>
    </row>
    <row r="2146" spans="1:23" ht="12.75" x14ac:dyDescent="0.2">
      <c r="A2146" s="5"/>
      <c r="B2146" s="5"/>
      <c r="C2146" s="9"/>
      <c r="D2146" s="9"/>
      <c r="E2146" s="9"/>
      <c r="F2146" s="9"/>
      <c r="G2146" s="9"/>
      <c r="H2146" s="9"/>
      <c r="U2146" s="11"/>
      <c r="V2146" s="11"/>
      <c r="W2146" s="11"/>
    </row>
    <row r="2147" spans="1:23" ht="12.75" x14ac:dyDescent="0.2">
      <c r="A2147" s="5"/>
      <c r="B2147" s="5"/>
      <c r="C2147" s="9"/>
      <c r="D2147" s="9"/>
      <c r="E2147" s="9"/>
      <c r="F2147" s="9"/>
      <c r="G2147" s="9"/>
      <c r="H2147" s="9"/>
      <c r="U2147" s="11"/>
      <c r="V2147" s="11"/>
      <c r="W2147" s="11"/>
    </row>
    <row r="2148" spans="1:23" ht="12.75" x14ac:dyDescent="0.2">
      <c r="A2148" s="5"/>
      <c r="B2148" s="5"/>
      <c r="C2148" s="9"/>
      <c r="D2148" s="9"/>
      <c r="E2148" s="9"/>
      <c r="F2148" s="9"/>
      <c r="G2148" s="9"/>
      <c r="H2148" s="9"/>
      <c r="U2148" s="11"/>
      <c r="V2148" s="11"/>
      <c r="W2148" s="11"/>
    </row>
    <row r="2149" spans="1:23" ht="12.75" x14ac:dyDescent="0.2">
      <c r="A2149" s="5"/>
      <c r="B2149" s="5"/>
      <c r="C2149" s="9"/>
      <c r="D2149" s="9"/>
      <c r="E2149" s="9"/>
      <c r="F2149" s="9"/>
      <c r="G2149" s="9"/>
      <c r="H2149" s="9"/>
      <c r="U2149" s="11"/>
      <c r="V2149" s="11"/>
      <c r="W2149" s="11"/>
    </row>
    <row r="2150" spans="1:23" ht="12.75" x14ac:dyDescent="0.2">
      <c r="A2150" s="5"/>
      <c r="B2150" s="5"/>
      <c r="C2150" s="9"/>
      <c r="D2150" s="9"/>
      <c r="E2150" s="9"/>
      <c r="F2150" s="9"/>
      <c r="G2150" s="9"/>
      <c r="H2150" s="9"/>
      <c r="U2150" s="11"/>
      <c r="V2150" s="11"/>
      <c r="W2150" s="11"/>
    </row>
    <row r="2151" spans="1:23" ht="12.75" x14ac:dyDescent="0.2">
      <c r="A2151" s="5"/>
      <c r="B2151" s="5"/>
      <c r="C2151" s="9"/>
      <c r="D2151" s="9"/>
      <c r="E2151" s="9"/>
      <c r="F2151" s="9"/>
      <c r="G2151" s="9"/>
      <c r="H2151" s="9"/>
      <c r="U2151" s="11"/>
      <c r="V2151" s="11"/>
      <c r="W2151" s="11"/>
    </row>
    <row r="2152" spans="1:23" ht="12.75" x14ac:dyDescent="0.2">
      <c r="A2152" s="5"/>
      <c r="B2152" s="5"/>
      <c r="C2152" s="9"/>
      <c r="D2152" s="9"/>
      <c r="E2152" s="9"/>
      <c r="F2152" s="9"/>
      <c r="G2152" s="9"/>
      <c r="H2152" s="9"/>
      <c r="U2152" s="11"/>
      <c r="V2152" s="11"/>
      <c r="W2152" s="11"/>
    </row>
    <row r="2153" spans="1:23" ht="12.75" x14ac:dyDescent="0.2">
      <c r="A2153" s="5"/>
      <c r="B2153" s="5"/>
      <c r="C2153" s="9"/>
      <c r="D2153" s="9"/>
      <c r="E2153" s="9"/>
      <c r="F2153" s="9"/>
      <c r="G2153" s="9"/>
      <c r="H2153" s="9"/>
      <c r="U2153" s="11"/>
      <c r="V2153" s="11"/>
      <c r="W2153" s="11"/>
    </row>
    <row r="2154" spans="1:23" ht="12.75" x14ac:dyDescent="0.2">
      <c r="A2154" s="5"/>
      <c r="B2154" s="5"/>
      <c r="C2154" s="9"/>
      <c r="D2154" s="9"/>
      <c r="E2154" s="9"/>
      <c r="F2154" s="9"/>
      <c r="G2154" s="9"/>
      <c r="H2154" s="9"/>
      <c r="U2154" s="11"/>
      <c r="V2154" s="11"/>
      <c r="W2154" s="11"/>
    </row>
    <row r="2155" spans="1:23" ht="12.75" x14ac:dyDescent="0.2">
      <c r="A2155" s="5"/>
      <c r="B2155" s="5"/>
      <c r="C2155" s="9"/>
      <c r="D2155" s="9"/>
      <c r="E2155" s="9"/>
      <c r="F2155" s="9"/>
      <c r="G2155" s="9"/>
      <c r="H2155" s="9"/>
      <c r="U2155" s="11"/>
      <c r="V2155" s="11"/>
      <c r="W2155" s="11"/>
    </row>
    <row r="2156" spans="1:23" ht="12.75" x14ac:dyDescent="0.2">
      <c r="A2156" s="5"/>
      <c r="B2156" s="5"/>
      <c r="C2156" s="9"/>
      <c r="D2156" s="9"/>
      <c r="E2156" s="9"/>
      <c r="F2156" s="9"/>
      <c r="G2156" s="9"/>
      <c r="H2156" s="9"/>
      <c r="U2156" s="11"/>
      <c r="V2156" s="11"/>
      <c r="W2156" s="11"/>
    </row>
    <row r="2157" spans="1:23" ht="12.75" x14ac:dyDescent="0.2">
      <c r="A2157" s="5"/>
      <c r="B2157" s="5"/>
      <c r="C2157" s="9"/>
      <c r="D2157" s="9"/>
      <c r="E2157" s="9"/>
      <c r="F2157" s="9"/>
      <c r="G2157" s="9"/>
      <c r="H2157" s="9"/>
      <c r="U2157" s="11"/>
      <c r="V2157" s="11"/>
      <c r="W2157" s="11"/>
    </row>
    <row r="2158" spans="1:23" ht="12.75" x14ac:dyDescent="0.2">
      <c r="A2158" s="5"/>
      <c r="B2158" s="5"/>
      <c r="C2158" s="9"/>
      <c r="D2158" s="9"/>
      <c r="E2158" s="9"/>
      <c r="F2158" s="9"/>
      <c r="G2158" s="9"/>
      <c r="H2158" s="9"/>
      <c r="U2158" s="11"/>
      <c r="V2158" s="11"/>
      <c r="W2158" s="11"/>
    </row>
    <row r="2159" spans="1:23" ht="12.75" x14ac:dyDescent="0.2">
      <c r="A2159" s="5"/>
      <c r="B2159" s="5"/>
      <c r="C2159" s="9"/>
      <c r="D2159" s="9"/>
      <c r="E2159" s="9"/>
      <c r="F2159" s="9"/>
      <c r="G2159" s="9"/>
      <c r="H2159" s="9"/>
      <c r="U2159" s="11"/>
      <c r="V2159" s="11"/>
      <c r="W2159" s="11"/>
    </row>
    <row r="2160" spans="1:23" ht="12.75" x14ac:dyDescent="0.2">
      <c r="A2160" s="5"/>
      <c r="B2160" s="5"/>
      <c r="C2160" s="9"/>
      <c r="D2160" s="9"/>
      <c r="E2160" s="9"/>
      <c r="F2160" s="9"/>
      <c r="G2160" s="9"/>
      <c r="H2160" s="9"/>
      <c r="U2160" s="11"/>
      <c r="V2160" s="11"/>
      <c r="W2160" s="11"/>
    </row>
    <row r="2161" spans="1:23" ht="12.75" x14ac:dyDescent="0.2">
      <c r="A2161" s="5"/>
      <c r="B2161" s="5"/>
      <c r="C2161" s="9"/>
      <c r="D2161" s="9"/>
      <c r="E2161" s="9"/>
      <c r="F2161" s="9"/>
      <c r="G2161" s="9"/>
      <c r="H2161" s="9"/>
      <c r="U2161" s="11"/>
      <c r="V2161" s="11"/>
      <c r="W2161" s="11"/>
    </row>
    <row r="2162" spans="1:23" ht="12.75" x14ac:dyDescent="0.2">
      <c r="A2162" s="5"/>
      <c r="B2162" s="5"/>
      <c r="C2162" s="9"/>
      <c r="D2162" s="9"/>
      <c r="E2162" s="9"/>
      <c r="F2162" s="9"/>
      <c r="G2162" s="9"/>
      <c r="H2162" s="9"/>
      <c r="U2162" s="11"/>
      <c r="V2162" s="11"/>
      <c r="W2162" s="11"/>
    </row>
    <row r="2163" spans="1:23" ht="12.75" x14ac:dyDescent="0.2">
      <c r="A2163" s="5"/>
      <c r="B2163" s="5"/>
      <c r="C2163" s="9"/>
      <c r="D2163" s="9"/>
      <c r="E2163" s="9"/>
      <c r="F2163" s="9"/>
      <c r="G2163" s="9"/>
      <c r="H2163" s="9"/>
      <c r="U2163" s="11"/>
      <c r="V2163" s="11"/>
      <c r="W2163" s="11"/>
    </row>
    <row r="2164" spans="1:23" ht="12.75" x14ac:dyDescent="0.2">
      <c r="A2164" s="5"/>
      <c r="B2164" s="5"/>
      <c r="C2164" s="9"/>
      <c r="D2164" s="9"/>
      <c r="E2164" s="9"/>
      <c r="F2164" s="9"/>
      <c r="G2164" s="9"/>
      <c r="H2164" s="9"/>
      <c r="U2164" s="11"/>
      <c r="V2164" s="11"/>
      <c r="W2164" s="11"/>
    </row>
    <row r="2165" spans="1:23" ht="12.75" x14ac:dyDescent="0.2">
      <c r="A2165" s="5"/>
      <c r="B2165" s="5"/>
      <c r="C2165" s="9"/>
      <c r="D2165" s="9"/>
      <c r="E2165" s="9"/>
      <c r="F2165" s="9"/>
      <c r="G2165" s="9"/>
      <c r="H2165" s="9"/>
      <c r="U2165" s="11"/>
      <c r="V2165" s="11"/>
      <c r="W2165" s="11"/>
    </row>
    <row r="2166" spans="1:23" ht="12.75" x14ac:dyDescent="0.2">
      <c r="A2166" s="5"/>
      <c r="B2166" s="5"/>
      <c r="C2166" s="9"/>
      <c r="D2166" s="9"/>
      <c r="E2166" s="9"/>
      <c r="F2166" s="9"/>
      <c r="G2166" s="9"/>
      <c r="H2166" s="9"/>
      <c r="U2166" s="11"/>
      <c r="V2166" s="11"/>
      <c r="W2166" s="11"/>
    </row>
    <row r="2167" spans="1:23" ht="12.75" x14ac:dyDescent="0.2">
      <c r="A2167" s="5"/>
      <c r="B2167" s="5"/>
      <c r="C2167" s="9"/>
      <c r="D2167" s="9"/>
      <c r="E2167" s="9"/>
      <c r="F2167" s="9"/>
      <c r="G2167" s="9"/>
      <c r="H2167" s="9"/>
      <c r="U2167" s="11"/>
      <c r="V2167" s="11"/>
      <c r="W2167" s="11"/>
    </row>
    <row r="2168" spans="1:23" ht="12.75" x14ac:dyDescent="0.2">
      <c r="A2168" s="5"/>
      <c r="B2168" s="5"/>
      <c r="C2168" s="9"/>
      <c r="D2168" s="9"/>
      <c r="E2168" s="9"/>
      <c r="F2168" s="9"/>
      <c r="G2168" s="9"/>
      <c r="H2168" s="9"/>
      <c r="U2168" s="11"/>
      <c r="V2168" s="11"/>
      <c r="W2168" s="11"/>
    </row>
    <row r="2169" spans="1:23" ht="12.75" x14ac:dyDescent="0.2">
      <c r="A2169" s="5"/>
      <c r="B2169" s="5"/>
      <c r="C2169" s="9"/>
      <c r="D2169" s="9"/>
      <c r="E2169" s="9"/>
      <c r="F2169" s="9"/>
      <c r="G2169" s="9"/>
      <c r="H2169" s="9"/>
      <c r="U2169" s="11"/>
      <c r="V2169" s="11"/>
      <c r="W2169" s="11"/>
    </row>
    <row r="2170" spans="1:23" ht="12.75" x14ac:dyDescent="0.2">
      <c r="A2170" s="5"/>
      <c r="B2170" s="5"/>
      <c r="C2170" s="9"/>
      <c r="D2170" s="9"/>
      <c r="E2170" s="9"/>
      <c r="F2170" s="9"/>
      <c r="G2170" s="9"/>
      <c r="H2170" s="9"/>
      <c r="U2170" s="11"/>
      <c r="V2170" s="11"/>
      <c r="W2170" s="11"/>
    </row>
    <row r="2171" spans="1:23" ht="12.75" x14ac:dyDescent="0.2">
      <c r="A2171" s="5"/>
      <c r="B2171" s="5"/>
      <c r="C2171" s="9"/>
      <c r="D2171" s="9"/>
      <c r="E2171" s="9"/>
      <c r="F2171" s="9"/>
      <c r="G2171" s="9"/>
      <c r="H2171" s="9"/>
      <c r="U2171" s="11"/>
      <c r="V2171" s="11"/>
      <c r="W2171" s="11"/>
    </row>
    <row r="2172" spans="1:23" ht="12.75" x14ac:dyDescent="0.2">
      <c r="A2172" s="5"/>
      <c r="B2172" s="5"/>
      <c r="C2172" s="9"/>
      <c r="D2172" s="9"/>
      <c r="E2172" s="9"/>
      <c r="F2172" s="9"/>
      <c r="G2172" s="9"/>
      <c r="H2172" s="9"/>
      <c r="U2172" s="11"/>
      <c r="V2172" s="11"/>
      <c r="W2172" s="11"/>
    </row>
    <row r="2173" spans="1:23" ht="12.75" x14ac:dyDescent="0.2">
      <c r="A2173" s="5"/>
      <c r="B2173" s="5"/>
      <c r="C2173" s="9"/>
      <c r="D2173" s="9"/>
      <c r="E2173" s="9"/>
      <c r="F2173" s="9"/>
      <c r="G2173" s="9"/>
      <c r="H2173" s="9"/>
      <c r="U2173" s="11"/>
      <c r="V2173" s="11"/>
      <c r="W2173" s="11"/>
    </row>
    <row r="2174" spans="1:23" ht="12.75" x14ac:dyDescent="0.2">
      <c r="A2174" s="5"/>
      <c r="B2174" s="5"/>
      <c r="C2174" s="9"/>
      <c r="D2174" s="9"/>
      <c r="E2174" s="9"/>
      <c r="F2174" s="9"/>
      <c r="G2174" s="9"/>
      <c r="H2174" s="9"/>
      <c r="U2174" s="11"/>
      <c r="V2174" s="11"/>
      <c r="W2174" s="11"/>
    </row>
    <row r="2175" spans="1:23" ht="12.75" x14ac:dyDescent="0.2">
      <c r="A2175" s="5"/>
      <c r="B2175" s="5"/>
      <c r="C2175" s="9"/>
      <c r="D2175" s="9"/>
      <c r="E2175" s="9"/>
      <c r="F2175" s="9"/>
      <c r="G2175" s="9"/>
      <c r="H2175" s="9"/>
      <c r="U2175" s="11"/>
      <c r="V2175" s="11"/>
      <c r="W2175" s="11"/>
    </row>
    <row r="2176" spans="1:23" ht="12.75" x14ac:dyDescent="0.2">
      <c r="A2176" s="5"/>
      <c r="B2176" s="5"/>
      <c r="C2176" s="9"/>
      <c r="D2176" s="9"/>
      <c r="E2176" s="9"/>
      <c r="F2176" s="9"/>
      <c r="G2176" s="9"/>
      <c r="H2176" s="9"/>
      <c r="U2176" s="11"/>
      <c r="V2176" s="11"/>
      <c r="W2176" s="11"/>
    </row>
    <row r="2177" spans="1:23" ht="12.75" x14ac:dyDescent="0.2">
      <c r="A2177" s="5"/>
      <c r="B2177" s="5"/>
      <c r="C2177" s="9"/>
      <c r="D2177" s="9"/>
      <c r="E2177" s="9"/>
      <c r="F2177" s="9"/>
      <c r="G2177" s="9"/>
      <c r="H2177" s="9"/>
      <c r="U2177" s="11"/>
      <c r="V2177" s="11"/>
      <c r="W2177" s="11"/>
    </row>
    <row r="2178" spans="1:23" ht="12.75" x14ac:dyDescent="0.2">
      <c r="A2178" s="5"/>
      <c r="B2178" s="5"/>
      <c r="C2178" s="9"/>
      <c r="D2178" s="9"/>
      <c r="E2178" s="9"/>
      <c r="F2178" s="9"/>
      <c r="G2178" s="9"/>
      <c r="H2178" s="9"/>
      <c r="U2178" s="11"/>
      <c r="V2178" s="11"/>
      <c r="W2178" s="11"/>
    </row>
    <row r="2179" spans="1:23" ht="12.75" x14ac:dyDescent="0.2">
      <c r="A2179" s="5"/>
      <c r="B2179" s="5"/>
      <c r="C2179" s="9"/>
      <c r="D2179" s="9"/>
      <c r="E2179" s="9"/>
      <c r="F2179" s="9"/>
      <c r="G2179" s="9"/>
      <c r="H2179" s="9"/>
      <c r="U2179" s="11"/>
      <c r="V2179" s="11"/>
      <c r="W2179" s="11"/>
    </row>
    <row r="2180" spans="1:23" ht="12.75" x14ac:dyDescent="0.2">
      <c r="A2180" s="5"/>
      <c r="B2180" s="5"/>
      <c r="C2180" s="9"/>
      <c r="D2180" s="9"/>
      <c r="E2180" s="9"/>
      <c r="F2180" s="9"/>
      <c r="G2180" s="9"/>
      <c r="H2180" s="9"/>
      <c r="U2180" s="11"/>
      <c r="V2180" s="11"/>
      <c r="W2180" s="11"/>
    </row>
    <row r="2181" spans="1:23" ht="12.75" x14ac:dyDescent="0.2">
      <c r="A2181" s="5"/>
      <c r="B2181" s="5"/>
      <c r="C2181" s="9"/>
      <c r="D2181" s="9"/>
      <c r="E2181" s="9"/>
      <c r="F2181" s="9"/>
      <c r="G2181" s="9"/>
      <c r="H2181" s="9"/>
      <c r="U2181" s="11"/>
      <c r="V2181" s="11"/>
      <c r="W2181" s="11"/>
    </row>
    <row r="2182" spans="1:23" ht="12.75" x14ac:dyDescent="0.2">
      <c r="A2182" s="5"/>
      <c r="B2182" s="5"/>
      <c r="C2182" s="9"/>
      <c r="D2182" s="9"/>
      <c r="E2182" s="9"/>
      <c r="F2182" s="9"/>
      <c r="G2182" s="9"/>
      <c r="H2182" s="9"/>
      <c r="U2182" s="11"/>
      <c r="V2182" s="11"/>
      <c r="W2182" s="11"/>
    </row>
    <row r="2183" spans="1:23" ht="12.75" x14ac:dyDescent="0.2">
      <c r="A2183" s="5"/>
      <c r="B2183" s="5"/>
      <c r="C2183" s="9"/>
      <c r="D2183" s="9"/>
      <c r="E2183" s="9"/>
      <c r="F2183" s="9"/>
      <c r="G2183" s="9"/>
      <c r="H2183" s="9"/>
      <c r="U2183" s="11"/>
      <c r="V2183" s="11"/>
      <c r="W2183" s="11"/>
    </row>
    <row r="2184" spans="1:23" ht="12.75" x14ac:dyDescent="0.2">
      <c r="A2184" s="5"/>
      <c r="B2184" s="5"/>
      <c r="C2184" s="9"/>
      <c r="D2184" s="9"/>
      <c r="E2184" s="9"/>
      <c r="F2184" s="9"/>
      <c r="G2184" s="9"/>
      <c r="H2184" s="9"/>
      <c r="U2184" s="11"/>
      <c r="V2184" s="11"/>
      <c r="W2184" s="11"/>
    </row>
    <row r="2185" spans="1:23" ht="12.75" x14ac:dyDescent="0.2">
      <c r="A2185" s="5"/>
      <c r="B2185" s="5"/>
      <c r="C2185" s="9"/>
      <c r="D2185" s="9"/>
      <c r="E2185" s="9"/>
      <c r="F2185" s="9"/>
      <c r="G2185" s="9"/>
      <c r="H2185" s="9"/>
      <c r="U2185" s="11"/>
      <c r="V2185" s="11"/>
      <c r="W2185" s="11"/>
    </row>
    <row r="2186" spans="1:23" ht="12.75" x14ac:dyDescent="0.2">
      <c r="A2186" s="5"/>
      <c r="B2186" s="5"/>
      <c r="C2186" s="9"/>
      <c r="D2186" s="9"/>
      <c r="E2186" s="9"/>
      <c r="F2186" s="9"/>
      <c r="G2186" s="9"/>
      <c r="H2186" s="9"/>
      <c r="U2186" s="11"/>
      <c r="V2186" s="11"/>
      <c r="W2186" s="11"/>
    </row>
    <row r="2187" spans="1:23" ht="12.75" x14ac:dyDescent="0.2">
      <c r="A2187" s="5"/>
      <c r="B2187" s="5"/>
      <c r="C2187" s="9"/>
      <c r="D2187" s="9"/>
      <c r="E2187" s="9"/>
      <c r="F2187" s="9"/>
      <c r="G2187" s="9"/>
      <c r="H2187" s="9"/>
      <c r="U2187" s="11"/>
      <c r="V2187" s="11"/>
      <c r="W2187" s="11"/>
    </row>
    <row r="2188" spans="1:23" ht="12.75" x14ac:dyDescent="0.2">
      <c r="A2188" s="5"/>
      <c r="B2188" s="5"/>
      <c r="C2188" s="9"/>
      <c r="D2188" s="9"/>
      <c r="E2188" s="9"/>
      <c r="F2188" s="9"/>
      <c r="G2188" s="9"/>
      <c r="H2188" s="9"/>
      <c r="U2188" s="11"/>
      <c r="V2188" s="11"/>
      <c r="W2188" s="11"/>
    </row>
    <row r="2189" spans="1:23" ht="12.75" x14ac:dyDescent="0.2">
      <c r="A2189" s="5"/>
      <c r="B2189" s="5"/>
      <c r="C2189" s="9"/>
      <c r="D2189" s="9"/>
      <c r="E2189" s="9"/>
      <c r="F2189" s="9"/>
      <c r="G2189" s="9"/>
      <c r="H2189" s="9"/>
      <c r="U2189" s="11"/>
      <c r="V2189" s="11"/>
      <c r="W2189" s="11"/>
    </row>
    <row r="2190" spans="1:23" ht="12.75" x14ac:dyDescent="0.2">
      <c r="A2190" s="5"/>
      <c r="B2190" s="5"/>
      <c r="C2190" s="9"/>
      <c r="D2190" s="9"/>
      <c r="E2190" s="9"/>
      <c r="F2190" s="9"/>
      <c r="G2190" s="9"/>
      <c r="H2190" s="9"/>
      <c r="U2190" s="11"/>
      <c r="V2190" s="11"/>
      <c r="W2190" s="11"/>
    </row>
    <row r="2191" spans="1:23" ht="12.75" x14ac:dyDescent="0.2">
      <c r="A2191" s="5"/>
      <c r="B2191" s="5"/>
      <c r="C2191" s="9"/>
      <c r="D2191" s="9"/>
      <c r="E2191" s="9"/>
      <c r="F2191" s="9"/>
      <c r="G2191" s="9"/>
      <c r="H2191" s="9"/>
      <c r="U2191" s="11"/>
      <c r="V2191" s="11"/>
      <c r="W2191" s="11"/>
    </row>
    <row r="2192" spans="1:23" ht="12.75" x14ac:dyDescent="0.2">
      <c r="A2192" s="5"/>
      <c r="B2192" s="5"/>
      <c r="C2192" s="9"/>
      <c r="D2192" s="9"/>
      <c r="E2192" s="9"/>
      <c r="F2192" s="9"/>
      <c r="G2192" s="9"/>
      <c r="H2192" s="9"/>
      <c r="U2192" s="11"/>
      <c r="V2192" s="11"/>
      <c r="W2192" s="11"/>
    </row>
    <row r="2193" spans="1:23" ht="12.75" x14ac:dyDescent="0.2">
      <c r="A2193" s="5"/>
      <c r="B2193" s="5"/>
      <c r="C2193" s="9"/>
      <c r="D2193" s="9"/>
      <c r="E2193" s="9"/>
      <c r="F2193" s="9"/>
      <c r="G2193" s="9"/>
      <c r="H2193" s="9"/>
      <c r="U2193" s="11"/>
      <c r="V2193" s="11"/>
      <c r="W2193" s="11"/>
    </row>
    <row r="2194" spans="1:23" ht="12.75" x14ac:dyDescent="0.2">
      <c r="A2194" s="5"/>
      <c r="B2194" s="5"/>
      <c r="C2194" s="9"/>
      <c r="D2194" s="9"/>
      <c r="E2194" s="9"/>
      <c r="F2194" s="9"/>
      <c r="G2194" s="9"/>
      <c r="H2194" s="9"/>
      <c r="U2194" s="11"/>
      <c r="V2194" s="11"/>
      <c r="W2194" s="11"/>
    </row>
    <row r="2195" spans="1:23" ht="12.75" x14ac:dyDescent="0.2">
      <c r="A2195" s="5"/>
      <c r="B2195" s="5"/>
      <c r="C2195" s="9"/>
      <c r="D2195" s="9"/>
      <c r="E2195" s="9"/>
      <c r="F2195" s="9"/>
      <c r="G2195" s="9"/>
      <c r="H2195" s="9"/>
      <c r="U2195" s="11"/>
      <c r="V2195" s="11"/>
      <c r="W2195" s="11"/>
    </row>
    <row r="2196" spans="1:23" ht="12.75" x14ac:dyDescent="0.2">
      <c r="A2196" s="5"/>
      <c r="B2196" s="5"/>
      <c r="C2196" s="9"/>
      <c r="D2196" s="9"/>
      <c r="E2196" s="9"/>
      <c r="F2196" s="9"/>
      <c r="G2196" s="9"/>
      <c r="H2196" s="9"/>
      <c r="U2196" s="11"/>
      <c r="V2196" s="11"/>
      <c r="W2196" s="11"/>
    </row>
    <row r="2197" spans="1:23" ht="12.75" x14ac:dyDescent="0.2">
      <c r="A2197" s="5"/>
      <c r="B2197" s="5"/>
      <c r="C2197" s="9"/>
      <c r="D2197" s="9"/>
      <c r="E2197" s="9"/>
      <c r="F2197" s="9"/>
      <c r="G2197" s="9"/>
      <c r="H2197" s="9"/>
      <c r="U2197" s="11"/>
      <c r="V2197" s="11"/>
      <c r="W2197" s="11"/>
    </row>
    <row r="2198" spans="1:23" ht="12.75" x14ac:dyDescent="0.2">
      <c r="A2198" s="5"/>
      <c r="B2198" s="5"/>
      <c r="C2198" s="9"/>
      <c r="D2198" s="9"/>
      <c r="E2198" s="9"/>
      <c r="F2198" s="9"/>
      <c r="G2198" s="9"/>
      <c r="H2198" s="9"/>
      <c r="U2198" s="11"/>
      <c r="V2198" s="11"/>
      <c r="W2198" s="11"/>
    </row>
    <row r="2199" spans="1:23" ht="12.75" x14ac:dyDescent="0.2">
      <c r="A2199" s="5"/>
      <c r="B2199" s="5"/>
      <c r="C2199" s="9"/>
      <c r="D2199" s="9"/>
      <c r="E2199" s="9"/>
      <c r="F2199" s="9"/>
      <c r="G2199" s="9"/>
      <c r="H2199" s="9"/>
      <c r="U2199" s="11"/>
      <c r="V2199" s="11"/>
      <c r="W2199" s="11"/>
    </row>
    <row r="2200" spans="1:23" ht="12.75" x14ac:dyDescent="0.2">
      <c r="A2200" s="5"/>
      <c r="B2200" s="5"/>
      <c r="C2200" s="9"/>
      <c r="D2200" s="9"/>
      <c r="E2200" s="9"/>
      <c r="F2200" s="9"/>
      <c r="G2200" s="9"/>
      <c r="H2200" s="9"/>
      <c r="U2200" s="11"/>
      <c r="V2200" s="11"/>
      <c r="W2200" s="11"/>
    </row>
    <row r="2201" spans="1:23" ht="12.75" x14ac:dyDescent="0.2">
      <c r="A2201" s="5"/>
      <c r="B2201" s="5"/>
      <c r="C2201" s="9"/>
      <c r="D2201" s="9"/>
      <c r="E2201" s="9"/>
      <c r="F2201" s="9"/>
      <c r="G2201" s="9"/>
      <c r="H2201" s="9"/>
      <c r="U2201" s="11"/>
      <c r="V2201" s="11"/>
      <c r="W2201" s="11"/>
    </row>
    <row r="2202" spans="1:23" ht="12.75" x14ac:dyDescent="0.2">
      <c r="A2202" s="5"/>
      <c r="B2202" s="5"/>
      <c r="C2202" s="9"/>
      <c r="D2202" s="9"/>
      <c r="E2202" s="9"/>
      <c r="F2202" s="9"/>
      <c r="G2202" s="9"/>
      <c r="H2202" s="9"/>
      <c r="U2202" s="11"/>
      <c r="V2202" s="11"/>
      <c r="W2202" s="11"/>
    </row>
    <row r="2203" spans="1:23" ht="12.75" x14ac:dyDescent="0.2">
      <c r="A2203" s="5"/>
      <c r="B2203" s="5"/>
      <c r="C2203" s="9"/>
      <c r="D2203" s="9"/>
      <c r="E2203" s="9"/>
      <c r="F2203" s="9"/>
      <c r="G2203" s="9"/>
      <c r="H2203" s="9"/>
      <c r="U2203" s="11"/>
      <c r="V2203" s="11"/>
      <c r="W2203" s="11"/>
    </row>
    <row r="2204" spans="1:23" ht="12.75" x14ac:dyDescent="0.2">
      <c r="A2204" s="5"/>
      <c r="B2204" s="5"/>
      <c r="C2204" s="9"/>
      <c r="D2204" s="9"/>
      <c r="E2204" s="9"/>
      <c r="F2204" s="9"/>
      <c r="G2204" s="9"/>
      <c r="H2204" s="9"/>
      <c r="U2204" s="11"/>
      <c r="V2204" s="11"/>
      <c r="W2204" s="11"/>
    </row>
    <row r="2205" spans="1:23" ht="12.75" x14ac:dyDescent="0.2">
      <c r="A2205" s="5"/>
      <c r="B2205" s="5"/>
      <c r="C2205" s="9"/>
      <c r="D2205" s="9"/>
      <c r="E2205" s="9"/>
      <c r="F2205" s="9"/>
      <c r="G2205" s="9"/>
      <c r="H2205" s="9"/>
      <c r="U2205" s="11"/>
      <c r="V2205" s="11"/>
      <c r="W2205" s="11"/>
    </row>
    <row r="2206" spans="1:23" ht="12.75" x14ac:dyDescent="0.2">
      <c r="A2206" s="5"/>
      <c r="B2206" s="5"/>
      <c r="C2206" s="9"/>
      <c r="D2206" s="9"/>
      <c r="E2206" s="9"/>
      <c r="F2206" s="9"/>
      <c r="G2206" s="9"/>
      <c r="H2206" s="9"/>
      <c r="U2206" s="11"/>
      <c r="V2206" s="11"/>
      <c r="W2206" s="11"/>
    </row>
    <row r="2207" spans="1:23" ht="12.75" x14ac:dyDescent="0.2">
      <c r="A2207" s="5"/>
      <c r="B2207" s="5"/>
      <c r="C2207" s="9"/>
      <c r="D2207" s="9"/>
      <c r="E2207" s="9"/>
      <c r="F2207" s="9"/>
      <c r="G2207" s="9"/>
      <c r="H2207" s="9"/>
      <c r="U2207" s="11"/>
      <c r="V2207" s="11"/>
      <c r="W2207" s="11"/>
    </row>
    <row r="2208" spans="1:23" ht="12.75" x14ac:dyDescent="0.2">
      <c r="A2208" s="5"/>
      <c r="B2208" s="5"/>
      <c r="C2208" s="9"/>
      <c r="D2208" s="9"/>
      <c r="E2208" s="9"/>
      <c r="F2208" s="9"/>
      <c r="G2208" s="9"/>
      <c r="H2208" s="9"/>
      <c r="U2208" s="11"/>
      <c r="V2208" s="11"/>
      <c r="W2208" s="11"/>
    </row>
    <row r="2209" spans="1:23" ht="12.75" x14ac:dyDescent="0.2">
      <c r="A2209" s="5"/>
      <c r="B2209" s="5"/>
      <c r="C2209" s="9"/>
      <c r="D2209" s="9"/>
      <c r="E2209" s="9"/>
      <c r="F2209" s="9"/>
      <c r="G2209" s="9"/>
      <c r="H2209" s="9"/>
      <c r="U2209" s="11"/>
      <c r="V2209" s="11"/>
      <c r="W2209" s="11"/>
    </row>
    <row r="2210" spans="1:23" ht="12.75" x14ac:dyDescent="0.2">
      <c r="A2210" s="5"/>
      <c r="B2210" s="5"/>
      <c r="C2210" s="9"/>
      <c r="D2210" s="9"/>
      <c r="E2210" s="9"/>
      <c r="F2210" s="9"/>
      <c r="G2210" s="9"/>
      <c r="H2210" s="9"/>
      <c r="U2210" s="11"/>
      <c r="V2210" s="11"/>
      <c r="W2210" s="11"/>
    </row>
    <row r="2211" spans="1:23" ht="12.75" x14ac:dyDescent="0.2">
      <c r="A2211" s="5"/>
      <c r="B2211" s="5"/>
      <c r="C2211" s="9"/>
      <c r="D2211" s="9"/>
      <c r="E2211" s="9"/>
      <c r="F2211" s="9"/>
      <c r="G2211" s="9"/>
      <c r="H2211" s="9"/>
      <c r="U2211" s="11"/>
      <c r="V2211" s="11"/>
      <c r="W2211" s="11"/>
    </row>
    <row r="2212" spans="1:23" ht="12.75" x14ac:dyDescent="0.2">
      <c r="A2212" s="5"/>
      <c r="B2212" s="5"/>
      <c r="C2212" s="9"/>
      <c r="D2212" s="9"/>
      <c r="E2212" s="9"/>
      <c r="F2212" s="9"/>
      <c r="G2212" s="9"/>
      <c r="H2212" s="9"/>
      <c r="U2212" s="11"/>
      <c r="V2212" s="11"/>
      <c r="W2212" s="11"/>
    </row>
    <row r="2213" spans="1:23" ht="12.75" x14ac:dyDescent="0.2">
      <c r="A2213" s="5"/>
      <c r="B2213" s="5"/>
      <c r="C2213" s="9"/>
      <c r="D2213" s="9"/>
      <c r="E2213" s="9"/>
      <c r="F2213" s="9"/>
      <c r="G2213" s="9"/>
      <c r="H2213" s="9"/>
      <c r="U2213" s="11"/>
      <c r="V2213" s="11"/>
      <c r="W2213" s="11"/>
    </row>
    <row r="2214" spans="1:23" ht="12.75" x14ac:dyDescent="0.2">
      <c r="A2214" s="5"/>
      <c r="B2214" s="5"/>
      <c r="C2214" s="9"/>
      <c r="D2214" s="9"/>
      <c r="E2214" s="9"/>
      <c r="F2214" s="9"/>
      <c r="G2214" s="9"/>
      <c r="H2214" s="9"/>
      <c r="U2214" s="11"/>
      <c r="V2214" s="11"/>
      <c r="W2214" s="11"/>
    </row>
    <row r="2215" spans="1:23" ht="12.75" x14ac:dyDescent="0.2">
      <c r="A2215" s="5"/>
      <c r="B2215" s="5"/>
      <c r="C2215" s="9"/>
      <c r="D2215" s="9"/>
      <c r="E2215" s="9"/>
      <c r="F2215" s="9"/>
      <c r="G2215" s="9"/>
      <c r="H2215" s="9"/>
      <c r="U2215" s="11"/>
      <c r="V2215" s="11"/>
      <c r="W2215" s="11"/>
    </row>
    <row r="2216" spans="1:23" ht="12.75" x14ac:dyDescent="0.2">
      <c r="A2216" s="5"/>
      <c r="B2216" s="5"/>
      <c r="C2216" s="9"/>
      <c r="D2216" s="9"/>
      <c r="E2216" s="9"/>
      <c r="F2216" s="9"/>
      <c r="G2216" s="9"/>
      <c r="H2216" s="9"/>
      <c r="U2216" s="11"/>
      <c r="V2216" s="11"/>
      <c r="W2216" s="11"/>
    </row>
    <row r="2217" spans="1:23" ht="12.75" x14ac:dyDescent="0.2">
      <c r="A2217" s="5"/>
      <c r="B2217" s="5"/>
      <c r="C2217" s="9"/>
      <c r="D2217" s="9"/>
      <c r="E2217" s="9"/>
      <c r="F2217" s="9"/>
      <c r="G2217" s="9"/>
      <c r="H2217" s="9"/>
      <c r="U2217" s="11"/>
      <c r="V2217" s="11"/>
      <c r="W2217" s="11"/>
    </row>
    <row r="2218" spans="1:23" ht="12.75" x14ac:dyDescent="0.2">
      <c r="A2218" s="5"/>
      <c r="B2218" s="5"/>
      <c r="C2218" s="9"/>
      <c r="D2218" s="9"/>
      <c r="E2218" s="9"/>
      <c r="F2218" s="9"/>
      <c r="G2218" s="9"/>
      <c r="H2218" s="9"/>
      <c r="U2218" s="11"/>
      <c r="V2218" s="11"/>
      <c r="W2218" s="11"/>
    </row>
    <row r="2219" spans="1:23" ht="12.75" x14ac:dyDescent="0.2">
      <c r="A2219" s="5"/>
      <c r="B2219" s="5"/>
      <c r="C2219" s="9"/>
      <c r="D2219" s="9"/>
      <c r="E2219" s="9"/>
      <c r="F2219" s="9"/>
      <c r="G2219" s="9"/>
      <c r="H2219" s="9"/>
      <c r="U2219" s="11"/>
      <c r="V2219" s="11"/>
      <c r="W2219" s="11"/>
    </row>
    <row r="2220" spans="1:23" ht="12.75" x14ac:dyDescent="0.2">
      <c r="A2220" s="5"/>
      <c r="B2220" s="5"/>
      <c r="C2220" s="9"/>
      <c r="D2220" s="9"/>
      <c r="E2220" s="9"/>
      <c r="F2220" s="9"/>
      <c r="G2220" s="9"/>
      <c r="H2220" s="9"/>
      <c r="U2220" s="11"/>
      <c r="V2220" s="11"/>
      <c r="W2220" s="11"/>
    </row>
    <row r="2221" spans="1:23" ht="12.75" x14ac:dyDescent="0.2">
      <c r="A2221" s="5"/>
      <c r="B2221" s="5"/>
      <c r="C2221" s="9"/>
      <c r="D2221" s="9"/>
      <c r="E2221" s="9"/>
      <c r="F2221" s="9"/>
      <c r="G2221" s="9"/>
      <c r="H2221" s="9"/>
      <c r="U2221" s="11"/>
      <c r="V2221" s="11"/>
      <c r="W2221" s="11"/>
    </row>
    <row r="2222" spans="1:23" ht="12.75" x14ac:dyDescent="0.2">
      <c r="A2222" s="5"/>
      <c r="B2222" s="5"/>
      <c r="C2222" s="9"/>
      <c r="D2222" s="9"/>
      <c r="E2222" s="9"/>
      <c r="F2222" s="9"/>
      <c r="G2222" s="9"/>
      <c r="H2222" s="9"/>
      <c r="U2222" s="11"/>
      <c r="V2222" s="11"/>
      <c r="W2222" s="11"/>
    </row>
    <row r="2223" spans="1:23" ht="12.75" x14ac:dyDescent="0.2">
      <c r="A2223" s="5"/>
      <c r="B2223" s="5"/>
      <c r="C2223" s="9"/>
      <c r="D2223" s="9"/>
      <c r="E2223" s="9"/>
      <c r="F2223" s="9"/>
      <c r="G2223" s="9"/>
      <c r="H2223" s="9"/>
      <c r="U2223" s="11"/>
      <c r="V2223" s="11"/>
      <c r="W2223" s="11"/>
    </row>
    <row r="2224" spans="1:23" ht="12.75" x14ac:dyDescent="0.2">
      <c r="A2224" s="5"/>
      <c r="B2224" s="5"/>
      <c r="C2224" s="9"/>
      <c r="D2224" s="9"/>
      <c r="E2224" s="9"/>
      <c r="F2224" s="9"/>
      <c r="G2224" s="9"/>
      <c r="H2224" s="9"/>
      <c r="U2224" s="11"/>
      <c r="V2224" s="11"/>
      <c r="W2224" s="11"/>
    </row>
    <row r="2225" spans="1:23" ht="12.75" x14ac:dyDescent="0.2">
      <c r="A2225" s="5"/>
      <c r="B2225" s="5"/>
      <c r="C2225" s="9"/>
      <c r="D2225" s="9"/>
      <c r="E2225" s="9"/>
      <c r="F2225" s="9"/>
      <c r="G2225" s="9"/>
      <c r="H2225" s="9"/>
      <c r="U2225" s="11"/>
      <c r="V2225" s="11"/>
      <c r="W2225" s="11"/>
    </row>
    <row r="2226" spans="1:23" ht="12.75" x14ac:dyDescent="0.2">
      <c r="A2226" s="5"/>
      <c r="B2226" s="5"/>
      <c r="C2226" s="9"/>
      <c r="D2226" s="9"/>
      <c r="E2226" s="9"/>
      <c r="F2226" s="9"/>
      <c r="G2226" s="9"/>
      <c r="H2226" s="9"/>
      <c r="U2226" s="11"/>
      <c r="V2226" s="11"/>
      <c r="W2226" s="11"/>
    </row>
    <row r="2227" spans="1:23" ht="12.75" x14ac:dyDescent="0.2">
      <c r="A2227" s="5"/>
      <c r="B2227" s="5"/>
      <c r="C2227" s="9"/>
      <c r="D2227" s="9"/>
      <c r="E2227" s="9"/>
      <c r="F2227" s="9"/>
      <c r="G2227" s="9"/>
      <c r="H2227" s="9"/>
      <c r="U2227" s="11"/>
      <c r="V2227" s="11"/>
      <c r="W2227" s="11"/>
    </row>
    <row r="2228" spans="1:23" ht="12.75" x14ac:dyDescent="0.2">
      <c r="A2228" s="5"/>
      <c r="B2228" s="5"/>
      <c r="C2228" s="9"/>
      <c r="D2228" s="9"/>
      <c r="E2228" s="9"/>
      <c r="F2228" s="9"/>
      <c r="G2228" s="9"/>
      <c r="H2228" s="9"/>
      <c r="U2228" s="11"/>
      <c r="V2228" s="11"/>
      <c r="W2228" s="11"/>
    </row>
    <row r="2229" spans="1:23" ht="12.75" x14ac:dyDescent="0.2">
      <c r="A2229" s="5"/>
      <c r="B2229" s="5"/>
      <c r="C2229" s="9"/>
      <c r="D2229" s="9"/>
      <c r="E2229" s="9"/>
      <c r="F2229" s="9"/>
      <c r="G2229" s="9"/>
      <c r="H2229" s="9"/>
      <c r="U2229" s="11"/>
      <c r="V2229" s="11"/>
      <c r="W2229" s="11"/>
    </row>
    <row r="2230" spans="1:23" ht="12.75" x14ac:dyDescent="0.2">
      <c r="A2230" s="5"/>
      <c r="B2230" s="5"/>
      <c r="C2230" s="9"/>
      <c r="D2230" s="9"/>
      <c r="E2230" s="9"/>
      <c r="F2230" s="9"/>
      <c r="G2230" s="9"/>
      <c r="H2230" s="9"/>
      <c r="U2230" s="11"/>
      <c r="V2230" s="11"/>
      <c r="W2230" s="11"/>
    </row>
    <row r="2231" spans="1:23" ht="12.75" x14ac:dyDescent="0.2">
      <c r="A2231" s="5"/>
      <c r="B2231" s="5"/>
      <c r="C2231" s="9"/>
      <c r="D2231" s="9"/>
      <c r="E2231" s="9"/>
      <c r="F2231" s="9"/>
      <c r="G2231" s="9"/>
      <c r="H2231" s="9"/>
      <c r="U2231" s="11"/>
      <c r="V2231" s="11"/>
      <c r="W2231" s="11"/>
    </row>
    <row r="2232" spans="1:23" ht="12.75" x14ac:dyDescent="0.2">
      <c r="A2232" s="5"/>
      <c r="B2232" s="5"/>
      <c r="C2232" s="9"/>
      <c r="D2232" s="9"/>
      <c r="E2232" s="9"/>
      <c r="F2232" s="9"/>
      <c r="G2232" s="9"/>
      <c r="H2232" s="9"/>
      <c r="U2232" s="11"/>
      <c r="V2232" s="11"/>
      <c r="W2232" s="11"/>
    </row>
    <row r="2233" spans="1:23" ht="12.75" x14ac:dyDescent="0.2">
      <c r="A2233" s="5"/>
      <c r="B2233" s="5"/>
      <c r="C2233" s="9"/>
      <c r="D2233" s="9"/>
      <c r="E2233" s="9"/>
      <c r="F2233" s="9"/>
      <c r="G2233" s="9"/>
      <c r="H2233" s="9"/>
      <c r="U2233" s="11"/>
      <c r="V2233" s="11"/>
      <c r="W2233" s="11"/>
    </row>
    <row r="2234" spans="1:23" ht="12.75" x14ac:dyDescent="0.2">
      <c r="A2234" s="5"/>
      <c r="B2234" s="5"/>
      <c r="C2234" s="9"/>
      <c r="D2234" s="9"/>
      <c r="E2234" s="9"/>
      <c r="F2234" s="9"/>
      <c r="G2234" s="9"/>
      <c r="H2234" s="9"/>
      <c r="U2234" s="11"/>
      <c r="V2234" s="11"/>
      <c r="W2234" s="11"/>
    </row>
    <row r="2235" spans="1:23" ht="12.75" x14ac:dyDescent="0.2">
      <c r="A2235" s="5"/>
      <c r="B2235" s="5"/>
      <c r="C2235" s="9"/>
      <c r="D2235" s="9"/>
      <c r="E2235" s="9"/>
      <c r="F2235" s="9"/>
      <c r="G2235" s="9"/>
      <c r="H2235" s="9"/>
      <c r="U2235" s="11"/>
      <c r="V2235" s="11"/>
      <c r="W2235" s="11"/>
    </row>
    <row r="2236" spans="1:23" ht="12.75" x14ac:dyDescent="0.2">
      <c r="A2236" s="5"/>
      <c r="B2236" s="5"/>
      <c r="C2236" s="9"/>
      <c r="D2236" s="9"/>
      <c r="E2236" s="9"/>
      <c r="F2236" s="9"/>
      <c r="G2236" s="9"/>
      <c r="H2236" s="9"/>
      <c r="U2236" s="11"/>
      <c r="V2236" s="11"/>
      <c r="W2236" s="11"/>
    </row>
    <row r="2237" spans="1:23" ht="12.75" x14ac:dyDescent="0.2">
      <c r="A2237" s="5"/>
      <c r="B2237" s="5"/>
      <c r="C2237" s="9"/>
      <c r="D2237" s="9"/>
      <c r="E2237" s="9"/>
      <c r="F2237" s="9"/>
      <c r="G2237" s="9"/>
      <c r="H2237" s="9"/>
      <c r="U2237" s="11"/>
      <c r="V2237" s="11"/>
      <c r="W2237" s="11"/>
    </row>
    <row r="2238" spans="1:23" ht="12.75" x14ac:dyDescent="0.2">
      <c r="A2238" s="5"/>
      <c r="B2238" s="5"/>
      <c r="C2238" s="9"/>
      <c r="D2238" s="9"/>
      <c r="E2238" s="9"/>
      <c r="F2238" s="9"/>
      <c r="G2238" s="9"/>
      <c r="H2238" s="9"/>
      <c r="U2238" s="11"/>
      <c r="V2238" s="11"/>
      <c r="W2238" s="11"/>
    </row>
    <row r="2239" spans="1:23" ht="12.75" x14ac:dyDescent="0.2">
      <c r="A2239" s="5"/>
      <c r="B2239" s="5"/>
      <c r="C2239" s="9"/>
      <c r="D2239" s="9"/>
      <c r="E2239" s="9"/>
      <c r="F2239" s="9"/>
      <c r="G2239" s="9"/>
      <c r="H2239" s="9"/>
      <c r="U2239" s="11"/>
      <c r="V2239" s="11"/>
      <c r="W2239" s="11"/>
    </row>
    <row r="2240" spans="1:23" ht="12.75" x14ac:dyDescent="0.2">
      <c r="A2240" s="5"/>
      <c r="B2240" s="5"/>
      <c r="C2240" s="9"/>
      <c r="D2240" s="9"/>
      <c r="E2240" s="9"/>
      <c r="F2240" s="9"/>
      <c r="G2240" s="9"/>
      <c r="H2240" s="9"/>
      <c r="U2240" s="11"/>
      <c r="V2240" s="11"/>
      <c r="W2240" s="11"/>
    </row>
    <row r="2241" spans="1:23" ht="12.75" x14ac:dyDescent="0.2">
      <c r="A2241" s="5"/>
      <c r="B2241" s="5"/>
      <c r="C2241" s="9"/>
      <c r="D2241" s="9"/>
      <c r="E2241" s="9"/>
      <c r="F2241" s="9"/>
      <c r="G2241" s="9"/>
      <c r="H2241" s="9"/>
      <c r="U2241" s="11"/>
      <c r="V2241" s="11"/>
      <c r="W2241" s="11"/>
    </row>
    <row r="2242" spans="1:23" ht="12.75" x14ac:dyDescent="0.2">
      <c r="A2242" s="5"/>
      <c r="B2242" s="5"/>
      <c r="C2242" s="9"/>
      <c r="D2242" s="9"/>
      <c r="E2242" s="9"/>
      <c r="F2242" s="9"/>
      <c r="G2242" s="9"/>
      <c r="H2242" s="9"/>
      <c r="U2242" s="11"/>
      <c r="V2242" s="11"/>
      <c r="W2242" s="11"/>
    </row>
    <row r="2243" spans="1:23" ht="12.75" x14ac:dyDescent="0.2">
      <c r="A2243" s="5"/>
      <c r="B2243" s="5"/>
      <c r="C2243" s="9"/>
      <c r="D2243" s="9"/>
      <c r="E2243" s="9"/>
      <c r="F2243" s="9"/>
      <c r="G2243" s="9"/>
      <c r="H2243" s="9"/>
      <c r="U2243" s="11"/>
      <c r="V2243" s="11"/>
      <c r="W2243" s="11"/>
    </row>
    <row r="2244" spans="1:23" ht="12.75" x14ac:dyDescent="0.2">
      <c r="A2244" s="5"/>
      <c r="B2244" s="5"/>
      <c r="C2244" s="9"/>
      <c r="D2244" s="9"/>
      <c r="E2244" s="9"/>
      <c r="F2244" s="9"/>
      <c r="G2244" s="9"/>
      <c r="H2244" s="9"/>
      <c r="U2244" s="11"/>
      <c r="V2244" s="11"/>
      <c r="W2244" s="11"/>
    </row>
    <row r="2245" spans="1:23" ht="12.75" x14ac:dyDescent="0.2">
      <c r="A2245" s="5"/>
      <c r="B2245" s="5"/>
      <c r="C2245" s="9"/>
      <c r="D2245" s="9"/>
      <c r="E2245" s="9"/>
      <c r="F2245" s="9"/>
      <c r="G2245" s="9"/>
      <c r="H2245" s="9"/>
      <c r="U2245" s="11"/>
      <c r="V2245" s="11"/>
      <c r="W2245" s="11"/>
    </row>
    <row r="2246" spans="1:23" ht="12.75" x14ac:dyDescent="0.2">
      <c r="A2246" s="5"/>
      <c r="B2246" s="5"/>
      <c r="C2246" s="9"/>
      <c r="D2246" s="9"/>
      <c r="E2246" s="9"/>
      <c r="F2246" s="9"/>
      <c r="G2246" s="9"/>
      <c r="H2246" s="9"/>
      <c r="U2246" s="11"/>
      <c r="V2246" s="11"/>
      <c r="W2246" s="11"/>
    </row>
    <row r="2247" spans="1:23" ht="12.75" x14ac:dyDescent="0.2">
      <c r="A2247" s="5"/>
      <c r="B2247" s="5"/>
      <c r="C2247" s="9"/>
      <c r="D2247" s="9"/>
      <c r="E2247" s="9"/>
      <c r="F2247" s="9"/>
      <c r="G2247" s="9"/>
      <c r="H2247" s="9"/>
      <c r="U2247" s="11"/>
      <c r="V2247" s="11"/>
      <c r="W2247" s="11"/>
    </row>
    <row r="2248" spans="1:23" ht="12.75" x14ac:dyDescent="0.2">
      <c r="A2248" s="5"/>
      <c r="B2248" s="5"/>
      <c r="C2248" s="9"/>
      <c r="D2248" s="9"/>
      <c r="E2248" s="9"/>
      <c r="F2248" s="9"/>
      <c r="G2248" s="9"/>
      <c r="H2248" s="9"/>
      <c r="U2248" s="11"/>
      <c r="V2248" s="11"/>
      <c r="W2248" s="11"/>
    </row>
    <row r="2249" spans="1:23" ht="12.75" x14ac:dyDescent="0.2">
      <c r="A2249" s="5"/>
      <c r="B2249" s="5"/>
      <c r="C2249" s="9"/>
      <c r="D2249" s="9"/>
      <c r="E2249" s="9"/>
      <c r="F2249" s="9"/>
      <c r="G2249" s="9"/>
      <c r="H2249" s="9"/>
      <c r="U2249" s="11"/>
      <c r="V2249" s="11"/>
      <c r="W2249" s="11"/>
    </row>
    <row r="2250" spans="1:23" ht="12.75" x14ac:dyDescent="0.2">
      <c r="A2250" s="5"/>
      <c r="B2250" s="5"/>
      <c r="C2250" s="9"/>
      <c r="D2250" s="9"/>
      <c r="E2250" s="9"/>
      <c r="F2250" s="9"/>
      <c r="G2250" s="9"/>
      <c r="H2250" s="9"/>
      <c r="U2250" s="11"/>
      <c r="V2250" s="11"/>
      <c r="W2250" s="11"/>
    </row>
    <row r="2251" spans="1:23" ht="12.75" x14ac:dyDescent="0.2">
      <c r="A2251" s="5"/>
      <c r="B2251" s="5"/>
      <c r="C2251" s="9"/>
      <c r="D2251" s="9"/>
      <c r="E2251" s="9"/>
      <c r="F2251" s="9"/>
      <c r="G2251" s="9"/>
      <c r="H2251" s="9"/>
      <c r="U2251" s="11"/>
      <c r="V2251" s="11"/>
      <c r="W2251" s="11"/>
    </row>
    <row r="2252" spans="1:23" ht="12.75" x14ac:dyDescent="0.2">
      <c r="A2252" s="5"/>
      <c r="B2252" s="5"/>
      <c r="C2252" s="9"/>
      <c r="D2252" s="9"/>
      <c r="E2252" s="9"/>
      <c r="F2252" s="9"/>
      <c r="G2252" s="9"/>
      <c r="H2252" s="9"/>
      <c r="U2252" s="11"/>
      <c r="V2252" s="11"/>
      <c r="W2252" s="11"/>
    </row>
    <row r="2253" spans="1:23" ht="12.75" x14ac:dyDescent="0.2">
      <c r="A2253" s="5"/>
      <c r="B2253" s="5"/>
      <c r="C2253" s="9"/>
      <c r="D2253" s="9"/>
      <c r="E2253" s="9"/>
      <c r="F2253" s="9"/>
      <c r="G2253" s="9"/>
      <c r="H2253" s="9"/>
      <c r="U2253" s="11"/>
      <c r="V2253" s="11"/>
      <c r="W2253" s="11"/>
    </row>
    <row r="2254" spans="1:23" ht="12.75" x14ac:dyDescent="0.2">
      <c r="A2254" s="5"/>
      <c r="B2254" s="5"/>
      <c r="C2254" s="9"/>
      <c r="D2254" s="9"/>
      <c r="E2254" s="9"/>
      <c r="F2254" s="9"/>
      <c r="G2254" s="9"/>
      <c r="H2254" s="9"/>
      <c r="U2254" s="11"/>
      <c r="V2254" s="11"/>
      <c r="W2254" s="11"/>
    </row>
    <row r="2255" spans="1:23" ht="12.75" x14ac:dyDescent="0.2">
      <c r="A2255" s="5"/>
      <c r="B2255" s="5"/>
      <c r="C2255" s="9"/>
      <c r="D2255" s="9"/>
      <c r="E2255" s="9"/>
      <c r="F2255" s="9"/>
      <c r="G2255" s="9"/>
      <c r="H2255" s="9"/>
      <c r="U2255" s="11"/>
      <c r="V2255" s="11"/>
      <c r="W2255" s="11"/>
    </row>
    <row r="2256" spans="1:23" ht="12.75" x14ac:dyDescent="0.2">
      <c r="A2256" s="5"/>
      <c r="B2256" s="5"/>
      <c r="C2256" s="9"/>
      <c r="D2256" s="9"/>
      <c r="E2256" s="9"/>
      <c r="F2256" s="9"/>
      <c r="G2256" s="9"/>
      <c r="H2256" s="9"/>
      <c r="U2256" s="11"/>
      <c r="V2256" s="11"/>
      <c r="W2256" s="11"/>
    </row>
    <row r="2257" spans="1:23" ht="12.75" x14ac:dyDescent="0.2">
      <c r="A2257" s="5"/>
      <c r="B2257" s="5"/>
      <c r="C2257" s="9"/>
      <c r="D2257" s="9"/>
      <c r="E2257" s="9"/>
      <c r="F2257" s="9"/>
      <c r="G2257" s="9"/>
      <c r="H2257" s="9"/>
      <c r="U2257" s="11"/>
      <c r="V2257" s="11"/>
      <c r="W2257" s="11"/>
    </row>
    <row r="2258" spans="1:23" ht="12.75" x14ac:dyDescent="0.2">
      <c r="A2258" s="5"/>
      <c r="B2258" s="5"/>
      <c r="C2258" s="9"/>
      <c r="D2258" s="9"/>
      <c r="E2258" s="9"/>
      <c r="F2258" s="9"/>
      <c r="G2258" s="9"/>
      <c r="H2258" s="9"/>
      <c r="U2258" s="11"/>
      <c r="V2258" s="11"/>
      <c r="W2258" s="11"/>
    </row>
    <row r="2259" spans="1:23" ht="12.75" x14ac:dyDescent="0.2">
      <c r="A2259" s="5"/>
      <c r="B2259" s="5"/>
      <c r="C2259" s="9"/>
      <c r="D2259" s="9"/>
      <c r="E2259" s="9"/>
      <c r="F2259" s="9"/>
      <c r="G2259" s="9"/>
      <c r="H2259" s="9"/>
      <c r="U2259" s="11"/>
      <c r="V2259" s="11"/>
      <c r="W2259" s="11"/>
    </row>
    <row r="2260" spans="1:23" ht="12.75" x14ac:dyDescent="0.2">
      <c r="A2260" s="5"/>
      <c r="B2260" s="5"/>
      <c r="C2260" s="9"/>
      <c r="D2260" s="9"/>
      <c r="E2260" s="9"/>
      <c r="F2260" s="9"/>
      <c r="G2260" s="9"/>
      <c r="H2260" s="9"/>
      <c r="U2260" s="11"/>
      <c r="V2260" s="11"/>
      <c r="W2260" s="11"/>
    </row>
    <row r="2261" spans="1:23" ht="12.75" x14ac:dyDescent="0.2">
      <c r="A2261" s="5"/>
      <c r="B2261" s="5"/>
      <c r="C2261" s="9"/>
      <c r="D2261" s="9"/>
      <c r="E2261" s="9"/>
      <c r="F2261" s="9"/>
      <c r="G2261" s="9"/>
      <c r="H2261" s="9"/>
      <c r="U2261" s="11"/>
      <c r="V2261" s="11"/>
      <c r="W2261" s="11"/>
    </row>
    <row r="2262" spans="1:23" ht="12.75" x14ac:dyDescent="0.2">
      <c r="A2262" s="5"/>
      <c r="B2262" s="5"/>
      <c r="C2262" s="9"/>
      <c r="D2262" s="9"/>
      <c r="E2262" s="9"/>
      <c r="F2262" s="9"/>
      <c r="G2262" s="9"/>
      <c r="H2262" s="9"/>
      <c r="U2262" s="11"/>
      <c r="V2262" s="11"/>
      <c r="W2262" s="11"/>
    </row>
    <row r="2263" spans="1:23" ht="12.75" x14ac:dyDescent="0.2">
      <c r="A2263" s="5"/>
      <c r="B2263" s="5"/>
      <c r="C2263" s="9"/>
      <c r="D2263" s="9"/>
      <c r="E2263" s="9"/>
      <c r="F2263" s="9"/>
      <c r="G2263" s="9"/>
      <c r="H2263" s="9"/>
      <c r="U2263" s="11"/>
      <c r="V2263" s="11"/>
      <c r="W2263" s="11"/>
    </row>
    <row r="2264" spans="1:23" ht="12.75" x14ac:dyDescent="0.2">
      <c r="A2264" s="5"/>
      <c r="B2264" s="5"/>
      <c r="C2264" s="9"/>
      <c r="D2264" s="9"/>
      <c r="E2264" s="9"/>
      <c r="F2264" s="9"/>
      <c r="G2264" s="9"/>
      <c r="H2264" s="9"/>
      <c r="U2264" s="11"/>
      <c r="V2264" s="11"/>
      <c r="W2264" s="11"/>
    </row>
    <row r="2265" spans="1:23" ht="12.75" x14ac:dyDescent="0.2">
      <c r="A2265" s="5"/>
      <c r="B2265" s="5"/>
      <c r="C2265" s="9"/>
      <c r="D2265" s="9"/>
      <c r="E2265" s="9"/>
      <c r="F2265" s="9"/>
      <c r="G2265" s="9"/>
      <c r="H2265" s="9"/>
      <c r="U2265" s="11"/>
      <c r="V2265" s="11"/>
      <c r="W2265" s="11"/>
    </row>
    <row r="2266" spans="1:23" ht="12.75" x14ac:dyDescent="0.2">
      <c r="A2266" s="5"/>
      <c r="B2266" s="5"/>
      <c r="C2266" s="9"/>
      <c r="D2266" s="9"/>
      <c r="E2266" s="9"/>
      <c r="F2266" s="9"/>
      <c r="G2266" s="9"/>
      <c r="H2266" s="9"/>
      <c r="U2266" s="11"/>
      <c r="V2266" s="11"/>
      <c r="W2266" s="11"/>
    </row>
    <row r="2267" spans="1:23" ht="12.75" x14ac:dyDescent="0.2">
      <c r="A2267" s="5"/>
      <c r="B2267" s="5"/>
      <c r="C2267" s="9"/>
      <c r="D2267" s="9"/>
      <c r="E2267" s="9"/>
      <c r="F2267" s="9"/>
      <c r="G2267" s="9"/>
      <c r="H2267" s="9"/>
      <c r="U2267" s="11"/>
      <c r="V2267" s="11"/>
      <c r="W2267" s="11"/>
    </row>
    <row r="2268" spans="1:23" ht="12.75" x14ac:dyDescent="0.2">
      <c r="A2268" s="5"/>
      <c r="B2268" s="5"/>
      <c r="C2268" s="9"/>
      <c r="D2268" s="9"/>
      <c r="E2268" s="9"/>
      <c r="F2268" s="9"/>
      <c r="G2268" s="9"/>
      <c r="H2268" s="9"/>
      <c r="U2268" s="11"/>
      <c r="V2268" s="11"/>
      <c r="W2268" s="11"/>
    </row>
    <row r="2269" spans="1:23" ht="12.75" x14ac:dyDescent="0.2">
      <c r="A2269" s="5"/>
      <c r="B2269" s="5"/>
      <c r="C2269" s="9"/>
      <c r="D2269" s="9"/>
      <c r="E2269" s="9"/>
      <c r="F2269" s="9"/>
      <c r="G2269" s="9"/>
      <c r="H2269" s="9"/>
      <c r="U2269" s="11"/>
      <c r="V2269" s="11"/>
      <c r="W2269" s="11"/>
    </row>
    <row r="2270" spans="1:23" ht="12.75" x14ac:dyDescent="0.2">
      <c r="A2270" s="5"/>
      <c r="B2270" s="5"/>
      <c r="C2270" s="9"/>
      <c r="D2270" s="9"/>
      <c r="E2270" s="9"/>
      <c r="F2270" s="9"/>
      <c r="G2270" s="9"/>
      <c r="H2270" s="9"/>
      <c r="U2270" s="11"/>
      <c r="V2270" s="11"/>
      <c r="W2270" s="11"/>
    </row>
    <row r="2271" spans="1:23" ht="12.75" x14ac:dyDescent="0.2">
      <c r="A2271" s="5"/>
      <c r="B2271" s="5"/>
      <c r="C2271" s="9"/>
      <c r="D2271" s="9"/>
      <c r="E2271" s="9"/>
      <c r="F2271" s="9"/>
      <c r="G2271" s="9"/>
      <c r="H2271" s="9"/>
      <c r="U2271" s="11"/>
      <c r="V2271" s="11"/>
      <c r="W2271" s="11"/>
    </row>
    <row r="2272" spans="1:23" ht="12.75" x14ac:dyDescent="0.2">
      <c r="A2272" s="5"/>
      <c r="B2272" s="5"/>
      <c r="C2272" s="9"/>
      <c r="D2272" s="9"/>
      <c r="E2272" s="9"/>
      <c r="F2272" s="9"/>
      <c r="G2272" s="9"/>
      <c r="H2272" s="9"/>
      <c r="U2272" s="11"/>
      <c r="V2272" s="11"/>
      <c r="W2272" s="11"/>
    </row>
    <row r="2273" spans="1:23" ht="12.75" x14ac:dyDescent="0.2">
      <c r="A2273" s="5"/>
      <c r="B2273" s="5"/>
      <c r="C2273" s="9"/>
      <c r="D2273" s="9"/>
      <c r="E2273" s="9"/>
      <c r="F2273" s="9"/>
      <c r="G2273" s="9"/>
      <c r="H2273" s="9"/>
      <c r="U2273" s="11"/>
      <c r="V2273" s="11"/>
      <c r="W2273" s="11"/>
    </row>
    <row r="2274" spans="1:23" ht="12.75" x14ac:dyDescent="0.2">
      <c r="A2274" s="5"/>
      <c r="B2274" s="5"/>
      <c r="C2274" s="9"/>
      <c r="D2274" s="9"/>
      <c r="E2274" s="9"/>
      <c r="F2274" s="9"/>
      <c r="G2274" s="9"/>
      <c r="H2274" s="9"/>
      <c r="U2274" s="11"/>
      <c r="V2274" s="11"/>
      <c r="W2274" s="11"/>
    </row>
    <row r="2275" spans="1:23" ht="12.75" x14ac:dyDescent="0.2">
      <c r="A2275" s="5"/>
      <c r="B2275" s="5"/>
      <c r="C2275" s="9"/>
      <c r="D2275" s="9"/>
      <c r="E2275" s="9"/>
      <c r="F2275" s="9"/>
      <c r="G2275" s="9"/>
      <c r="H2275" s="9"/>
      <c r="U2275" s="11"/>
      <c r="V2275" s="11"/>
      <c r="W2275" s="11"/>
    </row>
    <row r="2276" spans="1:23" ht="12.75" x14ac:dyDescent="0.2">
      <c r="A2276" s="5"/>
      <c r="B2276" s="5"/>
      <c r="C2276" s="9"/>
      <c r="D2276" s="9"/>
      <c r="E2276" s="9"/>
      <c r="F2276" s="9"/>
      <c r="G2276" s="9"/>
      <c r="H2276" s="9"/>
      <c r="U2276" s="11"/>
      <c r="V2276" s="11"/>
      <c r="W2276" s="11"/>
    </row>
    <row r="2277" spans="1:23" ht="12.75" x14ac:dyDescent="0.2">
      <c r="A2277" s="5"/>
      <c r="B2277" s="5"/>
      <c r="C2277" s="9"/>
      <c r="D2277" s="9"/>
      <c r="E2277" s="9"/>
      <c r="F2277" s="9"/>
      <c r="G2277" s="9"/>
      <c r="H2277" s="9"/>
      <c r="U2277" s="11"/>
      <c r="V2277" s="11"/>
      <c r="W2277" s="11"/>
    </row>
    <row r="2278" spans="1:23" ht="12.75" x14ac:dyDescent="0.2">
      <c r="A2278" s="5"/>
      <c r="B2278" s="5"/>
      <c r="C2278" s="9"/>
      <c r="D2278" s="9"/>
      <c r="E2278" s="9"/>
      <c r="F2278" s="9"/>
      <c r="G2278" s="9"/>
      <c r="H2278" s="9"/>
      <c r="U2278" s="11"/>
      <c r="V2278" s="11"/>
      <c r="W2278" s="11"/>
    </row>
    <row r="2279" spans="1:23" ht="12.75" x14ac:dyDescent="0.2">
      <c r="A2279" s="5"/>
      <c r="B2279" s="5"/>
      <c r="C2279" s="9"/>
      <c r="D2279" s="9"/>
      <c r="E2279" s="9"/>
      <c r="F2279" s="9"/>
      <c r="G2279" s="9"/>
      <c r="H2279" s="9"/>
      <c r="U2279" s="11"/>
      <c r="V2279" s="11"/>
      <c r="W2279" s="11"/>
    </row>
    <row r="2280" spans="1:23" ht="12.75" x14ac:dyDescent="0.2">
      <c r="A2280" s="5"/>
      <c r="B2280" s="5"/>
      <c r="C2280" s="9"/>
      <c r="D2280" s="9"/>
      <c r="E2280" s="9"/>
      <c r="F2280" s="9"/>
      <c r="G2280" s="9"/>
      <c r="H2280" s="9"/>
      <c r="U2280" s="11"/>
      <c r="V2280" s="11"/>
      <c r="W2280" s="11"/>
    </row>
    <row r="2281" spans="1:23" ht="12.75" x14ac:dyDescent="0.2">
      <c r="A2281" s="5"/>
      <c r="B2281" s="5"/>
      <c r="C2281" s="9"/>
      <c r="D2281" s="9"/>
      <c r="E2281" s="9"/>
      <c r="F2281" s="9"/>
      <c r="G2281" s="9"/>
      <c r="H2281" s="9"/>
      <c r="U2281" s="11"/>
      <c r="V2281" s="11"/>
      <c r="W2281" s="11"/>
    </row>
    <row r="2282" spans="1:23" ht="12.75" x14ac:dyDescent="0.2">
      <c r="A2282" s="5"/>
      <c r="B2282" s="5"/>
      <c r="C2282" s="9"/>
      <c r="D2282" s="9"/>
      <c r="E2282" s="9"/>
      <c r="F2282" s="9"/>
      <c r="G2282" s="9"/>
      <c r="H2282" s="9"/>
      <c r="U2282" s="11"/>
      <c r="V2282" s="11"/>
      <c r="W2282" s="11"/>
    </row>
    <row r="2283" spans="1:23" ht="12.75" x14ac:dyDescent="0.2">
      <c r="A2283" s="5"/>
      <c r="B2283" s="5"/>
      <c r="C2283" s="9"/>
      <c r="D2283" s="9"/>
      <c r="E2283" s="9"/>
      <c r="F2283" s="9"/>
      <c r="G2283" s="9"/>
      <c r="H2283" s="9"/>
      <c r="U2283" s="11"/>
      <c r="V2283" s="11"/>
      <c r="W2283" s="11"/>
    </row>
    <row r="2284" spans="1:23" ht="12.75" x14ac:dyDescent="0.2">
      <c r="A2284" s="5"/>
      <c r="B2284" s="5"/>
      <c r="C2284" s="9"/>
      <c r="D2284" s="9"/>
      <c r="E2284" s="9"/>
      <c r="F2284" s="9"/>
      <c r="G2284" s="9"/>
      <c r="H2284" s="9"/>
      <c r="U2284" s="11"/>
      <c r="V2284" s="11"/>
      <c r="W2284" s="11"/>
    </row>
    <row r="2285" spans="1:23" ht="12.75" x14ac:dyDescent="0.2">
      <c r="A2285" s="5"/>
      <c r="B2285" s="5"/>
      <c r="C2285" s="9"/>
      <c r="D2285" s="9"/>
      <c r="E2285" s="9"/>
      <c r="F2285" s="9"/>
      <c r="G2285" s="9"/>
      <c r="H2285" s="9"/>
      <c r="U2285" s="11"/>
      <c r="V2285" s="11"/>
      <c r="W2285" s="11"/>
    </row>
    <row r="2286" spans="1:23" ht="12.75" x14ac:dyDescent="0.2">
      <c r="A2286" s="5"/>
      <c r="B2286" s="5"/>
      <c r="C2286" s="9"/>
      <c r="D2286" s="9"/>
      <c r="E2286" s="9"/>
      <c r="F2286" s="9"/>
      <c r="G2286" s="9"/>
      <c r="H2286" s="9"/>
      <c r="U2286" s="11"/>
      <c r="V2286" s="11"/>
      <c r="W2286" s="11"/>
    </row>
    <row r="2287" spans="1:23" ht="12.75" x14ac:dyDescent="0.2">
      <c r="A2287" s="5"/>
      <c r="B2287" s="5"/>
      <c r="C2287" s="9"/>
      <c r="D2287" s="9"/>
      <c r="E2287" s="9"/>
      <c r="F2287" s="9"/>
      <c r="G2287" s="9"/>
      <c r="H2287" s="9"/>
      <c r="U2287" s="11"/>
      <c r="V2287" s="11"/>
      <c r="W2287" s="11"/>
    </row>
    <row r="2288" spans="1:23" ht="12.75" x14ac:dyDescent="0.2">
      <c r="A2288" s="5"/>
      <c r="B2288" s="5"/>
      <c r="C2288" s="9"/>
      <c r="D2288" s="9"/>
      <c r="E2288" s="9"/>
      <c r="F2288" s="9"/>
      <c r="G2288" s="9"/>
      <c r="H2288" s="9"/>
      <c r="U2288" s="11"/>
      <c r="V2288" s="11"/>
      <c r="W2288" s="11"/>
    </row>
    <row r="2289" spans="1:23" ht="12.75" x14ac:dyDescent="0.2">
      <c r="A2289" s="5"/>
      <c r="B2289" s="5"/>
      <c r="C2289" s="9"/>
      <c r="D2289" s="9"/>
      <c r="E2289" s="9"/>
      <c r="F2289" s="9"/>
      <c r="G2289" s="9"/>
      <c r="H2289" s="9"/>
      <c r="U2289" s="11"/>
      <c r="V2289" s="11"/>
      <c r="W2289" s="11"/>
    </row>
    <row r="2290" spans="1:23" ht="12.75" x14ac:dyDescent="0.2">
      <c r="A2290" s="5"/>
      <c r="B2290" s="5"/>
      <c r="C2290" s="9"/>
      <c r="D2290" s="9"/>
      <c r="E2290" s="9"/>
      <c r="F2290" s="9"/>
      <c r="G2290" s="9"/>
      <c r="H2290" s="9"/>
      <c r="U2290" s="11"/>
      <c r="V2290" s="11"/>
      <c r="W2290" s="11"/>
    </row>
    <row r="2291" spans="1:23" ht="12.75" x14ac:dyDescent="0.2">
      <c r="A2291" s="5"/>
      <c r="B2291" s="5"/>
      <c r="C2291" s="9"/>
      <c r="D2291" s="9"/>
      <c r="E2291" s="9"/>
      <c r="F2291" s="9"/>
      <c r="G2291" s="9"/>
      <c r="H2291" s="9"/>
      <c r="U2291" s="11"/>
      <c r="V2291" s="11"/>
      <c r="W2291" s="11"/>
    </row>
    <row r="2292" spans="1:23" ht="12.75" x14ac:dyDescent="0.2">
      <c r="A2292" s="5"/>
      <c r="B2292" s="5"/>
      <c r="C2292" s="9"/>
      <c r="D2292" s="9"/>
      <c r="E2292" s="9"/>
      <c r="F2292" s="9"/>
      <c r="G2292" s="9"/>
      <c r="H2292" s="9"/>
      <c r="U2292" s="11"/>
      <c r="V2292" s="11"/>
      <c r="W2292" s="11"/>
    </row>
    <row r="2293" spans="1:23" ht="12.75" x14ac:dyDescent="0.2">
      <c r="A2293" s="5"/>
      <c r="B2293" s="5"/>
      <c r="C2293" s="9"/>
      <c r="D2293" s="9"/>
      <c r="E2293" s="9"/>
      <c r="F2293" s="9"/>
      <c r="G2293" s="9"/>
      <c r="H2293" s="9"/>
      <c r="U2293" s="11"/>
      <c r="V2293" s="11"/>
      <c r="W2293" s="11"/>
    </row>
    <row r="2294" spans="1:23" ht="12.75" x14ac:dyDescent="0.2">
      <c r="A2294" s="5"/>
      <c r="B2294" s="5"/>
      <c r="C2294" s="9"/>
      <c r="D2294" s="9"/>
      <c r="E2294" s="9"/>
      <c r="F2294" s="9"/>
      <c r="G2294" s="9"/>
      <c r="H2294" s="9"/>
      <c r="U2294" s="11"/>
      <c r="V2294" s="11"/>
      <c r="W2294" s="11"/>
    </row>
    <row r="2295" spans="1:23" ht="12.75" x14ac:dyDescent="0.2">
      <c r="A2295" s="5"/>
      <c r="B2295" s="5"/>
      <c r="C2295" s="9"/>
      <c r="D2295" s="9"/>
      <c r="E2295" s="9"/>
      <c r="F2295" s="9"/>
      <c r="G2295" s="9"/>
      <c r="H2295" s="9"/>
      <c r="U2295" s="11"/>
      <c r="V2295" s="11"/>
      <c r="W2295" s="11"/>
    </row>
    <row r="2296" spans="1:23" ht="12.75" x14ac:dyDescent="0.2">
      <c r="A2296" s="5"/>
      <c r="B2296" s="5"/>
      <c r="C2296" s="9"/>
      <c r="D2296" s="9"/>
      <c r="E2296" s="9"/>
      <c r="F2296" s="9"/>
      <c r="G2296" s="9"/>
      <c r="H2296" s="9"/>
      <c r="U2296" s="11"/>
      <c r="V2296" s="11"/>
      <c r="W2296" s="11"/>
    </row>
    <row r="2297" spans="1:23" ht="12.75" x14ac:dyDescent="0.2">
      <c r="A2297" s="5"/>
      <c r="B2297" s="5"/>
      <c r="C2297" s="9"/>
      <c r="D2297" s="9"/>
      <c r="E2297" s="9"/>
      <c r="F2297" s="9"/>
      <c r="G2297" s="9"/>
      <c r="H2297" s="9"/>
      <c r="U2297" s="11"/>
      <c r="V2297" s="11"/>
      <c r="W2297" s="11"/>
    </row>
    <row r="2298" spans="1:23" ht="12.75" x14ac:dyDescent="0.2">
      <c r="A2298" s="5"/>
      <c r="B2298" s="5"/>
      <c r="C2298" s="9"/>
      <c r="D2298" s="9"/>
      <c r="E2298" s="9"/>
      <c r="F2298" s="9"/>
      <c r="G2298" s="9"/>
      <c r="H2298" s="9"/>
      <c r="U2298" s="11"/>
      <c r="V2298" s="11"/>
      <c r="W2298" s="11"/>
    </row>
    <row r="2299" spans="1:23" ht="12.75" x14ac:dyDescent="0.2">
      <c r="A2299" s="5"/>
      <c r="B2299" s="5"/>
      <c r="C2299" s="9"/>
      <c r="D2299" s="9"/>
      <c r="E2299" s="9"/>
      <c r="F2299" s="9"/>
      <c r="G2299" s="9"/>
      <c r="H2299" s="9"/>
      <c r="U2299" s="11"/>
      <c r="V2299" s="11"/>
      <c r="W2299" s="11"/>
    </row>
    <row r="2300" spans="1:23" ht="12.75" x14ac:dyDescent="0.2">
      <c r="A2300" s="5"/>
      <c r="B2300" s="5"/>
      <c r="C2300" s="9"/>
      <c r="D2300" s="9"/>
      <c r="E2300" s="9"/>
      <c r="F2300" s="9"/>
      <c r="G2300" s="9"/>
      <c r="H2300" s="9"/>
      <c r="U2300" s="11"/>
      <c r="V2300" s="11"/>
      <c r="W2300" s="11"/>
    </row>
    <row r="2301" spans="1:23" ht="12.75" x14ac:dyDescent="0.2">
      <c r="A2301" s="5"/>
      <c r="B2301" s="5"/>
      <c r="C2301" s="9"/>
      <c r="D2301" s="9"/>
      <c r="E2301" s="9"/>
      <c r="F2301" s="9"/>
      <c r="G2301" s="9"/>
      <c r="H2301" s="9"/>
      <c r="U2301" s="11"/>
      <c r="V2301" s="11"/>
      <c r="W2301" s="11"/>
    </row>
    <row r="2302" spans="1:23" ht="12.75" x14ac:dyDescent="0.2">
      <c r="A2302" s="5"/>
      <c r="B2302" s="5"/>
      <c r="C2302" s="9"/>
      <c r="D2302" s="9"/>
      <c r="E2302" s="9"/>
      <c r="F2302" s="9"/>
      <c r="G2302" s="9"/>
      <c r="H2302" s="9"/>
      <c r="U2302" s="11"/>
      <c r="V2302" s="11"/>
      <c r="W2302" s="11"/>
    </row>
    <row r="2303" spans="1:23" ht="12.75" x14ac:dyDescent="0.2">
      <c r="A2303" s="5"/>
      <c r="B2303" s="5"/>
      <c r="C2303" s="9"/>
      <c r="D2303" s="9"/>
      <c r="E2303" s="9"/>
      <c r="F2303" s="9"/>
      <c r="G2303" s="9"/>
      <c r="H2303" s="9"/>
      <c r="U2303" s="11"/>
      <c r="V2303" s="11"/>
      <c r="W2303" s="11"/>
    </row>
    <row r="2304" spans="1:23" ht="12.75" x14ac:dyDescent="0.2">
      <c r="A2304" s="5"/>
      <c r="B2304" s="5"/>
      <c r="C2304" s="9"/>
      <c r="D2304" s="9"/>
      <c r="E2304" s="9"/>
      <c r="F2304" s="9"/>
      <c r="G2304" s="9"/>
      <c r="H2304" s="9"/>
      <c r="U2304" s="11"/>
      <c r="V2304" s="11"/>
      <c r="W2304" s="11"/>
    </row>
    <row r="2305" spans="1:23" ht="12.75" x14ac:dyDescent="0.2">
      <c r="A2305" s="5"/>
      <c r="B2305" s="5"/>
      <c r="C2305" s="9"/>
      <c r="D2305" s="9"/>
      <c r="E2305" s="9"/>
      <c r="F2305" s="9"/>
      <c r="G2305" s="9"/>
      <c r="H2305" s="9"/>
      <c r="U2305" s="11"/>
      <c r="V2305" s="11"/>
      <c r="W2305" s="11"/>
    </row>
    <row r="2306" spans="1:23" ht="12.75" x14ac:dyDescent="0.2">
      <c r="A2306" s="5"/>
      <c r="B2306" s="5"/>
      <c r="C2306" s="9"/>
      <c r="D2306" s="9"/>
      <c r="E2306" s="9"/>
      <c r="F2306" s="9"/>
      <c r="G2306" s="9"/>
      <c r="H2306" s="9"/>
      <c r="U2306" s="11"/>
      <c r="V2306" s="11"/>
      <c r="W2306" s="11"/>
    </row>
    <row r="2307" spans="1:23" ht="12.75" x14ac:dyDescent="0.2">
      <c r="A2307" s="5"/>
      <c r="B2307" s="5"/>
      <c r="C2307" s="9"/>
      <c r="D2307" s="9"/>
      <c r="E2307" s="9"/>
      <c r="F2307" s="9"/>
      <c r="G2307" s="9"/>
      <c r="H2307" s="9"/>
      <c r="U2307" s="11"/>
      <c r="V2307" s="11"/>
      <c r="W2307" s="11"/>
    </row>
    <row r="2308" spans="1:23" ht="12.75" x14ac:dyDescent="0.2">
      <c r="A2308" s="5"/>
      <c r="B2308" s="5"/>
      <c r="C2308" s="9"/>
      <c r="D2308" s="9"/>
      <c r="E2308" s="9"/>
      <c r="F2308" s="9"/>
      <c r="G2308" s="9"/>
      <c r="H2308" s="9"/>
      <c r="U2308" s="11"/>
      <c r="V2308" s="11"/>
      <c r="W2308" s="11"/>
    </row>
    <row r="2309" spans="1:23" ht="12.75" x14ac:dyDescent="0.2">
      <c r="A2309" s="5"/>
      <c r="B2309" s="5"/>
      <c r="C2309" s="9"/>
      <c r="D2309" s="9"/>
      <c r="E2309" s="9"/>
      <c r="F2309" s="9"/>
      <c r="G2309" s="9"/>
      <c r="H2309" s="9"/>
      <c r="U2309" s="11"/>
      <c r="V2309" s="11"/>
      <c r="W2309" s="11"/>
    </row>
    <row r="2310" spans="1:23" ht="12.75" x14ac:dyDescent="0.2">
      <c r="A2310" s="5"/>
      <c r="B2310" s="5"/>
      <c r="C2310" s="9"/>
      <c r="D2310" s="9"/>
      <c r="E2310" s="9"/>
      <c r="F2310" s="9"/>
      <c r="G2310" s="9"/>
      <c r="H2310" s="9"/>
      <c r="U2310" s="11"/>
      <c r="V2310" s="11"/>
      <c r="W2310" s="11"/>
    </row>
    <row r="2311" spans="1:23" ht="12.75" x14ac:dyDescent="0.2">
      <c r="A2311" s="5"/>
      <c r="B2311" s="5"/>
      <c r="C2311" s="9"/>
      <c r="D2311" s="9"/>
      <c r="E2311" s="9"/>
      <c r="F2311" s="9"/>
      <c r="G2311" s="9"/>
      <c r="H2311" s="9"/>
      <c r="U2311" s="11"/>
      <c r="V2311" s="11"/>
      <c r="W2311" s="11"/>
    </row>
    <row r="2312" spans="1:23" ht="12.75" x14ac:dyDescent="0.2">
      <c r="A2312" s="5"/>
      <c r="B2312" s="5"/>
      <c r="C2312" s="9"/>
      <c r="D2312" s="9"/>
      <c r="E2312" s="9"/>
      <c r="F2312" s="9"/>
      <c r="G2312" s="9"/>
      <c r="H2312" s="9"/>
      <c r="U2312" s="11"/>
      <c r="V2312" s="11"/>
      <c r="W2312" s="11"/>
    </row>
    <row r="2313" spans="1:23" ht="12.75" x14ac:dyDescent="0.2">
      <c r="A2313" s="5"/>
      <c r="B2313" s="5"/>
      <c r="C2313" s="9"/>
      <c r="D2313" s="9"/>
      <c r="E2313" s="9"/>
      <c r="F2313" s="9"/>
      <c r="G2313" s="9"/>
      <c r="H2313" s="9"/>
      <c r="U2313" s="11"/>
      <c r="V2313" s="11"/>
      <c r="W2313" s="11"/>
    </row>
    <row r="2314" spans="1:23" ht="12.75" x14ac:dyDescent="0.2">
      <c r="A2314" s="5"/>
      <c r="B2314" s="5"/>
      <c r="C2314" s="9"/>
      <c r="D2314" s="9"/>
      <c r="E2314" s="9"/>
      <c r="F2314" s="9"/>
      <c r="G2314" s="9"/>
      <c r="H2314" s="9"/>
      <c r="U2314" s="11"/>
      <c r="V2314" s="11"/>
      <c r="W2314" s="11"/>
    </row>
    <row r="2315" spans="1:23" ht="12.75" x14ac:dyDescent="0.2">
      <c r="A2315" s="5"/>
      <c r="B2315" s="5"/>
      <c r="C2315" s="9"/>
      <c r="D2315" s="9"/>
      <c r="E2315" s="9"/>
      <c r="F2315" s="9"/>
      <c r="G2315" s="9"/>
      <c r="H2315" s="9"/>
      <c r="U2315" s="11"/>
      <c r="V2315" s="11"/>
      <c r="W2315" s="11"/>
    </row>
    <row r="2316" spans="1:23" ht="12.75" x14ac:dyDescent="0.2">
      <c r="A2316" s="5"/>
      <c r="B2316" s="5"/>
      <c r="C2316" s="9"/>
      <c r="D2316" s="9"/>
      <c r="E2316" s="9"/>
      <c r="F2316" s="9"/>
      <c r="G2316" s="9"/>
      <c r="H2316" s="9"/>
      <c r="U2316" s="11"/>
      <c r="V2316" s="11"/>
      <c r="W2316" s="11"/>
    </row>
    <row r="2317" spans="1:23" ht="12.75" x14ac:dyDescent="0.2">
      <c r="A2317" s="5"/>
      <c r="B2317" s="5"/>
      <c r="C2317" s="9"/>
      <c r="D2317" s="9"/>
      <c r="E2317" s="9"/>
      <c r="F2317" s="9"/>
      <c r="G2317" s="9"/>
      <c r="H2317" s="9"/>
      <c r="U2317" s="11"/>
      <c r="V2317" s="11"/>
      <c r="W2317" s="11"/>
    </row>
    <row r="2318" spans="1:23" ht="12.75" x14ac:dyDescent="0.2">
      <c r="A2318" s="5"/>
      <c r="B2318" s="5"/>
      <c r="C2318" s="9"/>
      <c r="D2318" s="9"/>
      <c r="E2318" s="9"/>
      <c r="F2318" s="9"/>
      <c r="G2318" s="9"/>
      <c r="H2318" s="9"/>
      <c r="U2318" s="11"/>
      <c r="V2318" s="11"/>
      <c r="W2318" s="11"/>
    </row>
    <row r="2319" spans="1:23" ht="12.75" x14ac:dyDescent="0.2">
      <c r="A2319" s="5"/>
      <c r="B2319" s="5"/>
      <c r="C2319" s="9"/>
      <c r="D2319" s="9"/>
      <c r="E2319" s="9"/>
      <c r="F2319" s="9"/>
      <c r="G2319" s="9"/>
      <c r="H2319" s="9"/>
      <c r="U2319" s="11"/>
      <c r="V2319" s="11"/>
      <c r="W2319" s="11"/>
    </row>
    <row r="2320" spans="1:23" ht="12.75" x14ac:dyDescent="0.2">
      <c r="A2320" s="5"/>
      <c r="B2320" s="5"/>
      <c r="C2320" s="9"/>
      <c r="D2320" s="9"/>
      <c r="E2320" s="9"/>
      <c r="F2320" s="9"/>
      <c r="G2320" s="9"/>
      <c r="H2320" s="9"/>
      <c r="U2320" s="11"/>
      <c r="V2320" s="11"/>
      <c r="W2320" s="11"/>
    </row>
    <row r="2321" spans="1:23" ht="12.75" x14ac:dyDescent="0.2">
      <c r="A2321" s="5"/>
      <c r="B2321" s="5"/>
      <c r="C2321" s="9"/>
      <c r="D2321" s="9"/>
      <c r="E2321" s="9"/>
      <c r="F2321" s="9"/>
      <c r="G2321" s="9"/>
      <c r="H2321" s="9"/>
      <c r="U2321" s="11"/>
      <c r="V2321" s="11"/>
      <c r="W2321" s="11"/>
    </row>
    <row r="2322" spans="1:23" ht="12.75" x14ac:dyDescent="0.2">
      <c r="A2322" s="5"/>
      <c r="B2322" s="5"/>
      <c r="C2322" s="9"/>
      <c r="D2322" s="9"/>
      <c r="E2322" s="9"/>
      <c r="F2322" s="9"/>
      <c r="G2322" s="9"/>
      <c r="H2322" s="9"/>
      <c r="U2322" s="11"/>
      <c r="V2322" s="11"/>
      <c r="W2322" s="11"/>
    </row>
    <row r="2323" spans="1:23" ht="12.75" x14ac:dyDescent="0.2">
      <c r="A2323" s="5"/>
      <c r="B2323" s="5"/>
      <c r="C2323" s="9"/>
      <c r="D2323" s="9"/>
      <c r="E2323" s="9"/>
      <c r="F2323" s="9"/>
      <c r="G2323" s="9"/>
      <c r="H2323" s="9"/>
      <c r="U2323" s="11"/>
      <c r="V2323" s="11"/>
      <c r="W2323" s="11"/>
    </row>
    <row r="2324" spans="1:23" ht="12.75" x14ac:dyDescent="0.2">
      <c r="A2324" s="5"/>
      <c r="B2324" s="5"/>
      <c r="C2324" s="9"/>
      <c r="D2324" s="9"/>
      <c r="E2324" s="9"/>
      <c r="F2324" s="9"/>
      <c r="G2324" s="9"/>
      <c r="H2324" s="9"/>
      <c r="U2324" s="11"/>
      <c r="V2324" s="11"/>
      <c r="W2324" s="11"/>
    </row>
    <row r="2325" spans="1:23" ht="12.75" x14ac:dyDescent="0.2">
      <c r="A2325" s="5"/>
      <c r="B2325" s="5"/>
      <c r="C2325" s="9"/>
      <c r="D2325" s="9"/>
      <c r="E2325" s="9"/>
      <c r="F2325" s="9"/>
      <c r="G2325" s="9"/>
      <c r="H2325" s="9"/>
      <c r="U2325" s="11"/>
      <c r="V2325" s="11"/>
      <c r="W2325" s="11"/>
    </row>
    <row r="2326" spans="1:23" ht="12.75" x14ac:dyDescent="0.2">
      <c r="A2326" s="5"/>
      <c r="B2326" s="5"/>
      <c r="C2326" s="9"/>
      <c r="D2326" s="9"/>
      <c r="E2326" s="9"/>
      <c r="F2326" s="9"/>
      <c r="G2326" s="9"/>
      <c r="H2326" s="9"/>
      <c r="U2326" s="11"/>
      <c r="V2326" s="11"/>
      <c r="W2326" s="11"/>
    </row>
    <row r="2327" spans="1:23" ht="12.75" x14ac:dyDescent="0.2">
      <c r="A2327" s="5"/>
      <c r="B2327" s="5"/>
      <c r="C2327" s="9"/>
      <c r="D2327" s="9"/>
      <c r="E2327" s="9"/>
      <c r="F2327" s="9"/>
      <c r="G2327" s="9"/>
      <c r="H2327" s="9"/>
      <c r="U2327" s="11"/>
      <c r="V2327" s="11"/>
      <c r="W2327" s="11"/>
    </row>
    <row r="2328" spans="1:23" ht="12.75" x14ac:dyDescent="0.2">
      <c r="A2328" s="5"/>
      <c r="B2328" s="5"/>
      <c r="C2328" s="9"/>
      <c r="D2328" s="9"/>
      <c r="E2328" s="9"/>
      <c r="F2328" s="9"/>
      <c r="G2328" s="9"/>
      <c r="H2328" s="9"/>
      <c r="U2328" s="11"/>
      <c r="V2328" s="11"/>
      <c r="W2328" s="11"/>
    </row>
    <row r="2329" spans="1:23" ht="12.75" x14ac:dyDescent="0.2">
      <c r="A2329" s="5"/>
      <c r="B2329" s="5"/>
      <c r="C2329" s="9"/>
      <c r="D2329" s="9"/>
      <c r="E2329" s="9"/>
      <c r="F2329" s="9"/>
      <c r="G2329" s="9"/>
      <c r="H2329" s="9"/>
      <c r="U2329" s="11"/>
      <c r="V2329" s="11"/>
      <c r="W2329" s="11"/>
    </row>
    <row r="2330" spans="1:23" ht="12.75" x14ac:dyDescent="0.2">
      <c r="A2330" s="5"/>
      <c r="B2330" s="5"/>
      <c r="C2330" s="9"/>
      <c r="D2330" s="9"/>
      <c r="E2330" s="9"/>
      <c r="F2330" s="9"/>
      <c r="G2330" s="9"/>
      <c r="H2330" s="9"/>
      <c r="U2330" s="11"/>
      <c r="V2330" s="11"/>
      <c r="W2330" s="11"/>
    </row>
    <row r="2331" spans="1:23" ht="12.75" x14ac:dyDescent="0.2">
      <c r="A2331" s="5"/>
      <c r="B2331" s="5"/>
      <c r="C2331" s="9"/>
      <c r="D2331" s="9"/>
      <c r="E2331" s="9"/>
      <c r="F2331" s="9"/>
      <c r="G2331" s="9"/>
      <c r="H2331" s="9"/>
      <c r="U2331" s="11"/>
      <c r="V2331" s="11"/>
      <c r="W2331" s="11"/>
    </row>
    <row r="2332" spans="1:23" ht="12.75" x14ac:dyDescent="0.2">
      <c r="A2332" s="5"/>
      <c r="B2332" s="5"/>
      <c r="C2332" s="9"/>
      <c r="D2332" s="9"/>
      <c r="E2332" s="9"/>
      <c r="F2332" s="9"/>
      <c r="G2332" s="9"/>
      <c r="H2332" s="9"/>
      <c r="U2332" s="11"/>
      <c r="V2332" s="11"/>
      <c r="W2332" s="11"/>
    </row>
    <row r="2333" spans="1:23" ht="12.75" x14ac:dyDescent="0.2">
      <c r="A2333" s="5"/>
      <c r="B2333" s="5"/>
      <c r="C2333" s="9"/>
      <c r="D2333" s="9"/>
      <c r="E2333" s="9"/>
      <c r="F2333" s="9"/>
      <c r="G2333" s="9"/>
      <c r="H2333" s="9"/>
      <c r="U2333" s="11"/>
      <c r="V2333" s="11"/>
      <c r="W2333" s="11"/>
    </row>
    <row r="2334" spans="1:23" ht="12.75" x14ac:dyDescent="0.2">
      <c r="A2334" s="5"/>
      <c r="B2334" s="5"/>
      <c r="C2334" s="9"/>
      <c r="D2334" s="9"/>
      <c r="E2334" s="9"/>
      <c r="F2334" s="9"/>
      <c r="G2334" s="9"/>
      <c r="H2334" s="9"/>
      <c r="U2334" s="11"/>
      <c r="V2334" s="11"/>
      <c r="W2334" s="11"/>
    </row>
    <row r="2335" spans="1:23" ht="12.75" x14ac:dyDescent="0.2">
      <c r="A2335" s="5"/>
      <c r="B2335" s="5"/>
      <c r="C2335" s="9"/>
      <c r="D2335" s="9"/>
      <c r="E2335" s="9"/>
      <c r="F2335" s="9"/>
      <c r="G2335" s="9"/>
      <c r="H2335" s="9"/>
      <c r="U2335" s="11"/>
      <c r="V2335" s="11"/>
      <c r="W2335" s="11"/>
    </row>
    <row r="2336" spans="1:23" ht="12.75" x14ac:dyDescent="0.2">
      <c r="A2336" s="5"/>
      <c r="B2336" s="5"/>
      <c r="C2336" s="9"/>
      <c r="D2336" s="9"/>
      <c r="E2336" s="9"/>
      <c r="F2336" s="9"/>
      <c r="G2336" s="9"/>
      <c r="H2336" s="9"/>
      <c r="U2336" s="11"/>
      <c r="V2336" s="11"/>
      <c r="W2336" s="11"/>
    </row>
    <row r="2337" spans="1:23" ht="12.75" x14ac:dyDescent="0.2">
      <c r="A2337" s="5"/>
      <c r="B2337" s="5"/>
      <c r="C2337" s="9"/>
      <c r="D2337" s="9"/>
      <c r="E2337" s="9"/>
      <c r="F2337" s="9"/>
      <c r="G2337" s="9"/>
      <c r="H2337" s="9"/>
      <c r="U2337" s="11"/>
      <c r="V2337" s="11"/>
      <c r="W2337" s="11"/>
    </row>
    <row r="2338" spans="1:23" ht="12.75" x14ac:dyDescent="0.2">
      <c r="A2338" s="5"/>
      <c r="B2338" s="5"/>
      <c r="C2338" s="9"/>
      <c r="D2338" s="9"/>
      <c r="E2338" s="9"/>
      <c r="F2338" s="9"/>
      <c r="G2338" s="9"/>
      <c r="H2338" s="9"/>
      <c r="U2338" s="11"/>
      <c r="V2338" s="11"/>
      <c r="W2338" s="11"/>
    </row>
    <row r="2339" spans="1:23" ht="12.75" x14ac:dyDescent="0.2">
      <c r="A2339" s="5"/>
      <c r="B2339" s="5"/>
      <c r="C2339" s="9"/>
      <c r="D2339" s="9"/>
      <c r="E2339" s="9"/>
      <c r="F2339" s="9"/>
      <c r="G2339" s="9"/>
      <c r="H2339" s="9"/>
      <c r="U2339" s="11"/>
      <c r="V2339" s="11"/>
      <c r="W2339" s="11"/>
    </row>
    <row r="2340" spans="1:23" ht="12.75" x14ac:dyDescent="0.2">
      <c r="A2340" s="5"/>
      <c r="B2340" s="5"/>
      <c r="C2340" s="9"/>
      <c r="D2340" s="9"/>
      <c r="E2340" s="9"/>
      <c r="F2340" s="9"/>
      <c r="G2340" s="9"/>
      <c r="H2340" s="9"/>
      <c r="U2340" s="11"/>
      <c r="V2340" s="11"/>
      <c r="W2340" s="11"/>
    </row>
    <row r="2341" spans="1:23" ht="12.75" x14ac:dyDescent="0.2">
      <c r="A2341" s="5"/>
      <c r="B2341" s="5"/>
      <c r="C2341" s="9"/>
      <c r="D2341" s="9"/>
      <c r="E2341" s="9"/>
      <c r="F2341" s="9"/>
      <c r="G2341" s="9"/>
      <c r="H2341" s="9"/>
      <c r="U2341" s="11"/>
      <c r="V2341" s="11"/>
      <c r="W2341" s="11"/>
    </row>
    <row r="2342" spans="1:23" ht="12.75" x14ac:dyDescent="0.2">
      <c r="A2342" s="5"/>
      <c r="B2342" s="5"/>
      <c r="C2342" s="9"/>
      <c r="D2342" s="9"/>
      <c r="E2342" s="9"/>
      <c r="F2342" s="9"/>
      <c r="G2342" s="9"/>
      <c r="H2342" s="9"/>
      <c r="U2342" s="11"/>
      <c r="V2342" s="11"/>
      <c r="W2342" s="11"/>
    </row>
    <row r="2343" spans="1:23" ht="12.75" x14ac:dyDescent="0.2">
      <c r="A2343" s="5"/>
      <c r="B2343" s="5"/>
      <c r="C2343" s="9"/>
      <c r="D2343" s="9"/>
      <c r="E2343" s="9"/>
      <c r="F2343" s="9"/>
      <c r="G2343" s="9"/>
      <c r="H2343" s="9"/>
      <c r="U2343" s="11"/>
      <c r="V2343" s="11"/>
      <c r="W2343" s="11"/>
    </row>
    <row r="2344" spans="1:23" ht="12.75" x14ac:dyDescent="0.2">
      <c r="A2344" s="5"/>
      <c r="B2344" s="5"/>
      <c r="C2344" s="9"/>
      <c r="D2344" s="9"/>
      <c r="E2344" s="9"/>
      <c r="F2344" s="9"/>
      <c r="G2344" s="9"/>
      <c r="H2344" s="9"/>
      <c r="U2344" s="11"/>
      <c r="V2344" s="11"/>
      <c r="W2344" s="11"/>
    </row>
    <row r="2345" spans="1:23" ht="12.75" x14ac:dyDescent="0.2">
      <c r="A2345" s="5"/>
      <c r="B2345" s="5"/>
      <c r="C2345" s="9"/>
      <c r="D2345" s="9"/>
      <c r="E2345" s="9"/>
      <c r="F2345" s="9"/>
      <c r="G2345" s="9"/>
      <c r="H2345" s="9"/>
      <c r="U2345" s="11"/>
      <c r="V2345" s="11"/>
      <c r="W2345" s="11"/>
    </row>
    <row r="2346" spans="1:23" ht="12.75" x14ac:dyDescent="0.2">
      <c r="A2346" s="5"/>
      <c r="B2346" s="5"/>
      <c r="C2346" s="9"/>
      <c r="D2346" s="9"/>
      <c r="E2346" s="9"/>
      <c r="F2346" s="9"/>
      <c r="G2346" s="9"/>
      <c r="H2346" s="9"/>
      <c r="U2346" s="11"/>
      <c r="V2346" s="11"/>
      <c r="W2346" s="11"/>
    </row>
    <row r="2347" spans="1:23" ht="12.75" x14ac:dyDescent="0.2">
      <c r="A2347" s="5"/>
      <c r="B2347" s="5"/>
      <c r="C2347" s="9"/>
      <c r="D2347" s="9"/>
      <c r="E2347" s="9"/>
      <c r="F2347" s="9"/>
      <c r="G2347" s="9"/>
      <c r="H2347" s="9"/>
      <c r="U2347" s="11"/>
      <c r="V2347" s="11"/>
      <c r="W2347" s="11"/>
    </row>
    <row r="2348" spans="1:23" ht="12.75" x14ac:dyDescent="0.2">
      <c r="A2348" s="5"/>
      <c r="B2348" s="5"/>
      <c r="C2348" s="9"/>
      <c r="D2348" s="9"/>
      <c r="E2348" s="9"/>
      <c r="F2348" s="9"/>
      <c r="G2348" s="9"/>
      <c r="H2348" s="9"/>
      <c r="U2348" s="11"/>
      <c r="V2348" s="11"/>
      <c r="W2348" s="11"/>
    </row>
    <row r="2349" spans="1:23" ht="12.75" x14ac:dyDescent="0.2">
      <c r="A2349" s="5"/>
      <c r="B2349" s="5"/>
      <c r="C2349" s="9"/>
      <c r="D2349" s="9"/>
      <c r="E2349" s="9"/>
      <c r="F2349" s="9"/>
      <c r="G2349" s="9"/>
      <c r="H2349" s="9"/>
      <c r="U2349" s="11"/>
      <c r="V2349" s="11"/>
      <c r="W2349" s="11"/>
    </row>
    <row r="2350" spans="1:23" ht="12.75" x14ac:dyDescent="0.2">
      <c r="A2350" s="5"/>
      <c r="B2350" s="5"/>
      <c r="C2350" s="9"/>
      <c r="D2350" s="9"/>
      <c r="E2350" s="9"/>
      <c r="F2350" s="9"/>
      <c r="G2350" s="9"/>
      <c r="H2350" s="9"/>
      <c r="U2350" s="11"/>
      <c r="V2350" s="11"/>
      <c r="W2350" s="11"/>
    </row>
    <row r="2351" spans="1:23" ht="12.75" x14ac:dyDescent="0.2">
      <c r="A2351" s="5"/>
      <c r="B2351" s="5"/>
      <c r="C2351" s="9"/>
      <c r="D2351" s="9"/>
      <c r="E2351" s="9"/>
      <c r="F2351" s="9"/>
      <c r="G2351" s="9"/>
      <c r="H2351" s="9"/>
      <c r="U2351" s="11"/>
      <c r="V2351" s="11"/>
      <c r="W2351" s="11"/>
    </row>
    <row r="2352" spans="1:23" ht="12.75" x14ac:dyDescent="0.2">
      <c r="A2352" s="5"/>
      <c r="B2352" s="5"/>
      <c r="C2352" s="9"/>
      <c r="D2352" s="9"/>
      <c r="E2352" s="9"/>
      <c r="F2352" s="9"/>
      <c r="G2352" s="9"/>
      <c r="H2352" s="9"/>
      <c r="U2352" s="11"/>
      <c r="V2352" s="11"/>
      <c r="W2352" s="11"/>
    </row>
    <row r="2353" spans="1:23" ht="12.75" x14ac:dyDescent="0.2">
      <c r="A2353" s="5"/>
      <c r="B2353" s="5"/>
      <c r="C2353" s="9"/>
      <c r="D2353" s="9"/>
      <c r="E2353" s="9"/>
      <c r="F2353" s="9"/>
      <c r="G2353" s="9"/>
      <c r="H2353" s="9"/>
      <c r="U2353" s="11"/>
      <c r="V2353" s="11"/>
      <c r="W2353" s="11"/>
    </row>
    <row r="2354" spans="1:23" ht="12.75" x14ac:dyDescent="0.2">
      <c r="A2354" s="5"/>
      <c r="B2354" s="5"/>
      <c r="C2354" s="9"/>
      <c r="D2354" s="9"/>
      <c r="E2354" s="9"/>
      <c r="F2354" s="9"/>
      <c r="G2354" s="9"/>
      <c r="H2354" s="9"/>
      <c r="U2354" s="11"/>
      <c r="V2354" s="11"/>
      <c r="W2354" s="11"/>
    </row>
    <row r="2355" spans="1:23" ht="12.75" x14ac:dyDescent="0.2">
      <c r="A2355" s="5"/>
      <c r="B2355" s="5"/>
      <c r="C2355" s="9"/>
      <c r="D2355" s="9"/>
      <c r="E2355" s="9"/>
      <c r="F2355" s="9"/>
      <c r="G2355" s="9"/>
      <c r="H2355" s="9"/>
      <c r="U2355" s="11"/>
      <c r="V2355" s="11"/>
      <c r="W2355" s="11"/>
    </row>
    <row r="2356" spans="1:23" ht="12.75" x14ac:dyDescent="0.2">
      <c r="A2356" s="5"/>
      <c r="B2356" s="5"/>
      <c r="C2356" s="9"/>
      <c r="D2356" s="9"/>
      <c r="E2356" s="9"/>
      <c r="F2356" s="9"/>
      <c r="G2356" s="9"/>
      <c r="H2356" s="9"/>
      <c r="U2356" s="11"/>
      <c r="V2356" s="11"/>
      <c r="W2356" s="11"/>
    </row>
    <row r="2357" spans="1:23" ht="12.75" x14ac:dyDescent="0.2">
      <c r="A2357" s="5"/>
      <c r="B2357" s="5"/>
      <c r="C2357" s="9"/>
      <c r="D2357" s="9"/>
      <c r="E2357" s="9"/>
      <c r="F2357" s="9"/>
      <c r="G2357" s="9"/>
      <c r="H2357" s="9"/>
      <c r="U2357" s="11"/>
      <c r="V2357" s="11"/>
      <c r="W2357" s="11"/>
    </row>
    <row r="2358" spans="1:23" ht="12.75" x14ac:dyDescent="0.2">
      <c r="A2358" s="5"/>
      <c r="B2358" s="5"/>
      <c r="C2358" s="9"/>
      <c r="D2358" s="9"/>
      <c r="E2358" s="9"/>
      <c r="F2358" s="9"/>
      <c r="G2358" s="9"/>
      <c r="H2358" s="9"/>
      <c r="U2358" s="11"/>
      <c r="V2358" s="11"/>
      <c r="W2358" s="11"/>
    </row>
    <row r="2359" spans="1:23" ht="12.75" x14ac:dyDescent="0.2">
      <c r="A2359" s="5"/>
      <c r="B2359" s="5"/>
      <c r="C2359" s="9"/>
      <c r="D2359" s="9"/>
      <c r="E2359" s="9"/>
      <c r="F2359" s="9"/>
      <c r="G2359" s="9"/>
      <c r="H2359" s="9"/>
      <c r="U2359" s="11"/>
      <c r="V2359" s="11"/>
      <c r="W2359" s="11"/>
    </row>
    <row r="2360" spans="1:23" ht="12.75" x14ac:dyDescent="0.2">
      <c r="A2360" s="5"/>
      <c r="B2360" s="5"/>
      <c r="C2360" s="9"/>
      <c r="D2360" s="9"/>
      <c r="E2360" s="9"/>
      <c r="F2360" s="9"/>
      <c r="G2360" s="9"/>
      <c r="H2360" s="9"/>
      <c r="U2360" s="11"/>
      <c r="V2360" s="11"/>
      <c r="W2360" s="11"/>
    </row>
    <row r="2361" spans="1:23" ht="12.75" x14ac:dyDescent="0.2">
      <c r="A2361" s="5"/>
      <c r="B2361" s="5"/>
      <c r="C2361" s="9"/>
      <c r="D2361" s="9"/>
      <c r="E2361" s="9"/>
      <c r="F2361" s="9"/>
      <c r="G2361" s="9"/>
      <c r="H2361" s="9"/>
      <c r="U2361" s="11"/>
      <c r="V2361" s="11"/>
      <c r="W2361" s="11"/>
    </row>
    <row r="2362" spans="1:23" ht="12.75" x14ac:dyDescent="0.2">
      <c r="A2362" s="5"/>
      <c r="B2362" s="5"/>
      <c r="C2362" s="9"/>
      <c r="D2362" s="9"/>
      <c r="E2362" s="9"/>
      <c r="F2362" s="9"/>
      <c r="G2362" s="9"/>
      <c r="H2362" s="9"/>
      <c r="U2362" s="11"/>
      <c r="V2362" s="11"/>
      <c r="W2362" s="11"/>
    </row>
    <row r="2363" spans="1:23" ht="12.75" x14ac:dyDescent="0.2">
      <c r="A2363" s="5"/>
      <c r="B2363" s="5"/>
      <c r="C2363" s="9"/>
      <c r="D2363" s="9"/>
      <c r="E2363" s="9"/>
      <c r="F2363" s="9"/>
      <c r="G2363" s="9"/>
      <c r="H2363" s="9"/>
      <c r="U2363" s="11"/>
      <c r="V2363" s="11"/>
      <c r="W2363" s="11"/>
    </row>
    <row r="2364" spans="1:23" ht="12.75" x14ac:dyDescent="0.2">
      <c r="A2364" s="5"/>
      <c r="B2364" s="5"/>
      <c r="C2364" s="9"/>
      <c r="D2364" s="9"/>
      <c r="E2364" s="9"/>
      <c r="F2364" s="9"/>
      <c r="G2364" s="9"/>
      <c r="H2364" s="9"/>
      <c r="U2364" s="11"/>
      <c r="V2364" s="11"/>
      <c r="W2364" s="11"/>
    </row>
    <row r="2365" spans="1:23" ht="12.75" x14ac:dyDescent="0.2">
      <c r="A2365" s="5"/>
      <c r="B2365" s="5"/>
      <c r="C2365" s="9"/>
      <c r="D2365" s="9"/>
      <c r="E2365" s="9"/>
      <c r="F2365" s="9"/>
      <c r="G2365" s="9"/>
      <c r="H2365" s="9"/>
      <c r="U2365" s="11"/>
      <c r="V2365" s="11"/>
      <c r="W2365" s="11"/>
    </row>
    <row r="2366" spans="1:23" ht="12.75" x14ac:dyDescent="0.2">
      <c r="A2366" s="5"/>
      <c r="B2366" s="5"/>
      <c r="C2366" s="9"/>
      <c r="D2366" s="9"/>
      <c r="E2366" s="9"/>
      <c r="F2366" s="9"/>
      <c r="G2366" s="9"/>
      <c r="H2366" s="9"/>
      <c r="U2366" s="11"/>
      <c r="V2366" s="11"/>
      <c r="W2366" s="11"/>
    </row>
    <row r="2367" spans="1:23" ht="12.75" x14ac:dyDescent="0.2">
      <c r="A2367" s="5"/>
      <c r="B2367" s="5"/>
      <c r="C2367" s="9"/>
      <c r="D2367" s="9"/>
      <c r="E2367" s="9"/>
      <c r="F2367" s="9"/>
      <c r="G2367" s="9"/>
      <c r="H2367" s="9"/>
      <c r="U2367" s="11"/>
      <c r="V2367" s="11"/>
      <c r="W2367" s="11"/>
    </row>
    <row r="2368" spans="1:23" ht="12.75" x14ac:dyDescent="0.2">
      <c r="A2368" s="5"/>
      <c r="B2368" s="5"/>
      <c r="C2368" s="9"/>
      <c r="D2368" s="9"/>
      <c r="E2368" s="9"/>
      <c r="F2368" s="9"/>
      <c r="G2368" s="9"/>
      <c r="H2368" s="9"/>
      <c r="U2368" s="11"/>
      <c r="V2368" s="11"/>
      <c r="W2368" s="11"/>
    </row>
    <row r="2369" spans="1:23" ht="12.75" x14ac:dyDescent="0.2">
      <c r="A2369" s="5"/>
      <c r="B2369" s="5"/>
      <c r="C2369" s="9"/>
      <c r="D2369" s="9"/>
      <c r="E2369" s="9"/>
      <c r="F2369" s="9"/>
      <c r="G2369" s="9"/>
      <c r="H2369" s="9"/>
      <c r="U2369" s="11"/>
      <c r="V2369" s="11"/>
      <c r="W2369" s="11"/>
    </row>
    <row r="2370" spans="1:23" ht="12.75" x14ac:dyDescent="0.2">
      <c r="A2370" s="5"/>
      <c r="B2370" s="5"/>
      <c r="C2370" s="9"/>
      <c r="D2370" s="9"/>
      <c r="E2370" s="9"/>
      <c r="F2370" s="9"/>
      <c r="G2370" s="9"/>
      <c r="H2370" s="9"/>
      <c r="U2370" s="11"/>
      <c r="V2370" s="11"/>
      <c r="W2370" s="11"/>
    </row>
    <row r="2371" spans="1:23" ht="12.75" x14ac:dyDescent="0.2">
      <c r="A2371" s="5"/>
      <c r="B2371" s="5"/>
      <c r="C2371" s="9"/>
      <c r="D2371" s="9"/>
      <c r="E2371" s="9"/>
      <c r="F2371" s="9"/>
      <c r="G2371" s="9"/>
      <c r="H2371" s="9"/>
      <c r="U2371" s="11"/>
      <c r="V2371" s="11"/>
      <c r="W2371" s="11"/>
    </row>
    <row r="2372" spans="1:23" ht="12.75" x14ac:dyDescent="0.2">
      <c r="A2372" s="5"/>
      <c r="B2372" s="5"/>
      <c r="C2372" s="9"/>
      <c r="D2372" s="9"/>
      <c r="E2372" s="9"/>
      <c r="F2372" s="9"/>
      <c r="G2372" s="9"/>
      <c r="H2372" s="9"/>
      <c r="U2372" s="11"/>
      <c r="V2372" s="11"/>
      <c r="W2372" s="11"/>
    </row>
    <row r="2373" spans="1:23" ht="12.75" x14ac:dyDescent="0.2">
      <c r="A2373" s="5"/>
      <c r="B2373" s="5"/>
      <c r="C2373" s="9"/>
      <c r="D2373" s="9"/>
      <c r="E2373" s="9"/>
      <c r="F2373" s="9"/>
      <c r="G2373" s="9"/>
      <c r="H2373" s="9"/>
      <c r="U2373" s="11"/>
      <c r="V2373" s="11"/>
      <c r="W2373" s="11"/>
    </row>
    <row r="2374" spans="1:23" ht="12.75" x14ac:dyDescent="0.2">
      <c r="A2374" s="5"/>
      <c r="B2374" s="5"/>
      <c r="C2374" s="9"/>
      <c r="D2374" s="9"/>
      <c r="E2374" s="9"/>
      <c r="F2374" s="9"/>
      <c r="G2374" s="9"/>
      <c r="H2374" s="9"/>
      <c r="U2374" s="11"/>
      <c r="V2374" s="11"/>
      <c r="W2374" s="11"/>
    </row>
    <row r="2375" spans="1:23" ht="12.75" x14ac:dyDescent="0.2">
      <c r="A2375" s="5"/>
      <c r="B2375" s="5"/>
      <c r="C2375" s="9"/>
      <c r="D2375" s="9"/>
      <c r="E2375" s="9"/>
      <c r="F2375" s="9"/>
      <c r="G2375" s="9"/>
      <c r="H2375" s="9"/>
      <c r="U2375" s="11"/>
      <c r="V2375" s="11"/>
      <c r="W2375" s="11"/>
    </row>
    <row r="2376" spans="1:23" ht="12.75" x14ac:dyDescent="0.2">
      <c r="A2376" s="5"/>
      <c r="B2376" s="5"/>
      <c r="C2376" s="9"/>
      <c r="D2376" s="9"/>
      <c r="E2376" s="9"/>
      <c r="F2376" s="9"/>
      <c r="G2376" s="9"/>
      <c r="H2376" s="9"/>
      <c r="U2376" s="11"/>
      <c r="V2376" s="11"/>
      <c r="W2376" s="11"/>
    </row>
    <row r="2377" spans="1:23" ht="12.75" x14ac:dyDescent="0.2">
      <c r="A2377" s="5"/>
      <c r="B2377" s="5"/>
      <c r="C2377" s="9"/>
      <c r="D2377" s="9"/>
      <c r="E2377" s="9"/>
      <c r="F2377" s="9"/>
      <c r="G2377" s="9"/>
      <c r="H2377" s="9"/>
      <c r="U2377" s="11"/>
      <c r="V2377" s="11"/>
      <c r="W2377" s="11"/>
    </row>
    <row r="2378" spans="1:23" ht="12.75" x14ac:dyDescent="0.2">
      <c r="A2378" s="5"/>
      <c r="B2378" s="5"/>
      <c r="C2378" s="9"/>
      <c r="D2378" s="9"/>
      <c r="E2378" s="9"/>
      <c r="F2378" s="9"/>
      <c r="G2378" s="9"/>
      <c r="H2378" s="9"/>
      <c r="U2378" s="11"/>
      <c r="V2378" s="11"/>
      <c r="W2378" s="11"/>
    </row>
    <row r="2379" spans="1:23" ht="12.75" x14ac:dyDescent="0.2">
      <c r="A2379" s="5"/>
      <c r="B2379" s="5"/>
      <c r="C2379" s="9"/>
      <c r="D2379" s="9"/>
      <c r="E2379" s="9"/>
      <c r="F2379" s="9"/>
      <c r="G2379" s="9"/>
      <c r="H2379" s="9"/>
      <c r="U2379" s="11"/>
      <c r="V2379" s="11"/>
      <c r="W2379" s="11"/>
    </row>
    <row r="2380" spans="1:23" ht="12.75" x14ac:dyDescent="0.2">
      <c r="A2380" s="5"/>
      <c r="B2380" s="5"/>
      <c r="C2380" s="9"/>
      <c r="D2380" s="9"/>
      <c r="E2380" s="9"/>
      <c r="F2380" s="9"/>
      <c r="G2380" s="9"/>
      <c r="H2380" s="9"/>
      <c r="U2380" s="11"/>
      <c r="V2380" s="11"/>
      <c r="W2380" s="11"/>
    </row>
    <row r="2381" spans="1:23" ht="12.75" x14ac:dyDescent="0.2">
      <c r="A2381" s="5"/>
      <c r="B2381" s="5"/>
      <c r="C2381" s="9"/>
      <c r="D2381" s="9"/>
      <c r="E2381" s="9"/>
      <c r="F2381" s="9"/>
      <c r="G2381" s="9"/>
      <c r="H2381" s="9"/>
      <c r="U2381" s="11"/>
      <c r="V2381" s="11"/>
      <c r="W2381" s="11"/>
    </row>
    <row r="2382" spans="1:23" ht="12.75" x14ac:dyDescent="0.2">
      <c r="A2382" s="5"/>
      <c r="B2382" s="5"/>
      <c r="C2382" s="9"/>
      <c r="D2382" s="9"/>
      <c r="E2382" s="9"/>
      <c r="F2382" s="9"/>
      <c r="G2382" s="9"/>
      <c r="H2382" s="9"/>
      <c r="U2382" s="11"/>
      <c r="V2382" s="11"/>
      <c r="W2382" s="11"/>
    </row>
    <row r="2383" spans="1:23" ht="12.75" x14ac:dyDescent="0.2">
      <c r="A2383" s="5"/>
      <c r="B2383" s="5"/>
      <c r="C2383" s="9"/>
      <c r="D2383" s="9"/>
      <c r="E2383" s="9"/>
      <c r="F2383" s="9"/>
      <c r="G2383" s="9"/>
      <c r="H2383" s="9"/>
      <c r="U2383" s="11"/>
      <c r="V2383" s="11"/>
      <c r="W2383" s="11"/>
    </row>
    <row r="2384" spans="1:23" ht="12.75" x14ac:dyDescent="0.2">
      <c r="A2384" s="5"/>
      <c r="B2384" s="5"/>
      <c r="C2384" s="9"/>
      <c r="D2384" s="9"/>
      <c r="E2384" s="9"/>
      <c r="F2384" s="9"/>
      <c r="G2384" s="9"/>
      <c r="H2384" s="9"/>
      <c r="U2384" s="11"/>
      <c r="V2384" s="11"/>
      <c r="W2384" s="11"/>
    </row>
    <row r="2385" spans="1:23" ht="12.75" x14ac:dyDescent="0.2">
      <c r="A2385" s="5"/>
      <c r="B2385" s="5"/>
      <c r="C2385" s="9"/>
      <c r="D2385" s="9"/>
      <c r="E2385" s="9"/>
      <c r="F2385" s="9"/>
      <c r="G2385" s="9"/>
      <c r="H2385" s="9"/>
      <c r="U2385" s="11"/>
      <c r="V2385" s="11"/>
      <c r="W2385" s="11"/>
    </row>
    <row r="2386" spans="1:23" ht="12.75" x14ac:dyDescent="0.2">
      <c r="A2386" s="5"/>
      <c r="B2386" s="5"/>
      <c r="C2386" s="9"/>
      <c r="D2386" s="9"/>
      <c r="E2386" s="9"/>
      <c r="F2386" s="9"/>
      <c r="G2386" s="9"/>
      <c r="H2386" s="9"/>
      <c r="U2386" s="11"/>
      <c r="V2386" s="11"/>
      <c r="W2386" s="11"/>
    </row>
    <row r="2387" spans="1:23" ht="12.75" x14ac:dyDescent="0.2">
      <c r="A2387" s="5"/>
      <c r="B2387" s="5"/>
      <c r="C2387" s="9"/>
      <c r="D2387" s="9"/>
      <c r="E2387" s="9"/>
      <c r="F2387" s="9"/>
      <c r="G2387" s="9"/>
      <c r="H2387" s="9"/>
      <c r="U2387" s="11"/>
      <c r="V2387" s="11"/>
      <c r="W2387" s="11"/>
    </row>
    <row r="2388" spans="1:23" ht="12.75" x14ac:dyDescent="0.2">
      <c r="A2388" s="5"/>
      <c r="B2388" s="5"/>
      <c r="C2388" s="9"/>
      <c r="D2388" s="9"/>
      <c r="E2388" s="9"/>
      <c r="F2388" s="9"/>
      <c r="G2388" s="9"/>
      <c r="H2388" s="9"/>
      <c r="U2388" s="11"/>
      <c r="V2388" s="11"/>
      <c r="W2388" s="11"/>
    </row>
    <row r="2389" spans="1:23" ht="12.75" x14ac:dyDescent="0.2">
      <c r="A2389" s="5"/>
      <c r="B2389" s="5"/>
      <c r="C2389" s="9"/>
      <c r="D2389" s="9"/>
      <c r="E2389" s="9"/>
      <c r="F2389" s="9"/>
      <c r="G2389" s="9"/>
      <c r="H2389" s="9"/>
      <c r="U2389" s="11"/>
      <c r="V2389" s="11"/>
      <c r="W2389" s="11"/>
    </row>
    <row r="2390" spans="1:23" ht="12.75" x14ac:dyDescent="0.2">
      <c r="A2390" s="5"/>
      <c r="B2390" s="5"/>
      <c r="C2390" s="9"/>
      <c r="D2390" s="9"/>
      <c r="E2390" s="9"/>
      <c r="F2390" s="9"/>
      <c r="G2390" s="9"/>
      <c r="H2390" s="9"/>
      <c r="U2390" s="11"/>
      <c r="V2390" s="11"/>
      <c r="W2390" s="11"/>
    </row>
    <row r="2391" spans="1:23" ht="12.75" x14ac:dyDescent="0.2">
      <c r="A2391" s="5"/>
      <c r="B2391" s="5"/>
      <c r="C2391" s="9"/>
      <c r="D2391" s="9"/>
      <c r="E2391" s="9"/>
      <c r="F2391" s="9"/>
      <c r="G2391" s="9"/>
      <c r="H2391" s="9"/>
      <c r="U2391" s="11"/>
      <c r="V2391" s="11"/>
      <c r="W2391" s="11"/>
    </row>
    <row r="2392" spans="1:23" ht="12.75" x14ac:dyDescent="0.2">
      <c r="A2392" s="5"/>
      <c r="B2392" s="5"/>
      <c r="C2392" s="9"/>
      <c r="D2392" s="9"/>
      <c r="E2392" s="9"/>
      <c r="F2392" s="9"/>
      <c r="G2392" s="9"/>
      <c r="H2392" s="9"/>
      <c r="U2392" s="11"/>
      <c r="V2392" s="11"/>
      <c r="W2392" s="11"/>
    </row>
    <row r="2393" spans="1:23" ht="12.75" x14ac:dyDescent="0.2">
      <c r="A2393" s="5"/>
      <c r="B2393" s="5"/>
      <c r="C2393" s="9"/>
      <c r="D2393" s="9"/>
      <c r="E2393" s="9"/>
      <c r="F2393" s="9"/>
      <c r="G2393" s="9"/>
      <c r="H2393" s="9"/>
      <c r="U2393" s="11"/>
      <c r="V2393" s="11"/>
      <c r="W2393" s="11"/>
    </row>
    <row r="2394" spans="1:23" ht="12.75" x14ac:dyDescent="0.2">
      <c r="A2394" s="5"/>
      <c r="B2394" s="5"/>
      <c r="C2394" s="9"/>
      <c r="D2394" s="9"/>
      <c r="E2394" s="9"/>
      <c r="F2394" s="9"/>
      <c r="G2394" s="9"/>
      <c r="H2394" s="9"/>
      <c r="U2394" s="11"/>
      <c r="V2394" s="11"/>
      <c r="W2394" s="11"/>
    </row>
    <row r="2395" spans="1:23" ht="12.75" x14ac:dyDescent="0.2">
      <c r="A2395" s="5"/>
      <c r="B2395" s="5"/>
      <c r="C2395" s="9"/>
      <c r="D2395" s="9"/>
      <c r="E2395" s="9"/>
      <c r="F2395" s="9"/>
      <c r="G2395" s="9"/>
      <c r="H2395" s="9"/>
      <c r="U2395" s="11"/>
      <c r="V2395" s="11"/>
      <c r="W2395" s="11"/>
    </row>
    <row r="2396" spans="1:23" ht="12.75" x14ac:dyDescent="0.2">
      <c r="A2396" s="5"/>
      <c r="B2396" s="5"/>
      <c r="C2396" s="9"/>
      <c r="D2396" s="9"/>
      <c r="E2396" s="9"/>
      <c r="F2396" s="9"/>
      <c r="G2396" s="9"/>
      <c r="H2396" s="9"/>
      <c r="U2396" s="11"/>
      <c r="V2396" s="11"/>
      <c r="W2396" s="11"/>
    </row>
    <row r="2397" spans="1:23" ht="12.75" x14ac:dyDescent="0.2">
      <c r="A2397" s="5"/>
      <c r="B2397" s="5"/>
      <c r="C2397" s="9"/>
      <c r="D2397" s="9"/>
      <c r="E2397" s="9"/>
      <c r="F2397" s="9"/>
      <c r="G2397" s="9"/>
      <c r="H2397" s="9"/>
      <c r="U2397" s="11"/>
      <c r="V2397" s="11"/>
      <c r="W2397" s="11"/>
    </row>
    <row r="2398" spans="1:23" ht="12.75" x14ac:dyDescent="0.2">
      <c r="A2398" s="5"/>
      <c r="B2398" s="5"/>
      <c r="C2398" s="9"/>
      <c r="D2398" s="9"/>
      <c r="E2398" s="9"/>
      <c r="F2398" s="9"/>
      <c r="G2398" s="9"/>
      <c r="H2398" s="9"/>
      <c r="U2398" s="11"/>
      <c r="V2398" s="11"/>
      <c r="W2398" s="11"/>
    </row>
    <row r="2399" spans="1:23" ht="12.75" x14ac:dyDescent="0.2">
      <c r="A2399" s="5"/>
      <c r="B2399" s="5"/>
      <c r="C2399" s="9"/>
      <c r="D2399" s="9"/>
      <c r="E2399" s="9"/>
      <c r="F2399" s="9"/>
      <c r="G2399" s="9"/>
      <c r="H2399" s="9"/>
      <c r="U2399" s="11"/>
      <c r="V2399" s="11"/>
      <c r="W2399" s="11"/>
    </row>
    <row r="2400" spans="1:23" ht="12.75" x14ac:dyDescent="0.2">
      <c r="A2400" s="5"/>
      <c r="B2400" s="5"/>
      <c r="C2400" s="9"/>
      <c r="D2400" s="9"/>
      <c r="E2400" s="9"/>
      <c r="F2400" s="9"/>
      <c r="G2400" s="9"/>
      <c r="H2400" s="9"/>
      <c r="U2400" s="11"/>
      <c r="V2400" s="11"/>
      <c r="W2400" s="11"/>
    </row>
    <row r="2401" spans="1:23" ht="12.75" x14ac:dyDescent="0.2">
      <c r="A2401" s="5"/>
      <c r="B2401" s="5"/>
      <c r="C2401" s="9"/>
      <c r="D2401" s="9"/>
      <c r="E2401" s="9"/>
      <c r="F2401" s="9"/>
      <c r="G2401" s="9"/>
      <c r="H2401" s="9"/>
      <c r="U2401" s="11"/>
      <c r="V2401" s="11"/>
      <c r="W2401" s="11"/>
    </row>
    <row r="2402" spans="1:23" ht="12.75" x14ac:dyDescent="0.2">
      <c r="A2402" s="5"/>
      <c r="B2402" s="5"/>
      <c r="C2402" s="9"/>
      <c r="D2402" s="9"/>
      <c r="E2402" s="9"/>
      <c r="F2402" s="9"/>
      <c r="G2402" s="9"/>
      <c r="H2402" s="9"/>
      <c r="U2402" s="11"/>
      <c r="V2402" s="11"/>
      <c r="W2402" s="11"/>
    </row>
    <row r="2403" spans="1:23" ht="12.75" x14ac:dyDescent="0.2">
      <c r="A2403" s="5"/>
      <c r="B2403" s="5"/>
      <c r="C2403" s="9"/>
      <c r="D2403" s="9"/>
      <c r="E2403" s="9"/>
      <c r="F2403" s="9"/>
      <c r="G2403" s="9"/>
      <c r="H2403" s="9"/>
      <c r="U2403" s="11"/>
      <c r="V2403" s="11"/>
      <c r="W2403" s="11"/>
    </row>
    <row r="2404" spans="1:23" ht="12.75" x14ac:dyDescent="0.2">
      <c r="A2404" s="5"/>
      <c r="B2404" s="5"/>
      <c r="C2404" s="9"/>
      <c r="D2404" s="9"/>
      <c r="E2404" s="9"/>
      <c r="F2404" s="9"/>
      <c r="G2404" s="9"/>
      <c r="H2404" s="9"/>
      <c r="U2404" s="11"/>
      <c r="V2404" s="11"/>
      <c r="W2404" s="11"/>
    </row>
    <row r="2405" spans="1:23" ht="12.75" x14ac:dyDescent="0.2">
      <c r="A2405" s="5"/>
      <c r="B2405" s="5"/>
      <c r="C2405" s="9"/>
      <c r="D2405" s="9"/>
      <c r="E2405" s="9"/>
      <c r="F2405" s="9"/>
      <c r="G2405" s="9"/>
      <c r="H2405" s="9"/>
      <c r="U2405" s="11"/>
      <c r="V2405" s="11"/>
      <c r="W2405" s="11"/>
    </row>
    <row r="2406" spans="1:23" ht="12.75" x14ac:dyDescent="0.2">
      <c r="A2406" s="5"/>
      <c r="B2406" s="5"/>
      <c r="C2406" s="9"/>
      <c r="D2406" s="9"/>
      <c r="E2406" s="9"/>
      <c r="F2406" s="9"/>
      <c r="G2406" s="9"/>
      <c r="H2406" s="9"/>
      <c r="U2406" s="11"/>
      <c r="V2406" s="11"/>
      <c r="W2406" s="11"/>
    </row>
    <row r="2407" spans="1:23" ht="12.75" x14ac:dyDescent="0.2">
      <c r="A2407" s="5"/>
      <c r="B2407" s="5"/>
      <c r="C2407" s="9"/>
      <c r="D2407" s="9"/>
      <c r="E2407" s="9"/>
      <c r="F2407" s="9"/>
      <c r="G2407" s="9"/>
      <c r="H2407" s="9"/>
      <c r="U2407" s="11"/>
      <c r="V2407" s="11"/>
      <c r="W2407" s="11"/>
    </row>
    <row r="2408" spans="1:23" ht="12.75" x14ac:dyDescent="0.2">
      <c r="A2408" s="5"/>
      <c r="B2408" s="5"/>
      <c r="C2408" s="9"/>
      <c r="D2408" s="9"/>
      <c r="E2408" s="9"/>
      <c r="F2408" s="9"/>
      <c r="G2408" s="9"/>
      <c r="H2408" s="9"/>
      <c r="U2408" s="11"/>
      <c r="V2408" s="11"/>
      <c r="W2408" s="11"/>
    </row>
    <row r="2409" spans="1:23" ht="12.75" x14ac:dyDescent="0.2">
      <c r="A2409" s="5"/>
      <c r="B2409" s="5"/>
      <c r="C2409" s="9"/>
      <c r="D2409" s="9"/>
      <c r="E2409" s="9"/>
      <c r="F2409" s="9"/>
      <c r="G2409" s="9"/>
      <c r="H2409" s="9"/>
      <c r="U2409" s="11"/>
      <c r="V2409" s="11"/>
      <c r="W2409" s="11"/>
    </row>
    <row r="2410" spans="1:23" ht="12.75" x14ac:dyDescent="0.2">
      <c r="A2410" s="5"/>
      <c r="B2410" s="5"/>
      <c r="C2410" s="9"/>
      <c r="D2410" s="9"/>
      <c r="E2410" s="9"/>
      <c r="F2410" s="9"/>
      <c r="G2410" s="9"/>
      <c r="H2410" s="9"/>
      <c r="U2410" s="11"/>
      <c r="V2410" s="11"/>
      <c r="W2410" s="11"/>
    </row>
    <row r="2411" spans="1:23" ht="12.75" x14ac:dyDescent="0.2">
      <c r="A2411" s="5"/>
      <c r="B2411" s="5"/>
      <c r="C2411" s="9"/>
      <c r="D2411" s="9"/>
      <c r="E2411" s="9"/>
      <c r="F2411" s="9"/>
      <c r="G2411" s="9"/>
      <c r="H2411" s="9"/>
      <c r="U2411" s="11"/>
      <c r="V2411" s="11"/>
      <c r="W2411" s="11"/>
    </row>
    <row r="2412" spans="1:23" ht="12.75" x14ac:dyDescent="0.2">
      <c r="A2412" s="5"/>
      <c r="B2412" s="5"/>
      <c r="C2412" s="9"/>
      <c r="D2412" s="9"/>
      <c r="E2412" s="9"/>
      <c r="F2412" s="9"/>
      <c r="G2412" s="9"/>
      <c r="H2412" s="9"/>
      <c r="U2412" s="11"/>
      <c r="V2412" s="11"/>
      <c r="W2412" s="11"/>
    </row>
    <row r="2413" spans="1:23" ht="12.75" x14ac:dyDescent="0.2">
      <c r="A2413" s="5"/>
      <c r="B2413" s="5"/>
      <c r="C2413" s="9"/>
      <c r="D2413" s="9"/>
      <c r="E2413" s="9"/>
      <c r="F2413" s="9"/>
      <c r="G2413" s="9"/>
      <c r="H2413" s="9"/>
      <c r="U2413" s="11"/>
      <c r="V2413" s="11"/>
      <c r="W2413" s="11"/>
    </row>
    <row r="2414" spans="1:23" ht="12.75" x14ac:dyDescent="0.2">
      <c r="A2414" s="5"/>
      <c r="B2414" s="5"/>
      <c r="C2414" s="9"/>
      <c r="D2414" s="9"/>
      <c r="E2414" s="9"/>
      <c r="F2414" s="9"/>
      <c r="G2414" s="9"/>
      <c r="H2414" s="9"/>
      <c r="U2414" s="11"/>
      <c r="V2414" s="11"/>
      <c r="W2414" s="11"/>
    </row>
    <row r="2415" spans="1:23" ht="12.75" x14ac:dyDescent="0.2">
      <c r="A2415" s="5"/>
      <c r="B2415" s="5"/>
      <c r="C2415" s="9"/>
      <c r="D2415" s="9"/>
      <c r="E2415" s="9"/>
      <c r="F2415" s="9"/>
      <c r="G2415" s="9"/>
      <c r="H2415" s="9"/>
      <c r="U2415" s="11"/>
      <c r="V2415" s="11"/>
      <c r="W2415" s="11"/>
    </row>
    <row r="2416" spans="1:23" ht="12.75" x14ac:dyDescent="0.2">
      <c r="A2416" s="5"/>
      <c r="B2416" s="5"/>
      <c r="C2416" s="9"/>
      <c r="D2416" s="9"/>
      <c r="E2416" s="9"/>
      <c r="F2416" s="9"/>
      <c r="G2416" s="9"/>
      <c r="H2416" s="9"/>
      <c r="U2416" s="11"/>
      <c r="V2416" s="11"/>
      <c r="W2416" s="11"/>
    </row>
    <row r="2417" spans="1:23" ht="12.75" x14ac:dyDescent="0.2">
      <c r="A2417" s="5"/>
      <c r="B2417" s="5"/>
      <c r="C2417" s="9"/>
      <c r="D2417" s="9"/>
      <c r="E2417" s="9"/>
      <c r="F2417" s="9"/>
      <c r="G2417" s="9"/>
      <c r="H2417" s="9"/>
      <c r="U2417" s="11"/>
      <c r="V2417" s="11"/>
      <c r="W2417" s="11"/>
    </row>
    <row r="2418" spans="1:23" ht="12.75" x14ac:dyDescent="0.2">
      <c r="A2418" s="5"/>
      <c r="B2418" s="5"/>
      <c r="C2418" s="9"/>
      <c r="D2418" s="9"/>
      <c r="E2418" s="9"/>
      <c r="F2418" s="9"/>
      <c r="G2418" s="9"/>
      <c r="H2418" s="9"/>
      <c r="U2418" s="11"/>
      <c r="V2418" s="11"/>
      <c r="W2418" s="11"/>
    </row>
    <row r="2419" spans="1:23" ht="12.75" x14ac:dyDescent="0.2">
      <c r="A2419" s="5"/>
      <c r="B2419" s="5"/>
      <c r="C2419" s="9"/>
      <c r="D2419" s="9"/>
      <c r="E2419" s="9"/>
      <c r="F2419" s="9"/>
      <c r="G2419" s="9"/>
      <c r="H2419" s="9"/>
      <c r="U2419" s="11"/>
      <c r="V2419" s="11"/>
      <c r="W2419" s="11"/>
    </row>
    <row r="2420" spans="1:23" ht="12.75" x14ac:dyDescent="0.2">
      <c r="A2420" s="5"/>
      <c r="B2420" s="5"/>
      <c r="C2420" s="9"/>
      <c r="D2420" s="9"/>
      <c r="E2420" s="9"/>
      <c r="F2420" s="9"/>
      <c r="G2420" s="9"/>
      <c r="H2420" s="9"/>
      <c r="U2420" s="11"/>
      <c r="V2420" s="11"/>
      <c r="W2420" s="11"/>
    </row>
    <row r="2421" spans="1:23" ht="12.75" x14ac:dyDescent="0.2">
      <c r="A2421" s="5"/>
      <c r="B2421" s="5"/>
      <c r="C2421" s="9"/>
      <c r="D2421" s="9"/>
      <c r="E2421" s="9"/>
      <c r="F2421" s="9"/>
      <c r="G2421" s="9"/>
      <c r="H2421" s="9"/>
      <c r="U2421" s="11"/>
      <c r="V2421" s="11"/>
      <c r="W2421" s="11"/>
    </row>
    <row r="2422" spans="1:23" ht="12.75" x14ac:dyDescent="0.2">
      <c r="A2422" s="5"/>
      <c r="B2422" s="5"/>
      <c r="C2422" s="9"/>
      <c r="D2422" s="9"/>
      <c r="E2422" s="9"/>
      <c r="F2422" s="9"/>
      <c r="G2422" s="9"/>
      <c r="H2422" s="9"/>
      <c r="U2422" s="11"/>
      <c r="V2422" s="11"/>
      <c r="W2422" s="11"/>
    </row>
    <row r="2423" spans="1:23" ht="12.75" x14ac:dyDescent="0.2">
      <c r="A2423" s="5"/>
      <c r="B2423" s="5"/>
      <c r="C2423" s="9"/>
      <c r="D2423" s="9"/>
      <c r="E2423" s="9"/>
      <c r="F2423" s="9"/>
      <c r="G2423" s="9"/>
      <c r="H2423" s="9"/>
      <c r="U2423" s="11"/>
      <c r="V2423" s="11"/>
      <c r="W2423" s="11"/>
    </row>
    <row r="2424" spans="1:23" ht="12.75" x14ac:dyDescent="0.2">
      <c r="A2424" s="5"/>
      <c r="B2424" s="5"/>
      <c r="C2424" s="9"/>
      <c r="D2424" s="9"/>
      <c r="E2424" s="9"/>
      <c r="F2424" s="9"/>
      <c r="G2424" s="9"/>
      <c r="H2424" s="9"/>
      <c r="U2424" s="11"/>
      <c r="V2424" s="11"/>
      <c r="W2424" s="11"/>
    </row>
    <row r="2425" spans="1:23" ht="12.75" x14ac:dyDescent="0.2">
      <c r="A2425" s="5"/>
      <c r="B2425" s="5"/>
      <c r="C2425" s="9"/>
      <c r="D2425" s="9"/>
      <c r="E2425" s="9"/>
      <c r="F2425" s="9"/>
      <c r="G2425" s="9"/>
      <c r="H2425" s="9"/>
      <c r="U2425" s="11"/>
      <c r="V2425" s="11"/>
      <c r="W2425" s="11"/>
    </row>
    <row r="2426" spans="1:23" ht="12.75" x14ac:dyDescent="0.2">
      <c r="A2426" s="5"/>
      <c r="B2426" s="5"/>
      <c r="C2426" s="9"/>
      <c r="D2426" s="9"/>
      <c r="E2426" s="9"/>
      <c r="F2426" s="9"/>
      <c r="G2426" s="9"/>
      <c r="H2426" s="9"/>
      <c r="U2426" s="11"/>
      <c r="V2426" s="11"/>
      <c r="W2426" s="11"/>
    </row>
    <row r="2427" spans="1:23" ht="12.75" x14ac:dyDescent="0.2">
      <c r="A2427" s="5"/>
      <c r="B2427" s="5"/>
      <c r="C2427" s="9"/>
      <c r="D2427" s="9"/>
      <c r="E2427" s="9"/>
      <c r="F2427" s="9"/>
      <c r="G2427" s="9"/>
      <c r="H2427" s="9"/>
      <c r="U2427" s="11"/>
      <c r="V2427" s="11"/>
      <c r="W2427" s="11"/>
    </row>
    <row r="2428" spans="1:23" ht="12.75" x14ac:dyDescent="0.2">
      <c r="A2428" s="5"/>
      <c r="B2428" s="5"/>
      <c r="C2428" s="9"/>
      <c r="D2428" s="9"/>
      <c r="E2428" s="9"/>
      <c r="F2428" s="9"/>
      <c r="G2428" s="9"/>
      <c r="H2428" s="9"/>
      <c r="U2428" s="11"/>
      <c r="V2428" s="11"/>
      <c r="W2428" s="11"/>
    </row>
    <row r="2429" spans="1:23" ht="12.75" x14ac:dyDescent="0.2">
      <c r="A2429" s="5"/>
      <c r="B2429" s="5"/>
      <c r="C2429" s="9"/>
      <c r="D2429" s="9"/>
      <c r="E2429" s="9"/>
      <c r="F2429" s="9"/>
      <c r="G2429" s="9"/>
      <c r="H2429" s="9"/>
      <c r="U2429" s="11"/>
      <c r="V2429" s="11"/>
      <c r="W2429" s="11"/>
    </row>
    <row r="2430" spans="1:23" ht="12.75" x14ac:dyDescent="0.2">
      <c r="A2430" s="5"/>
      <c r="B2430" s="5"/>
      <c r="C2430" s="9"/>
      <c r="D2430" s="9"/>
      <c r="E2430" s="9"/>
      <c r="F2430" s="9"/>
      <c r="G2430" s="9"/>
      <c r="H2430" s="9"/>
      <c r="U2430" s="11"/>
      <c r="V2430" s="11"/>
      <c r="W2430" s="11"/>
    </row>
    <row r="2431" spans="1:23" ht="12.75" x14ac:dyDescent="0.2">
      <c r="A2431" s="5"/>
      <c r="B2431" s="5"/>
      <c r="C2431" s="9"/>
      <c r="D2431" s="9"/>
      <c r="E2431" s="9"/>
      <c r="F2431" s="9"/>
      <c r="G2431" s="9"/>
      <c r="H2431" s="9"/>
      <c r="U2431" s="11"/>
      <c r="V2431" s="11"/>
      <c r="W2431" s="11"/>
    </row>
    <row r="2432" spans="1:23" ht="12.75" x14ac:dyDescent="0.2">
      <c r="A2432" s="5"/>
      <c r="B2432" s="5"/>
      <c r="C2432" s="9"/>
      <c r="D2432" s="9"/>
      <c r="E2432" s="9"/>
      <c r="F2432" s="9"/>
      <c r="G2432" s="9"/>
      <c r="H2432" s="9"/>
      <c r="U2432" s="11"/>
      <c r="V2432" s="11"/>
      <c r="W2432" s="11"/>
    </row>
    <row r="2433" spans="1:23" ht="12.75" x14ac:dyDescent="0.2">
      <c r="A2433" s="5"/>
      <c r="B2433" s="5"/>
      <c r="C2433" s="9"/>
      <c r="D2433" s="9"/>
      <c r="E2433" s="9"/>
      <c r="F2433" s="9"/>
      <c r="G2433" s="9"/>
      <c r="H2433" s="9"/>
      <c r="U2433" s="11"/>
      <c r="V2433" s="11"/>
      <c r="W2433" s="11"/>
    </row>
    <row r="2434" spans="1:23" ht="12.75" x14ac:dyDescent="0.2">
      <c r="A2434" s="5"/>
      <c r="B2434" s="5"/>
      <c r="C2434" s="9"/>
      <c r="D2434" s="9"/>
      <c r="E2434" s="9"/>
      <c r="F2434" s="9"/>
      <c r="G2434" s="9"/>
      <c r="H2434" s="9"/>
      <c r="U2434" s="11"/>
      <c r="V2434" s="11"/>
      <c r="W2434" s="11"/>
    </row>
    <row r="2435" spans="1:23" ht="12.75" x14ac:dyDescent="0.2">
      <c r="A2435" s="5"/>
      <c r="B2435" s="5"/>
      <c r="C2435" s="9"/>
      <c r="D2435" s="9"/>
      <c r="E2435" s="9"/>
      <c r="F2435" s="9"/>
      <c r="G2435" s="9"/>
      <c r="H2435" s="9"/>
      <c r="U2435" s="11"/>
      <c r="V2435" s="11"/>
      <c r="W2435" s="11"/>
    </row>
    <row r="2436" spans="1:23" ht="12.75" x14ac:dyDescent="0.2">
      <c r="A2436" s="5"/>
      <c r="B2436" s="5"/>
      <c r="C2436" s="9"/>
      <c r="D2436" s="9"/>
      <c r="E2436" s="9"/>
      <c r="F2436" s="9"/>
      <c r="G2436" s="9"/>
      <c r="H2436" s="9"/>
      <c r="U2436" s="11"/>
      <c r="V2436" s="11"/>
      <c r="W2436" s="11"/>
    </row>
    <row r="2437" spans="1:23" ht="12.75" x14ac:dyDescent="0.2">
      <c r="A2437" s="5"/>
      <c r="B2437" s="5"/>
      <c r="C2437" s="9"/>
      <c r="D2437" s="9"/>
      <c r="E2437" s="9"/>
      <c r="F2437" s="9"/>
      <c r="G2437" s="9"/>
      <c r="H2437" s="9"/>
      <c r="U2437" s="11"/>
      <c r="V2437" s="11"/>
      <c r="W2437" s="11"/>
    </row>
    <row r="2438" spans="1:23" ht="12.75" x14ac:dyDescent="0.2">
      <c r="A2438" s="5"/>
      <c r="B2438" s="5"/>
      <c r="C2438" s="9"/>
      <c r="D2438" s="9"/>
      <c r="E2438" s="9"/>
      <c r="F2438" s="9"/>
      <c r="G2438" s="9"/>
      <c r="H2438" s="9"/>
      <c r="U2438" s="11"/>
      <c r="V2438" s="11"/>
      <c r="W2438" s="11"/>
    </row>
    <row r="2439" spans="1:23" ht="12.75" x14ac:dyDescent="0.2">
      <c r="A2439" s="5"/>
      <c r="B2439" s="5"/>
      <c r="C2439" s="9"/>
      <c r="D2439" s="9"/>
      <c r="E2439" s="9"/>
      <c r="F2439" s="9"/>
      <c r="G2439" s="9"/>
      <c r="H2439" s="9"/>
      <c r="U2439" s="11"/>
      <c r="V2439" s="11"/>
      <c r="W2439" s="11"/>
    </row>
    <row r="2440" spans="1:23" ht="12.75" x14ac:dyDescent="0.2">
      <c r="A2440" s="5"/>
      <c r="B2440" s="5"/>
      <c r="C2440" s="9"/>
      <c r="D2440" s="9"/>
      <c r="E2440" s="9"/>
      <c r="F2440" s="9"/>
      <c r="G2440" s="9"/>
      <c r="H2440" s="9"/>
      <c r="U2440" s="11"/>
      <c r="V2440" s="11"/>
      <c r="W2440" s="11"/>
    </row>
    <row r="2441" spans="1:23" ht="12.75" x14ac:dyDescent="0.2">
      <c r="A2441" s="5"/>
      <c r="B2441" s="5"/>
      <c r="C2441" s="9"/>
      <c r="D2441" s="9"/>
      <c r="E2441" s="9"/>
      <c r="F2441" s="9"/>
      <c r="G2441" s="9"/>
      <c r="H2441" s="9"/>
      <c r="U2441" s="11"/>
      <c r="V2441" s="11"/>
      <c r="W2441" s="11"/>
    </row>
    <row r="2442" spans="1:23" ht="12.75" x14ac:dyDescent="0.2">
      <c r="A2442" s="5"/>
      <c r="B2442" s="5"/>
      <c r="C2442" s="9"/>
      <c r="D2442" s="9"/>
      <c r="E2442" s="9"/>
      <c r="F2442" s="9"/>
      <c r="G2442" s="9"/>
      <c r="H2442" s="9"/>
      <c r="U2442" s="11"/>
      <c r="V2442" s="11"/>
      <c r="W2442" s="11"/>
    </row>
    <row r="2443" spans="1:23" ht="12.75" x14ac:dyDescent="0.2">
      <c r="A2443" s="5"/>
      <c r="B2443" s="5"/>
      <c r="C2443" s="9"/>
      <c r="D2443" s="9"/>
      <c r="E2443" s="9"/>
      <c r="F2443" s="9"/>
      <c r="G2443" s="9"/>
      <c r="H2443" s="9"/>
      <c r="U2443" s="11"/>
      <c r="V2443" s="11"/>
      <c r="W2443" s="11"/>
    </row>
    <row r="2444" spans="1:23" ht="12.75" x14ac:dyDescent="0.2">
      <c r="A2444" s="5"/>
      <c r="B2444" s="5"/>
      <c r="C2444" s="9"/>
      <c r="D2444" s="9"/>
      <c r="E2444" s="9"/>
      <c r="F2444" s="9"/>
      <c r="G2444" s="9"/>
      <c r="H2444" s="9"/>
      <c r="U2444" s="11"/>
      <c r="V2444" s="11"/>
      <c r="W2444" s="11"/>
    </row>
    <row r="2445" spans="1:23" ht="12.75" x14ac:dyDescent="0.2">
      <c r="A2445" s="5"/>
      <c r="B2445" s="5"/>
      <c r="C2445" s="9"/>
      <c r="D2445" s="9"/>
      <c r="E2445" s="9"/>
      <c r="F2445" s="9"/>
      <c r="G2445" s="9"/>
      <c r="H2445" s="9"/>
      <c r="U2445" s="11"/>
      <c r="V2445" s="11"/>
      <c r="W2445" s="11"/>
    </row>
    <row r="2446" spans="1:23" ht="12.75" x14ac:dyDescent="0.2">
      <c r="A2446" s="5"/>
      <c r="B2446" s="5"/>
      <c r="C2446" s="9"/>
      <c r="D2446" s="9"/>
      <c r="E2446" s="9"/>
      <c r="F2446" s="9"/>
      <c r="G2446" s="9"/>
      <c r="H2446" s="9"/>
      <c r="U2446" s="11"/>
      <c r="V2446" s="11"/>
      <c r="W2446" s="11"/>
    </row>
    <row r="2447" spans="1:23" ht="12.75" x14ac:dyDescent="0.2">
      <c r="A2447" s="5"/>
      <c r="B2447" s="5"/>
      <c r="C2447" s="9"/>
      <c r="D2447" s="9"/>
      <c r="E2447" s="9"/>
      <c r="F2447" s="9"/>
      <c r="G2447" s="9"/>
      <c r="H2447" s="9"/>
      <c r="U2447" s="11"/>
      <c r="V2447" s="11"/>
      <c r="W2447" s="11"/>
    </row>
    <row r="2448" spans="1:23" ht="12.75" x14ac:dyDescent="0.2">
      <c r="A2448" s="5"/>
      <c r="B2448" s="5"/>
      <c r="C2448" s="9"/>
      <c r="D2448" s="9"/>
      <c r="E2448" s="9"/>
      <c r="F2448" s="9"/>
      <c r="G2448" s="9"/>
      <c r="H2448" s="9"/>
      <c r="U2448" s="11"/>
      <c r="V2448" s="11"/>
      <c r="W2448" s="11"/>
    </row>
    <row r="2449" spans="1:23" ht="12.75" x14ac:dyDescent="0.2">
      <c r="A2449" s="5"/>
      <c r="B2449" s="5"/>
      <c r="C2449" s="9"/>
      <c r="D2449" s="9"/>
      <c r="E2449" s="9"/>
      <c r="F2449" s="9"/>
      <c r="G2449" s="9"/>
      <c r="H2449" s="9"/>
      <c r="U2449" s="11"/>
      <c r="V2449" s="11"/>
      <c r="W2449" s="11"/>
    </row>
    <row r="2450" spans="1:23" ht="12.75" x14ac:dyDescent="0.2">
      <c r="A2450" s="5"/>
      <c r="B2450" s="5"/>
      <c r="C2450" s="9"/>
      <c r="D2450" s="9"/>
      <c r="E2450" s="9"/>
      <c r="F2450" s="9"/>
      <c r="G2450" s="9"/>
      <c r="H2450" s="9"/>
      <c r="U2450" s="11"/>
      <c r="V2450" s="11"/>
      <c r="W2450" s="11"/>
    </row>
    <row r="2451" spans="1:23" ht="12.75" x14ac:dyDescent="0.2">
      <c r="A2451" s="5"/>
      <c r="B2451" s="5"/>
      <c r="C2451" s="9"/>
      <c r="D2451" s="9"/>
      <c r="E2451" s="9"/>
      <c r="F2451" s="9"/>
      <c r="G2451" s="9"/>
      <c r="H2451" s="9"/>
      <c r="U2451" s="11"/>
      <c r="V2451" s="11"/>
      <c r="W2451" s="11"/>
    </row>
    <row r="2452" spans="1:23" ht="12.75" x14ac:dyDescent="0.2">
      <c r="A2452" s="5"/>
      <c r="B2452" s="5"/>
      <c r="C2452" s="9"/>
      <c r="D2452" s="9"/>
      <c r="E2452" s="9"/>
      <c r="F2452" s="9"/>
      <c r="G2452" s="9"/>
      <c r="H2452" s="9"/>
      <c r="U2452" s="11"/>
      <c r="V2452" s="11"/>
      <c r="W2452" s="11"/>
    </row>
    <row r="2453" spans="1:23" ht="12.75" x14ac:dyDescent="0.2">
      <c r="A2453" s="5"/>
      <c r="B2453" s="5"/>
      <c r="C2453" s="9"/>
      <c r="D2453" s="9"/>
      <c r="E2453" s="9"/>
      <c r="F2453" s="9"/>
      <c r="G2453" s="9"/>
      <c r="H2453" s="9"/>
      <c r="U2453" s="11"/>
      <c r="V2453" s="11"/>
      <c r="W2453" s="11"/>
    </row>
    <row r="2454" spans="1:23" ht="12.75" x14ac:dyDescent="0.2">
      <c r="A2454" s="5"/>
      <c r="B2454" s="5"/>
      <c r="C2454" s="9"/>
      <c r="D2454" s="9"/>
      <c r="E2454" s="9"/>
      <c r="F2454" s="9"/>
      <c r="G2454" s="9"/>
      <c r="H2454" s="9"/>
      <c r="U2454" s="11"/>
      <c r="V2454" s="11"/>
      <c r="W2454" s="11"/>
    </row>
    <row r="2455" spans="1:23" ht="12.75" x14ac:dyDescent="0.2">
      <c r="A2455" s="5"/>
      <c r="B2455" s="5"/>
      <c r="C2455" s="9"/>
      <c r="D2455" s="9"/>
      <c r="E2455" s="9"/>
      <c r="F2455" s="9"/>
      <c r="G2455" s="9"/>
      <c r="H2455" s="9"/>
      <c r="U2455" s="11"/>
      <c r="V2455" s="11"/>
      <c r="W2455" s="11"/>
    </row>
    <row r="2456" spans="1:23" ht="12.75" x14ac:dyDescent="0.2">
      <c r="A2456" s="5"/>
      <c r="B2456" s="5"/>
      <c r="C2456" s="9"/>
      <c r="D2456" s="9"/>
      <c r="E2456" s="9"/>
      <c r="F2456" s="9"/>
      <c r="G2456" s="9"/>
      <c r="H2456" s="9"/>
      <c r="U2456" s="11"/>
      <c r="V2456" s="11"/>
      <c r="W2456" s="11"/>
    </row>
    <row r="2457" spans="1:23" ht="12.75" x14ac:dyDescent="0.2">
      <c r="A2457" s="5"/>
      <c r="B2457" s="5"/>
      <c r="C2457" s="9"/>
      <c r="D2457" s="9"/>
      <c r="E2457" s="9"/>
      <c r="F2457" s="9"/>
      <c r="G2457" s="9"/>
      <c r="H2457" s="9"/>
      <c r="U2457" s="11"/>
      <c r="V2457" s="11"/>
      <c r="W2457" s="11"/>
    </row>
    <row r="2458" spans="1:23" ht="12.75" x14ac:dyDescent="0.2">
      <c r="A2458" s="5"/>
      <c r="B2458" s="5"/>
      <c r="C2458" s="9"/>
      <c r="D2458" s="9"/>
      <c r="E2458" s="9"/>
      <c r="F2458" s="9"/>
      <c r="G2458" s="9"/>
      <c r="H2458" s="9"/>
      <c r="U2458" s="11"/>
      <c r="V2458" s="11"/>
      <c r="W2458" s="11"/>
    </row>
    <row r="2459" spans="1:23" ht="12.75" x14ac:dyDescent="0.2">
      <c r="A2459" s="5"/>
      <c r="B2459" s="5"/>
      <c r="C2459" s="9"/>
      <c r="D2459" s="9"/>
      <c r="E2459" s="9"/>
      <c r="F2459" s="9"/>
      <c r="G2459" s="9"/>
      <c r="H2459" s="9"/>
      <c r="U2459" s="11"/>
      <c r="V2459" s="11"/>
      <c r="W2459" s="11"/>
    </row>
    <row r="2460" spans="1:23" ht="12.75" x14ac:dyDescent="0.2">
      <c r="A2460" s="5"/>
      <c r="B2460" s="5"/>
      <c r="C2460" s="9"/>
      <c r="D2460" s="9"/>
      <c r="E2460" s="9"/>
      <c r="F2460" s="9"/>
      <c r="G2460" s="9"/>
      <c r="H2460" s="9"/>
      <c r="U2460" s="11"/>
      <c r="V2460" s="11"/>
      <c r="W2460" s="11"/>
    </row>
    <row r="2461" spans="1:23" ht="12.75" x14ac:dyDescent="0.2">
      <c r="A2461" s="5"/>
      <c r="B2461" s="5"/>
      <c r="C2461" s="9"/>
      <c r="D2461" s="9"/>
      <c r="E2461" s="9"/>
      <c r="F2461" s="9"/>
      <c r="G2461" s="9"/>
      <c r="H2461" s="9"/>
      <c r="U2461" s="11"/>
      <c r="V2461" s="11"/>
      <c r="W2461" s="11"/>
    </row>
    <row r="2462" spans="1:23" ht="12.75" x14ac:dyDescent="0.2">
      <c r="A2462" s="5"/>
      <c r="B2462" s="5"/>
      <c r="C2462" s="9"/>
      <c r="D2462" s="9"/>
      <c r="E2462" s="9"/>
      <c r="F2462" s="9"/>
      <c r="G2462" s="9"/>
      <c r="H2462" s="9"/>
      <c r="U2462" s="11"/>
      <c r="V2462" s="11"/>
      <c r="W2462" s="11"/>
    </row>
    <row r="2463" spans="1:23" ht="12.75" x14ac:dyDescent="0.2">
      <c r="A2463" s="5"/>
      <c r="B2463" s="5"/>
      <c r="C2463" s="9"/>
      <c r="D2463" s="9"/>
      <c r="E2463" s="9"/>
      <c r="F2463" s="9"/>
      <c r="G2463" s="9"/>
      <c r="H2463" s="9"/>
      <c r="U2463" s="11"/>
      <c r="V2463" s="11"/>
      <c r="W2463" s="11"/>
    </row>
    <row r="2464" spans="1:23" ht="12.75" x14ac:dyDescent="0.2">
      <c r="A2464" s="5"/>
      <c r="B2464" s="5"/>
      <c r="C2464" s="9"/>
      <c r="D2464" s="9"/>
      <c r="E2464" s="9"/>
      <c r="F2464" s="9"/>
      <c r="G2464" s="9"/>
      <c r="H2464" s="9"/>
      <c r="U2464" s="11"/>
      <c r="V2464" s="11"/>
      <c r="W2464" s="11"/>
    </row>
    <row r="2465" spans="1:23" ht="12.75" x14ac:dyDescent="0.2">
      <c r="A2465" s="5"/>
      <c r="B2465" s="5"/>
      <c r="C2465" s="9"/>
      <c r="D2465" s="9"/>
      <c r="E2465" s="9"/>
      <c r="F2465" s="9"/>
      <c r="G2465" s="9"/>
      <c r="H2465" s="9"/>
      <c r="U2465" s="11"/>
      <c r="V2465" s="11"/>
      <c r="W2465" s="11"/>
    </row>
    <row r="2466" spans="1:23" ht="12.75" x14ac:dyDescent="0.2">
      <c r="A2466" s="5"/>
      <c r="B2466" s="5"/>
      <c r="C2466" s="9"/>
      <c r="D2466" s="9"/>
      <c r="E2466" s="9"/>
      <c r="F2466" s="9"/>
      <c r="G2466" s="9"/>
      <c r="H2466" s="9"/>
      <c r="U2466" s="11"/>
      <c r="V2466" s="11"/>
      <c r="W2466" s="11"/>
    </row>
    <row r="2467" spans="1:23" ht="12.75" x14ac:dyDescent="0.2">
      <c r="A2467" s="5"/>
      <c r="B2467" s="5"/>
      <c r="C2467" s="9"/>
      <c r="D2467" s="9"/>
      <c r="E2467" s="9"/>
      <c r="F2467" s="9"/>
      <c r="G2467" s="9"/>
      <c r="H2467" s="9"/>
      <c r="U2467" s="11"/>
      <c r="V2467" s="11"/>
      <c r="W2467" s="11"/>
    </row>
    <row r="2468" spans="1:23" ht="12.75" x14ac:dyDescent="0.2">
      <c r="A2468" s="5"/>
      <c r="B2468" s="5"/>
      <c r="C2468" s="9"/>
      <c r="D2468" s="9"/>
      <c r="E2468" s="9"/>
      <c r="F2468" s="9"/>
      <c r="G2468" s="9"/>
      <c r="H2468" s="9"/>
      <c r="U2468" s="11"/>
      <c r="V2468" s="11"/>
      <c r="W2468" s="11"/>
    </row>
    <row r="2469" spans="1:23" ht="12.75" x14ac:dyDescent="0.2">
      <c r="A2469" s="5"/>
      <c r="B2469" s="5"/>
      <c r="C2469" s="9"/>
      <c r="D2469" s="9"/>
      <c r="E2469" s="9"/>
      <c r="F2469" s="9"/>
      <c r="G2469" s="9"/>
      <c r="H2469" s="9"/>
      <c r="U2469" s="11"/>
      <c r="V2469" s="11"/>
      <c r="W2469" s="11"/>
    </row>
    <row r="2470" spans="1:23" ht="12.75" x14ac:dyDescent="0.2">
      <c r="A2470" s="5"/>
      <c r="B2470" s="5"/>
      <c r="C2470" s="9"/>
      <c r="D2470" s="9"/>
      <c r="E2470" s="9"/>
      <c r="F2470" s="9"/>
      <c r="G2470" s="9"/>
      <c r="H2470" s="9"/>
      <c r="U2470" s="11"/>
      <c r="V2470" s="11"/>
      <c r="W2470" s="11"/>
    </row>
    <row r="2471" spans="1:23" ht="12.75" x14ac:dyDescent="0.2">
      <c r="A2471" s="5"/>
      <c r="B2471" s="5"/>
      <c r="C2471" s="9"/>
      <c r="D2471" s="9"/>
      <c r="E2471" s="9"/>
      <c r="F2471" s="9"/>
      <c r="G2471" s="9"/>
      <c r="H2471" s="9"/>
      <c r="U2471" s="11"/>
      <c r="V2471" s="11"/>
      <c r="W2471" s="11"/>
    </row>
    <row r="2472" spans="1:23" ht="12.75" x14ac:dyDescent="0.2">
      <c r="A2472" s="5"/>
      <c r="B2472" s="5"/>
      <c r="C2472" s="9"/>
      <c r="D2472" s="9"/>
      <c r="E2472" s="9"/>
      <c r="F2472" s="9"/>
      <c r="G2472" s="9"/>
      <c r="H2472" s="9"/>
      <c r="U2472" s="11"/>
      <c r="V2472" s="11"/>
      <c r="W2472" s="11"/>
    </row>
    <row r="2473" spans="1:23" ht="12.75" x14ac:dyDescent="0.2">
      <c r="A2473" s="5"/>
      <c r="B2473" s="5"/>
      <c r="C2473" s="9"/>
      <c r="D2473" s="9"/>
      <c r="E2473" s="9"/>
      <c r="F2473" s="9"/>
      <c r="G2473" s="9"/>
      <c r="H2473" s="9"/>
      <c r="U2473" s="11"/>
      <c r="V2473" s="11"/>
      <c r="W2473" s="11"/>
    </row>
    <row r="2474" spans="1:23" ht="12.75" x14ac:dyDescent="0.2">
      <c r="A2474" s="5"/>
      <c r="B2474" s="5"/>
      <c r="C2474" s="9"/>
      <c r="D2474" s="9"/>
      <c r="E2474" s="9"/>
      <c r="F2474" s="9"/>
      <c r="G2474" s="9"/>
      <c r="H2474" s="9"/>
      <c r="U2474" s="11"/>
      <c r="V2474" s="11"/>
      <c r="W2474" s="11"/>
    </row>
    <row r="2475" spans="1:23" ht="12.75" x14ac:dyDescent="0.2">
      <c r="A2475" s="5"/>
      <c r="B2475" s="5"/>
      <c r="C2475" s="9"/>
      <c r="D2475" s="9"/>
      <c r="E2475" s="9"/>
      <c r="F2475" s="9"/>
      <c r="G2475" s="9"/>
      <c r="H2475" s="9"/>
      <c r="U2475" s="11"/>
      <c r="V2475" s="11"/>
      <c r="W2475" s="11"/>
    </row>
    <row r="2476" spans="1:23" ht="12.75" x14ac:dyDescent="0.2">
      <c r="A2476" s="5"/>
      <c r="B2476" s="5"/>
      <c r="C2476" s="9"/>
      <c r="D2476" s="9"/>
      <c r="E2476" s="9"/>
      <c r="F2476" s="9"/>
      <c r="G2476" s="9"/>
      <c r="H2476" s="9"/>
      <c r="U2476" s="11"/>
      <c r="V2476" s="11"/>
      <c r="W2476" s="11"/>
    </row>
    <row r="2477" spans="1:23" ht="12.75" x14ac:dyDescent="0.2">
      <c r="A2477" s="5"/>
      <c r="B2477" s="5"/>
      <c r="C2477" s="9"/>
      <c r="D2477" s="9"/>
      <c r="E2477" s="9"/>
      <c r="F2477" s="9"/>
      <c r="G2477" s="9"/>
      <c r="H2477" s="9"/>
      <c r="U2477" s="11"/>
      <c r="V2477" s="11"/>
      <c r="W2477" s="11"/>
    </row>
    <row r="2478" spans="1:23" ht="12.75" x14ac:dyDescent="0.2">
      <c r="A2478" s="5"/>
      <c r="B2478" s="5"/>
      <c r="C2478" s="9"/>
      <c r="D2478" s="9"/>
      <c r="E2478" s="9"/>
      <c r="F2478" s="9"/>
      <c r="G2478" s="9"/>
      <c r="H2478" s="9"/>
      <c r="U2478" s="11"/>
      <c r="V2478" s="11"/>
      <c r="W2478" s="11"/>
    </row>
    <row r="2479" spans="1:23" ht="12.75" x14ac:dyDescent="0.2">
      <c r="A2479" s="5"/>
      <c r="B2479" s="5"/>
      <c r="C2479" s="9"/>
      <c r="D2479" s="9"/>
      <c r="E2479" s="9"/>
      <c r="F2479" s="9"/>
      <c r="G2479" s="9"/>
      <c r="H2479" s="9"/>
      <c r="U2479" s="11"/>
      <c r="V2479" s="11"/>
      <c r="W2479" s="11"/>
    </row>
    <row r="2480" spans="1:23" ht="12.75" x14ac:dyDescent="0.2">
      <c r="A2480" s="5"/>
      <c r="B2480" s="5"/>
      <c r="C2480" s="9"/>
      <c r="D2480" s="9"/>
      <c r="E2480" s="9"/>
      <c r="F2480" s="9"/>
      <c r="G2480" s="9"/>
      <c r="H2480" s="9"/>
      <c r="U2480" s="11"/>
      <c r="V2480" s="11"/>
      <c r="W2480" s="11"/>
    </row>
    <row r="2481" spans="1:23" ht="12.75" x14ac:dyDescent="0.2">
      <c r="A2481" s="5"/>
      <c r="B2481" s="5"/>
      <c r="C2481" s="9"/>
      <c r="D2481" s="9"/>
      <c r="E2481" s="9"/>
      <c r="F2481" s="9"/>
      <c r="G2481" s="9"/>
      <c r="H2481" s="9"/>
      <c r="U2481" s="11"/>
      <c r="V2481" s="11"/>
      <c r="W2481" s="11"/>
    </row>
    <row r="2482" spans="1:23" ht="12.75" x14ac:dyDescent="0.2">
      <c r="A2482" s="5"/>
      <c r="B2482" s="5"/>
      <c r="C2482" s="9"/>
      <c r="D2482" s="9"/>
      <c r="E2482" s="9"/>
      <c r="F2482" s="9"/>
      <c r="G2482" s="9"/>
      <c r="H2482" s="9"/>
      <c r="U2482" s="11"/>
      <c r="V2482" s="11"/>
      <c r="W2482" s="11"/>
    </row>
    <row r="2483" spans="1:23" ht="12.75" x14ac:dyDescent="0.2">
      <c r="A2483" s="5"/>
      <c r="B2483" s="5"/>
      <c r="C2483" s="9"/>
      <c r="D2483" s="9"/>
      <c r="E2483" s="9"/>
      <c r="F2483" s="9"/>
      <c r="G2483" s="9"/>
      <c r="H2483" s="9"/>
      <c r="U2483" s="11"/>
      <c r="V2483" s="11"/>
      <c r="W2483" s="11"/>
    </row>
    <row r="2484" spans="1:23" ht="12.75" x14ac:dyDescent="0.2">
      <c r="A2484" s="5"/>
      <c r="B2484" s="5"/>
      <c r="C2484" s="9"/>
      <c r="D2484" s="9"/>
      <c r="E2484" s="9"/>
      <c r="F2484" s="9"/>
      <c r="G2484" s="9"/>
      <c r="H2484" s="9"/>
      <c r="U2484" s="11"/>
      <c r="V2484" s="11"/>
      <c r="W2484" s="11"/>
    </row>
    <row r="2485" spans="1:23" ht="12.75" x14ac:dyDescent="0.2">
      <c r="A2485" s="5"/>
      <c r="B2485" s="5"/>
      <c r="C2485" s="9"/>
      <c r="D2485" s="9"/>
      <c r="E2485" s="9"/>
      <c r="F2485" s="9"/>
      <c r="G2485" s="9"/>
      <c r="H2485" s="9"/>
      <c r="U2485" s="11"/>
      <c r="V2485" s="11"/>
      <c r="W2485" s="11"/>
    </row>
    <row r="2486" spans="1:23" ht="12.75" x14ac:dyDescent="0.2">
      <c r="A2486" s="5"/>
      <c r="B2486" s="5"/>
      <c r="C2486" s="9"/>
      <c r="D2486" s="9"/>
      <c r="E2486" s="9"/>
      <c r="F2486" s="9"/>
      <c r="G2486" s="9"/>
      <c r="H2486" s="9"/>
      <c r="U2486" s="11"/>
      <c r="V2486" s="11"/>
      <c r="W2486" s="11"/>
    </row>
    <row r="2487" spans="1:23" ht="12.75" x14ac:dyDescent="0.2">
      <c r="A2487" s="5"/>
      <c r="B2487" s="5"/>
      <c r="C2487" s="9"/>
      <c r="D2487" s="9"/>
      <c r="E2487" s="9"/>
      <c r="F2487" s="9"/>
      <c r="G2487" s="9"/>
      <c r="H2487" s="9"/>
      <c r="U2487" s="11"/>
      <c r="V2487" s="11"/>
      <c r="W2487" s="11"/>
    </row>
    <row r="2488" spans="1:23" ht="12.75" x14ac:dyDescent="0.2">
      <c r="A2488" s="5"/>
      <c r="B2488" s="5"/>
      <c r="C2488" s="9"/>
      <c r="D2488" s="9"/>
      <c r="E2488" s="9"/>
      <c r="F2488" s="9"/>
      <c r="G2488" s="9"/>
      <c r="H2488" s="9"/>
      <c r="U2488" s="11"/>
      <c r="V2488" s="11"/>
      <c r="W2488" s="11"/>
    </row>
    <row r="2489" spans="1:23" ht="12.75" x14ac:dyDescent="0.2">
      <c r="A2489" s="5"/>
      <c r="B2489" s="5"/>
      <c r="C2489" s="9"/>
      <c r="D2489" s="9"/>
      <c r="E2489" s="9"/>
      <c r="F2489" s="9"/>
      <c r="G2489" s="9"/>
      <c r="H2489" s="9"/>
      <c r="U2489" s="11"/>
      <c r="V2489" s="11"/>
      <c r="W2489" s="11"/>
    </row>
    <row r="2490" spans="1:23" ht="12.75" x14ac:dyDescent="0.2">
      <c r="A2490" s="5"/>
      <c r="B2490" s="5"/>
      <c r="C2490" s="9"/>
      <c r="D2490" s="9"/>
      <c r="E2490" s="9"/>
      <c r="F2490" s="9"/>
      <c r="G2490" s="9"/>
      <c r="H2490" s="9"/>
      <c r="U2490" s="11"/>
      <c r="V2490" s="11"/>
      <c r="W2490" s="11"/>
    </row>
    <row r="2491" spans="1:23" ht="12.75" x14ac:dyDescent="0.2">
      <c r="A2491" s="5"/>
      <c r="B2491" s="5"/>
      <c r="C2491" s="9"/>
      <c r="D2491" s="9"/>
      <c r="E2491" s="9"/>
      <c r="F2491" s="9"/>
      <c r="G2491" s="9"/>
      <c r="H2491" s="9"/>
      <c r="U2491" s="11"/>
      <c r="V2491" s="11"/>
      <c r="W2491" s="11"/>
    </row>
    <row r="2492" spans="1:23" ht="12.75" x14ac:dyDescent="0.2">
      <c r="A2492" s="5"/>
      <c r="B2492" s="5"/>
      <c r="C2492" s="9"/>
      <c r="D2492" s="9"/>
      <c r="E2492" s="9"/>
      <c r="F2492" s="9"/>
      <c r="G2492" s="9"/>
      <c r="H2492" s="9"/>
      <c r="U2492" s="11"/>
      <c r="V2492" s="11"/>
      <c r="W2492" s="11"/>
    </row>
    <row r="2493" spans="1:23" ht="12.75" x14ac:dyDescent="0.2">
      <c r="A2493" s="5"/>
      <c r="B2493" s="5"/>
      <c r="C2493" s="9"/>
      <c r="D2493" s="9"/>
      <c r="E2493" s="9"/>
      <c r="F2493" s="9"/>
      <c r="G2493" s="9"/>
      <c r="H2493" s="9"/>
      <c r="U2493" s="11"/>
      <c r="V2493" s="11"/>
      <c r="W2493" s="11"/>
    </row>
    <row r="2494" spans="1:23" ht="12.75" x14ac:dyDescent="0.2">
      <c r="A2494" s="5"/>
      <c r="B2494" s="5"/>
      <c r="C2494" s="9"/>
      <c r="D2494" s="9"/>
      <c r="E2494" s="9"/>
      <c r="F2494" s="9"/>
      <c r="G2494" s="9"/>
      <c r="H2494" s="9"/>
      <c r="U2494" s="11"/>
      <c r="V2494" s="11"/>
      <c r="W2494" s="11"/>
    </row>
    <row r="2495" spans="1:23" ht="12.75" x14ac:dyDescent="0.2">
      <c r="A2495" s="5"/>
      <c r="B2495" s="5"/>
      <c r="C2495" s="9"/>
      <c r="D2495" s="9"/>
      <c r="E2495" s="9"/>
      <c r="F2495" s="9"/>
      <c r="G2495" s="9"/>
      <c r="H2495" s="9"/>
      <c r="U2495" s="11"/>
      <c r="V2495" s="11"/>
      <c r="W2495" s="11"/>
    </row>
    <row r="2496" spans="1:23" ht="12.75" x14ac:dyDescent="0.2">
      <c r="A2496" s="5"/>
      <c r="B2496" s="5"/>
      <c r="C2496" s="9"/>
      <c r="D2496" s="9"/>
      <c r="E2496" s="9"/>
      <c r="F2496" s="9"/>
      <c r="G2496" s="9"/>
      <c r="H2496" s="9"/>
      <c r="U2496" s="11"/>
      <c r="V2496" s="11"/>
      <c r="W2496" s="11"/>
    </row>
    <row r="2497" spans="1:23" ht="12.75" x14ac:dyDescent="0.2">
      <c r="A2497" s="5"/>
      <c r="B2497" s="5"/>
      <c r="C2497" s="9"/>
      <c r="D2497" s="9"/>
      <c r="E2497" s="9"/>
      <c r="F2497" s="9"/>
      <c r="G2497" s="9"/>
      <c r="H2497" s="9"/>
      <c r="U2497" s="11"/>
      <c r="V2497" s="11"/>
      <c r="W2497" s="11"/>
    </row>
    <row r="2498" spans="1:23" ht="12.75" x14ac:dyDescent="0.2">
      <c r="A2498" s="5"/>
      <c r="B2498" s="5"/>
      <c r="C2498" s="9"/>
      <c r="D2498" s="9"/>
      <c r="E2498" s="9"/>
      <c r="F2498" s="9"/>
      <c r="G2498" s="9"/>
      <c r="H2498" s="9"/>
      <c r="U2498" s="11"/>
      <c r="V2498" s="11"/>
      <c r="W2498" s="11"/>
    </row>
    <row r="2499" spans="1:23" ht="12.75" x14ac:dyDescent="0.2">
      <c r="A2499" s="5"/>
      <c r="B2499" s="5"/>
      <c r="C2499" s="9"/>
      <c r="D2499" s="9"/>
      <c r="E2499" s="9"/>
      <c r="F2499" s="9"/>
      <c r="G2499" s="9"/>
      <c r="H2499" s="9"/>
      <c r="U2499" s="11"/>
      <c r="V2499" s="11"/>
      <c r="W2499" s="11"/>
    </row>
    <row r="2500" spans="1:23" ht="12.75" x14ac:dyDescent="0.2">
      <c r="A2500" s="5"/>
      <c r="B2500" s="5"/>
      <c r="C2500" s="9"/>
      <c r="D2500" s="9"/>
      <c r="E2500" s="9"/>
      <c r="F2500" s="9"/>
      <c r="G2500" s="9"/>
      <c r="H2500" s="9"/>
      <c r="U2500" s="11"/>
      <c r="V2500" s="11"/>
      <c r="W2500" s="11"/>
    </row>
    <row r="2501" spans="1:23" ht="12.75" x14ac:dyDescent="0.2">
      <c r="A2501" s="5"/>
      <c r="B2501" s="5"/>
      <c r="C2501" s="9"/>
      <c r="D2501" s="9"/>
      <c r="E2501" s="9"/>
      <c r="F2501" s="9"/>
      <c r="G2501" s="9"/>
      <c r="H2501" s="9"/>
      <c r="U2501" s="11"/>
      <c r="V2501" s="11"/>
      <c r="W2501" s="11"/>
    </row>
    <row r="2502" spans="1:23" ht="12.75" x14ac:dyDescent="0.2">
      <c r="A2502" s="5"/>
      <c r="B2502" s="5"/>
      <c r="C2502" s="9"/>
      <c r="D2502" s="9"/>
      <c r="E2502" s="9"/>
      <c r="F2502" s="9"/>
      <c r="G2502" s="9"/>
      <c r="H2502" s="9"/>
      <c r="U2502" s="11"/>
      <c r="V2502" s="11"/>
      <c r="W2502" s="11"/>
    </row>
    <row r="2503" spans="1:23" ht="12.75" x14ac:dyDescent="0.2">
      <c r="A2503" s="5"/>
      <c r="B2503" s="5"/>
      <c r="C2503" s="9"/>
      <c r="D2503" s="9"/>
      <c r="E2503" s="9"/>
      <c r="F2503" s="9"/>
      <c r="G2503" s="9"/>
      <c r="H2503" s="9"/>
      <c r="U2503" s="11"/>
      <c r="V2503" s="11"/>
      <c r="W2503" s="11"/>
    </row>
    <row r="2504" spans="1:23" ht="12.75" x14ac:dyDescent="0.2">
      <c r="A2504" s="5"/>
      <c r="B2504" s="5"/>
      <c r="C2504" s="9"/>
      <c r="D2504" s="9"/>
      <c r="E2504" s="9"/>
      <c r="F2504" s="9"/>
      <c r="G2504" s="9"/>
      <c r="H2504" s="9"/>
      <c r="U2504" s="11"/>
      <c r="V2504" s="11"/>
      <c r="W2504" s="11"/>
    </row>
    <row r="2505" spans="1:23" ht="12.75" x14ac:dyDescent="0.2">
      <c r="A2505" s="5"/>
      <c r="B2505" s="5"/>
      <c r="C2505" s="9"/>
      <c r="D2505" s="9"/>
      <c r="E2505" s="9"/>
      <c r="F2505" s="9"/>
      <c r="G2505" s="9"/>
      <c r="H2505" s="9"/>
      <c r="U2505" s="11"/>
      <c r="V2505" s="11"/>
      <c r="W2505" s="11"/>
    </row>
    <row r="2506" spans="1:23" ht="12.75" x14ac:dyDescent="0.2">
      <c r="A2506" s="5"/>
      <c r="B2506" s="5"/>
      <c r="C2506" s="9"/>
      <c r="D2506" s="9"/>
      <c r="E2506" s="9"/>
      <c r="F2506" s="9"/>
      <c r="G2506" s="9"/>
      <c r="H2506" s="9"/>
      <c r="U2506" s="11"/>
      <c r="V2506" s="11"/>
      <c r="W2506" s="11"/>
    </row>
    <row r="2507" spans="1:23" ht="12.75" x14ac:dyDescent="0.2">
      <c r="A2507" s="5"/>
      <c r="B2507" s="5"/>
      <c r="C2507" s="9"/>
      <c r="D2507" s="9"/>
      <c r="E2507" s="9"/>
      <c r="F2507" s="9"/>
      <c r="G2507" s="9"/>
      <c r="H2507" s="9"/>
      <c r="U2507" s="11"/>
      <c r="V2507" s="11"/>
      <c r="W2507" s="11"/>
    </row>
    <row r="2508" spans="1:23" ht="12.75" x14ac:dyDescent="0.2">
      <c r="A2508" s="5"/>
      <c r="B2508" s="5"/>
      <c r="C2508" s="9"/>
      <c r="D2508" s="9"/>
      <c r="E2508" s="9"/>
      <c r="F2508" s="9"/>
      <c r="G2508" s="9"/>
      <c r="H2508" s="9"/>
      <c r="U2508" s="11"/>
      <c r="V2508" s="11"/>
      <c r="W2508" s="11"/>
    </row>
    <row r="2509" spans="1:23" ht="12.75" x14ac:dyDescent="0.2">
      <c r="A2509" s="5"/>
      <c r="B2509" s="5"/>
      <c r="C2509" s="9"/>
      <c r="D2509" s="9"/>
      <c r="E2509" s="9"/>
      <c r="F2509" s="9"/>
      <c r="G2509" s="9"/>
      <c r="H2509" s="9"/>
      <c r="U2509" s="11"/>
      <c r="V2509" s="11"/>
      <c r="W2509" s="11"/>
    </row>
    <row r="2510" spans="1:23" ht="12.75" x14ac:dyDescent="0.2">
      <c r="A2510" s="5"/>
      <c r="B2510" s="5"/>
      <c r="C2510" s="9"/>
      <c r="D2510" s="9"/>
      <c r="E2510" s="9"/>
      <c r="F2510" s="9"/>
      <c r="G2510" s="9"/>
      <c r="H2510" s="9"/>
      <c r="U2510" s="11"/>
      <c r="V2510" s="11"/>
      <c r="W2510" s="11"/>
    </row>
    <row r="2511" spans="1:23" ht="12.75" x14ac:dyDescent="0.2">
      <c r="A2511" s="5"/>
      <c r="B2511" s="5"/>
      <c r="C2511" s="9"/>
      <c r="D2511" s="9"/>
      <c r="E2511" s="9"/>
      <c r="F2511" s="9"/>
      <c r="G2511" s="9"/>
      <c r="H2511" s="9"/>
      <c r="U2511" s="11"/>
      <c r="V2511" s="11"/>
      <c r="W2511" s="11"/>
    </row>
    <row r="2512" spans="1:23" ht="12.75" x14ac:dyDescent="0.2">
      <c r="A2512" s="5"/>
      <c r="B2512" s="5"/>
      <c r="C2512" s="9"/>
      <c r="D2512" s="9"/>
      <c r="E2512" s="9"/>
      <c r="F2512" s="9"/>
      <c r="G2512" s="9"/>
      <c r="H2512" s="9"/>
      <c r="U2512" s="11"/>
      <c r="V2512" s="11"/>
      <c r="W2512" s="11"/>
    </row>
    <row r="2513" spans="1:23" ht="12.75" x14ac:dyDescent="0.2">
      <c r="A2513" s="5"/>
      <c r="B2513" s="5"/>
      <c r="C2513" s="9"/>
      <c r="D2513" s="9"/>
      <c r="E2513" s="9"/>
      <c r="F2513" s="9"/>
      <c r="G2513" s="9"/>
      <c r="H2513" s="9"/>
      <c r="U2513" s="11"/>
      <c r="V2513" s="11"/>
      <c r="W2513" s="11"/>
    </row>
    <row r="2514" spans="1:23" ht="12.75" x14ac:dyDescent="0.2">
      <c r="A2514" s="5"/>
      <c r="B2514" s="5"/>
      <c r="C2514" s="9"/>
      <c r="D2514" s="9"/>
      <c r="E2514" s="9"/>
      <c r="F2514" s="9"/>
      <c r="G2514" s="9"/>
      <c r="H2514" s="9"/>
      <c r="U2514" s="11"/>
      <c r="V2514" s="11"/>
      <c r="W2514" s="11"/>
    </row>
    <row r="2515" spans="1:23" ht="12.75" x14ac:dyDescent="0.2">
      <c r="A2515" s="5"/>
      <c r="B2515" s="5"/>
      <c r="C2515" s="9"/>
      <c r="D2515" s="9"/>
      <c r="E2515" s="9"/>
      <c r="F2515" s="9"/>
      <c r="G2515" s="9"/>
      <c r="H2515" s="9"/>
      <c r="U2515" s="11"/>
      <c r="V2515" s="11"/>
      <c r="W2515" s="11"/>
    </row>
    <row r="2516" spans="1:23" ht="12.75" x14ac:dyDescent="0.2">
      <c r="A2516" s="5"/>
      <c r="B2516" s="5"/>
      <c r="C2516" s="9"/>
      <c r="D2516" s="9"/>
      <c r="E2516" s="9"/>
      <c r="F2516" s="9"/>
      <c r="G2516" s="9"/>
      <c r="H2516" s="9"/>
      <c r="U2516" s="11"/>
      <c r="V2516" s="11"/>
      <c r="W2516" s="11"/>
    </row>
    <row r="2517" spans="1:23" ht="12.75" x14ac:dyDescent="0.2">
      <c r="A2517" s="5"/>
      <c r="B2517" s="5"/>
      <c r="C2517" s="9"/>
      <c r="D2517" s="9"/>
      <c r="E2517" s="9"/>
      <c r="F2517" s="9"/>
      <c r="G2517" s="9"/>
      <c r="H2517" s="9"/>
      <c r="U2517" s="11"/>
      <c r="V2517" s="11"/>
      <c r="W2517" s="11"/>
    </row>
    <row r="2518" spans="1:23" ht="12.75" x14ac:dyDescent="0.2">
      <c r="A2518" s="5"/>
      <c r="B2518" s="5"/>
      <c r="C2518" s="9"/>
      <c r="D2518" s="9"/>
      <c r="E2518" s="9"/>
      <c r="F2518" s="9"/>
      <c r="G2518" s="9"/>
      <c r="H2518" s="9"/>
      <c r="U2518" s="11"/>
      <c r="V2518" s="11"/>
      <c r="W2518" s="11"/>
    </row>
    <row r="2519" spans="1:23" ht="12.75" x14ac:dyDescent="0.2">
      <c r="A2519" s="5"/>
      <c r="B2519" s="5"/>
      <c r="C2519" s="9"/>
      <c r="D2519" s="9"/>
      <c r="E2519" s="9"/>
      <c r="F2519" s="9"/>
      <c r="G2519" s="9"/>
      <c r="H2519" s="9"/>
      <c r="U2519" s="11"/>
      <c r="V2519" s="11"/>
      <c r="W2519" s="11"/>
    </row>
    <row r="2520" spans="1:23" ht="12.75" x14ac:dyDescent="0.2">
      <c r="A2520" s="5"/>
      <c r="B2520" s="5"/>
      <c r="C2520" s="9"/>
      <c r="D2520" s="9"/>
      <c r="E2520" s="9"/>
      <c r="F2520" s="9"/>
      <c r="G2520" s="9"/>
      <c r="H2520" s="9"/>
      <c r="U2520" s="11"/>
      <c r="V2520" s="11"/>
      <c r="W2520" s="11"/>
    </row>
    <row r="2521" spans="1:23" ht="12.75" x14ac:dyDescent="0.2">
      <c r="A2521" s="5"/>
      <c r="B2521" s="5"/>
      <c r="C2521" s="9"/>
      <c r="D2521" s="9"/>
      <c r="E2521" s="9"/>
      <c r="F2521" s="9"/>
      <c r="G2521" s="9"/>
      <c r="H2521" s="9"/>
      <c r="U2521" s="11"/>
      <c r="V2521" s="11"/>
      <c r="W2521" s="11"/>
    </row>
    <row r="2522" spans="1:23" ht="12.75" x14ac:dyDescent="0.2">
      <c r="A2522" s="5"/>
      <c r="B2522" s="5"/>
      <c r="C2522" s="9"/>
      <c r="D2522" s="9"/>
      <c r="E2522" s="9"/>
      <c r="F2522" s="9"/>
      <c r="G2522" s="9"/>
      <c r="H2522" s="9"/>
      <c r="U2522" s="11"/>
      <c r="V2522" s="11"/>
      <c r="W2522" s="11"/>
    </row>
    <row r="2523" spans="1:23" ht="12.75" x14ac:dyDescent="0.2">
      <c r="A2523" s="5"/>
      <c r="B2523" s="5"/>
      <c r="C2523" s="9"/>
      <c r="D2523" s="9"/>
      <c r="E2523" s="9"/>
      <c r="F2523" s="9"/>
      <c r="G2523" s="9"/>
      <c r="H2523" s="9"/>
      <c r="U2523" s="11"/>
      <c r="V2523" s="11"/>
      <c r="W2523" s="11"/>
    </row>
    <row r="2524" spans="1:23" ht="12.75" x14ac:dyDescent="0.2">
      <c r="A2524" s="5"/>
      <c r="B2524" s="5"/>
      <c r="C2524" s="9"/>
      <c r="D2524" s="9"/>
      <c r="E2524" s="9"/>
      <c r="F2524" s="9"/>
      <c r="G2524" s="9"/>
      <c r="H2524" s="9"/>
      <c r="U2524" s="11"/>
      <c r="V2524" s="11"/>
      <c r="W2524" s="11"/>
    </row>
    <row r="2525" spans="1:23" ht="12.75" x14ac:dyDescent="0.2">
      <c r="A2525" s="5"/>
      <c r="B2525" s="5"/>
      <c r="C2525" s="9"/>
      <c r="D2525" s="9"/>
      <c r="E2525" s="9"/>
      <c r="F2525" s="9"/>
      <c r="G2525" s="9"/>
      <c r="H2525" s="9"/>
      <c r="U2525" s="11"/>
      <c r="V2525" s="11"/>
      <c r="W2525" s="11"/>
    </row>
    <row r="2526" spans="1:23" ht="12.75" x14ac:dyDescent="0.2">
      <c r="A2526" s="5"/>
      <c r="B2526" s="5"/>
      <c r="C2526" s="9"/>
      <c r="D2526" s="9"/>
      <c r="E2526" s="9"/>
      <c r="F2526" s="9"/>
      <c r="G2526" s="9"/>
      <c r="H2526" s="9"/>
      <c r="U2526" s="11"/>
      <c r="V2526" s="11"/>
      <c r="W2526" s="11"/>
    </row>
    <row r="2527" spans="1:23" ht="12.75" x14ac:dyDescent="0.2">
      <c r="A2527" s="5"/>
      <c r="B2527" s="5"/>
      <c r="C2527" s="9"/>
      <c r="D2527" s="9"/>
      <c r="E2527" s="9"/>
      <c r="F2527" s="9"/>
      <c r="G2527" s="9"/>
      <c r="H2527" s="9"/>
      <c r="U2527" s="11"/>
      <c r="V2527" s="11"/>
      <c r="W2527" s="11"/>
    </row>
    <row r="2528" spans="1:23" ht="12.75" x14ac:dyDescent="0.2">
      <c r="A2528" s="5"/>
      <c r="B2528" s="5"/>
      <c r="C2528" s="9"/>
      <c r="D2528" s="9"/>
      <c r="E2528" s="9"/>
      <c r="F2528" s="9"/>
      <c r="G2528" s="9"/>
      <c r="H2528" s="9"/>
      <c r="U2528" s="11"/>
      <c r="V2528" s="11"/>
      <c r="W2528" s="11"/>
    </row>
    <row r="2529" spans="1:23" ht="12.75" x14ac:dyDescent="0.2">
      <c r="A2529" s="5"/>
      <c r="B2529" s="5"/>
      <c r="C2529" s="9"/>
      <c r="D2529" s="9"/>
      <c r="E2529" s="9"/>
      <c r="F2529" s="9"/>
      <c r="G2529" s="9"/>
      <c r="H2529" s="9"/>
      <c r="U2529" s="11"/>
      <c r="V2529" s="11"/>
      <c r="W2529" s="11"/>
    </row>
    <row r="2530" spans="1:23" ht="12.75" x14ac:dyDescent="0.2">
      <c r="A2530" s="5"/>
      <c r="B2530" s="5"/>
      <c r="C2530" s="9"/>
      <c r="D2530" s="9"/>
      <c r="E2530" s="9"/>
      <c r="F2530" s="9"/>
      <c r="G2530" s="9"/>
      <c r="H2530" s="9"/>
      <c r="U2530" s="11"/>
      <c r="V2530" s="11"/>
      <c r="W2530" s="11"/>
    </row>
    <row r="2531" spans="1:23" ht="12.75" x14ac:dyDescent="0.2">
      <c r="A2531" s="5"/>
      <c r="B2531" s="5"/>
      <c r="C2531" s="9"/>
      <c r="D2531" s="9"/>
      <c r="E2531" s="9"/>
      <c r="F2531" s="9"/>
      <c r="G2531" s="9"/>
      <c r="H2531" s="9"/>
      <c r="U2531" s="11"/>
      <c r="V2531" s="11"/>
      <c r="W2531" s="11"/>
    </row>
    <row r="2532" spans="1:23" ht="12.75" x14ac:dyDescent="0.2">
      <c r="A2532" s="5"/>
      <c r="B2532" s="5"/>
      <c r="C2532" s="9"/>
      <c r="D2532" s="9"/>
      <c r="E2532" s="9"/>
      <c r="F2532" s="9"/>
      <c r="G2532" s="9"/>
      <c r="H2532" s="9"/>
      <c r="U2532" s="11"/>
      <c r="V2532" s="11"/>
      <c r="W2532" s="11"/>
    </row>
    <row r="2533" spans="1:23" ht="12.75" x14ac:dyDescent="0.2">
      <c r="A2533" s="5"/>
      <c r="B2533" s="5"/>
      <c r="C2533" s="9"/>
      <c r="D2533" s="9"/>
      <c r="E2533" s="9"/>
      <c r="F2533" s="9"/>
      <c r="G2533" s="9"/>
      <c r="H2533" s="9"/>
      <c r="U2533" s="11"/>
      <c r="V2533" s="11"/>
      <c r="W2533" s="11"/>
    </row>
    <row r="2534" spans="1:23" ht="12.75" x14ac:dyDescent="0.2">
      <c r="A2534" s="5"/>
      <c r="B2534" s="5"/>
      <c r="C2534" s="9"/>
      <c r="D2534" s="9"/>
      <c r="E2534" s="9"/>
      <c r="F2534" s="9"/>
      <c r="G2534" s="9"/>
      <c r="H2534" s="9"/>
      <c r="U2534" s="11"/>
      <c r="V2534" s="11"/>
      <c r="W2534" s="11"/>
    </row>
    <row r="2535" spans="1:23" ht="12.75" x14ac:dyDescent="0.2">
      <c r="A2535" s="5"/>
      <c r="B2535" s="5"/>
      <c r="C2535" s="9"/>
      <c r="D2535" s="9"/>
      <c r="E2535" s="9"/>
      <c r="F2535" s="9"/>
      <c r="G2535" s="9"/>
      <c r="H2535" s="9"/>
      <c r="U2535" s="11"/>
      <c r="V2535" s="11"/>
      <c r="W2535" s="11"/>
    </row>
    <row r="2536" spans="1:23" ht="12.75" x14ac:dyDescent="0.2">
      <c r="A2536" s="5"/>
      <c r="B2536" s="5"/>
      <c r="C2536" s="9"/>
      <c r="D2536" s="9"/>
      <c r="E2536" s="9"/>
      <c r="F2536" s="9"/>
      <c r="G2536" s="9"/>
      <c r="H2536" s="9"/>
      <c r="U2536" s="11"/>
      <c r="V2536" s="11"/>
      <c r="W2536" s="11"/>
    </row>
    <row r="2537" spans="1:23" ht="12.75" x14ac:dyDescent="0.2">
      <c r="A2537" s="5"/>
      <c r="B2537" s="5"/>
      <c r="C2537" s="9"/>
      <c r="D2537" s="9"/>
      <c r="E2537" s="9"/>
      <c r="F2537" s="9"/>
      <c r="G2537" s="9"/>
      <c r="H2537" s="9"/>
      <c r="U2537" s="11"/>
      <c r="V2537" s="11"/>
      <c r="W2537" s="11"/>
    </row>
    <row r="2538" spans="1:23" ht="12.75" x14ac:dyDescent="0.2">
      <c r="A2538" s="5"/>
      <c r="B2538" s="5"/>
      <c r="C2538" s="9"/>
      <c r="D2538" s="9"/>
      <c r="E2538" s="9"/>
      <c r="F2538" s="9"/>
      <c r="G2538" s="9"/>
      <c r="H2538" s="9"/>
      <c r="U2538" s="11"/>
      <c r="V2538" s="11"/>
      <c r="W2538" s="11"/>
    </row>
    <row r="2539" spans="1:23" ht="12.75" x14ac:dyDescent="0.2">
      <c r="A2539" s="5"/>
      <c r="B2539" s="5"/>
      <c r="C2539" s="9"/>
      <c r="D2539" s="9"/>
      <c r="E2539" s="9"/>
      <c r="F2539" s="9"/>
      <c r="G2539" s="9"/>
      <c r="H2539" s="9"/>
      <c r="U2539" s="11"/>
      <c r="V2539" s="11"/>
      <c r="W2539" s="11"/>
    </row>
    <row r="2540" spans="1:23" ht="12.75" x14ac:dyDescent="0.2">
      <c r="A2540" s="5"/>
      <c r="B2540" s="5"/>
      <c r="C2540" s="9"/>
      <c r="D2540" s="9"/>
      <c r="E2540" s="9"/>
      <c r="F2540" s="9"/>
      <c r="G2540" s="9"/>
      <c r="H2540" s="9"/>
      <c r="U2540" s="11"/>
      <c r="V2540" s="11"/>
      <c r="W2540" s="11"/>
    </row>
    <row r="2541" spans="1:23" ht="12.75" x14ac:dyDescent="0.2">
      <c r="A2541" s="5"/>
      <c r="B2541" s="5"/>
      <c r="C2541" s="9"/>
      <c r="D2541" s="9"/>
      <c r="E2541" s="9"/>
      <c r="F2541" s="9"/>
      <c r="G2541" s="9"/>
      <c r="H2541" s="9"/>
      <c r="U2541" s="11"/>
      <c r="V2541" s="11"/>
      <c r="W2541" s="11"/>
    </row>
    <row r="2542" spans="1:23" ht="12.75" x14ac:dyDescent="0.2">
      <c r="A2542" s="5"/>
      <c r="B2542" s="5"/>
      <c r="C2542" s="9"/>
      <c r="D2542" s="9"/>
      <c r="E2542" s="9"/>
      <c r="F2542" s="9"/>
      <c r="G2542" s="9"/>
      <c r="H2542" s="9"/>
      <c r="U2542" s="11"/>
      <c r="V2542" s="11"/>
      <c r="W2542" s="11"/>
    </row>
    <row r="2543" spans="1:23" ht="12.75" x14ac:dyDescent="0.2">
      <c r="A2543" s="5"/>
      <c r="B2543" s="5"/>
      <c r="C2543" s="9"/>
      <c r="D2543" s="9"/>
      <c r="E2543" s="9"/>
      <c r="F2543" s="9"/>
      <c r="G2543" s="9"/>
      <c r="H2543" s="9"/>
      <c r="U2543" s="11"/>
      <c r="V2543" s="11"/>
      <c r="W2543" s="11"/>
    </row>
    <row r="2544" spans="1:23" ht="12.75" x14ac:dyDescent="0.2">
      <c r="A2544" s="5"/>
      <c r="B2544" s="5"/>
      <c r="C2544" s="9"/>
      <c r="D2544" s="9"/>
      <c r="E2544" s="9"/>
      <c r="F2544" s="9"/>
      <c r="G2544" s="9"/>
      <c r="H2544" s="9"/>
      <c r="U2544" s="11"/>
      <c r="V2544" s="11"/>
      <c r="W2544" s="11"/>
    </row>
    <row r="2545" spans="1:23" ht="12.75" x14ac:dyDescent="0.2">
      <c r="A2545" s="5"/>
      <c r="B2545" s="5"/>
      <c r="C2545" s="9"/>
      <c r="D2545" s="9"/>
      <c r="E2545" s="9"/>
      <c r="F2545" s="9"/>
      <c r="G2545" s="9"/>
      <c r="H2545" s="9"/>
      <c r="U2545" s="11"/>
      <c r="V2545" s="11"/>
      <c r="W2545" s="11"/>
    </row>
    <row r="2546" spans="1:23" ht="12.75" x14ac:dyDescent="0.2">
      <c r="A2546" s="5"/>
      <c r="B2546" s="5"/>
      <c r="C2546" s="9"/>
      <c r="D2546" s="9"/>
      <c r="E2546" s="9"/>
      <c r="F2546" s="9"/>
      <c r="G2546" s="9"/>
      <c r="H2546" s="9"/>
      <c r="U2546" s="11"/>
      <c r="V2546" s="11"/>
      <c r="W2546" s="11"/>
    </row>
    <row r="2547" spans="1:23" ht="12.75" x14ac:dyDescent="0.2">
      <c r="A2547" s="5"/>
      <c r="B2547" s="5"/>
      <c r="C2547" s="9"/>
      <c r="D2547" s="9"/>
      <c r="E2547" s="9"/>
      <c r="F2547" s="9"/>
      <c r="G2547" s="9"/>
      <c r="H2547" s="9"/>
      <c r="U2547" s="11"/>
      <c r="V2547" s="11"/>
      <c r="W2547" s="11"/>
    </row>
    <row r="2548" spans="1:23" ht="12.75" x14ac:dyDescent="0.2">
      <c r="A2548" s="5"/>
      <c r="B2548" s="5"/>
      <c r="C2548" s="9"/>
      <c r="D2548" s="9"/>
      <c r="E2548" s="9"/>
      <c r="F2548" s="9"/>
      <c r="G2548" s="9"/>
      <c r="H2548" s="9"/>
      <c r="U2548" s="11"/>
      <c r="V2548" s="11"/>
      <c r="W2548" s="11"/>
    </row>
    <row r="2549" spans="1:23" ht="12.75" x14ac:dyDescent="0.2">
      <c r="A2549" s="5"/>
      <c r="B2549" s="5"/>
      <c r="C2549" s="9"/>
      <c r="D2549" s="9"/>
      <c r="E2549" s="9"/>
      <c r="F2549" s="9"/>
      <c r="G2549" s="9"/>
      <c r="H2549" s="9"/>
      <c r="U2549" s="11"/>
      <c r="V2549" s="11"/>
      <c r="W2549" s="11"/>
    </row>
    <row r="2550" spans="1:23" ht="12.75" x14ac:dyDescent="0.2">
      <c r="A2550" s="5"/>
      <c r="B2550" s="5"/>
      <c r="C2550" s="9"/>
      <c r="D2550" s="9"/>
      <c r="E2550" s="9"/>
      <c r="F2550" s="9"/>
      <c r="G2550" s="9"/>
      <c r="H2550" s="9"/>
      <c r="U2550" s="11"/>
      <c r="V2550" s="11"/>
      <c r="W2550" s="11"/>
    </row>
    <row r="2551" spans="1:23" ht="12.75" x14ac:dyDescent="0.2">
      <c r="A2551" s="5"/>
      <c r="B2551" s="5"/>
      <c r="C2551" s="9"/>
      <c r="D2551" s="9"/>
      <c r="E2551" s="9"/>
      <c r="F2551" s="9"/>
      <c r="G2551" s="9"/>
      <c r="H2551" s="9"/>
      <c r="U2551" s="11"/>
      <c r="V2551" s="11"/>
      <c r="W2551" s="11"/>
    </row>
    <row r="2552" spans="1:23" ht="12.75" x14ac:dyDescent="0.2">
      <c r="A2552" s="5"/>
      <c r="B2552" s="5"/>
      <c r="C2552" s="9"/>
      <c r="D2552" s="9"/>
      <c r="E2552" s="9"/>
      <c r="F2552" s="9"/>
      <c r="G2552" s="9"/>
      <c r="H2552" s="9"/>
      <c r="U2552" s="11"/>
      <c r="V2552" s="11"/>
      <c r="W2552" s="11"/>
    </row>
    <row r="2553" spans="1:23" ht="12.75" x14ac:dyDescent="0.2">
      <c r="A2553" s="5"/>
      <c r="B2553" s="5"/>
      <c r="C2553" s="9"/>
      <c r="D2553" s="9"/>
      <c r="E2553" s="9"/>
      <c r="F2553" s="9"/>
      <c r="G2553" s="9"/>
      <c r="H2553" s="9"/>
      <c r="U2553" s="11"/>
      <c r="V2553" s="11"/>
      <c r="W2553" s="11"/>
    </row>
    <row r="2554" spans="1:23" ht="12.75" x14ac:dyDescent="0.2">
      <c r="A2554" s="5"/>
      <c r="B2554" s="5"/>
      <c r="C2554" s="9"/>
      <c r="D2554" s="9"/>
      <c r="E2554" s="9"/>
      <c r="F2554" s="9"/>
      <c r="G2554" s="9"/>
      <c r="H2554" s="9"/>
      <c r="U2554" s="11"/>
      <c r="V2554" s="11"/>
      <c r="W2554" s="11"/>
    </row>
    <row r="2555" spans="1:23" ht="12.75" x14ac:dyDescent="0.2">
      <c r="A2555" s="5"/>
      <c r="B2555" s="5"/>
      <c r="C2555" s="9"/>
      <c r="D2555" s="9"/>
      <c r="E2555" s="9"/>
      <c r="F2555" s="9"/>
      <c r="G2555" s="9"/>
      <c r="H2555" s="9"/>
      <c r="U2555" s="11"/>
      <c r="V2555" s="11"/>
      <c r="W2555" s="11"/>
    </row>
    <row r="2556" spans="1:23" ht="12.75" x14ac:dyDescent="0.2">
      <c r="A2556" s="5"/>
      <c r="B2556" s="5"/>
      <c r="C2556" s="9"/>
      <c r="D2556" s="9"/>
      <c r="E2556" s="9"/>
      <c r="F2556" s="9"/>
      <c r="G2556" s="9"/>
      <c r="H2556" s="9"/>
      <c r="U2556" s="11"/>
      <c r="V2556" s="11"/>
      <c r="W2556" s="11"/>
    </row>
    <row r="2557" spans="1:23" ht="12.75" x14ac:dyDescent="0.2">
      <c r="A2557" s="5"/>
      <c r="B2557" s="5"/>
      <c r="C2557" s="9"/>
      <c r="D2557" s="9"/>
      <c r="E2557" s="9"/>
      <c r="F2557" s="9"/>
      <c r="G2557" s="9"/>
      <c r="H2557" s="9"/>
      <c r="U2557" s="11"/>
      <c r="V2557" s="11"/>
      <c r="W2557" s="11"/>
    </row>
    <row r="2558" spans="1:23" ht="12.75" x14ac:dyDescent="0.2">
      <c r="A2558" s="5"/>
      <c r="B2558" s="5"/>
      <c r="C2558" s="9"/>
      <c r="D2558" s="9"/>
      <c r="E2558" s="9"/>
      <c r="F2558" s="9"/>
      <c r="G2558" s="9"/>
      <c r="H2558" s="9"/>
      <c r="U2558" s="11"/>
      <c r="V2558" s="11"/>
      <c r="W2558" s="11"/>
    </row>
    <row r="2559" spans="1:23" ht="12.75" x14ac:dyDescent="0.2">
      <c r="A2559" s="5"/>
      <c r="B2559" s="5"/>
      <c r="C2559" s="9"/>
      <c r="D2559" s="9"/>
      <c r="E2559" s="9"/>
      <c r="F2559" s="9"/>
      <c r="G2559" s="9"/>
      <c r="H2559" s="9"/>
      <c r="U2559" s="11"/>
      <c r="V2559" s="11"/>
      <c r="W2559" s="11"/>
    </row>
    <row r="2560" spans="1:23" ht="12.75" x14ac:dyDescent="0.2">
      <c r="A2560" s="5"/>
      <c r="B2560" s="5"/>
      <c r="C2560" s="9"/>
      <c r="D2560" s="9"/>
      <c r="E2560" s="9"/>
      <c r="F2560" s="9"/>
      <c r="G2560" s="9"/>
      <c r="H2560" s="9"/>
      <c r="U2560" s="11"/>
      <c r="V2560" s="11"/>
      <c r="W2560" s="11"/>
    </row>
    <row r="2561" spans="1:23" ht="12.75" x14ac:dyDescent="0.2">
      <c r="A2561" s="5"/>
      <c r="B2561" s="5"/>
      <c r="C2561" s="9"/>
      <c r="D2561" s="9"/>
      <c r="E2561" s="9"/>
      <c r="F2561" s="9"/>
      <c r="G2561" s="9"/>
      <c r="H2561" s="9"/>
      <c r="U2561" s="11"/>
      <c r="V2561" s="11"/>
      <c r="W2561" s="11"/>
    </row>
    <row r="2562" spans="1:23" ht="12.75" x14ac:dyDescent="0.2">
      <c r="A2562" s="5"/>
      <c r="B2562" s="5"/>
      <c r="C2562" s="9"/>
      <c r="D2562" s="9"/>
      <c r="E2562" s="9"/>
      <c r="F2562" s="9"/>
      <c r="G2562" s="9"/>
      <c r="H2562" s="9"/>
      <c r="U2562" s="11"/>
      <c r="V2562" s="11"/>
      <c r="W2562" s="11"/>
    </row>
    <row r="2563" spans="1:23" ht="12.75" x14ac:dyDescent="0.2">
      <c r="A2563" s="5"/>
      <c r="B2563" s="5"/>
      <c r="C2563" s="9"/>
      <c r="D2563" s="9"/>
      <c r="E2563" s="9"/>
      <c r="F2563" s="9"/>
      <c r="G2563" s="9"/>
      <c r="H2563" s="9"/>
      <c r="U2563" s="11"/>
      <c r="V2563" s="11"/>
      <c r="W2563" s="11"/>
    </row>
    <row r="2564" spans="1:23" ht="12.75" x14ac:dyDescent="0.2">
      <c r="A2564" s="5"/>
      <c r="B2564" s="5"/>
      <c r="C2564" s="9"/>
      <c r="D2564" s="9"/>
      <c r="E2564" s="9"/>
      <c r="F2564" s="9"/>
      <c r="G2564" s="9"/>
      <c r="H2564" s="9"/>
      <c r="U2564" s="11"/>
      <c r="V2564" s="11"/>
      <c r="W2564" s="11"/>
    </row>
    <row r="2565" spans="1:23" ht="12.75" x14ac:dyDescent="0.2">
      <c r="A2565" s="5"/>
      <c r="B2565" s="5"/>
      <c r="C2565" s="9"/>
      <c r="D2565" s="9"/>
      <c r="E2565" s="9"/>
      <c r="F2565" s="9"/>
      <c r="G2565" s="9"/>
      <c r="H2565" s="9"/>
      <c r="U2565" s="11"/>
      <c r="V2565" s="11"/>
      <c r="W2565" s="11"/>
    </row>
    <row r="2566" spans="1:23" ht="12.75" x14ac:dyDescent="0.2">
      <c r="A2566" s="5"/>
      <c r="B2566" s="5"/>
      <c r="C2566" s="9"/>
      <c r="D2566" s="9"/>
      <c r="E2566" s="9"/>
      <c r="F2566" s="9"/>
      <c r="G2566" s="9"/>
      <c r="H2566" s="9"/>
      <c r="U2566" s="11"/>
      <c r="V2566" s="11"/>
      <c r="W2566" s="11"/>
    </row>
    <row r="2567" spans="1:23" ht="12.75" x14ac:dyDescent="0.2">
      <c r="A2567" s="5"/>
      <c r="B2567" s="5"/>
      <c r="C2567" s="9"/>
      <c r="D2567" s="9"/>
      <c r="E2567" s="9"/>
      <c r="F2567" s="9"/>
      <c r="G2567" s="9"/>
      <c r="H2567" s="9"/>
      <c r="U2567" s="11"/>
      <c r="V2567" s="11"/>
      <c r="W2567" s="11"/>
    </row>
    <row r="2568" spans="1:23" ht="12.75" x14ac:dyDescent="0.2">
      <c r="A2568" s="5"/>
      <c r="B2568" s="5"/>
      <c r="C2568" s="9"/>
      <c r="D2568" s="9"/>
      <c r="E2568" s="9"/>
      <c r="F2568" s="9"/>
      <c r="G2568" s="9"/>
      <c r="H2568" s="9"/>
      <c r="U2568" s="11"/>
      <c r="V2568" s="11"/>
      <c r="W2568" s="11"/>
    </row>
    <row r="2569" spans="1:23" ht="12.75" x14ac:dyDescent="0.2">
      <c r="A2569" s="5"/>
      <c r="B2569" s="5"/>
      <c r="C2569" s="9"/>
      <c r="D2569" s="9"/>
      <c r="E2569" s="9"/>
      <c r="F2569" s="9"/>
      <c r="G2569" s="9"/>
      <c r="H2569" s="9"/>
      <c r="U2569" s="11"/>
      <c r="V2569" s="11"/>
      <c r="W2569" s="11"/>
    </row>
    <row r="2570" spans="1:23" ht="12.75" x14ac:dyDescent="0.2">
      <c r="A2570" s="5"/>
      <c r="B2570" s="5"/>
      <c r="C2570" s="9"/>
      <c r="D2570" s="9"/>
      <c r="E2570" s="9"/>
      <c r="F2570" s="9"/>
      <c r="G2570" s="9"/>
      <c r="H2570" s="9"/>
      <c r="U2570" s="11"/>
      <c r="V2570" s="11"/>
      <c r="W2570" s="11"/>
    </row>
    <row r="2571" spans="1:23" ht="12.75" x14ac:dyDescent="0.2">
      <c r="A2571" s="5"/>
      <c r="B2571" s="5"/>
      <c r="C2571" s="9"/>
      <c r="D2571" s="9"/>
      <c r="E2571" s="9"/>
      <c r="F2571" s="9"/>
      <c r="G2571" s="9"/>
      <c r="H2571" s="9"/>
      <c r="U2571" s="11"/>
      <c r="V2571" s="11"/>
      <c r="W2571" s="11"/>
    </row>
    <row r="2572" spans="1:23" ht="12.75" x14ac:dyDescent="0.2">
      <c r="A2572" s="5"/>
      <c r="B2572" s="5"/>
      <c r="C2572" s="9"/>
      <c r="D2572" s="9"/>
      <c r="E2572" s="9"/>
      <c r="F2572" s="9"/>
      <c r="G2572" s="9"/>
      <c r="H2572" s="9"/>
      <c r="U2572" s="11"/>
      <c r="V2572" s="11"/>
      <c r="W2572" s="11"/>
    </row>
    <row r="2573" spans="1:23" ht="12.75" x14ac:dyDescent="0.2">
      <c r="A2573" s="5"/>
      <c r="B2573" s="5"/>
      <c r="C2573" s="9"/>
      <c r="D2573" s="9"/>
      <c r="E2573" s="9"/>
      <c r="F2573" s="9"/>
      <c r="G2573" s="9"/>
      <c r="H2573" s="9"/>
      <c r="U2573" s="11"/>
      <c r="V2573" s="11"/>
      <c r="W2573" s="11"/>
    </row>
    <row r="2574" spans="1:23" ht="12.75" x14ac:dyDescent="0.2">
      <c r="A2574" s="5"/>
      <c r="B2574" s="5"/>
      <c r="C2574" s="9"/>
      <c r="D2574" s="9"/>
      <c r="E2574" s="9"/>
      <c r="F2574" s="9"/>
      <c r="G2574" s="9"/>
      <c r="H2574" s="9"/>
      <c r="U2574" s="11"/>
      <c r="V2574" s="11"/>
      <c r="W2574" s="11"/>
    </row>
    <row r="2575" spans="1:23" ht="12.75" x14ac:dyDescent="0.2">
      <c r="A2575" s="5"/>
      <c r="B2575" s="5"/>
      <c r="C2575" s="9"/>
      <c r="D2575" s="9"/>
      <c r="E2575" s="9"/>
      <c r="F2575" s="9"/>
      <c r="G2575" s="9"/>
      <c r="H2575" s="9"/>
      <c r="U2575" s="11"/>
      <c r="V2575" s="11"/>
      <c r="W2575" s="11"/>
    </row>
    <row r="2576" spans="1:23" ht="12.75" x14ac:dyDescent="0.2">
      <c r="A2576" s="5"/>
      <c r="B2576" s="5"/>
      <c r="C2576" s="9"/>
      <c r="D2576" s="9"/>
      <c r="E2576" s="9"/>
      <c r="F2576" s="9"/>
      <c r="G2576" s="9"/>
      <c r="H2576" s="9"/>
      <c r="U2576" s="11"/>
      <c r="V2576" s="11"/>
      <c r="W2576" s="11"/>
    </row>
    <row r="2577" spans="1:23" ht="12.75" x14ac:dyDescent="0.2">
      <c r="A2577" s="5"/>
      <c r="B2577" s="5"/>
      <c r="C2577" s="9"/>
      <c r="D2577" s="9"/>
      <c r="E2577" s="9"/>
      <c r="F2577" s="9"/>
      <c r="G2577" s="9"/>
      <c r="H2577" s="9"/>
      <c r="U2577" s="11"/>
      <c r="V2577" s="11"/>
      <c r="W2577" s="11"/>
    </row>
    <row r="2578" spans="1:23" ht="12.75" x14ac:dyDescent="0.2">
      <c r="A2578" s="5"/>
      <c r="B2578" s="5"/>
      <c r="C2578" s="9"/>
      <c r="D2578" s="9"/>
      <c r="E2578" s="9"/>
      <c r="F2578" s="9"/>
      <c r="G2578" s="9"/>
      <c r="H2578" s="9"/>
      <c r="U2578" s="11"/>
      <c r="V2578" s="11"/>
      <c r="W2578" s="11"/>
    </row>
    <row r="2579" spans="1:23" ht="12.75" x14ac:dyDescent="0.2">
      <c r="A2579" s="5"/>
      <c r="B2579" s="5"/>
      <c r="C2579" s="9"/>
      <c r="D2579" s="9"/>
      <c r="E2579" s="9"/>
      <c r="F2579" s="9"/>
      <c r="G2579" s="9"/>
      <c r="H2579" s="9"/>
      <c r="U2579" s="11"/>
      <c r="V2579" s="11"/>
      <c r="W2579" s="11"/>
    </row>
    <row r="2580" spans="1:23" ht="12.75" x14ac:dyDescent="0.2">
      <c r="A2580" s="5"/>
      <c r="B2580" s="5"/>
      <c r="C2580" s="9"/>
      <c r="D2580" s="9"/>
      <c r="E2580" s="9"/>
      <c r="F2580" s="9"/>
      <c r="G2580" s="9"/>
      <c r="H2580" s="9"/>
      <c r="U2580" s="11"/>
      <c r="V2580" s="11"/>
      <c r="W2580" s="11"/>
    </row>
    <row r="2581" spans="1:23" ht="12.75" x14ac:dyDescent="0.2">
      <c r="A2581" s="5"/>
      <c r="B2581" s="5"/>
      <c r="C2581" s="9"/>
      <c r="D2581" s="9"/>
      <c r="E2581" s="9"/>
      <c r="F2581" s="9"/>
      <c r="G2581" s="9"/>
      <c r="H2581" s="9"/>
      <c r="U2581" s="11"/>
      <c r="V2581" s="11"/>
      <c r="W2581" s="11"/>
    </row>
    <row r="2582" spans="1:23" ht="12.75" x14ac:dyDescent="0.2">
      <c r="A2582" s="5"/>
      <c r="B2582" s="5"/>
      <c r="C2582" s="9"/>
      <c r="D2582" s="9"/>
      <c r="E2582" s="9"/>
      <c r="F2582" s="9"/>
      <c r="G2582" s="9"/>
      <c r="H2582" s="9"/>
      <c r="U2582" s="11"/>
      <c r="V2582" s="11"/>
      <c r="W2582" s="11"/>
    </row>
    <row r="2583" spans="1:23" ht="12.75" x14ac:dyDescent="0.2">
      <c r="A2583" s="5"/>
      <c r="B2583" s="5"/>
      <c r="C2583" s="9"/>
      <c r="D2583" s="9"/>
      <c r="E2583" s="9"/>
      <c r="F2583" s="9"/>
      <c r="G2583" s="9"/>
      <c r="H2583" s="9"/>
      <c r="U2583" s="11"/>
      <c r="V2583" s="11"/>
      <c r="W2583" s="11"/>
    </row>
    <row r="2584" spans="1:23" ht="12.75" x14ac:dyDescent="0.2">
      <c r="A2584" s="5"/>
      <c r="B2584" s="5"/>
      <c r="C2584" s="9"/>
      <c r="D2584" s="9"/>
      <c r="E2584" s="9"/>
      <c r="F2584" s="9"/>
      <c r="G2584" s="9"/>
      <c r="H2584" s="9"/>
      <c r="U2584" s="11"/>
      <c r="V2584" s="11"/>
      <c r="W2584" s="11"/>
    </row>
    <row r="2585" spans="1:23" ht="12.75" x14ac:dyDescent="0.2">
      <c r="A2585" s="5"/>
      <c r="B2585" s="5"/>
      <c r="C2585" s="9"/>
      <c r="D2585" s="9"/>
      <c r="E2585" s="9"/>
      <c r="F2585" s="9"/>
      <c r="G2585" s="9"/>
      <c r="H2585" s="9"/>
      <c r="U2585" s="11"/>
      <c r="V2585" s="11"/>
      <c r="W2585" s="11"/>
    </row>
    <row r="2586" spans="1:23" ht="12.75" x14ac:dyDescent="0.2">
      <c r="A2586" s="5"/>
      <c r="B2586" s="5"/>
      <c r="C2586" s="9"/>
      <c r="D2586" s="9"/>
      <c r="E2586" s="9"/>
      <c r="F2586" s="9"/>
      <c r="G2586" s="9"/>
      <c r="H2586" s="9"/>
      <c r="U2586" s="11"/>
      <c r="V2586" s="11"/>
      <c r="W2586" s="11"/>
    </row>
    <row r="2587" spans="1:23" ht="12.75" x14ac:dyDescent="0.2">
      <c r="A2587" s="5"/>
      <c r="B2587" s="5"/>
      <c r="C2587" s="9"/>
      <c r="D2587" s="9"/>
      <c r="E2587" s="9"/>
      <c r="F2587" s="9"/>
      <c r="G2587" s="9"/>
      <c r="H2587" s="9"/>
      <c r="U2587" s="11"/>
      <c r="V2587" s="11"/>
      <c r="W2587" s="11"/>
    </row>
    <row r="2588" spans="1:23" ht="12.75" x14ac:dyDescent="0.2">
      <c r="A2588" s="5"/>
      <c r="B2588" s="5"/>
      <c r="C2588" s="9"/>
      <c r="D2588" s="9"/>
      <c r="E2588" s="9"/>
      <c r="F2588" s="9"/>
      <c r="G2588" s="9"/>
      <c r="H2588" s="9"/>
      <c r="U2588" s="11"/>
      <c r="V2588" s="11"/>
      <c r="W2588" s="11"/>
    </row>
    <row r="2589" spans="1:23" ht="12.75" x14ac:dyDescent="0.2">
      <c r="A2589" s="5"/>
      <c r="B2589" s="5"/>
      <c r="C2589" s="9"/>
      <c r="D2589" s="9"/>
      <c r="E2589" s="9"/>
      <c r="F2589" s="9"/>
      <c r="G2589" s="9"/>
      <c r="H2589" s="9"/>
      <c r="U2589" s="11"/>
      <c r="V2589" s="11"/>
      <c r="W2589" s="11"/>
    </row>
    <row r="2590" spans="1:23" ht="12.75" x14ac:dyDescent="0.2">
      <c r="A2590" s="5"/>
      <c r="B2590" s="5"/>
      <c r="C2590" s="9"/>
      <c r="D2590" s="9"/>
      <c r="E2590" s="9"/>
      <c r="F2590" s="9"/>
      <c r="G2590" s="9"/>
      <c r="H2590" s="9"/>
      <c r="U2590" s="11"/>
      <c r="V2590" s="11"/>
      <c r="W2590" s="11"/>
    </row>
    <row r="2591" spans="1:23" ht="12.75" x14ac:dyDescent="0.2">
      <c r="A2591" s="5"/>
      <c r="B2591" s="5"/>
      <c r="C2591" s="9"/>
      <c r="D2591" s="9"/>
      <c r="E2591" s="9"/>
      <c r="F2591" s="9"/>
      <c r="G2591" s="9"/>
      <c r="H2591" s="9"/>
      <c r="U2591" s="11"/>
      <c r="V2591" s="11"/>
      <c r="W2591" s="11"/>
    </row>
    <row r="2592" spans="1:23" ht="12.75" x14ac:dyDescent="0.2">
      <c r="A2592" s="5"/>
      <c r="B2592" s="5"/>
      <c r="C2592" s="9"/>
      <c r="D2592" s="9"/>
      <c r="E2592" s="9"/>
      <c r="F2592" s="9"/>
      <c r="G2592" s="9"/>
      <c r="H2592" s="9"/>
      <c r="U2592" s="11"/>
      <c r="V2592" s="11"/>
      <c r="W2592" s="11"/>
    </row>
    <row r="2593" spans="1:23" ht="12.75" x14ac:dyDescent="0.2">
      <c r="A2593" s="5"/>
      <c r="B2593" s="5"/>
      <c r="C2593" s="9"/>
      <c r="D2593" s="9"/>
      <c r="E2593" s="9"/>
      <c r="F2593" s="9"/>
      <c r="G2593" s="9"/>
      <c r="H2593" s="9"/>
      <c r="U2593" s="11"/>
      <c r="V2593" s="11"/>
      <c r="W2593" s="11"/>
    </row>
    <row r="2594" spans="1:23" ht="12.75" x14ac:dyDescent="0.2">
      <c r="A2594" s="5"/>
      <c r="B2594" s="5"/>
      <c r="C2594" s="9"/>
      <c r="D2594" s="9"/>
      <c r="E2594" s="9"/>
      <c r="F2594" s="9"/>
      <c r="G2594" s="9"/>
      <c r="H2594" s="9"/>
      <c r="U2594" s="11"/>
      <c r="V2594" s="11"/>
      <c r="W2594" s="11"/>
    </row>
    <row r="2595" spans="1:23" ht="12.75" x14ac:dyDescent="0.2">
      <c r="A2595" s="5"/>
      <c r="B2595" s="5"/>
      <c r="C2595" s="9"/>
      <c r="D2595" s="9"/>
      <c r="E2595" s="9"/>
      <c r="F2595" s="9"/>
      <c r="G2595" s="9"/>
      <c r="H2595" s="9"/>
      <c r="U2595" s="11"/>
      <c r="V2595" s="11"/>
      <c r="W2595" s="11"/>
    </row>
    <row r="2596" spans="1:23" ht="12.75" x14ac:dyDescent="0.2">
      <c r="A2596" s="5"/>
      <c r="B2596" s="5"/>
      <c r="C2596" s="9"/>
      <c r="D2596" s="9"/>
      <c r="E2596" s="9"/>
      <c r="F2596" s="9"/>
      <c r="G2596" s="9"/>
      <c r="H2596" s="9"/>
      <c r="U2596" s="11"/>
      <c r="V2596" s="11"/>
      <c r="W2596" s="11"/>
    </row>
    <row r="2597" spans="1:23" ht="12.75" x14ac:dyDescent="0.2">
      <c r="A2597" s="5"/>
      <c r="B2597" s="5"/>
      <c r="C2597" s="9"/>
      <c r="D2597" s="9"/>
      <c r="E2597" s="9"/>
      <c r="F2597" s="9"/>
      <c r="G2597" s="9"/>
      <c r="H2597" s="9"/>
      <c r="U2597" s="11"/>
      <c r="V2597" s="11"/>
      <c r="W2597" s="11"/>
    </row>
    <row r="2598" spans="1:23" ht="12.75" x14ac:dyDescent="0.2">
      <c r="A2598" s="5"/>
      <c r="B2598" s="5"/>
      <c r="C2598" s="9"/>
      <c r="D2598" s="9"/>
      <c r="E2598" s="9"/>
      <c r="F2598" s="9"/>
      <c r="G2598" s="9"/>
      <c r="H2598" s="9"/>
      <c r="U2598" s="11"/>
      <c r="V2598" s="11"/>
      <c r="W2598" s="11"/>
    </row>
    <row r="2599" spans="1:23" ht="12.75" x14ac:dyDescent="0.2">
      <c r="A2599" s="5"/>
      <c r="B2599" s="5"/>
      <c r="C2599" s="9"/>
      <c r="D2599" s="9"/>
      <c r="E2599" s="9"/>
      <c r="F2599" s="9"/>
      <c r="G2599" s="9"/>
      <c r="H2599" s="9"/>
      <c r="U2599" s="11"/>
      <c r="V2599" s="11"/>
      <c r="W2599" s="11"/>
    </row>
    <row r="2600" spans="1:23" ht="12.75" x14ac:dyDescent="0.2">
      <c r="A2600" s="5"/>
      <c r="B2600" s="5"/>
      <c r="C2600" s="9"/>
      <c r="D2600" s="9"/>
      <c r="E2600" s="9"/>
      <c r="F2600" s="9"/>
      <c r="G2600" s="9"/>
      <c r="H2600" s="9"/>
      <c r="U2600" s="11"/>
      <c r="V2600" s="11"/>
      <c r="W2600" s="11"/>
    </row>
    <row r="2601" spans="1:23" ht="12.75" x14ac:dyDescent="0.2">
      <c r="A2601" s="5"/>
      <c r="B2601" s="5"/>
      <c r="C2601" s="9"/>
      <c r="D2601" s="9"/>
      <c r="E2601" s="9"/>
      <c r="F2601" s="9"/>
      <c r="G2601" s="9"/>
      <c r="H2601" s="9"/>
      <c r="U2601" s="11"/>
      <c r="V2601" s="11"/>
      <c r="W2601" s="11"/>
    </row>
    <row r="2602" spans="1:23" ht="12.75" x14ac:dyDescent="0.2">
      <c r="A2602" s="5"/>
      <c r="B2602" s="5"/>
      <c r="C2602" s="9"/>
      <c r="D2602" s="9"/>
      <c r="E2602" s="9"/>
      <c r="F2602" s="9"/>
      <c r="G2602" s="9"/>
      <c r="H2602" s="9"/>
      <c r="U2602" s="11"/>
      <c r="V2602" s="11"/>
      <c r="W2602" s="11"/>
    </row>
    <row r="2603" spans="1:23" ht="12.75" x14ac:dyDescent="0.2">
      <c r="A2603" s="5"/>
      <c r="B2603" s="5"/>
      <c r="C2603" s="9"/>
      <c r="D2603" s="9"/>
      <c r="E2603" s="9"/>
      <c r="F2603" s="9"/>
      <c r="G2603" s="9"/>
      <c r="H2603" s="9"/>
      <c r="U2603" s="11"/>
      <c r="V2603" s="11"/>
      <c r="W2603" s="11"/>
    </row>
    <row r="2604" spans="1:23" ht="12.75" x14ac:dyDescent="0.2">
      <c r="A2604" s="5"/>
      <c r="B2604" s="5"/>
      <c r="C2604" s="9"/>
      <c r="D2604" s="9"/>
      <c r="E2604" s="9"/>
      <c r="F2604" s="9"/>
      <c r="G2604" s="9"/>
      <c r="H2604" s="9"/>
      <c r="U2604" s="11"/>
      <c r="V2604" s="11"/>
      <c r="W2604" s="11"/>
    </row>
    <row r="2605" spans="1:23" ht="12.75" x14ac:dyDescent="0.2">
      <c r="A2605" s="5"/>
      <c r="B2605" s="5"/>
      <c r="C2605" s="9"/>
      <c r="D2605" s="9"/>
      <c r="E2605" s="9"/>
      <c r="F2605" s="9"/>
      <c r="G2605" s="9"/>
      <c r="H2605" s="9"/>
      <c r="U2605" s="11"/>
      <c r="V2605" s="11"/>
      <c r="W2605" s="11"/>
    </row>
    <row r="2606" spans="1:23" ht="12.75" x14ac:dyDescent="0.2">
      <c r="A2606" s="5"/>
      <c r="B2606" s="5"/>
      <c r="C2606" s="9"/>
      <c r="D2606" s="9"/>
      <c r="E2606" s="9"/>
      <c r="F2606" s="9"/>
      <c r="G2606" s="9"/>
      <c r="H2606" s="9"/>
      <c r="U2606" s="11"/>
      <c r="V2606" s="11"/>
      <c r="W2606" s="11"/>
    </row>
    <row r="2607" spans="1:23" ht="12.75" x14ac:dyDescent="0.2">
      <c r="A2607" s="5"/>
      <c r="B2607" s="5"/>
      <c r="C2607" s="9"/>
      <c r="D2607" s="9"/>
      <c r="E2607" s="9"/>
      <c r="F2607" s="9"/>
      <c r="G2607" s="9"/>
      <c r="H2607" s="9"/>
      <c r="U2607" s="11"/>
      <c r="V2607" s="11"/>
      <c r="W2607" s="11"/>
    </row>
    <row r="2608" spans="1:23" ht="12.75" x14ac:dyDescent="0.2">
      <c r="A2608" s="5"/>
      <c r="B2608" s="5"/>
      <c r="C2608" s="9"/>
      <c r="D2608" s="9"/>
      <c r="E2608" s="9"/>
      <c r="F2608" s="9"/>
      <c r="G2608" s="9"/>
      <c r="H2608" s="9"/>
      <c r="U2608" s="11"/>
      <c r="V2608" s="11"/>
      <c r="W2608" s="11"/>
    </row>
    <row r="2609" spans="1:23" ht="12.75" x14ac:dyDescent="0.2">
      <c r="A2609" s="5"/>
      <c r="B2609" s="5"/>
      <c r="C2609" s="9"/>
      <c r="D2609" s="9"/>
      <c r="E2609" s="9"/>
      <c r="F2609" s="9"/>
      <c r="G2609" s="9"/>
      <c r="H2609" s="9"/>
      <c r="U2609" s="11"/>
      <c r="V2609" s="11"/>
      <c r="W2609" s="11"/>
    </row>
    <row r="2610" spans="1:23" ht="12.75" x14ac:dyDescent="0.2">
      <c r="A2610" s="5"/>
      <c r="B2610" s="5"/>
      <c r="C2610" s="9"/>
      <c r="D2610" s="9"/>
      <c r="E2610" s="9"/>
      <c r="F2610" s="9"/>
      <c r="G2610" s="9"/>
      <c r="H2610" s="9"/>
      <c r="U2610" s="11"/>
      <c r="V2610" s="11"/>
      <c r="W2610" s="11"/>
    </row>
    <row r="2611" spans="1:23" ht="12.75" x14ac:dyDescent="0.2">
      <c r="A2611" s="5"/>
      <c r="B2611" s="5"/>
      <c r="C2611" s="9"/>
      <c r="D2611" s="9"/>
      <c r="E2611" s="9"/>
      <c r="F2611" s="9"/>
      <c r="G2611" s="9"/>
      <c r="H2611" s="9"/>
      <c r="U2611" s="11"/>
      <c r="V2611" s="11"/>
      <c r="W2611" s="11"/>
    </row>
    <row r="2612" spans="1:23" ht="12.75" x14ac:dyDescent="0.2">
      <c r="A2612" s="5"/>
      <c r="B2612" s="5"/>
      <c r="C2612" s="9"/>
      <c r="D2612" s="9"/>
      <c r="E2612" s="9"/>
      <c r="F2612" s="9"/>
      <c r="G2612" s="9"/>
      <c r="H2612" s="9"/>
      <c r="U2612" s="11"/>
      <c r="V2612" s="11"/>
      <c r="W2612" s="11"/>
    </row>
    <row r="2613" spans="1:23" ht="12.75" x14ac:dyDescent="0.2">
      <c r="A2613" s="5"/>
      <c r="B2613" s="5"/>
      <c r="C2613" s="9"/>
      <c r="D2613" s="9"/>
      <c r="E2613" s="9"/>
      <c r="F2613" s="9"/>
      <c r="G2613" s="9"/>
      <c r="H2613" s="9"/>
      <c r="U2613" s="11"/>
      <c r="V2613" s="11"/>
      <c r="W2613" s="11"/>
    </row>
    <row r="2614" spans="1:23" ht="12.75" x14ac:dyDescent="0.2">
      <c r="A2614" s="5"/>
      <c r="B2614" s="5"/>
      <c r="C2614" s="9"/>
      <c r="D2614" s="9"/>
      <c r="E2614" s="9"/>
      <c r="F2614" s="9"/>
      <c r="G2614" s="9"/>
      <c r="H2614" s="9"/>
      <c r="U2614" s="11"/>
      <c r="V2614" s="11"/>
      <c r="W2614" s="11"/>
    </row>
    <row r="2615" spans="1:23" ht="12.75" x14ac:dyDescent="0.2">
      <c r="A2615" s="5"/>
      <c r="B2615" s="5"/>
      <c r="C2615" s="9"/>
      <c r="D2615" s="9"/>
      <c r="E2615" s="9"/>
      <c r="F2615" s="9"/>
      <c r="G2615" s="9"/>
      <c r="H2615" s="9"/>
      <c r="U2615" s="11"/>
      <c r="V2615" s="11"/>
      <c r="W2615" s="11"/>
    </row>
    <row r="2616" spans="1:23" ht="12.75" x14ac:dyDescent="0.2">
      <c r="A2616" s="5"/>
      <c r="B2616" s="5"/>
      <c r="C2616" s="9"/>
      <c r="D2616" s="9"/>
      <c r="E2616" s="9"/>
      <c r="F2616" s="9"/>
      <c r="G2616" s="9"/>
      <c r="H2616" s="9"/>
      <c r="U2616" s="11"/>
      <c r="V2616" s="11"/>
      <c r="W2616" s="11"/>
    </row>
    <row r="2617" spans="1:23" ht="12.75" x14ac:dyDescent="0.2">
      <c r="A2617" s="5"/>
      <c r="B2617" s="5"/>
      <c r="C2617" s="9"/>
      <c r="D2617" s="9"/>
      <c r="E2617" s="9"/>
      <c r="F2617" s="9"/>
      <c r="G2617" s="9"/>
      <c r="H2617" s="9"/>
      <c r="U2617" s="11"/>
      <c r="V2617" s="11"/>
      <c r="W2617" s="11"/>
    </row>
    <row r="2618" spans="1:23" ht="12.75" x14ac:dyDescent="0.2">
      <c r="A2618" s="5"/>
      <c r="B2618" s="5"/>
      <c r="C2618" s="9"/>
      <c r="D2618" s="9"/>
      <c r="E2618" s="9"/>
      <c r="F2618" s="9"/>
      <c r="G2618" s="9"/>
      <c r="H2618" s="9"/>
      <c r="U2618" s="11"/>
      <c r="V2618" s="11"/>
      <c r="W2618" s="11"/>
    </row>
    <row r="2619" spans="1:23" ht="12.75" x14ac:dyDescent="0.2">
      <c r="A2619" s="5"/>
      <c r="B2619" s="5"/>
      <c r="C2619" s="9"/>
      <c r="D2619" s="9"/>
      <c r="E2619" s="9"/>
      <c r="F2619" s="9"/>
      <c r="G2619" s="9"/>
      <c r="H2619" s="9"/>
      <c r="U2619" s="11"/>
      <c r="V2619" s="11"/>
      <c r="W2619" s="11"/>
    </row>
    <row r="2620" spans="1:23" ht="12.75" x14ac:dyDescent="0.2">
      <c r="A2620" s="5"/>
      <c r="B2620" s="5"/>
      <c r="C2620" s="9"/>
      <c r="D2620" s="9"/>
      <c r="E2620" s="9"/>
      <c r="F2620" s="9"/>
      <c r="G2620" s="9"/>
      <c r="H2620" s="9"/>
      <c r="U2620" s="11"/>
      <c r="V2620" s="11"/>
      <c r="W2620" s="11"/>
    </row>
    <row r="2621" spans="1:23" ht="12.75" x14ac:dyDescent="0.2">
      <c r="A2621" s="5"/>
      <c r="B2621" s="5"/>
      <c r="C2621" s="9"/>
      <c r="D2621" s="9"/>
      <c r="E2621" s="9"/>
      <c r="F2621" s="9"/>
      <c r="G2621" s="9"/>
      <c r="H2621" s="9"/>
      <c r="U2621" s="11"/>
      <c r="V2621" s="11"/>
      <c r="W2621" s="11"/>
    </row>
    <row r="2622" spans="1:23" ht="12.75" x14ac:dyDescent="0.2">
      <c r="A2622" s="5"/>
      <c r="B2622" s="5"/>
      <c r="C2622" s="9"/>
      <c r="D2622" s="9"/>
      <c r="E2622" s="9"/>
      <c r="F2622" s="9"/>
      <c r="G2622" s="9"/>
      <c r="H2622" s="9"/>
      <c r="U2622" s="11"/>
      <c r="V2622" s="11"/>
      <c r="W2622" s="11"/>
    </row>
    <row r="2623" spans="1:23" ht="12.75" x14ac:dyDescent="0.2">
      <c r="A2623" s="5"/>
      <c r="B2623" s="5"/>
      <c r="C2623" s="9"/>
      <c r="D2623" s="9"/>
      <c r="E2623" s="9"/>
      <c r="F2623" s="9"/>
      <c r="G2623" s="9"/>
      <c r="H2623" s="9"/>
      <c r="U2623" s="11"/>
      <c r="V2623" s="11"/>
      <c r="W2623" s="11"/>
    </row>
    <row r="2624" spans="1:23" ht="12.75" x14ac:dyDescent="0.2">
      <c r="A2624" s="5"/>
      <c r="B2624" s="5"/>
      <c r="C2624" s="9"/>
      <c r="D2624" s="9"/>
      <c r="E2624" s="9"/>
      <c r="F2624" s="9"/>
      <c r="G2624" s="9"/>
      <c r="H2624" s="9"/>
      <c r="U2624" s="11"/>
      <c r="V2624" s="11"/>
      <c r="W2624" s="11"/>
    </row>
    <row r="2625" spans="1:23" ht="12.75" x14ac:dyDescent="0.2">
      <c r="A2625" s="5"/>
      <c r="B2625" s="5"/>
      <c r="C2625" s="9"/>
      <c r="D2625" s="9"/>
      <c r="E2625" s="9"/>
      <c r="F2625" s="9"/>
      <c r="G2625" s="9"/>
      <c r="H2625" s="9"/>
      <c r="U2625" s="11"/>
      <c r="V2625" s="11"/>
      <c r="W2625" s="11"/>
    </row>
    <row r="2626" spans="1:23" ht="12.75" x14ac:dyDescent="0.2">
      <c r="A2626" s="5"/>
      <c r="B2626" s="5"/>
      <c r="C2626" s="9"/>
      <c r="D2626" s="9"/>
      <c r="E2626" s="9"/>
      <c r="F2626" s="9"/>
      <c r="G2626" s="9"/>
      <c r="H2626" s="9"/>
      <c r="U2626" s="11"/>
      <c r="V2626" s="11"/>
      <c r="W2626" s="11"/>
    </row>
    <row r="2627" spans="1:23" ht="12.75" x14ac:dyDescent="0.2">
      <c r="A2627" s="5"/>
      <c r="B2627" s="5"/>
      <c r="C2627" s="9"/>
      <c r="D2627" s="9"/>
      <c r="E2627" s="9"/>
      <c r="F2627" s="9"/>
      <c r="G2627" s="9"/>
      <c r="H2627" s="9"/>
      <c r="U2627" s="11"/>
      <c r="V2627" s="11"/>
      <c r="W2627" s="11"/>
    </row>
    <row r="2628" spans="1:23" ht="12.75" x14ac:dyDescent="0.2">
      <c r="A2628" s="5"/>
      <c r="B2628" s="5"/>
      <c r="C2628" s="9"/>
      <c r="D2628" s="9"/>
      <c r="E2628" s="9"/>
      <c r="F2628" s="9"/>
      <c r="G2628" s="9"/>
      <c r="H2628" s="9"/>
      <c r="U2628" s="11"/>
      <c r="V2628" s="11"/>
      <c r="W2628" s="11"/>
    </row>
    <row r="2629" spans="1:23" ht="12.75" x14ac:dyDescent="0.2">
      <c r="A2629" s="5"/>
      <c r="B2629" s="5"/>
      <c r="C2629" s="9"/>
      <c r="D2629" s="9"/>
      <c r="E2629" s="9"/>
      <c r="F2629" s="9"/>
      <c r="G2629" s="9"/>
      <c r="H2629" s="9"/>
      <c r="U2629" s="11"/>
      <c r="V2629" s="11"/>
      <c r="W2629" s="11"/>
    </row>
    <row r="2630" spans="1:23" ht="12.75" x14ac:dyDescent="0.2">
      <c r="A2630" s="5"/>
      <c r="B2630" s="5"/>
      <c r="C2630" s="9"/>
      <c r="D2630" s="9"/>
      <c r="E2630" s="9"/>
      <c r="F2630" s="9"/>
      <c r="G2630" s="9"/>
      <c r="H2630" s="9"/>
      <c r="U2630" s="11"/>
      <c r="V2630" s="11"/>
      <c r="W2630" s="11"/>
    </row>
    <row r="2631" spans="1:23" ht="12.75" x14ac:dyDescent="0.2">
      <c r="A2631" s="5"/>
      <c r="B2631" s="5"/>
      <c r="C2631" s="9"/>
      <c r="D2631" s="9"/>
      <c r="E2631" s="9"/>
      <c r="F2631" s="9"/>
      <c r="G2631" s="9"/>
      <c r="H2631" s="9"/>
      <c r="U2631" s="11"/>
      <c r="V2631" s="11"/>
      <c r="W2631" s="11"/>
    </row>
    <row r="2632" spans="1:23" ht="12.75" x14ac:dyDescent="0.2">
      <c r="A2632" s="5"/>
      <c r="B2632" s="5"/>
      <c r="C2632" s="9"/>
      <c r="D2632" s="9"/>
      <c r="E2632" s="9"/>
      <c r="F2632" s="9"/>
      <c r="G2632" s="9"/>
      <c r="H2632" s="9"/>
      <c r="U2632" s="11"/>
      <c r="V2632" s="11"/>
      <c r="W2632" s="11"/>
    </row>
    <row r="2633" spans="1:23" ht="12.75" x14ac:dyDescent="0.2">
      <c r="A2633" s="5"/>
      <c r="B2633" s="5"/>
      <c r="C2633" s="9"/>
      <c r="D2633" s="9"/>
      <c r="E2633" s="9"/>
      <c r="F2633" s="9"/>
      <c r="G2633" s="9"/>
      <c r="H2633" s="9"/>
      <c r="U2633" s="11"/>
      <c r="V2633" s="11"/>
      <c r="W2633" s="11"/>
    </row>
    <row r="2634" spans="1:23" ht="12.75" x14ac:dyDescent="0.2">
      <c r="A2634" s="5"/>
      <c r="B2634" s="5"/>
      <c r="C2634" s="9"/>
      <c r="D2634" s="9"/>
      <c r="E2634" s="9"/>
      <c r="F2634" s="9"/>
      <c r="G2634" s="9"/>
      <c r="H2634" s="9"/>
      <c r="U2634" s="11"/>
      <c r="V2634" s="11"/>
      <c r="W2634" s="11"/>
    </row>
    <row r="2635" spans="1:23" ht="12.75" x14ac:dyDescent="0.2">
      <c r="A2635" s="5"/>
      <c r="B2635" s="5"/>
      <c r="C2635" s="9"/>
      <c r="D2635" s="9"/>
      <c r="E2635" s="9"/>
      <c r="F2635" s="9"/>
      <c r="G2635" s="9"/>
      <c r="H2635" s="9"/>
      <c r="U2635" s="11"/>
      <c r="V2635" s="11"/>
      <c r="W2635" s="11"/>
    </row>
    <row r="2636" spans="1:23" ht="12.75" x14ac:dyDescent="0.2">
      <c r="A2636" s="5"/>
      <c r="B2636" s="5"/>
      <c r="C2636" s="9"/>
      <c r="D2636" s="9"/>
      <c r="E2636" s="9"/>
      <c r="F2636" s="9"/>
      <c r="G2636" s="9"/>
      <c r="H2636" s="9"/>
      <c r="U2636" s="11"/>
      <c r="V2636" s="11"/>
      <c r="W2636" s="11"/>
    </row>
    <row r="2637" spans="1:23" ht="12.75" x14ac:dyDescent="0.2">
      <c r="A2637" s="5"/>
      <c r="B2637" s="5"/>
      <c r="C2637" s="9"/>
      <c r="D2637" s="9"/>
      <c r="E2637" s="9"/>
      <c r="F2637" s="9"/>
      <c r="G2637" s="9"/>
      <c r="H2637" s="9"/>
      <c r="U2637" s="11"/>
      <c r="V2637" s="11"/>
      <c r="W2637" s="11"/>
    </row>
    <row r="2638" spans="1:23" ht="12.75" x14ac:dyDescent="0.2">
      <c r="A2638" s="5"/>
      <c r="B2638" s="5"/>
      <c r="C2638" s="9"/>
      <c r="D2638" s="9"/>
      <c r="E2638" s="9"/>
      <c r="F2638" s="9"/>
      <c r="G2638" s="9"/>
      <c r="H2638" s="9"/>
      <c r="U2638" s="11"/>
      <c r="V2638" s="11"/>
      <c r="W2638" s="11"/>
    </row>
    <row r="2639" spans="1:23" ht="12.75" x14ac:dyDescent="0.2">
      <c r="A2639" s="5"/>
      <c r="B2639" s="5"/>
      <c r="C2639" s="9"/>
      <c r="D2639" s="9"/>
      <c r="E2639" s="9"/>
      <c r="F2639" s="9"/>
      <c r="G2639" s="9"/>
      <c r="H2639" s="9"/>
      <c r="U2639" s="11"/>
      <c r="V2639" s="11"/>
      <c r="W2639" s="11"/>
    </row>
    <row r="2640" spans="1:23" ht="12.75" x14ac:dyDescent="0.2">
      <c r="A2640" s="5"/>
      <c r="B2640" s="5"/>
      <c r="C2640" s="9"/>
      <c r="D2640" s="9"/>
      <c r="E2640" s="9"/>
      <c r="F2640" s="9"/>
      <c r="G2640" s="9"/>
      <c r="H2640" s="9"/>
      <c r="U2640" s="11"/>
      <c r="V2640" s="11"/>
      <c r="W2640" s="11"/>
    </row>
    <row r="2641" spans="1:23" ht="12.75" x14ac:dyDescent="0.2">
      <c r="A2641" s="5"/>
      <c r="B2641" s="5"/>
      <c r="C2641" s="9"/>
      <c r="D2641" s="9"/>
      <c r="E2641" s="9"/>
      <c r="F2641" s="9"/>
      <c r="G2641" s="9"/>
      <c r="H2641" s="9"/>
      <c r="U2641" s="11"/>
      <c r="V2641" s="11"/>
      <c r="W2641" s="11"/>
    </row>
    <row r="2642" spans="1:23" ht="12.75" x14ac:dyDescent="0.2">
      <c r="A2642" s="5"/>
      <c r="B2642" s="5"/>
      <c r="C2642" s="9"/>
      <c r="D2642" s="9"/>
      <c r="E2642" s="9"/>
      <c r="F2642" s="9"/>
      <c r="G2642" s="9"/>
      <c r="H2642" s="9"/>
      <c r="U2642" s="11"/>
      <c r="V2642" s="11"/>
      <c r="W2642" s="11"/>
    </row>
    <row r="2643" spans="1:23" ht="12.75" x14ac:dyDescent="0.2">
      <c r="A2643" s="5"/>
      <c r="B2643" s="5"/>
      <c r="C2643" s="9"/>
      <c r="D2643" s="9"/>
      <c r="E2643" s="9"/>
      <c r="F2643" s="9"/>
      <c r="G2643" s="9"/>
      <c r="H2643" s="9"/>
      <c r="U2643" s="11"/>
      <c r="V2643" s="11"/>
      <c r="W2643" s="11"/>
    </row>
    <row r="2644" spans="1:23" ht="12.75" x14ac:dyDescent="0.2">
      <c r="A2644" s="5"/>
      <c r="B2644" s="5"/>
      <c r="C2644" s="9"/>
      <c r="D2644" s="9"/>
      <c r="E2644" s="9"/>
      <c r="F2644" s="9"/>
      <c r="G2644" s="9"/>
      <c r="H2644" s="9"/>
      <c r="U2644" s="11"/>
      <c r="V2644" s="11"/>
      <c r="W2644" s="11"/>
    </row>
    <row r="2645" spans="1:23" ht="12.75" x14ac:dyDescent="0.2">
      <c r="A2645" s="5"/>
      <c r="B2645" s="5"/>
      <c r="C2645" s="9"/>
      <c r="D2645" s="9"/>
      <c r="E2645" s="9"/>
      <c r="F2645" s="9"/>
      <c r="G2645" s="9"/>
      <c r="H2645" s="9"/>
      <c r="U2645" s="11"/>
      <c r="V2645" s="11"/>
      <c r="W2645" s="11"/>
    </row>
    <row r="2646" spans="1:23" ht="12.75" x14ac:dyDescent="0.2">
      <c r="A2646" s="5"/>
      <c r="B2646" s="5"/>
      <c r="C2646" s="9"/>
      <c r="D2646" s="9"/>
      <c r="E2646" s="9"/>
      <c r="F2646" s="9"/>
      <c r="G2646" s="9"/>
      <c r="H2646" s="9"/>
      <c r="U2646" s="11"/>
      <c r="V2646" s="11"/>
      <c r="W2646" s="11"/>
    </row>
    <row r="2647" spans="1:23" ht="12.75" x14ac:dyDescent="0.2">
      <c r="A2647" s="5"/>
      <c r="B2647" s="5"/>
      <c r="C2647" s="9"/>
      <c r="D2647" s="9"/>
      <c r="E2647" s="9"/>
      <c r="F2647" s="9"/>
      <c r="G2647" s="9"/>
      <c r="H2647" s="9"/>
      <c r="U2647" s="11"/>
      <c r="V2647" s="11"/>
      <c r="W2647" s="11"/>
    </row>
    <row r="2648" spans="1:23" ht="12.75" x14ac:dyDescent="0.2">
      <c r="A2648" s="5"/>
      <c r="B2648" s="5"/>
      <c r="C2648" s="9"/>
      <c r="D2648" s="9"/>
      <c r="E2648" s="9"/>
      <c r="F2648" s="9"/>
      <c r="G2648" s="9"/>
      <c r="H2648" s="9"/>
      <c r="U2648" s="11"/>
      <c r="V2648" s="11"/>
      <c r="W2648" s="11"/>
    </row>
    <row r="2649" spans="1:23" ht="12.75" x14ac:dyDescent="0.2">
      <c r="A2649" s="5"/>
      <c r="B2649" s="5"/>
      <c r="C2649" s="9"/>
      <c r="D2649" s="9"/>
      <c r="E2649" s="9"/>
      <c r="F2649" s="9"/>
      <c r="G2649" s="9"/>
      <c r="H2649" s="9"/>
      <c r="U2649" s="11"/>
      <c r="V2649" s="11"/>
      <c r="W2649" s="11"/>
    </row>
    <row r="2650" spans="1:23" ht="12.75" x14ac:dyDescent="0.2">
      <c r="A2650" s="5"/>
      <c r="B2650" s="5"/>
      <c r="C2650" s="9"/>
      <c r="D2650" s="9"/>
      <c r="E2650" s="9"/>
      <c r="F2650" s="9"/>
      <c r="G2650" s="9"/>
      <c r="H2650" s="9"/>
      <c r="U2650" s="11"/>
      <c r="V2650" s="11"/>
      <c r="W2650" s="11"/>
    </row>
    <row r="2651" spans="1:23" ht="12.75" x14ac:dyDescent="0.2">
      <c r="A2651" s="5"/>
      <c r="B2651" s="5"/>
      <c r="C2651" s="9"/>
      <c r="D2651" s="9"/>
      <c r="E2651" s="9"/>
      <c r="F2651" s="9"/>
      <c r="G2651" s="9"/>
      <c r="H2651" s="9"/>
      <c r="U2651" s="11"/>
      <c r="V2651" s="11"/>
      <c r="W2651" s="11"/>
    </row>
    <row r="2652" spans="1:23" ht="12.75" x14ac:dyDescent="0.2">
      <c r="A2652" s="5"/>
      <c r="B2652" s="5"/>
      <c r="C2652" s="9"/>
      <c r="D2652" s="9"/>
      <c r="E2652" s="9"/>
      <c r="F2652" s="9"/>
      <c r="G2652" s="9"/>
      <c r="H2652" s="9"/>
      <c r="U2652" s="11"/>
      <c r="V2652" s="11"/>
      <c r="W2652" s="11"/>
    </row>
    <row r="2653" spans="1:23" ht="12.75" x14ac:dyDescent="0.2">
      <c r="A2653" s="5"/>
      <c r="B2653" s="5"/>
      <c r="C2653" s="9"/>
      <c r="D2653" s="9"/>
      <c r="E2653" s="9"/>
      <c r="F2653" s="9"/>
      <c r="G2653" s="9"/>
      <c r="H2653" s="9"/>
      <c r="U2653" s="11"/>
      <c r="V2653" s="11"/>
      <c r="W2653" s="11"/>
    </row>
    <row r="2654" spans="1:23" ht="12.75" x14ac:dyDescent="0.2">
      <c r="A2654" s="5"/>
      <c r="B2654" s="5"/>
      <c r="C2654" s="9"/>
      <c r="D2654" s="9"/>
      <c r="E2654" s="9"/>
      <c r="F2654" s="9"/>
      <c r="G2654" s="9"/>
      <c r="H2654" s="9"/>
      <c r="U2654" s="11"/>
      <c r="V2654" s="11"/>
      <c r="W2654" s="11"/>
    </row>
    <row r="2655" spans="1:23" ht="12.75" x14ac:dyDescent="0.2">
      <c r="A2655" s="5"/>
      <c r="B2655" s="5"/>
      <c r="C2655" s="9"/>
      <c r="D2655" s="9"/>
      <c r="E2655" s="9"/>
      <c r="F2655" s="9"/>
      <c r="G2655" s="9"/>
      <c r="H2655" s="9"/>
      <c r="U2655" s="11"/>
      <c r="V2655" s="11"/>
      <c r="W2655" s="11"/>
    </row>
    <row r="2656" spans="1:23" ht="12.75" x14ac:dyDescent="0.2">
      <c r="A2656" s="5"/>
      <c r="B2656" s="5"/>
      <c r="C2656" s="9"/>
      <c r="D2656" s="9"/>
      <c r="E2656" s="9"/>
      <c r="F2656" s="9"/>
      <c r="G2656" s="9"/>
      <c r="H2656" s="9"/>
      <c r="U2656" s="11"/>
      <c r="V2656" s="11"/>
      <c r="W2656" s="11"/>
    </row>
    <row r="2657" spans="1:23" ht="12.75" x14ac:dyDescent="0.2">
      <c r="A2657" s="5"/>
      <c r="B2657" s="5"/>
      <c r="C2657" s="9"/>
      <c r="D2657" s="9"/>
      <c r="E2657" s="9"/>
      <c r="F2657" s="9"/>
      <c r="G2657" s="9"/>
      <c r="H2657" s="9"/>
      <c r="U2657" s="11"/>
      <c r="V2657" s="11"/>
      <c r="W2657" s="11"/>
    </row>
    <row r="2658" spans="1:23" ht="12.75" x14ac:dyDescent="0.2">
      <c r="A2658" s="5"/>
      <c r="B2658" s="5"/>
      <c r="C2658" s="9"/>
      <c r="D2658" s="9"/>
      <c r="E2658" s="9"/>
      <c r="F2658" s="9"/>
      <c r="G2658" s="9"/>
      <c r="H2658" s="9"/>
      <c r="U2658" s="11"/>
      <c r="V2658" s="11"/>
      <c r="W2658" s="11"/>
    </row>
    <row r="2659" spans="1:23" ht="12.75" x14ac:dyDescent="0.2">
      <c r="A2659" s="5"/>
      <c r="B2659" s="5"/>
      <c r="C2659" s="9"/>
      <c r="D2659" s="9"/>
      <c r="E2659" s="9"/>
      <c r="F2659" s="9"/>
      <c r="G2659" s="9"/>
      <c r="H2659" s="9"/>
      <c r="U2659" s="11"/>
      <c r="V2659" s="11"/>
      <c r="W2659" s="11"/>
    </row>
    <row r="2660" spans="1:23" ht="12.75" x14ac:dyDescent="0.2">
      <c r="A2660" s="5"/>
      <c r="B2660" s="5"/>
      <c r="C2660" s="9"/>
      <c r="D2660" s="9"/>
      <c r="E2660" s="9"/>
      <c r="F2660" s="9"/>
      <c r="G2660" s="9"/>
      <c r="H2660" s="9"/>
      <c r="U2660" s="11"/>
      <c r="V2660" s="11"/>
      <c r="W2660" s="11"/>
    </row>
    <row r="2661" spans="1:23" ht="12.75" x14ac:dyDescent="0.2">
      <c r="A2661" s="5"/>
      <c r="B2661" s="5"/>
      <c r="C2661" s="9"/>
      <c r="D2661" s="9"/>
      <c r="E2661" s="9"/>
      <c r="F2661" s="9"/>
      <c r="G2661" s="9"/>
      <c r="H2661" s="9"/>
      <c r="U2661" s="11"/>
      <c r="V2661" s="11"/>
      <c r="W2661" s="11"/>
    </row>
    <row r="2662" spans="1:23" ht="12.75" x14ac:dyDescent="0.2">
      <c r="A2662" s="5"/>
      <c r="B2662" s="5"/>
      <c r="C2662" s="9"/>
      <c r="D2662" s="9"/>
      <c r="E2662" s="9"/>
      <c r="F2662" s="9"/>
      <c r="G2662" s="9"/>
      <c r="H2662" s="9"/>
      <c r="U2662" s="11"/>
      <c r="V2662" s="11"/>
      <c r="W2662" s="11"/>
    </row>
    <row r="2663" spans="1:23" ht="12.75" x14ac:dyDescent="0.2">
      <c r="A2663" s="5"/>
      <c r="B2663" s="5"/>
      <c r="C2663" s="9"/>
      <c r="D2663" s="9"/>
      <c r="E2663" s="9"/>
      <c r="F2663" s="9"/>
      <c r="G2663" s="9"/>
      <c r="H2663" s="9"/>
      <c r="U2663" s="11"/>
      <c r="V2663" s="11"/>
      <c r="W2663" s="11"/>
    </row>
    <row r="2664" spans="1:23" ht="12.75" x14ac:dyDescent="0.2">
      <c r="A2664" s="5"/>
      <c r="B2664" s="5"/>
      <c r="C2664" s="9"/>
      <c r="D2664" s="9"/>
      <c r="E2664" s="9"/>
      <c r="F2664" s="9"/>
      <c r="G2664" s="9"/>
      <c r="H2664" s="9"/>
      <c r="U2664" s="11"/>
      <c r="V2664" s="11"/>
      <c r="W2664" s="11"/>
    </row>
    <row r="2665" spans="1:23" ht="12.75" x14ac:dyDescent="0.2">
      <c r="A2665" s="5"/>
      <c r="B2665" s="5"/>
      <c r="C2665" s="9"/>
      <c r="D2665" s="9"/>
      <c r="E2665" s="9"/>
      <c r="F2665" s="9"/>
      <c r="G2665" s="9"/>
      <c r="H2665" s="9"/>
      <c r="U2665" s="11"/>
      <c r="V2665" s="11"/>
      <c r="W2665" s="11"/>
    </row>
    <row r="2666" spans="1:23" ht="12.75" x14ac:dyDescent="0.2">
      <c r="A2666" s="5"/>
      <c r="B2666" s="5"/>
      <c r="C2666" s="9"/>
      <c r="D2666" s="9"/>
      <c r="E2666" s="9"/>
      <c r="F2666" s="9"/>
      <c r="G2666" s="9"/>
      <c r="H2666" s="9"/>
      <c r="U2666" s="11"/>
      <c r="V2666" s="11"/>
      <c r="W2666" s="11"/>
    </row>
    <row r="2667" spans="1:23" ht="12.75" x14ac:dyDescent="0.2">
      <c r="A2667" s="5"/>
      <c r="B2667" s="5"/>
      <c r="C2667" s="9"/>
      <c r="D2667" s="9"/>
      <c r="E2667" s="9"/>
      <c r="F2667" s="9"/>
      <c r="G2667" s="9"/>
      <c r="H2667" s="9"/>
      <c r="U2667" s="11"/>
      <c r="V2667" s="11"/>
      <c r="W2667" s="11"/>
    </row>
    <row r="2668" spans="1:23" ht="12.75" x14ac:dyDescent="0.2">
      <c r="A2668" s="5"/>
      <c r="B2668" s="5"/>
      <c r="C2668" s="9"/>
      <c r="D2668" s="9"/>
      <c r="E2668" s="9"/>
      <c r="F2668" s="9"/>
      <c r="G2668" s="9"/>
      <c r="H2668" s="9"/>
      <c r="U2668" s="11"/>
      <c r="V2668" s="11"/>
      <c r="W2668" s="11"/>
    </row>
    <row r="2669" spans="1:23" ht="12.75" x14ac:dyDescent="0.2">
      <c r="A2669" s="5"/>
      <c r="B2669" s="5"/>
      <c r="C2669" s="9"/>
      <c r="D2669" s="9"/>
      <c r="E2669" s="9"/>
      <c r="F2669" s="9"/>
      <c r="G2669" s="9"/>
      <c r="H2669" s="9"/>
      <c r="U2669" s="11"/>
      <c r="V2669" s="11"/>
      <c r="W2669" s="11"/>
    </row>
    <row r="2670" spans="1:23" ht="12.75" x14ac:dyDescent="0.2">
      <c r="A2670" s="5"/>
      <c r="B2670" s="5"/>
      <c r="C2670" s="9"/>
      <c r="D2670" s="9"/>
      <c r="E2670" s="9"/>
      <c r="F2670" s="9"/>
      <c r="G2670" s="9"/>
      <c r="H2670" s="9"/>
      <c r="U2670" s="11"/>
      <c r="V2670" s="11"/>
      <c r="W2670" s="11"/>
    </row>
    <row r="2671" spans="1:23" ht="12.75" x14ac:dyDescent="0.2">
      <c r="A2671" s="5"/>
      <c r="B2671" s="5"/>
      <c r="C2671" s="9"/>
      <c r="D2671" s="9"/>
      <c r="E2671" s="9"/>
      <c r="F2671" s="9"/>
      <c r="G2671" s="9"/>
      <c r="H2671" s="9"/>
      <c r="U2671" s="11"/>
      <c r="V2671" s="11"/>
      <c r="W2671" s="11"/>
    </row>
    <row r="2672" spans="1:23" ht="12.75" x14ac:dyDescent="0.2">
      <c r="A2672" s="5"/>
      <c r="B2672" s="5"/>
      <c r="C2672" s="9"/>
      <c r="D2672" s="9"/>
      <c r="E2672" s="9"/>
      <c r="F2672" s="9"/>
      <c r="G2672" s="9"/>
      <c r="H2672" s="9"/>
      <c r="U2672" s="11"/>
      <c r="V2672" s="11"/>
      <c r="W2672" s="11"/>
    </row>
    <row r="2673" spans="1:23" ht="12.75" x14ac:dyDescent="0.2">
      <c r="A2673" s="5"/>
      <c r="B2673" s="5"/>
      <c r="C2673" s="9"/>
      <c r="D2673" s="9"/>
      <c r="E2673" s="9"/>
      <c r="F2673" s="9"/>
      <c r="G2673" s="9"/>
      <c r="H2673" s="9"/>
      <c r="U2673" s="11"/>
      <c r="V2673" s="11"/>
      <c r="W2673" s="11"/>
    </row>
    <row r="2674" spans="1:23" ht="12.75" x14ac:dyDescent="0.2">
      <c r="A2674" s="5"/>
      <c r="B2674" s="5"/>
      <c r="C2674" s="9"/>
      <c r="D2674" s="9"/>
      <c r="E2674" s="9"/>
      <c r="F2674" s="9"/>
      <c r="G2674" s="9"/>
      <c r="H2674" s="9"/>
      <c r="U2674" s="11"/>
      <c r="V2674" s="11"/>
      <c r="W2674" s="11"/>
    </row>
    <row r="2675" spans="1:23" ht="12.75" x14ac:dyDescent="0.2">
      <c r="A2675" s="5"/>
      <c r="B2675" s="5"/>
      <c r="C2675" s="9"/>
      <c r="D2675" s="9"/>
      <c r="E2675" s="9"/>
      <c r="F2675" s="9"/>
      <c r="G2675" s="9"/>
      <c r="H2675" s="9"/>
      <c r="U2675" s="11"/>
      <c r="V2675" s="11"/>
      <c r="W2675" s="11"/>
    </row>
    <row r="2676" spans="1:23" ht="12.75" x14ac:dyDescent="0.2">
      <c r="A2676" s="5"/>
      <c r="B2676" s="5"/>
      <c r="C2676" s="9"/>
      <c r="D2676" s="9"/>
      <c r="E2676" s="9"/>
      <c r="F2676" s="9"/>
      <c r="G2676" s="9"/>
      <c r="H2676" s="9"/>
      <c r="U2676" s="11"/>
      <c r="V2676" s="11"/>
      <c r="W2676" s="11"/>
    </row>
    <row r="2677" spans="1:23" ht="12.75" x14ac:dyDescent="0.2">
      <c r="A2677" s="5"/>
      <c r="B2677" s="5"/>
      <c r="C2677" s="9"/>
      <c r="D2677" s="9"/>
      <c r="E2677" s="9"/>
      <c r="F2677" s="9"/>
      <c r="G2677" s="9"/>
      <c r="H2677" s="9"/>
      <c r="U2677" s="11"/>
      <c r="V2677" s="11"/>
      <c r="W2677" s="11"/>
    </row>
    <row r="2678" spans="1:23" ht="12.75" x14ac:dyDescent="0.2">
      <c r="A2678" s="5"/>
      <c r="B2678" s="5"/>
      <c r="C2678" s="9"/>
      <c r="D2678" s="9"/>
      <c r="E2678" s="9"/>
      <c r="F2678" s="9"/>
      <c r="G2678" s="9"/>
      <c r="H2678" s="9"/>
      <c r="U2678" s="11"/>
      <c r="V2678" s="11"/>
      <c r="W2678" s="11"/>
    </row>
    <row r="2679" spans="1:23" ht="12.75" x14ac:dyDescent="0.2">
      <c r="A2679" s="5"/>
      <c r="B2679" s="5"/>
      <c r="C2679" s="9"/>
      <c r="D2679" s="9"/>
      <c r="E2679" s="9"/>
      <c r="F2679" s="9"/>
      <c r="G2679" s="9"/>
      <c r="H2679" s="9"/>
      <c r="U2679" s="11"/>
      <c r="V2679" s="11"/>
      <c r="W2679" s="11"/>
    </row>
    <row r="2680" spans="1:23" ht="12.75" x14ac:dyDescent="0.2">
      <c r="A2680" s="5"/>
      <c r="B2680" s="5"/>
      <c r="C2680" s="9"/>
      <c r="D2680" s="9"/>
      <c r="E2680" s="9"/>
      <c r="F2680" s="9"/>
      <c r="G2680" s="9"/>
      <c r="H2680" s="9"/>
      <c r="U2680" s="11"/>
      <c r="V2680" s="11"/>
      <c r="W2680" s="11"/>
    </row>
    <row r="2681" spans="1:23" ht="12.75" x14ac:dyDescent="0.2">
      <c r="A2681" s="5"/>
      <c r="B2681" s="5"/>
      <c r="C2681" s="9"/>
      <c r="D2681" s="9"/>
      <c r="E2681" s="9"/>
      <c r="F2681" s="9"/>
      <c r="G2681" s="9"/>
      <c r="H2681" s="9"/>
      <c r="U2681" s="11"/>
      <c r="V2681" s="11"/>
      <c r="W2681" s="11"/>
    </row>
    <row r="2682" spans="1:23" ht="12.75" x14ac:dyDescent="0.2">
      <c r="A2682" s="5"/>
      <c r="B2682" s="5"/>
      <c r="C2682" s="9"/>
      <c r="D2682" s="9"/>
      <c r="E2682" s="9"/>
      <c r="F2682" s="9"/>
      <c r="G2682" s="9"/>
      <c r="H2682" s="9"/>
      <c r="U2682" s="11"/>
      <c r="V2682" s="11"/>
      <c r="W2682" s="11"/>
    </row>
    <row r="2683" spans="1:23" ht="12.75" x14ac:dyDescent="0.2">
      <c r="A2683" s="5"/>
      <c r="B2683" s="5"/>
      <c r="C2683" s="9"/>
      <c r="D2683" s="9"/>
      <c r="E2683" s="9"/>
      <c r="F2683" s="9"/>
      <c r="G2683" s="9"/>
      <c r="H2683" s="9"/>
      <c r="U2683" s="11"/>
      <c r="V2683" s="11"/>
      <c r="W2683" s="11"/>
    </row>
    <row r="2684" spans="1:23" ht="12.75" x14ac:dyDescent="0.2">
      <c r="A2684" s="5"/>
      <c r="B2684" s="5"/>
      <c r="C2684" s="9"/>
      <c r="D2684" s="9"/>
      <c r="E2684" s="9"/>
      <c r="F2684" s="9"/>
      <c r="G2684" s="9"/>
      <c r="H2684" s="9"/>
      <c r="U2684" s="11"/>
      <c r="V2684" s="11"/>
      <c r="W2684" s="11"/>
    </row>
    <row r="2685" spans="1:23" ht="12.75" x14ac:dyDescent="0.2">
      <c r="A2685" s="5"/>
      <c r="B2685" s="5"/>
      <c r="C2685" s="9"/>
      <c r="D2685" s="9"/>
      <c r="E2685" s="9"/>
      <c r="F2685" s="9"/>
      <c r="G2685" s="9"/>
      <c r="H2685" s="9"/>
      <c r="U2685" s="11"/>
      <c r="V2685" s="11"/>
      <c r="W2685" s="11"/>
    </row>
    <row r="2686" spans="1:23" ht="12.75" x14ac:dyDescent="0.2">
      <c r="A2686" s="5"/>
      <c r="B2686" s="5"/>
      <c r="C2686" s="9"/>
      <c r="D2686" s="9"/>
      <c r="E2686" s="9"/>
      <c r="F2686" s="9"/>
      <c r="G2686" s="9"/>
      <c r="H2686" s="9"/>
      <c r="U2686" s="11"/>
      <c r="V2686" s="11"/>
      <c r="W2686" s="11"/>
    </row>
    <row r="2687" spans="1:23" ht="12.75" x14ac:dyDescent="0.2">
      <c r="A2687" s="5"/>
      <c r="B2687" s="5"/>
      <c r="C2687" s="9"/>
      <c r="D2687" s="9"/>
      <c r="E2687" s="9"/>
      <c r="F2687" s="9"/>
      <c r="G2687" s="9"/>
      <c r="H2687" s="9"/>
      <c r="U2687" s="11"/>
      <c r="V2687" s="11"/>
      <c r="W2687" s="11"/>
    </row>
    <row r="2688" spans="1:23" ht="12.75" x14ac:dyDescent="0.2">
      <c r="A2688" s="5"/>
      <c r="B2688" s="5"/>
      <c r="C2688" s="9"/>
      <c r="D2688" s="9"/>
      <c r="E2688" s="9"/>
      <c r="F2688" s="9"/>
      <c r="G2688" s="9"/>
      <c r="H2688" s="9"/>
      <c r="U2688" s="11"/>
      <c r="V2688" s="11"/>
      <c r="W2688" s="11"/>
    </row>
    <row r="2689" spans="1:23" ht="12.75" x14ac:dyDescent="0.2">
      <c r="A2689" s="5"/>
      <c r="B2689" s="5"/>
      <c r="C2689" s="9"/>
      <c r="D2689" s="9"/>
      <c r="E2689" s="9"/>
      <c r="F2689" s="9"/>
      <c r="G2689" s="9"/>
      <c r="H2689" s="9"/>
      <c r="U2689" s="11"/>
      <c r="V2689" s="11"/>
      <c r="W2689" s="11"/>
    </row>
    <row r="2690" spans="1:23" ht="12.75" x14ac:dyDescent="0.2">
      <c r="A2690" s="5"/>
      <c r="B2690" s="5"/>
      <c r="C2690" s="9"/>
      <c r="D2690" s="9"/>
      <c r="E2690" s="9"/>
      <c r="F2690" s="9"/>
      <c r="G2690" s="9"/>
      <c r="H2690" s="9"/>
      <c r="U2690" s="11"/>
      <c r="V2690" s="11"/>
      <c r="W2690" s="11"/>
    </row>
    <row r="2691" spans="1:23" ht="12.75" x14ac:dyDescent="0.2">
      <c r="A2691" s="5"/>
      <c r="B2691" s="5"/>
      <c r="C2691" s="9"/>
      <c r="D2691" s="9"/>
      <c r="E2691" s="9"/>
      <c r="F2691" s="9"/>
      <c r="G2691" s="9"/>
      <c r="H2691" s="9"/>
      <c r="U2691" s="11"/>
      <c r="V2691" s="11"/>
      <c r="W2691" s="11"/>
    </row>
    <row r="2692" spans="1:23" ht="12.75" x14ac:dyDescent="0.2">
      <c r="A2692" s="5"/>
      <c r="B2692" s="5"/>
      <c r="C2692" s="9"/>
      <c r="D2692" s="9"/>
      <c r="E2692" s="9"/>
      <c r="F2692" s="9"/>
      <c r="G2692" s="9"/>
      <c r="H2692" s="9"/>
      <c r="U2692" s="11"/>
      <c r="V2692" s="11"/>
      <c r="W2692" s="11"/>
    </row>
    <row r="2693" spans="1:23" ht="12.75" x14ac:dyDescent="0.2">
      <c r="A2693" s="5"/>
      <c r="B2693" s="5"/>
      <c r="C2693" s="9"/>
      <c r="D2693" s="9"/>
      <c r="E2693" s="9"/>
      <c r="F2693" s="9"/>
      <c r="G2693" s="9"/>
      <c r="H2693" s="9"/>
      <c r="U2693" s="11"/>
      <c r="V2693" s="11"/>
      <c r="W2693" s="11"/>
    </row>
    <row r="2694" spans="1:23" ht="12.75" x14ac:dyDescent="0.2">
      <c r="A2694" s="5"/>
      <c r="B2694" s="5"/>
      <c r="C2694" s="9"/>
      <c r="D2694" s="9"/>
      <c r="E2694" s="9"/>
      <c r="F2694" s="9"/>
      <c r="G2694" s="9"/>
      <c r="H2694" s="9"/>
      <c r="U2694" s="11"/>
      <c r="V2694" s="11"/>
      <c r="W2694" s="11"/>
    </row>
    <row r="2695" spans="1:23" ht="12.75" x14ac:dyDescent="0.2">
      <c r="A2695" s="5"/>
      <c r="B2695" s="5"/>
      <c r="C2695" s="9"/>
      <c r="D2695" s="9"/>
      <c r="E2695" s="9"/>
      <c r="F2695" s="9"/>
      <c r="G2695" s="9"/>
      <c r="H2695" s="9"/>
      <c r="U2695" s="11"/>
      <c r="V2695" s="11"/>
      <c r="W2695" s="11"/>
    </row>
    <row r="2696" spans="1:23" ht="12.75" x14ac:dyDescent="0.2">
      <c r="A2696" s="5"/>
      <c r="B2696" s="5"/>
      <c r="C2696" s="9"/>
      <c r="D2696" s="9"/>
      <c r="E2696" s="9"/>
      <c r="F2696" s="9"/>
      <c r="G2696" s="9"/>
      <c r="H2696" s="9"/>
      <c r="U2696" s="11"/>
      <c r="V2696" s="11"/>
      <c r="W2696" s="11"/>
    </row>
    <row r="2697" spans="1:23" ht="12.75" x14ac:dyDescent="0.2">
      <c r="A2697" s="5"/>
      <c r="B2697" s="5"/>
      <c r="C2697" s="9"/>
      <c r="D2697" s="9"/>
      <c r="E2697" s="9"/>
      <c r="F2697" s="9"/>
      <c r="G2697" s="9"/>
      <c r="H2697" s="9"/>
      <c r="U2697" s="11"/>
      <c r="V2697" s="11"/>
      <c r="W2697" s="11"/>
    </row>
    <row r="2698" spans="1:23" ht="12.75" x14ac:dyDescent="0.2">
      <c r="A2698" s="5"/>
      <c r="B2698" s="5"/>
      <c r="C2698" s="9"/>
      <c r="D2698" s="9"/>
      <c r="E2698" s="9"/>
      <c r="F2698" s="9"/>
      <c r="G2698" s="9"/>
      <c r="H2698" s="9"/>
      <c r="U2698" s="11"/>
      <c r="V2698" s="11"/>
      <c r="W2698" s="11"/>
    </row>
    <row r="2699" spans="1:23" ht="12.75" x14ac:dyDescent="0.2">
      <c r="A2699" s="5"/>
      <c r="B2699" s="5"/>
      <c r="C2699" s="9"/>
      <c r="D2699" s="9"/>
      <c r="E2699" s="9"/>
      <c r="F2699" s="9"/>
      <c r="G2699" s="9"/>
      <c r="H2699" s="9"/>
      <c r="U2699" s="11"/>
      <c r="V2699" s="11"/>
      <c r="W2699" s="11"/>
    </row>
    <row r="2700" spans="1:23" ht="12.75" x14ac:dyDescent="0.2">
      <c r="A2700" s="5"/>
      <c r="B2700" s="5"/>
      <c r="C2700" s="9"/>
      <c r="D2700" s="9"/>
      <c r="E2700" s="9"/>
      <c r="F2700" s="9"/>
      <c r="G2700" s="9"/>
      <c r="H2700" s="9"/>
      <c r="U2700" s="11"/>
      <c r="V2700" s="11"/>
      <c r="W2700" s="11"/>
    </row>
    <row r="2701" spans="1:23" ht="12.75" x14ac:dyDescent="0.2">
      <c r="A2701" s="5"/>
      <c r="B2701" s="5"/>
      <c r="C2701" s="9"/>
      <c r="D2701" s="9"/>
      <c r="E2701" s="9"/>
      <c r="F2701" s="9"/>
      <c r="G2701" s="9"/>
      <c r="H2701" s="9"/>
      <c r="U2701" s="11"/>
      <c r="V2701" s="11"/>
      <c r="W2701" s="11"/>
    </row>
    <row r="2702" spans="1:23" ht="12.75" x14ac:dyDescent="0.2">
      <c r="A2702" s="5"/>
      <c r="B2702" s="5"/>
      <c r="C2702" s="9"/>
      <c r="D2702" s="9"/>
      <c r="E2702" s="9"/>
      <c r="F2702" s="9"/>
      <c r="G2702" s="9"/>
      <c r="H2702" s="9"/>
      <c r="U2702" s="11"/>
      <c r="V2702" s="11"/>
      <c r="W2702" s="11"/>
    </row>
    <row r="2703" spans="1:23" ht="12.75" x14ac:dyDescent="0.2">
      <c r="A2703" s="5"/>
      <c r="B2703" s="5"/>
      <c r="C2703" s="9"/>
      <c r="D2703" s="9"/>
      <c r="E2703" s="9"/>
      <c r="F2703" s="9"/>
      <c r="G2703" s="9"/>
      <c r="H2703" s="9"/>
      <c r="U2703" s="11"/>
      <c r="V2703" s="11"/>
      <c r="W2703" s="11"/>
    </row>
    <row r="2704" spans="1:23" ht="12.75" x14ac:dyDescent="0.2">
      <c r="A2704" s="5"/>
      <c r="B2704" s="5"/>
      <c r="C2704" s="9"/>
      <c r="D2704" s="9"/>
      <c r="E2704" s="9"/>
      <c r="F2704" s="9"/>
      <c r="G2704" s="9"/>
      <c r="H2704" s="9"/>
      <c r="U2704" s="11"/>
      <c r="V2704" s="11"/>
      <c r="W2704" s="11"/>
    </row>
    <row r="2705" spans="1:23" ht="12.75" x14ac:dyDescent="0.2">
      <c r="A2705" s="5"/>
      <c r="B2705" s="5"/>
      <c r="C2705" s="9"/>
      <c r="D2705" s="9"/>
      <c r="E2705" s="9"/>
      <c r="F2705" s="9"/>
      <c r="G2705" s="9"/>
      <c r="H2705" s="9"/>
      <c r="U2705" s="11"/>
      <c r="V2705" s="11"/>
      <c r="W2705" s="11"/>
    </row>
    <row r="2706" spans="1:23" ht="12.75" x14ac:dyDescent="0.2">
      <c r="A2706" s="5"/>
      <c r="B2706" s="5"/>
      <c r="C2706" s="9"/>
      <c r="D2706" s="9"/>
      <c r="E2706" s="9"/>
      <c r="F2706" s="9"/>
      <c r="G2706" s="9"/>
      <c r="H2706" s="9"/>
      <c r="U2706" s="11"/>
      <c r="V2706" s="11"/>
      <c r="W2706" s="11"/>
    </row>
    <row r="2707" spans="1:23" ht="12.75" x14ac:dyDescent="0.2">
      <c r="A2707" s="5"/>
      <c r="B2707" s="5"/>
      <c r="C2707" s="9"/>
      <c r="D2707" s="9"/>
      <c r="E2707" s="9"/>
      <c r="F2707" s="9"/>
      <c r="G2707" s="9"/>
      <c r="H2707" s="9"/>
      <c r="U2707" s="11"/>
      <c r="V2707" s="11"/>
      <c r="W2707" s="11"/>
    </row>
    <row r="2708" spans="1:23" ht="12.75" x14ac:dyDescent="0.2">
      <c r="A2708" s="5"/>
      <c r="B2708" s="5"/>
      <c r="C2708" s="9"/>
      <c r="D2708" s="9"/>
      <c r="E2708" s="9"/>
      <c r="F2708" s="9"/>
      <c r="G2708" s="9"/>
      <c r="H2708" s="9"/>
      <c r="U2708" s="11"/>
      <c r="V2708" s="11"/>
      <c r="W2708" s="11"/>
    </row>
    <row r="2709" spans="1:23" ht="12.75" x14ac:dyDescent="0.2">
      <c r="A2709" s="5"/>
      <c r="B2709" s="5"/>
      <c r="C2709" s="9"/>
      <c r="D2709" s="9"/>
      <c r="E2709" s="9"/>
      <c r="F2709" s="9"/>
      <c r="G2709" s="9"/>
      <c r="H2709" s="9"/>
      <c r="U2709" s="11"/>
      <c r="V2709" s="11"/>
      <c r="W2709" s="11"/>
    </row>
    <row r="2710" spans="1:23" ht="12.75" x14ac:dyDescent="0.2">
      <c r="A2710" s="5"/>
      <c r="B2710" s="5"/>
      <c r="C2710" s="9"/>
      <c r="D2710" s="9"/>
      <c r="E2710" s="9"/>
      <c r="F2710" s="9"/>
      <c r="G2710" s="9"/>
      <c r="H2710" s="9"/>
      <c r="U2710" s="11"/>
      <c r="V2710" s="11"/>
      <c r="W2710" s="11"/>
    </row>
    <row r="2711" spans="1:23" ht="12.75" x14ac:dyDescent="0.2">
      <c r="A2711" s="5"/>
      <c r="B2711" s="5"/>
      <c r="C2711" s="9"/>
      <c r="D2711" s="9"/>
      <c r="E2711" s="9"/>
      <c r="F2711" s="9"/>
      <c r="G2711" s="9"/>
      <c r="H2711" s="9"/>
      <c r="U2711" s="11"/>
      <c r="V2711" s="11"/>
      <c r="W2711" s="11"/>
    </row>
    <row r="2712" spans="1:23" ht="12.75" x14ac:dyDescent="0.2">
      <c r="A2712" s="5"/>
      <c r="B2712" s="5"/>
      <c r="C2712" s="9"/>
      <c r="D2712" s="9"/>
      <c r="E2712" s="9"/>
      <c r="F2712" s="9"/>
      <c r="G2712" s="9"/>
      <c r="H2712" s="9"/>
      <c r="U2712" s="11"/>
      <c r="V2712" s="11"/>
      <c r="W2712" s="11"/>
    </row>
    <row r="2713" spans="1:23" ht="12.75" x14ac:dyDescent="0.2">
      <c r="A2713" s="5"/>
      <c r="B2713" s="5"/>
      <c r="C2713" s="9"/>
      <c r="D2713" s="9"/>
      <c r="E2713" s="9"/>
      <c r="F2713" s="9"/>
      <c r="G2713" s="9"/>
      <c r="H2713" s="9"/>
      <c r="U2713" s="11"/>
      <c r="V2713" s="11"/>
      <c r="W2713" s="11"/>
    </row>
    <row r="2714" spans="1:23" ht="12.75" x14ac:dyDescent="0.2">
      <c r="A2714" s="5"/>
      <c r="B2714" s="5"/>
      <c r="C2714" s="9"/>
      <c r="D2714" s="9"/>
      <c r="E2714" s="9"/>
      <c r="F2714" s="9"/>
      <c r="G2714" s="9"/>
      <c r="H2714" s="9"/>
      <c r="U2714" s="11"/>
      <c r="V2714" s="11"/>
      <c r="W2714" s="11"/>
    </row>
    <row r="2715" spans="1:23" ht="12.75" x14ac:dyDescent="0.2">
      <c r="A2715" s="5"/>
      <c r="B2715" s="5"/>
      <c r="C2715" s="9"/>
      <c r="D2715" s="9"/>
      <c r="E2715" s="9"/>
      <c r="F2715" s="9"/>
      <c r="G2715" s="9"/>
      <c r="H2715" s="9"/>
      <c r="U2715" s="11"/>
      <c r="V2715" s="11"/>
      <c r="W2715" s="11"/>
    </row>
    <row r="2716" spans="1:23" ht="12.75" x14ac:dyDescent="0.2">
      <c r="A2716" s="5"/>
      <c r="B2716" s="5"/>
      <c r="C2716" s="9"/>
      <c r="D2716" s="9"/>
      <c r="E2716" s="9"/>
      <c r="F2716" s="9"/>
      <c r="G2716" s="9"/>
      <c r="H2716" s="9"/>
      <c r="U2716" s="11"/>
      <c r="V2716" s="11"/>
      <c r="W2716" s="11"/>
    </row>
    <row r="2717" spans="1:23" ht="12.75" x14ac:dyDescent="0.2">
      <c r="A2717" s="5"/>
      <c r="B2717" s="5"/>
      <c r="C2717" s="9"/>
      <c r="D2717" s="9"/>
      <c r="E2717" s="9"/>
      <c r="F2717" s="9"/>
      <c r="G2717" s="9"/>
      <c r="H2717" s="9"/>
      <c r="U2717" s="11"/>
      <c r="V2717" s="11"/>
      <c r="W2717" s="11"/>
    </row>
    <row r="2718" spans="1:23" ht="12.75" x14ac:dyDescent="0.2">
      <c r="A2718" s="5"/>
      <c r="B2718" s="5"/>
      <c r="C2718" s="9"/>
      <c r="D2718" s="9"/>
      <c r="E2718" s="9"/>
      <c r="F2718" s="9"/>
      <c r="G2718" s="9"/>
      <c r="H2718" s="9"/>
      <c r="U2718" s="11"/>
      <c r="V2718" s="11"/>
      <c r="W2718" s="11"/>
    </row>
    <row r="2719" spans="1:23" ht="12.75" x14ac:dyDescent="0.2">
      <c r="A2719" s="5"/>
      <c r="B2719" s="5"/>
      <c r="C2719" s="9"/>
      <c r="D2719" s="9"/>
      <c r="E2719" s="9"/>
      <c r="F2719" s="9"/>
      <c r="G2719" s="9"/>
      <c r="H2719" s="9"/>
      <c r="U2719" s="11"/>
      <c r="V2719" s="11"/>
      <c r="W2719" s="11"/>
    </row>
    <row r="2720" spans="1:23" ht="12.75" x14ac:dyDescent="0.2">
      <c r="A2720" s="5"/>
      <c r="B2720" s="5"/>
      <c r="C2720" s="9"/>
      <c r="D2720" s="9"/>
      <c r="E2720" s="9"/>
      <c r="F2720" s="9"/>
      <c r="G2720" s="9"/>
      <c r="H2720" s="9"/>
      <c r="U2720" s="11"/>
      <c r="V2720" s="11"/>
      <c r="W2720" s="11"/>
    </row>
    <row r="2721" spans="1:23" ht="12.75" x14ac:dyDescent="0.2">
      <c r="A2721" s="5"/>
      <c r="B2721" s="5"/>
      <c r="C2721" s="9"/>
      <c r="D2721" s="9"/>
      <c r="E2721" s="9"/>
      <c r="F2721" s="9"/>
      <c r="G2721" s="9"/>
      <c r="H2721" s="9"/>
      <c r="U2721" s="11"/>
      <c r="V2721" s="11"/>
      <c r="W2721" s="11"/>
    </row>
    <row r="2722" spans="1:23" ht="12.75" x14ac:dyDescent="0.2">
      <c r="A2722" s="5"/>
      <c r="B2722" s="5"/>
      <c r="C2722" s="9"/>
      <c r="D2722" s="9"/>
      <c r="E2722" s="9"/>
      <c r="F2722" s="9"/>
      <c r="G2722" s="9"/>
      <c r="H2722" s="9"/>
      <c r="U2722" s="11"/>
      <c r="V2722" s="11"/>
      <c r="W2722" s="11"/>
    </row>
    <row r="2723" spans="1:23" ht="12.75" x14ac:dyDescent="0.2">
      <c r="A2723" s="5"/>
      <c r="B2723" s="5"/>
      <c r="C2723" s="9"/>
      <c r="D2723" s="9"/>
      <c r="E2723" s="9"/>
      <c r="F2723" s="9"/>
      <c r="G2723" s="9"/>
      <c r="H2723" s="9"/>
      <c r="U2723" s="11"/>
      <c r="V2723" s="11"/>
      <c r="W2723" s="11"/>
    </row>
    <row r="2724" spans="1:23" ht="12.75" x14ac:dyDescent="0.2">
      <c r="A2724" s="5"/>
      <c r="B2724" s="5"/>
      <c r="C2724" s="9"/>
      <c r="D2724" s="9"/>
      <c r="E2724" s="9"/>
      <c r="F2724" s="9"/>
      <c r="G2724" s="9"/>
      <c r="H2724" s="9"/>
      <c r="U2724" s="11"/>
      <c r="V2724" s="11"/>
      <c r="W2724" s="11"/>
    </row>
    <row r="2725" spans="1:23" ht="12.75" x14ac:dyDescent="0.2">
      <c r="A2725" s="5"/>
      <c r="B2725" s="5"/>
      <c r="C2725" s="9"/>
      <c r="D2725" s="9"/>
      <c r="E2725" s="9"/>
      <c r="F2725" s="9"/>
      <c r="G2725" s="9"/>
      <c r="H2725" s="9"/>
      <c r="U2725" s="11"/>
      <c r="V2725" s="11"/>
      <c r="W2725" s="11"/>
    </row>
    <row r="2726" spans="1:23" ht="12.75" x14ac:dyDescent="0.2">
      <c r="A2726" s="5"/>
      <c r="B2726" s="5"/>
      <c r="C2726" s="9"/>
      <c r="D2726" s="9"/>
      <c r="E2726" s="9"/>
      <c r="F2726" s="9"/>
      <c r="G2726" s="9"/>
      <c r="H2726" s="9"/>
      <c r="U2726" s="11"/>
      <c r="V2726" s="11"/>
      <c r="W2726" s="11"/>
    </row>
    <row r="2727" spans="1:23" ht="12.75" x14ac:dyDescent="0.2">
      <c r="A2727" s="5"/>
      <c r="B2727" s="5"/>
      <c r="C2727" s="9"/>
      <c r="D2727" s="9"/>
      <c r="E2727" s="9"/>
      <c r="F2727" s="9"/>
      <c r="G2727" s="9"/>
      <c r="H2727" s="9"/>
      <c r="U2727" s="11"/>
      <c r="V2727" s="11"/>
      <c r="W2727" s="11"/>
    </row>
    <row r="2728" spans="1:23" ht="12.75" x14ac:dyDescent="0.2">
      <c r="A2728" s="5"/>
      <c r="B2728" s="5"/>
      <c r="C2728" s="9"/>
      <c r="D2728" s="9"/>
      <c r="E2728" s="9"/>
      <c r="F2728" s="9"/>
      <c r="G2728" s="9"/>
      <c r="H2728" s="9"/>
      <c r="U2728" s="11"/>
      <c r="V2728" s="11"/>
      <c r="W2728" s="11"/>
    </row>
    <row r="2729" spans="1:23" ht="12.75" x14ac:dyDescent="0.2">
      <c r="A2729" s="5"/>
      <c r="B2729" s="5"/>
      <c r="C2729" s="9"/>
      <c r="D2729" s="9"/>
      <c r="E2729" s="9"/>
      <c r="F2729" s="9"/>
      <c r="G2729" s="9"/>
      <c r="H2729" s="9"/>
      <c r="U2729" s="11"/>
      <c r="V2729" s="11"/>
      <c r="W2729" s="11"/>
    </row>
    <row r="2730" spans="1:23" ht="12.75" x14ac:dyDescent="0.2">
      <c r="A2730" s="5"/>
      <c r="B2730" s="5"/>
      <c r="C2730" s="9"/>
      <c r="D2730" s="9"/>
      <c r="E2730" s="9"/>
      <c r="F2730" s="9"/>
      <c r="G2730" s="9"/>
      <c r="H2730" s="9"/>
      <c r="U2730" s="11"/>
      <c r="V2730" s="11"/>
      <c r="W2730" s="11"/>
    </row>
    <row r="2731" spans="1:23" ht="12.75" x14ac:dyDescent="0.2">
      <c r="A2731" s="5"/>
      <c r="B2731" s="5"/>
      <c r="C2731" s="9"/>
      <c r="D2731" s="9"/>
      <c r="E2731" s="9"/>
      <c r="F2731" s="9"/>
      <c r="G2731" s="9"/>
      <c r="H2731" s="9"/>
      <c r="U2731" s="11"/>
      <c r="V2731" s="11"/>
      <c r="W2731" s="11"/>
    </row>
    <row r="2732" spans="1:23" ht="12.75" x14ac:dyDescent="0.2">
      <c r="A2732" s="5"/>
      <c r="B2732" s="5"/>
      <c r="C2732" s="9"/>
      <c r="D2732" s="9"/>
      <c r="E2732" s="9"/>
      <c r="F2732" s="9"/>
      <c r="G2732" s="9"/>
      <c r="H2732" s="9"/>
      <c r="U2732" s="11"/>
      <c r="V2732" s="11"/>
      <c r="W2732" s="11"/>
    </row>
    <row r="2733" spans="1:23" ht="12.75" x14ac:dyDescent="0.2">
      <c r="A2733" s="5"/>
      <c r="B2733" s="5"/>
      <c r="C2733" s="9"/>
      <c r="D2733" s="9"/>
      <c r="E2733" s="9"/>
      <c r="F2733" s="9"/>
      <c r="G2733" s="9"/>
      <c r="H2733" s="9"/>
      <c r="U2733" s="11"/>
      <c r="V2733" s="11"/>
      <c r="W2733" s="11"/>
    </row>
    <row r="2734" spans="1:23" ht="12.75" x14ac:dyDescent="0.2">
      <c r="A2734" s="5"/>
      <c r="B2734" s="5"/>
      <c r="C2734" s="9"/>
      <c r="D2734" s="9"/>
      <c r="E2734" s="9"/>
      <c r="F2734" s="9"/>
      <c r="G2734" s="9"/>
      <c r="H2734" s="9"/>
      <c r="U2734" s="11"/>
      <c r="V2734" s="11"/>
      <c r="W2734" s="11"/>
    </row>
    <row r="2735" spans="1:23" ht="12.75" x14ac:dyDescent="0.2">
      <c r="A2735" s="5"/>
      <c r="B2735" s="5"/>
      <c r="C2735" s="9"/>
      <c r="D2735" s="9"/>
      <c r="E2735" s="9"/>
      <c r="F2735" s="9"/>
      <c r="G2735" s="9"/>
      <c r="H2735" s="9"/>
      <c r="U2735" s="11"/>
      <c r="V2735" s="11"/>
      <c r="W2735" s="11"/>
    </row>
    <row r="2736" spans="1:23" ht="12.75" x14ac:dyDescent="0.2">
      <c r="A2736" s="5"/>
      <c r="B2736" s="5"/>
      <c r="C2736" s="9"/>
      <c r="D2736" s="9"/>
      <c r="E2736" s="9"/>
      <c r="F2736" s="9"/>
      <c r="G2736" s="9"/>
      <c r="H2736" s="9"/>
      <c r="U2736" s="11"/>
      <c r="V2736" s="11"/>
      <c r="W2736" s="11"/>
    </row>
    <row r="2737" spans="1:23" ht="12.75" x14ac:dyDescent="0.2">
      <c r="A2737" s="5"/>
      <c r="B2737" s="5"/>
      <c r="C2737" s="9"/>
      <c r="D2737" s="9"/>
      <c r="E2737" s="9"/>
      <c r="F2737" s="9"/>
      <c r="G2737" s="9"/>
      <c r="H2737" s="9"/>
      <c r="U2737" s="11"/>
      <c r="V2737" s="11"/>
      <c r="W2737" s="11"/>
    </row>
    <row r="2738" spans="1:23" ht="12.75" x14ac:dyDescent="0.2">
      <c r="A2738" s="5"/>
      <c r="B2738" s="5"/>
      <c r="C2738" s="9"/>
      <c r="D2738" s="9"/>
      <c r="E2738" s="9"/>
      <c r="F2738" s="9"/>
      <c r="G2738" s="9"/>
      <c r="H2738" s="9"/>
      <c r="U2738" s="11"/>
      <c r="V2738" s="11"/>
      <c r="W2738" s="11"/>
    </row>
    <row r="2739" spans="1:23" ht="12.75" x14ac:dyDescent="0.2">
      <c r="A2739" s="5"/>
      <c r="B2739" s="5"/>
      <c r="C2739" s="9"/>
      <c r="D2739" s="9"/>
      <c r="E2739" s="9"/>
      <c r="F2739" s="9"/>
      <c r="G2739" s="9"/>
      <c r="H2739" s="9"/>
      <c r="U2739" s="11"/>
      <c r="V2739" s="11"/>
      <c r="W2739" s="11"/>
    </row>
    <row r="2740" spans="1:23" ht="12.75" x14ac:dyDescent="0.2">
      <c r="A2740" s="5"/>
      <c r="B2740" s="5"/>
      <c r="C2740" s="9"/>
      <c r="D2740" s="9"/>
      <c r="E2740" s="9"/>
      <c r="F2740" s="9"/>
      <c r="G2740" s="9"/>
      <c r="H2740" s="9"/>
      <c r="U2740" s="11"/>
      <c r="V2740" s="11"/>
      <c r="W2740" s="11"/>
    </row>
    <row r="2741" spans="1:23" ht="12.75" x14ac:dyDescent="0.2">
      <c r="A2741" s="5"/>
      <c r="B2741" s="5"/>
      <c r="C2741" s="9"/>
      <c r="D2741" s="9"/>
      <c r="E2741" s="9"/>
      <c r="F2741" s="9"/>
      <c r="G2741" s="9"/>
      <c r="H2741" s="9"/>
      <c r="U2741" s="11"/>
      <c r="V2741" s="11"/>
      <c r="W2741" s="11"/>
    </row>
    <row r="2742" spans="1:23" ht="12.75" x14ac:dyDescent="0.2">
      <c r="A2742" s="5"/>
      <c r="B2742" s="5"/>
      <c r="C2742" s="9"/>
      <c r="D2742" s="9"/>
      <c r="E2742" s="9"/>
      <c r="F2742" s="9"/>
      <c r="G2742" s="9"/>
      <c r="H2742" s="9"/>
      <c r="U2742" s="11"/>
      <c r="V2742" s="11"/>
      <c r="W2742" s="11"/>
    </row>
    <row r="2743" spans="1:23" ht="12.75" x14ac:dyDescent="0.2">
      <c r="A2743" s="5"/>
      <c r="B2743" s="5"/>
      <c r="C2743" s="9"/>
      <c r="D2743" s="9"/>
      <c r="E2743" s="9"/>
      <c r="F2743" s="9"/>
      <c r="G2743" s="9"/>
      <c r="H2743" s="9"/>
      <c r="U2743" s="11"/>
      <c r="V2743" s="11"/>
      <c r="W2743" s="11"/>
    </row>
    <row r="2744" spans="1:23" ht="12.75" x14ac:dyDescent="0.2">
      <c r="A2744" s="5"/>
      <c r="B2744" s="5"/>
      <c r="C2744" s="9"/>
      <c r="D2744" s="9"/>
      <c r="E2744" s="9"/>
      <c r="F2744" s="9"/>
      <c r="G2744" s="9"/>
      <c r="H2744" s="9"/>
      <c r="U2744" s="11"/>
      <c r="V2744" s="11"/>
      <c r="W2744" s="11"/>
    </row>
    <row r="2745" spans="1:23" ht="12.75" x14ac:dyDescent="0.2">
      <c r="A2745" s="5"/>
      <c r="B2745" s="5"/>
      <c r="C2745" s="9"/>
      <c r="D2745" s="9"/>
      <c r="E2745" s="9"/>
      <c r="F2745" s="9"/>
      <c r="G2745" s="9"/>
      <c r="H2745" s="9"/>
      <c r="U2745" s="11"/>
      <c r="V2745" s="11"/>
      <c r="W2745" s="11"/>
    </row>
    <row r="2746" spans="1:23" ht="12.75" x14ac:dyDescent="0.2">
      <c r="A2746" s="5"/>
      <c r="B2746" s="5"/>
      <c r="C2746" s="9"/>
      <c r="D2746" s="9"/>
      <c r="E2746" s="9"/>
      <c r="F2746" s="9"/>
      <c r="G2746" s="9"/>
      <c r="H2746" s="9"/>
      <c r="U2746" s="11"/>
      <c r="V2746" s="11"/>
      <c r="W2746" s="11"/>
    </row>
    <row r="2747" spans="1:23" ht="12.75" x14ac:dyDescent="0.2">
      <c r="A2747" s="5"/>
      <c r="B2747" s="5"/>
      <c r="C2747" s="9"/>
      <c r="D2747" s="9"/>
      <c r="E2747" s="9"/>
      <c r="F2747" s="9"/>
      <c r="G2747" s="9"/>
      <c r="H2747" s="9"/>
      <c r="U2747" s="11"/>
      <c r="V2747" s="11"/>
      <c r="W2747" s="11"/>
    </row>
    <row r="2748" spans="1:23" ht="12.75" x14ac:dyDescent="0.2">
      <c r="A2748" s="5"/>
      <c r="B2748" s="5"/>
      <c r="C2748" s="9"/>
      <c r="D2748" s="9"/>
      <c r="E2748" s="9"/>
      <c r="F2748" s="9"/>
      <c r="G2748" s="9"/>
      <c r="H2748" s="9"/>
      <c r="U2748" s="11"/>
      <c r="V2748" s="11"/>
      <c r="W2748" s="11"/>
    </row>
    <row r="2749" spans="1:23" ht="12.75" x14ac:dyDescent="0.2">
      <c r="A2749" s="5"/>
      <c r="B2749" s="5"/>
      <c r="C2749" s="9"/>
      <c r="D2749" s="9"/>
      <c r="E2749" s="9"/>
      <c r="F2749" s="9"/>
      <c r="G2749" s="9"/>
      <c r="H2749" s="9"/>
      <c r="U2749" s="11"/>
      <c r="V2749" s="11"/>
      <c r="W2749" s="11"/>
    </row>
    <row r="2750" spans="1:23" ht="12.75" x14ac:dyDescent="0.2">
      <c r="A2750" s="5"/>
      <c r="B2750" s="5"/>
      <c r="C2750" s="9"/>
      <c r="D2750" s="9"/>
      <c r="E2750" s="9"/>
      <c r="F2750" s="9"/>
      <c r="G2750" s="9"/>
      <c r="H2750" s="9"/>
      <c r="U2750" s="11"/>
      <c r="V2750" s="11"/>
      <c r="W2750" s="11"/>
    </row>
    <row r="2751" spans="1:23" ht="12.75" x14ac:dyDescent="0.2">
      <c r="A2751" s="5"/>
      <c r="B2751" s="5"/>
      <c r="C2751" s="9"/>
      <c r="D2751" s="9"/>
      <c r="E2751" s="9"/>
      <c r="F2751" s="9"/>
      <c r="G2751" s="9"/>
      <c r="H2751" s="9"/>
      <c r="U2751" s="11"/>
      <c r="V2751" s="11"/>
      <c r="W2751" s="11"/>
    </row>
    <row r="2752" spans="1:23" ht="12.75" x14ac:dyDescent="0.2">
      <c r="A2752" s="5"/>
      <c r="B2752" s="5"/>
      <c r="C2752" s="9"/>
      <c r="D2752" s="9"/>
      <c r="E2752" s="9"/>
      <c r="F2752" s="9"/>
      <c r="G2752" s="9"/>
      <c r="H2752" s="9"/>
      <c r="U2752" s="11"/>
      <c r="V2752" s="11"/>
      <c r="W2752" s="11"/>
    </row>
    <row r="2753" spans="1:23" ht="12.75" x14ac:dyDescent="0.2">
      <c r="A2753" s="5"/>
      <c r="B2753" s="5"/>
      <c r="C2753" s="9"/>
      <c r="D2753" s="9"/>
      <c r="E2753" s="9"/>
      <c r="F2753" s="9"/>
      <c r="G2753" s="9"/>
      <c r="H2753" s="9"/>
      <c r="U2753" s="11"/>
      <c r="V2753" s="11"/>
      <c r="W2753" s="11"/>
    </row>
    <row r="2754" spans="1:23" ht="12.75" x14ac:dyDescent="0.2">
      <c r="A2754" s="5"/>
      <c r="B2754" s="5"/>
      <c r="C2754" s="9"/>
      <c r="D2754" s="9"/>
      <c r="E2754" s="9"/>
      <c r="F2754" s="9"/>
      <c r="G2754" s="9"/>
      <c r="H2754" s="9"/>
      <c r="U2754" s="11"/>
      <c r="V2754" s="11"/>
      <c r="W2754" s="11"/>
    </row>
    <row r="2755" spans="1:23" ht="12.75" x14ac:dyDescent="0.2">
      <c r="A2755" s="5"/>
      <c r="B2755" s="5"/>
      <c r="C2755" s="9"/>
      <c r="D2755" s="9"/>
      <c r="E2755" s="9"/>
      <c r="F2755" s="9"/>
      <c r="G2755" s="9"/>
      <c r="H2755" s="9"/>
      <c r="U2755" s="11"/>
      <c r="V2755" s="11"/>
      <c r="W2755" s="11"/>
    </row>
    <row r="2756" spans="1:23" ht="12.75" x14ac:dyDescent="0.2">
      <c r="A2756" s="5"/>
      <c r="B2756" s="5"/>
      <c r="C2756" s="9"/>
      <c r="D2756" s="9"/>
      <c r="E2756" s="9"/>
      <c r="F2756" s="9"/>
      <c r="G2756" s="9"/>
      <c r="H2756" s="9"/>
      <c r="U2756" s="11"/>
      <c r="V2756" s="11"/>
      <c r="W2756" s="11"/>
    </row>
    <row r="2757" spans="1:23" ht="12.75" x14ac:dyDescent="0.2">
      <c r="A2757" s="5"/>
      <c r="B2757" s="5"/>
      <c r="C2757" s="9"/>
      <c r="D2757" s="9"/>
      <c r="E2757" s="9"/>
      <c r="F2757" s="9"/>
      <c r="G2757" s="9"/>
      <c r="H2757" s="9"/>
      <c r="U2757" s="11"/>
      <c r="V2757" s="11"/>
      <c r="W2757" s="11"/>
    </row>
    <row r="2758" spans="1:23" ht="12.75" x14ac:dyDescent="0.2">
      <c r="A2758" s="5"/>
      <c r="B2758" s="5"/>
      <c r="C2758" s="9"/>
      <c r="D2758" s="9"/>
      <c r="E2758" s="9"/>
      <c r="F2758" s="9"/>
      <c r="G2758" s="9"/>
      <c r="H2758" s="9"/>
      <c r="U2758" s="11"/>
      <c r="V2758" s="11"/>
      <c r="W2758" s="11"/>
    </row>
    <row r="2759" spans="1:23" ht="12.75" x14ac:dyDescent="0.2">
      <c r="A2759" s="5"/>
      <c r="B2759" s="5"/>
      <c r="C2759" s="9"/>
      <c r="D2759" s="9"/>
      <c r="E2759" s="9"/>
      <c r="F2759" s="9"/>
      <c r="G2759" s="9"/>
      <c r="H2759" s="9"/>
      <c r="U2759" s="11"/>
      <c r="V2759" s="11"/>
      <c r="W2759" s="11"/>
    </row>
    <row r="2760" spans="1:23" ht="12.75" x14ac:dyDescent="0.2">
      <c r="A2760" s="5"/>
      <c r="B2760" s="5"/>
      <c r="C2760" s="9"/>
      <c r="D2760" s="9"/>
      <c r="E2760" s="9"/>
      <c r="F2760" s="9"/>
      <c r="G2760" s="9"/>
      <c r="H2760" s="9"/>
      <c r="U2760" s="11"/>
      <c r="V2760" s="11"/>
      <c r="W2760" s="11"/>
    </row>
    <row r="2761" spans="1:23" ht="12.75" x14ac:dyDescent="0.2">
      <c r="A2761" s="5"/>
      <c r="B2761" s="5"/>
      <c r="C2761" s="9"/>
      <c r="D2761" s="9"/>
      <c r="E2761" s="9"/>
      <c r="F2761" s="9"/>
      <c r="G2761" s="9"/>
      <c r="H2761" s="9"/>
      <c r="U2761" s="11"/>
      <c r="V2761" s="11"/>
      <c r="W2761" s="11"/>
    </row>
    <row r="2762" spans="1:23" ht="12.75" x14ac:dyDescent="0.2">
      <c r="A2762" s="5"/>
      <c r="B2762" s="5"/>
      <c r="C2762" s="9"/>
      <c r="D2762" s="9"/>
      <c r="E2762" s="9"/>
      <c r="F2762" s="9"/>
      <c r="G2762" s="9"/>
      <c r="H2762" s="9"/>
      <c r="U2762" s="11"/>
      <c r="V2762" s="11"/>
      <c r="W2762" s="11"/>
    </row>
    <row r="2763" spans="1:23" ht="12.75" x14ac:dyDescent="0.2">
      <c r="A2763" s="5"/>
      <c r="B2763" s="5"/>
      <c r="C2763" s="9"/>
      <c r="D2763" s="9"/>
      <c r="E2763" s="9"/>
      <c r="F2763" s="9"/>
      <c r="G2763" s="9"/>
      <c r="H2763" s="9"/>
      <c r="U2763" s="11"/>
      <c r="V2763" s="11"/>
      <c r="W2763" s="11"/>
    </row>
    <row r="2764" spans="1:23" ht="12.75" x14ac:dyDescent="0.2">
      <c r="A2764" s="5"/>
      <c r="B2764" s="5"/>
      <c r="C2764" s="9"/>
      <c r="D2764" s="9"/>
      <c r="E2764" s="9"/>
      <c r="F2764" s="9"/>
      <c r="G2764" s="9"/>
      <c r="H2764" s="9"/>
      <c r="U2764" s="11"/>
      <c r="V2764" s="11"/>
      <c r="W2764" s="11"/>
    </row>
    <row r="2765" spans="1:23" ht="12.75" x14ac:dyDescent="0.2">
      <c r="A2765" s="5"/>
      <c r="B2765" s="5"/>
      <c r="C2765" s="9"/>
      <c r="D2765" s="9"/>
      <c r="E2765" s="9"/>
      <c r="F2765" s="9"/>
      <c r="G2765" s="9"/>
      <c r="H2765" s="9"/>
      <c r="U2765" s="11"/>
      <c r="V2765" s="11"/>
      <c r="W2765" s="11"/>
    </row>
    <row r="2766" spans="1:23" ht="12.75" x14ac:dyDescent="0.2">
      <c r="A2766" s="5"/>
      <c r="B2766" s="5"/>
      <c r="C2766" s="9"/>
      <c r="D2766" s="9"/>
      <c r="E2766" s="9"/>
      <c r="F2766" s="9"/>
      <c r="G2766" s="9"/>
      <c r="H2766" s="9"/>
      <c r="U2766" s="11"/>
      <c r="V2766" s="11"/>
      <c r="W2766" s="11"/>
    </row>
    <row r="2767" spans="1:23" ht="12.75" x14ac:dyDescent="0.2">
      <c r="A2767" s="5"/>
      <c r="B2767" s="5"/>
      <c r="C2767" s="9"/>
      <c r="D2767" s="9"/>
      <c r="E2767" s="9"/>
      <c r="F2767" s="9"/>
      <c r="G2767" s="9"/>
      <c r="H2767" s="9"/>
      <c r="U2767" s="11"/>
      <c r="V2767" s="11"/>
      <c r="W2767" s="11"/>
    </row>
    <row r="2768" spans="1:23" ht="12.75" x14ac:dyDescent="0.2">
      <c r="A2768" s="5"/>
      <c r="B2768" s="5"/>
      <c r="C2768" s="9"/>
      <c r="D2768" s="9"/>
      <c r="E2768" s="9"/>
      <c r="F2768" s="9"/>
      <c r="G2768" s="9"/>
      <c r="H2768" s="9"/>
      <c r="U2768" s="11"/>
      <c r="V2768" s="11"/>
      <c r="W2768" s="11"/>
    </row>
    <row r="2769" spans="1:23" ht="12.75" x14ac:dyDescent="0.2">
      <c r="A2769" s="5"/>
      <c r="B2769" s="5"/>
      <c r="C2769" s="9"/>
      <c r="D2769" s="9"/>
      <c r="E2769" s="9"/>
      <c r="F2769" s="9"/>
      <c r="G2769" s="9"/>
      <c r="H2769" s="9"/>
      <c r="U2769" s="11"/>
      <c r="V2769" s="11"/>
      <c r="W2769" s="11"/>
    </row>
    <row r="2770" spans="1:23" ht="12.75" x14ac:dyDescent="0.2">
      <c r="A2770" s="5"/>
      <c r="B2770" s="5"/>
      <c r="C2770" s="9"/>
      <c r="D2770" s="9"/>
      <c r="E2770" s="9"/>
      <c r="F2770" s="9"/>
      <c r="G2770" s="9"/>
      <c r="H2770" s="9"/>
      <c r="U2770" s="11"/>
      <c r="V2770" s="11"/>
      <c r="W2770" s="11"/>
    </row>
    <row r="2771" spans="1:23" ht="12.75" x14ac:dyDescent="0.2">
      <c r="A2771" s="5"/>
      <c r="B2771" s="5"/>
      <c r="C2771" s="9"/>
      <c r="D2771" s="9"/>
      <c r="E2771" s="9"/>
      <c r="F2771" s="9"/>
      <c r="G2771" s="9"/>
      <c r="H2771" s="9"/>
      <c r="U2771" s="11"/>
      <c r="V2771" s="11"/>
      <c r="W2771" s="11"/>
    </row>
    <row r="2772" spans="1:23" ht="12.75" x14ac:dyDescent="0.2">
      <c r="A2772" s="5"/>
      <c r="B2772" s="5"/>
      <c r="C2772" s="9"/>
      <c r="D2772" s="9"/>
      <c r="E2772" s="9"/>
      <c r="F2772" s="9"/>
      <c r="G2772" s="9"/>
      <c r="H2772" s="9"/>
      <c r="U2772" s="11"/>
      <c r="V2772" s="11"/>
      <c r="W2772" s="11"/>
    </row>
    <row r="2773" spans="1:23" ht="12.75" x14ac:dyDescent="0.2">
      <c r="A2773" s="5"/>
      <c r="B2773" s="5"/>
      <c r="C2773" s="9"/>
      <c r="D2773" s="9"/>
      <c r="E2773" s="9"/>
      <c r="F2773" s="9"/>
      <c r="G2773" s="9"/>
      <c r="H2773" s="9"/>
      <c r="U2773" s="11"/>
      <c r="V2773" s="11"/>
      <c r="W2773" s="11"/>
    </row>
    <row r="2774" spans="1:23" ht="12.75" x14ac:dyDescent="0.2">
      <c r="A2774" s="5"/>
      <c r="B2774" s="5"/>
      <c r="C2774" s="9"/>
      <c r="D2774" s="9"/>
      <c r="E2774" s="9"/>
      <c r="F2774" s="9"/>
      <c r="G2774" s="9"/>
      <c r="H2774" s="9"/>
      <c r="U2774" s="11"/>
      <c r="V2774" s="11"/>
      <c r="W2774" s="11"/>
    </row>
    <row r="2775" spans="1:23" ht="12.75" x14ac:dyDescent="0.2">
      <c r="A2775" s="5"/>
      <c r="B2775" s="5"/>
      <c r="C2775" s="9"/>
      <c r="D2775" s="9"/>
      <c r="E2775" s="9"/>
      <c r="F2775" s="9"/>
      <c r="G2775" s="9"/>
      <c r="H2775" s="9"/>
      <c r="U2775" s="11"/>
      <c r="V2775" s="11"/>
      <c r="W2775" s="11"/>
    </row>
    <row r="2776" spans="1:23" ht="12.75" x14ac:dyDescent="0.2">
      <c r="A2776" s="5"/>
      <c r="B2776" s="5"/>
      <c r="C2776" s="9"/>
      <c r="D2776" s="9"/>
      <c r="E2776" s="9"/>
      <c r="F2776" s="9"/>
      <c r="G2776" s="9"/>
      <c r="H2776" s="9"/>
      <c r="U2776" s="11"/>
      <c r="V2776" s="11"/>
      <c r="W2776" s="11"/>
    </row>
    <row r="2777" spans="1:23" ht="12.75" x14ac:dyDescent="0.2">
      <c r="A2777" s="5"/>
      <c r="B2777" s="5"/>
      <c r="C2777" s="9"/>
      <c r="D2777" s="9"/>
      <c r="E2777" s="9"/>
      <c r="F2777" s="9"/>
      <c r="G2777" s="9"/>
      <c r="H2777" s="9"/>
      <c r="U2777" s="11"/>
      <c r="V2777" s="11"/>
      <c r="W2777" s="11"/>
    </row>
    <row r="2778" spans="1:23" ht="12.75" x14ac:dyDescent="0.2">
      <c r="A2778" s="5"/>
      <c r="B2778" s="5"/>
      <c r="C2778" s="9"/>
      <c r="D2778" s="9"/>
      <c r="E2778" s="9"/>
      <c r="F2778" s="9"/>
      <c r="G2778" s="9"/>
      <c r="H2778" s="9"/>
      <c r="U2778" s="11"/>
      <c r="V2778" s="11"/>
      <c r="W2778" s="11"/>
    </row>
    <row r="2779" spans="1:23" ht="12.75" x14ac:dyDescent="0.2">
      <c r="A2779" s="5"/>
      <c r="B2779" s="5"/>
      <c r="C2779" s="9"/>
      <c r="D2779" s="9"/>
      <c r="E2779" s="9"/>
      <c r="F2779" s="9"/>
      <c r="G2779" s="9"/>
      <c r="H2779" s="9"/>
      <c r="U2779" s="11"/>
      <c r="V2779" s="11"/>
      <c r="W2779" s="11"/>
    </row>
    <row r="2780" spans="1:23" ht="12.75" x14ac:dyDescent="0.2">
      <c r="A2780" s="5"/>
      <c r="B2780" s="5"/>
      <c r="C2780" s="9"/>
      <c r="D2780" s="9"/>
      <c r="E2780" s="9"/>
      <c r="F2780" s="9"/>
      <c r="G2780" s="9"/>
      <c r="H2780" s="9"/>
      <c r="U2780" s="11"/>
      <c r="V2780" s="11"/>
      <c r="W2780" s="11"/>
    </row>
    <row r="2781" spans="1:23" ht="12.75" x14ac:dyDescent="0.2">
      <c r="A2781" s="5"/>
      <c r="B2781" s="5"/>
      <c r="C2781" s="9"/>
      <c r="D2781" s="9"/>
      <c r="E2781" s="9"/>
      <c r="F2781" s="9"/>
      <c r="G2781" s="9"/>
      <c r="H2781" s="9"/>
      <c r="U2781" s="11"/>
      <c r="V2781" s="11"/>
      <c r="W2781" s="11"/>
    </row>
    <row r="2782" spans="1:23" ht="12.75" x14ac:dyDescent="0.2">
      <c r="A2782" s="5"/>
      <c r="B2782" s="5"/>
      <c r="C2782" s="9"/>
      <c r="D2782" s="9"/>
      <c r="E2782" s="9"/>
      <c r="F2782" s="9"/>
      <c r="G2782" s="9"/>
      <c r="H2782" s="9"/>
      <c r="U2782" s="11"/>
      <c r="V2782" s="11"/>
      <c r="W2782" s="11"/>
    </row>
    <row r="2783" spans="1:23" ht="12.75" x14ac:dyDescent="0.2">
      <c r="A2783" s="5"/>
      <c r="B2783" s="5"/>
      <c r="C2783" s="9"/>
      <c r="D2783" s="9"/>
      <c r="E2783" s="9"/>
      <c r="F2783" s="9"/>
      <c r="G2783" s="9"/>
      <c r="H2783" s="9"/>
      <c r="U2783" s="11"/>
      <c r="V2783" s="11"/>
      <c r="W2783" s="11"/>
    </row>
    <row r="2784" spans="1:23" ht="12.75" x14ac:dyDescent="0.2">
      <c r="A2784" s="5"/>
      <c r="B2784" s="5"/>
      <c r="C2784" s="9"/>
      <c r="D2784" s="9"/>
      <c r="E2784" s="9"/>
      <c r="F2784" s="9"/>
      <c r="G2784" s="9"/>
      <c r="H2784" s="9"/>
      <c r="U2784" s="11"/>
      <c r="V2784" s="11"/>
      <c r="W2784" s="11"/>
    </row>
    <row r="2785" spans="1:23" ht="12.75" x14ac:dyDescent="0.2">
      <c r="A2785" s="5"/>
      <c r="B2785" s="5"/>
      <c r="C2785" s="9"/>
      <c r="D2785" s="9"/>
      <c r="E2785" s="9"/>
      <c r="F2785" s="9"/>
      <c r="G2785" s="9"/>
      <c r="H2785" s="9"/>
      <c r="U2785" s="11"/>
      <c r="V2785" s="11"/>
      <c r="W2785" s="11"/>
    </row>
    <row r="2786" spans="1:23" ht="12.75" x14ac:dyDescent="0.2">
      <c r="A2786" s="5"/>
      <c r="B2786" s="5"/>
      <c r="C2786" s="9"/>
      <c r="D2786" s="9"/>
      <c r="E2786" s="9"/>
      <c r="F2786" s="9"/>
      <c r="G2786" s="9"/>
      <c r="H2786" s="9"/>
      <c r="U2786" s="11"/>
      <c r="V2786" s="11"/>
      <c r="W2786" s="11"/>
    </row>
    <row r="2787" spans="1:23" ht="12.75" x14ac:dyDescent="0.2">
      <c r="A2787" s="5"/>
      <c r="B2787" s="5"/>
      <c r="C2787" s="9"/>
      <c r="D2787" s="9"/>
      <c r="E2787" s="9"/>
      <c r="F2787" s="9"/>
      <c r="G2787" s="9"/>
      <c r="H2787" s="9"/>
      <c r="U2787" s="11"/>
      <c r="V2787" s="11"/>
      <c r="W2787" s="11"/>
    </row>
    <row r="2788" spans="1:23" ht="12.75" x14ac:dyDescent="0.2">
      <c r="A2788" s="5"/>
      <c r="B2788" s="5"/>
      <c r="C2788" s="9"/>
      <c r="D2788" s="9"/>
      <c r="E2788" s="9"/>
      <c r="F2788" s="9"/>
      <c r="G2788" s="9"/>
      <c r="H2788" s="9"/>
      <c r="U2788" s="11"/>
      <c r="V2788" s="11"/>
      <c r="W2788" s="11"/>
    </row>
    <row r="2789" spans="1:23" ht="12.75" x14ac:dyDescent="0.2">
      <c r="A2789" s="5"/>
      <c r="B2789" s="5"/>
      <c r="C2789" s="9"/>
      <c r="D2789" s="9"/>
      <c r="E2789" s="9"/>
      <c r="F2789" s="9"/>
      <c r="G2789" s="9"/>
      <c r="H2789" s="9"/>
      <c r="U2789" s="11"/>
      <c r="V2789" s="11"/>
      <c r="W2789" s="11"/>
    </row>
    <row r="2790" spans="1:23" ht="12.75" x14ac:dyDescent="0.2">
      <c r="A2790" s="5"/>
      <c r="B2790" s="5"/>
      <c r="C2790" s="9"/>
      <c r="D2790" s="9"/>
      <c r="E2790" s="9"/>
      <c r="F2790" s="9"/>
      <c r="G2790" s="9"/>
      <c r="H2790" s="9"/>
      <c r="U2790" s="11"/>
      <c r="V2790" s="11"/>
      <c r="W2790" s="11"/>
    </row>
    <row r="2791" spans="1:23" ht="12.75" x14ac:dyDescent="0.2">
      <c r="A2791" s="5"/>
      <c r="B2791" s="5"/>
      <c r="C2791" s="9"/>
      <c r="D2791" s="9"/>
      <c r="E2791" s="9"/>
      <c r="F2791" s="9"/>
      <c r="G2791" s="9"/>
      <c r="H2791" s="9"/>
      <c r="U2791" s="11"/>
      <c r="V2791" s="11"/>
      <c r="W2791" s="11"/>
    </row>
    <row r="2792" spans="1:23" ht="12.75" x14ac:dyDescent="0.2">
      <c r="A2792" s="5"/>
      <c r="B2792" s="5"/>
      <c r="C2792" s="9"/>
      <c r="D2792" s="9"/>
      <c r="E2792" s="9"/>
      <c r="F2792" s="9"/>
      <c r="G2792" s="9"/>
      <c r="H2792" s="9"/>
      <c r="U2792" s="11"/>
      <c r="V2792" s="11"/>
      <c r="W2792" s="11"/>
    </row>
    <row r="2793" spans="1:23" ht="12.75" x14ac:dyDescent="0.2">
      <c r="A2793" s="5"/>
      <c r="B2793" s="5"/>
      <c r="C2793" s="9"/>
      <c r="D2793" s="9"/>
      <c r="E2793" s="9"/>
      <c r="F2793" s="9"/>
      <c r="G2793" s="9"/>
      <c r="H2793" s="9"/>
      <c r="U2793" s="11"/>
      <c r="V2793" s="11"/>
      <c r="W2793" s="11"/>
    </row>
    <row r="2794" spans="1:23" ht="12.75" x14ac:dyDescent="0.2">
      <c r="A2794" s="5"/>
      <c r="B2794" s="5"/>
      <c r="C2794" s="9"/>
      <c r="D2794" s="9"/>
      <c r="E2794" s="9"/>
      <c r="F2794" s="9"/>
      <c r="G2794" s="9"/>
      <c r="H2794" s="9"/>
      <c r="U2794" s="11"/>
      <c r="V2794" s="11"/>
      <c r="W2794" s="11"/>
    </row>
    <row r="2795" spans="1:23" ht="12.75" x14ac:dyDescent="0.2">
      <c r="A2795" s="5"/>
      <c r="B2795" s="5"/>
      <c r="C2795" s="9"/>
      <c r="D2795" s="9"/>
      <c r="E2795" s="9"/>
      <c r="F2795" s="9"/>
      <c r="G2795" s="9"/>
      <c r="H2795" s="9"/>
      <c r="U2795" s="11"/>
      <c r="V2795" s="11"/>
      <c r="W2795" s="11"/>
    </row>
    <row r="2796" spans="1:23" ht="12.75" x14ac:dyDescent="0.2">
      <c r="A2796" s="5"/>
      <c r="B2796" s="5"/>
      <c r="C2796" s="9"/>
      <c r="D2796" s="9"/>
      <c r="E2796" s="9"/>
      <c r="F2796" s="9"/>
      <c r="G2796" s="9"/>
      <c r="H2796" s="9"/>
      <c r="U2796" s="11"/>
      <c r="V2796" s="11"/>
      <c r="W2796" s="11"/>
    </row>
    <row r="2797" spans="1:23" ht="12.75" x14ac:dyDescent="0.2">
      <c r="A2797" s="5"/>
      <c r="B2797" s="5"/>
      <c r="C2797" s="9"/>
      <c r="D2797" s="9"/>
      <c r="E2797" s="9"/>
      <c r="F2797" s="9"/>
      <c r="G2797" s="9"/>
      <c r="H2797" s="9"/>
      <c r="U2797" s="11"/>
      <c r="V2797" s="11"/>
      <c r="W2797" s="11"/>
    </row>
    <row r="2798" spans="1:23" ht="12.75" x14ac:dyDescent="0.2">
      <c r="A2798" s="5"/>
      <c r="B2798" s="5"/>
      <c r="C2798" s="9"/>
      <c r="D2798" s="9"/>
      <c r="E2798" s="9"/>
      <c r="F2798" s="9"/>
      <c r="G2798" s="9"/>
      <c r="H2798" s="9"/>
      <c r="U2798" s="11"/>
      <c r="V2798" s="11"/>
      <c r="W2798" s="11"/>
    </row>
    <row r="2799" spans="1:23" ht="12.75" x14ac:dyDescent="0.2">
      <c r="A2799" s="5"/>
      <c r="B2799" s="5"/>
      <c r="C2799" s="9"/>
      <c r="D2799" s="9"/>
      <c r="E2799" s="9"/>
      <c r="F2799" s="9"/>
      <c r="G2799" s="9"/>
      <c r="H2799" s="9"/>
      <c r="U2799" s="11"/>
      <c r="V2799" s="11"/>
      <c r="W2799" s="11"/>
    </row>
    <row r="2800" spans="1:23" ht="12.75" x14ac:dyDescent="0.2">
      <c r="A2800" s="5"/>
      <c r="B2800" s="5"/>
      <c r="C2800" s="9"/>
      <c r="D2800" s="9"/>
      <c r="E2800" s="9"/>
      <c r="F2800" s="9"/>
      <c r="G2800" s="9"/>
      <c r="H2800" s="9"/>
      <c r="U2800" s="11"/>
      <c r="V2800" s="11"/>
      <c r="W2800" s="11"/>
    </row>
    <row r="2801" spans="1:23" ht="12.75" x14ac:dyDescent="0.2">
      <c r="A2801" s="5"/>
      <c r="B2801" s="5"/>
      <c r="C2801" s="9"/>
      <c r="D2801" s="9"/>
      <c r="E2801" s="9"/>
      <c r="F2801" s="9"/>
      <c r="G2801" s="9"/>
      <c r="H2801" s="9"/>
      <c r="U2801" s="11"/>
      <c r="V2801" s="11"/>
      <c r="W2801" s="11"/>
    </row>
    <row r="2802" spans="1:23" ht="12.75" x14ac:dyDescent="0.2">
      <c r="A2802" s="5"/>
      <c r="B2802" s="5"/>
      <c r="C2802" s="9"/>
      <c r="D2802" s="9"/>
      <c r="E2802" s="9"/>
      <c r="F2802" s="9"/>
      <c r="G2802" s="9"/>
      <c r="H2802" s="9"/>
      <c r="U2802" s="11"/>
      <c r="V2802" s="11"/>
      <c r="W2802" s="11"/>
    </row>
    <row r="2803" spans="1:23" ht="12.75" x14ac:dyDescent="0.2">
      <c r="A2803" s="5"/>
      <c r="B2803" s="5"/>
      <c r="C2803" s="9"/>
      <c r="D2803" s="9"/>
      <c r="E2803" s="9"/>
      <c r="F2803" s="9"/>
      <c r="G2803" s="9"/>
      <c r="H2803" s="9"/>
      <c r="U2803" s="11"/>
      <c r="V2803" s="11"/>
      <c r="W2803" s="11"/>
    </row>
    <row r="2804" spans="1:23" ht="12.75" x14ac:dyDescent="0.2">
      <c r="A2804" s="5"/>
      <c r="B2804" s="5"/>
      <c r="C2804" s="9"/>
      <c r="D2804" s="9"/>
      <c r="E2804" s="9"/>
      <c r="F2804" s="9"/>
      <c r="G2804" s="9"/>
      <c r="H2804" s="9"/>
      <c r="U2804" s="11"/>
      <c r="V2804" s="11"/>
      <c r="W2804" s="11"/>
    </row>
    <row r="2805" spans="1:23" ht="12.75" x14ac:dyDescent="0.2">
      <c r="A2805" s="5"/>
      <c r="B2805" s="5"/>
      <c r="C2805" s="9"/>
      <c r="D2805" s="9"/>
      <c r="E2805" s="9"/>
      <c r="F2805" s="9"/>
      <c r="G2805" s="9"/>
      <c r="H2805" s="9"/>
      <c r="U2805" s="11"/>
      <c r="V2805" s="11"/>
      <c r="W2805" s="11"/>
    </row>
    <row r="2806" spans="1:23" ht="12.75" x14ac:dyDescent="0.2">
      <c r="A2806" s="5"/>
      <c r="B2806" s="5"/>
      <c r="C2806" s="9"/>
      <c r="D2806" s="9"/>
      <c r="E2806" s="9"/>
      <c r="F2806" s="9"/>
      <c r="G2806" s="9"/>
      <c r="H2806" s="9"/>
      <c r="U2806" s="11"/>
      <c r="V2806" s="11"/>
      <c r="W2806" s="11"/>
    </row>
    <row r="2807" spans="1:23" ht="12.75" x14ac:dyDescent="0.2">
      <c r="A2807" s="5"/>
      <c r="B2807" s="5"/>
      <c r="C2807" s="9"/>
      <c r="D2807" s="9"/>
      <c r="E2807" s="9"/>
      <c r="F2807" s="9"/>
      <c r="G2807" s="9"/>
      <c r="H2807" s="9"/>
      <c r="U2807" s="11"/>
      <c r="V2807" s="11"/>
      <c r="W2807" s="11"/>
    </row>
    <row r="2808" spans="1:23" ht="12.75" x14ac:dyDescent="0.2">
      <c r="A2808" s="5"/>
      <c r="B2808" s="5"/>
      <c r="C2808" s="9"/>
      <c r="D2808" s="9"/>
      <c r="E2808" s="9"/>
      <c r="F2808" s="9"/>
      <c r="G2808" s="9"/>
      <c r="H2808" s="9"/>
      <c r="U2808" s="11"/>
      <c r="V2808" s="11"/>
      <c r="W2808" s="11"/>
    </row>
    <row r="2809" spans="1:23" ht="12.75" x14ac:dyDescent="0.2">
      <c r="A2809" s="5"/>
      <c r="B2809" s="5"/>
      <c r="C2809" s="9"/>
      <c r="D2809" s="9"/>
      <c r="E2809" s="9"/>
      <c r="F2809" s="9"/>
      <c r="G2809" s="9"/>
      <c r="H2809" s="9"/>
      <c r="U2809" s="11"/>
      <c r="V2809" s="11"/>
      <c r="W2809" s="11"/>
    </row>
    <row r="2810" spans="1:23" ht="12.75" x14ac:dyDescent="0.2">
      <c r="A2810" s="5"/>
      <c r="B2810" s="5"/>
      <c r="C2810" s="9"/>
      <c r="D2810" s="9"/>
      <c r="E2810" s="9"/>
      <c r="F2810" s="9"/>
      <c r="G2810" s="9"/>
      <c r="H2810" s="9"/>
      <c r="U2810" s="11"/>
      <c r="V2810" s="11"/>
      <c r="W2810" s="11"/>
    </row>
    <row r="2811" spans="1:23" ht="12.75" x14ac:dyDescent="0.2">
      <c r="A2811" s="5"/>
      <c r="B2811" s="5"/>
      <c r="C2811" s="9"/>
      <c r="D2811" s="9"/>
      <c r="E2811" s="9"/>
      <c r="F2811" s="9"/>
      <c r="G2811" s="9"/>
      <c r="H2811" s="9"/>
      <c r="U2811" s="11"/>
      <c r="V2811" s="11"/>
      <c r="W2811" s="11"/>
    </row>
    <row r="2812" spans="1:23" ht="12.75" x14ac:dyDescent="0.2">
      <c r="A2812" s="5"/>
      <c r="B2812" s="5"/>
      <c r="C2812" s="9"/>
      <c r="D2812" s="9"/>
      <c r="E2812" s="9"/>
      <c r="F2812" s="9"/>
      <c r="G2812" s="9"/>
      <c r="H2812" s="9"/>
      <c r="U2812" s="11"/>
      <c r="V2812" s="11"/>
      <c r="W2812" s="11"/>
    </row>
    <row r="2813" spans="1:23" ht="12.75" x14ac:dyDescent="0.2">
      <c r="A2813" s="5"/>
      <c r="B2813" s="5"/>
      <c r="C2813" s="9"/>
      <c r="D2813" s="9"/>
      <c r="E2813" s="9"/>
      <c r="F2813" s="9"/>
      <c r="G2813" s="9"/>
      <c r="H2813" s="9"/>
      <c r="U2813" s="11"/>
      <c r="V2813" s="11"/>
      <c r="W2813" s="11"/>
    </row>
    <row r="2814" spans="1:23" ht="12.75" x14ac:dyDescent="0.2">
      <c r="A2814" s="5"/>
      <c r="B2814" s="5"/>
      <c r="C2814" s="9"/>
      <c r="D2814" s="9"/>
      <c r="E2814" s="9"/>
      <c r="F2814" s="9"/>
      <c r="G2814" s="9"/>
      <c r="H2814" s="9"/>
      <c r="U2814" s="11"/>
      <c r="V2814" s="11"/>
      <c r="W2814" s="11"/>
    </row>
    <row r="2815" spans="1:23" ht="12.75" x14ac:dyDescent="0.2">
      <c r="A2815" s="5"/>
      <c r="B2815" s="5"/>
      <c r="C2815" s="9"/>
      <c r="D2815" s="9"/>
      <c r="E2815" s="9"/>
      <c r="F2815" s="9"/>
      <c r="G2815" s="9"/>
      <c r="H2815" s="9"/>
      <c r="U2815" s="11"/>
      <c r="V2815" s="11"/>
      <c r="W2815" s="11"/>
    </row>
    <row r="2816" spans="1:23" ht="12.75" x14ac:dyDescent="0.2">
      <c r="A2816" s="5"/>
      <c r="B2816" s="5"/>
      <c r="C2816" s="9"/>
      <c r="D2816" s="9"/>
      <c r="E2816" s="9"/>
      <c r="F2816" s="9"/>
      <c r="G2816" s="9"/>
      <c r="H2816" s="9"/>
      <c r="U2816" s="11"/>
      <c r="V2816" s="11"/>
      <c r="W2816" s="11"/>
    </row>
    <row r="2817" spans="1:23" ht="12.75" x14ac:dyDescent="0.2">
      <c r="A2817" s="5"/>
      <c r="B2817" s="5"/>
      <c r="C2817" s="9"/>
      <c r="D2817" s="9"/>
      <c r="E2817" s="9"/>
      <c r="F2817" s="9"/>
      <c r="G2817" s="9"/>
      <c r="H2817" s="9"/>
      <c r="U2817" s="11"/>
      <c r="V2817" s="11"/>
      <c r="W2817" s="11"/>
    </row>
    <row r="2818" spans="1:23" ht="12.75" x14ac:dyDescent="0.2">
      <c r="A2818" s="5"/>
      <c r="B2818" s="5"/>
      <c r="C2818" s="9"/>
      <c r="D2818" s="9"/>
      <c r="E2818" s="9"/>
      <c r="F2818" s="9"/>
      <c r="G2818" s="9"/>
      <c r="H2818" s="9"/>
      <c r="U2818" s="11"/>
      <c r="V2818" s="11"/>
      <c r="W2818" s="11"/>
    </row>
    <row r="2819" spans="1:23" ht="12.75" x14ac:dyDescent="0.2">
      <c r="A2819" s="5"/>
      <c r="B2819" s="5"/>
      <c r="C2819" s="9"/>
      <c r="D2819" s="9"/>
      <c r="E2819" s="9"/>
      <c r="F2819" s="9"/>
      <c r="G2819" s="9"/>
      <c r="H2819" s="9"/>
      <c r="U2819" s="11"/>
      <c r="V2819" s="11"/>
      <c r="W2819" s="11"/>
    </row>
    <row r="2820" spans="1:23" ht="12.75" x14ac:dyDescent="0.2">
      <c r="A2820" s="5"/>
      <c r="B2820" s="5"/>
      <c r="C2820" s="9"/>
      <c r="D2820" s="9"/>
      <c r="E2820" s="9"/>
      <c r="F2820" s="9"/>
      <c r="G2820" s="9"/>
      <c r="H2820" s="9"/>
      <c r="U2820" s="11"/>
      <c r="V2820" s="11"/>
      <c r="W2820" s="11"/>
    </row>
    <row r="2821" spans="1:23" ht="12.75" x14ac:dyDescent="0.2">
      <c r="A2821" s="5"/>
      <c r="B2821" s="5"/>
      <c r="C2821" s="9"/>
      <c r="D2821" s="9"/>
      <c r="E2821" s="9"/>
      <c r="F2821" s="9"/>
      <c r="G2821" s="9"/>
      <c r="H2821" s="9"/>
      <c r="U2821" s="11"/>
      <c r="V2821" s="11"/>
      <c r="W2821" s="11"/>
    </row>
    <row r="2822" spans="1:23" ht="12.75" x14ac:dyDescent="0.2">
      <c r="A2822" s="5"/>
      <c r="B2822" s="5"/>
      <c r="C2822" s="9"/>
      <c r="D2822" s="9"/>
      <c r="E2822" s="9"/>
      <c r="F2822" s="9"/>
      <c r="G2822" s="9"/>
      <c r="H2822" s="9"/>
      <c r="U2822" s="11"/>
      <c r="V2822" s="11"/>
      <c r="W2822" s="11"/>
    </row>
    <row r="2823" spans="1:23" ht="12.75" x14ac:dyDescent="0.2">
      <c r="A2823" s="5"/>
      <c r="B2823" s="5"/>
      <c r="C2823" s="9"/>
      <c r="D2823" s="9"/>
      <c r="E2823" s="9"/>
      <c r="F2823" s="9"/>
      <c r="G2823" s="9"/>
      <c r="H2823" s="9"/>
      <c r="U2823" s="11"/>
      <c r="V2823" s="11"/>
      <c r="W2823" s="11"/>
    </row>
    <row r="2824" spans="1:23" ht="12.75" x14ac:dyDescent="0.2">
      <c r="A2824" s="5"/>
      <c r="B2824" s="5"/>
      <c r="C2824" s="9"/>
      <c r="D2824" s="9"/>
      <c r="E2824" s="9"/>
      <c r="F2824" s="9"/>
      <c r="G2824" s="9"/>
      <c r="H2824" s="9"/>
      <c r="U2824" s="11"/>
      <c r="V2824" s="11"/>
      <c r="W2824" s="11"/>
    </row>
    <row r="2825" spans="1:23" ht="12.75" x14ac:dyDescent="0.2">
      <c r="A2825" s="5"/>
      <c r="B2825" s="5"/>
      <c r="C2825" s="9"/>
      <c r="D2825" s="9"/>
      <c r="E2825" s="9"/>
      <c r="F2825" s="9"/>
      <c r="G2825" s="9"/>
      <c r="H2825" s="9"/>
      <c r="U2825" s="11"/>
      <c r="V2825" s="11"/>
      <c r="W2825" s="11"/>
    </row>
    <row r="2826" spans="1:23" ht="12.75" x14ac:dyDescent="0.2">
      <c r="A2826" s="5"/>
      <c r="B2826" s="5"/>
      <c r="C2826" s="9"/>
      <c r="D2826" s="9"/>
      <c r="E2826" s="9"/>
      <c r="F2826" s="9"/>
      <c r="G2826" s="9"/>
      <c r="H2826" s="9"/>
      <c r="U2826" s="11"/>
      <c r="V2826" s="11"/>
      <c r="W2826" s="11"/>
    </row>
    <row r="2827" spans="1:23" ht="12.75" x14ac:dyDescent="0.2">
      <c r="A2827" s="5"/>
      <c r="B2827" s="5"/>
      <c r="C2827" s="9"/>
      <c r="D2827" s="9"/>
      <c r="E2827" s="9"/>
      <c r="F2827" s="9"/>
      <c r="G2827" s="9"/>
      <c r="H2827" s="9"/>
      <c r="U2827" s="11"/>
      <c r="V2827" s="11"/>
      <c r="W2827" s="11"/>
    </row>
    <row r="2828" spans="1:23" ht="12.75" x14ac:dyDescent="0.2">
      <c r="A2828" s="5"/>
      <c r="B2828" s="5"/>
      <c r="C2828" s="9"/>
      <c r="D2828" s="9"/>
      <c r="E2828" s="9"/>
      <c r="F2828" s="9"/>
      <c r="G2828" s="9"/>
      <c r="H2828" s="9"/>
      <c r="U2828" s="11"/>
      <c r="V2828" s="11"/>
      <c r="W2828" s="11"/>
    </row>
    <row r="2829" spans="1:23" ht="12.75" x14ac:dyDescent="0.2">
      <c r="A2829" s="5"/>
      <c r="B2829" s="5"/>
      <c r="C2829" s="9"/>
      <c r="D2829" s="9"/>
      <c r="E2829" s="9"/>
      <c r="F2829" s="9"/>
      <c r="G2829" s="9"/>
      <c r="H2829" s="9"/>
      <c r="U2829" s="11"/>
      <c r="V2829" s="11"/>
      <c r="W2829" s="11"/>
    </row>
    <row r="2830" spans="1:23" ht="12.75" x14ac:dyDescent="0.2">
      <c r="A2830" s="5"/>
      <c r="B2830" s="5"/>
      <c r="C2830" s="9"/>
      <c r="D2830" s="9"/>
      <c r="E2830" s="9"/>
      <c r="F2830" s="9"/>
      <c r="G2830" s="9"/>
      <c r="H2830" s="9"/>
      <c r="U2830" s="11"/>
      <c r="V2830" s="11"/>
      <c r="W2830" s="11"/>
    </row>
    <row r="2831" spans="1:23" ht="12.75" x14ac:dyDescent="0.2">
      <c r="A2831" s="5"/>
      <c r="B2831" s="5"/>
      <c r="C2831" s="9"/>
      <c r="D2831" s="9"/>
      <c r="E2831" s="9"/>
      <c r="F2831" s="9"/>
      <c r="G2831" s="9"/>
      <c r="H2831" s="9"/>
      <c r="U2831" s="11"/>
      <c r="V2831" s="11"/>
      <c r="W2831" s="11"/>
    </row>
    <row r="2832" spans="1:23" ht="12.75" x14ac:dyDescent="0.2">
      <c r="A2832" s="5"/>
      <c r="B2832" s="5"/>
      <c r="C2832" s="9"/>
      <c r="D2832" s="9"/>
      <c r="E2832" s="9"/>
      <c r="F2832" s="9"/>
      <c r="G2832" s="9"/>
      <c r="H2832" s="9"/>
      <c r="U2832" s="11"/>
      <c r="V2832" s="11"/>
      <c r="W2832" s="11"/>
    </row>
    <row r="2833" spans="1:23" ht="12.75" x14ac:dyDescent="0.2">
      <c r="A2833" s="5"/>
      <c r="B2833" s="5"/>
      <c r="C2833" s="9"/>
      <c r="D2833" s="9"/>
      <c r="E2833" s="9"/>
      <c r="F2833" s="9"/>
      <c r="G2833" s="9"/>
      <c r="H2833" s="9"/>
      <c r="U2833" s="11"/>
      <c r="V2833" s="11"/>
      <c r="W2833" s="11"/>
    </row>
    <row r="2834" spans="1:23" ht="12.75" x14ac:dyDescent="0.2">
      <c r="A2834" s="5"/>
      <c r="B2834" s="5"/>
      <c r="C2834" s="9"/>
      <c r="D2834" s="9"/>
      <c r="E2834" s="9"/>
      <c r="F2834" s="9"/>
      <c r="G2834" s="9"/>
      <c r="H2834" s="9"/>
      <c r="U2834" s="11"/>
      <c r="V2834" s="11"/>
      <c r="W2834" s="11"/>
    </row>
    <row r="2835" spans="1:23" ht="12.75" x14ac:dyDescent="0.2">
      <c r="A2835" s="5"/>
      <c r="B2835" s="5"/>
      <c r="C2835" s="9"/>
      <c r="D2835" s="9"/>
      <c r="E2835" s="9"/>
      <c r="F2835" s="9"/>
      <c r="G2835" s="9"/>
      <c r="H2835" s="9"/>
      <c r="U2835" s="11"/>
      <c r="V2835" s="11"/>
      <c r="W2835" s="11"/>
    </row>
    <row r="2836" spans="1:23" ht="12.75" x14ac:dyDescent="0.2">
      <c r="A2836" s="5"/>
      <c r="B2836" s="5"/>
      <c r="C2836" s="9"/>
      <c r="D2836" s="9"/>
      <c r="E2836" s="9"/>
      <c r="F2836" s="9"/>
      <c r="G2836" s="9"/>
      <c r="H2836" s="9"/>
      <c r="U2836" s="11"/>
      <c r="V2836" s="11"/>
      <c r="W2836" s="11"/>
    </row>
    <row r="2837" spans="1:23" ht="12.75" x14ac:dyDescent="0.2">
      <c r="A2837" s="5"/>
      <c r="B2837" s="5"/>
      <c r="C2837" s="9"/>
      <c r="D2837" s="9"/>
      <c r="E2837" s="9"/>
      <c r="F2837" s="9"/>
      <c r="G2837" s="9"/>
      <c r="H2837" s="9"/>
      <c r="U2837" s="11"/>
      <c r="V2837" s="11"/>
      <c r="W2837" s="11"/>
    </row>
    <row r="2838" spans="1:23" ht="12.75" x14ac:dyDescent="0.2">
      <c r="A2838" s="5"/>
      <c r="B2838" s="5"/>
      <c r="C2838" s="9"/>
      <c r="D2838" s="9"/>
      <c r="E2838" s="9"/>
      <c r="F2838" s="9"/>
      <c r="G2838" s="9"/>
      <c r="H2838" s="9"/>
      <c r="U2838" s="11"/>
      <c r="V2838" s="11"/>
      <c r="W2838" s="11"/>
    </row>
    <row r="2839" spans="1:23" ht="12.75" x14ac:dyDescent="0.2">
      <c r="A2839" s="5"/>
      <c r="B2839" s="5"/>
      <c r="C2839" s="9"/>
      <c r="D2839" s="9"/>
      <c r="E2839" s="9"/>
      <c r="F2839" s="9"/>
      <c r="G2839" s="9"/>
      <c r="H2839" s="9"/>
      <c r="U2839" s="11"/>
      <c r="V2839" s="11"/>
      <c r="W2839" s="11"/>
    </row>
    <row r="2840" spans="1:23" ht="12.75" x14ac:dyDescent="0.2">
      <c r="A2840" s="5"/>
      <c r="B2840" s="5"/>
      <c r="C2840" s="9"/>
      <c r="D2840" s="9"/>
      <c r="E2840" s="9"/>
      <c r="F2840" s="9"/>
      <c r="G2840" s="9"/>
      <c r="H2840" s="9"/>
      <c r="U2840" s="11"/>
      <c r="V2840" s="11"/>
      <c r="W2840" s="11"/>
    </row>
    <row r="2841" spans="1:23" ht="12.75" x14ac:dyDescent="0.2">
      <c r="A2841" s="5"/>
      <c r="B2841" s="5"/>
      <c r="C2841" s="9"/>
      <c r="D2841" s="9"/>
      <c r="E2841" s="9"/>
      <c r="F2841" s="9"/>
      <c r="G2841" s="9"/>
      <c r="H2841" s="9"/>
      <c r="U2841" s="11"/>
      <c r="V2841" s="11"/>
      <c r="W2841" s="11"/>
    </row>
    <row r="2842" spans="1:23" ht="12.75" x14ac:dyDescent="0.2">
      <c r="A2842" s="5"/>
      <c r="B2842" s="5"/>
      <c r="C2842" s="9"/>
      <c r="D2842" s="9"/>
      <c r="E2842" s="9"/>
      <c r="F2842" s="9"/>
      <c r="G2842" s="9"/>
      <c r="H2842" s="9"/>
      <c r="U2842" s="11"/>
      <c r="V2842" s="11"/>
      <c r="W2842" s="11"/>
    </row>
    <row r="2843" spans="1:23" ht="12.75" x14ac:dyDescent="0.2">
      <c r="A2843" s="5"/>
      <c r="B2843" s="5"/>
      <c r="C2843" s="9"/>
      <c r="D2843" s="9"/>
      <c r="E2843" s="9"/>
      <c r="F2843" s="9"/>
      <c r="G2843" s="9"/>
      <c r="H2843" s="9"/>
      <c r="U2843" s="11"/>
      <c r="V2843" s="11"/>
      <c r="W2843" s="11"/>
    </row>
    <row r="2844" spans="1:23" ht="12.75" x14ac:dyDescent="0.2">
      <c r="A2844" s="5"/>
      <c r="B2844" s="5"/>
      <c r="C2844" s="9"/>
      <c r="D2844" s="9"/>
      <c r="E2844" s="9"/>
      <c r="F2844" s="9"/>
      <c r="G2844" s="9"/>
      <c r="H2844" s="9"/>
      <c r="U2844" s="11"/>
      <c r="V2844" s="11"/>
      <c r="W2844" s="11"/>
    </row>
    <row r="2845" spans="1:23" ht="12.75" x14ac:dyDescent="0.2">
      <c r="A2845" s="5"/>
      <c r="B2845" s="5"/>
      <c r="C2845" s="9"/>
      <c r="D2845" s="9"/>
      <c r="E2845" s="9"/>
      <c r="F2845" s="9"/>
      <c r="G2845" s="9"/>
      <c r="H2845" s="9"/>
      <c r="U2845" s="11"/>
      <c r="V2845" s="11"/>
      <c r="W2845" s="11"/>
    </row>
    <row r="2846" spans="1:23" ht="12.75" x14ac:dyDescent="0.2">
      <c r="A2846" s="5"/>
      <c r="B2846" s="5"/>
      <c r="C2846" s="9"/>
      <c r="D2846" s="9"/>
      <c r="E2846" s="9"/>
      <c r="F2846" s="9"/>
      <c r="G2846" s="9"/>
      <c r="H2846" s="9"/>
      <c r="U2846" s="11"/>
      <c r="V2846" s="11"/>
      <c r="W2846" s="11"/>
    </row>
    <row r="2847" spans="1:23" ht="12.75" x14ac:dyDescent="0.2">
      <c r="A2847" s="5"/>
      <c r="B2847" s="5"/>
      <c r="C2847" s="9"/>
      <c r="D2847" s="9"/>
      <c r="E2847" s="9"/>
      <c r="F2847" s="9"/>
      <c r="G2847" s="9"/>
      <c r="H2847" s="9"/>
      <c r="U2847" s="11"/>
      <c r="V2847" s="11"/>
      <c r="W2847" s="11"/>
    </row>
    <row r="2848" spans="1:23" ht="12.75" x14ac:dyDescent="0.2">
      <c r="A2848" s="5"/>
      <c r="B2848" s="5"/>
      <c r="C2848" s="9"/>
      <c r="D2848" s="9"/>
      <c r="E2848" s="9"/>
      <c r="F2848" s="9"/>
      <c r="G2848" s="9"/>
      <c r="H2848" s="9"/>
      <c r="U2848" s="11"/>
      <c r="V2848" s="11"/>
      <c r="W2848" s="11"/>
    </row>
    <row r="2849" spans="1:23" ht="12.75" x14ac:dyDescent="0.2">
      <c r="A2849" s="5"/>
      <c r="B2849" s="5"/>
      <c r="C2849" s="9"/>
      <c r="D2849" s="9"/>
      <c r="E2849" s="9"/>
      <c r="F2849" s="9"/>
      <c r="G2849" s="9"/>
      <c r="H2849" s="9"/>
      <c r="U2849" s="11"/>
      <c r="V2849" s="11"/>
      <c r="W2849" s="11"/>
    </row>
    <row r="2850" spans="1:23" ht="12.75" x14ac:dyDescent="0.2">
      <c r="A2850" s="5"/>
      <c r="B2850" s="5"/>
      <c r="C2850" s="9"/>
      <c r="D2850" s="9"/>
      <c r="E2850" s="9"/>
      <c r="F2850" s="9"/>
      <c r="G2850" s="9"/>
      <c r="H2850" s="9"/>
      <c r="U2850" s="11"/>
      <c r="V2850" s="11"/>
      <c r="W2850" s="11"/>
    </row>
    <row r="2851" spans="1:23" ht="12.75" x14ac:dyDescent="0.2">
      <c r="A2851" s="5"/>
      <c r="B2851" s="5"/>
      <c r="C2851" s="9"/>
      <c r="D2851" s="9"/>
      <c r="E2851" s="9"/>
      <c r="F2851" s="9"/>
      <c r="G2851" s="9"/>
      <c r="H2851" s="9"/>
      <c r="U2851" s="11"/>
      <c r="V2851" s="11"/>
      <c r="W2851" s="11"/>
    </row>
    <row r="2852" spans="1:23" ht="12.75" x14ac:dyDescent="0.2">
      <c r="A2852" s="5"/>
      <c r="B2852" s="5"/>
      <c r="C2852" s="9"/>
      <c r="D2852" s="9"/>
      <c r="E2852" s="9"/>
      <c r="F2852" s="9"/>
      <c r="G2852" s="9"/>
      <c r="H2852" s="9"/>
      <c r="U2852" s="11"/>
      <c r="V2852" s="11"/>
      <c r="W2852" s="11"/>
    </row>
    <row r="2853" spans="1:23" ht="12.75" x14ac:dyDescent="0.2">
      <c r="A2853" s="5"/>
      <c r="B2853" s="5"/>
      <c r="C2853" s="9"/>
      <c r="D2853" s="9"/>
      <c r="E2853" s="9"/>
      <c r="F2853" s="9"/>
      <c r="G2853" s="9"/>
      <c r="H2853" s="9"/>
      <c r="U2853" s="11"/>
      <c r="V2853" s="11"/>
      <c r="W2853" s="11"/>
    </row>
    <row r="2854" spans="1:23" ht="12.75" x14ac:dyDescent="0.2">
      <c r="A2854" s="5"/>
      <c r="B2854" s="5"/>
      <c r="C2854" s="9"/>
      <c r="D2854" s="9"/>
      <c r="E2854" s="9"/>
      <c r="F2854" s="9"/>
      <c r="G2854" s="9"/>
      <c r="H2854" s="9"/>
      <c r="U2854" s="11"/>
      <c r="V2854" s="11"/>
      <c r="W2854" s="11"/>
    </row>
    <row r="2855" spans="1:23" ht="12.75" x14ac:dyDescent="0.2">
      <c r="A2855" s="5"/>
      <c r="B2855" s="5"/>
      <c r="C2855" s="9"/>
      <c r="D2855" s="9"/>
      <c r="E2855" s="9"/>
      <c r="F2855" s="9"/>
      <c r="G2855" s="9"/>
      <c r="H2855" s="9"/>
      <c r="U2855" s="11"/>
      <c r="V2855" s="11"/>
      <c r="W2855" s="11"/>
    </row>
    <row r="2856" spans="1:23" ht="12.75" x14ac:dyDescent="0.2">
      <c r="A2856" s="5"/>
      <c r="B2856" s="5"/>
      <c r="C2856" s="9"/>
      <c r="D2856" s="9"/>
      <c r="E2856" s="9"/>
      <c r="F2856" s="9"/>
      <c r="G2856" s="9"/>
      <c r="H2856" s="9"/>
      <c r="U2856" s="11"/>
      <c r="V2856" s="11"/>
      <c r="W2856" s="11"/>
    </row>
    <row r="2857" spans="1:23" ht="12.75" x14ac:dyDescent="0.2">
      <c r="A2857" s="5"/>
      <c r="B2857" s="5"/>
      <c r="C2857" s="9"/>
      <c r="D2857" s="9"/>
      <c r="E2857" s="9"/>
      <c r="F2857" s="9"/>
      <c r="G2857" s="9"/>
      <c r="H2857" s="9"/>
      <c r="U2857" s="11"/>
      <c r="V2857" s="11"/>
      <c r="W2857" s="11"/>
    </row>
    <row r="2858" spans="1:23" ht="12.75" x14ac:dyDescent="0.2">
      <c r="A2858" s="5"/>
      <c r="B2858" s="5"/>
      <c r="C2858" s="9"/>
      <c r="D2858" s="9"/>
      <c r="E2858" s="9"/>
      <c r="F2858" s="9"/>
      <c r="G2858" s="9"/>
      <c r="H2858" s="9"/>
      <c r="U2858" s="11"/>
      <c r="V2858" s="11"/>
      <c r="W2858" s="11"/>
    </row>
    <row r="2859" spans="1:23" ht="12.75" x14ac:dyDescent="0.2">
      <c r="A2859" s="5"/>
      <c r="B2859" s="5"/>
      <c r="C2859" s="9"/>
      <c r="D2859" s="9"/>
      <c r="E2859" s="9"/>
      <c r="F2859" s="9"/>
      <c r="G2859" s="9"/>
      <c r="H2859" s="9"/>
      <c r="U2859" s="11"/>
      <c r="V2859" s="11"/>
      <c r="W2859" s="11"/>
    </row>
    <row r="2860" spans="1:23" ht="12.75" x14ac:dyDescent="0.2">
      <c r="A2860" s="5"/>
      <c r="B2860" s="5"/>
      <c r="C2860" s="9"/>
      <c r="D2860" s="9"/>
      <c r="E2860" s="9"/>
      <c r="F2860" s="9"/>
      <c r="G2860" s="9"/>
      <c r="H2860" s="9"/>
      <c r="U2860" s="11"/>
      <c r="V2860" s="11"/>
      <c r="W2860" s="11"/>
    </row>
    <row r="2861" spans="1:23" ht="12.75" x14ac:dyDescent="0.2">
      <c r="A2861" s="5"/>
      <c r="B2861" s="5"/>
      <c r="C2861" s="9"/>
      <c r="D2861" s="9"/>
      <c r="E2861" s="9"/>
      <c r="F2861" s="9"/>
      <c r="G2861" s="9"/>
      <c r="H2861" s="9"/>
      <c r="U2861" s="11"/>
      <c r="V2861" s="11"/>
      <c r="W2861" s="11"/>
    </row>
    <row r="2862" spans="1:23" ht="12.75" x14ac:dyDescent="0.2">
      <c r="A2862" s="5"/>
      <c r="B2862" s="5"/>
      <c r="C2862" s="9"/>
      <c r="D2862" s="9"/>
      <c r="E2862" s="9"/>
      <c r="F2862" s="9"/>
      <c r="G2862" s="9"/>
      <c r="H2862" s="9"/>
      <c r="U2862" s="11"/>
      <c r="V2862" s="11"/>
      <c r="W2862" s="11"/>
    </row>
    <row r="2863" spans="1:23" ht="12.75" x14ac:dyDescent="0.2">
      <c r="A2863" s="5"/>
      <c r="B2863" s="5"/>
      <c r="C2863" s="9"/>
      <c r="D2863" s="9"/>
      <c r="E2863" s="9"/>
      <c r="F2863" s="9"/>
      <c r="G2863" s="9"/>
      <c r="H2863" s="9"/>
      <c r="U2863" s="11"/>
      <c r="V2863" s="11"/>
      <c r="W2863" s="11"/>
    </row>
    <row r="2864" spans="1:23" ht="12.75" x14ac:dyDescent="0.2">
      <c r="A2864" s="5"/>
      <c r="B2864" s="5"/>
      <c r="C2864" s="9"/>
      <c r="D2864" s="9"/>
      <c r="E2864" s="9"/>
      <c r="F2864" s="9"/>
      <c r="G2864" s="9"/>
      <c r="H2864" s="9"/>
      <c r="U2864" s="11"/>
      <c r="V2864" s="11"/>
      <c r="W2864" s="11"/>
    </row>
    <row r="2865" spans="1:23" ht="12.75" x14ac:dyDescent="0.2">
      <c r="A2865" s="5"/>
      <c r="B2865" s="5"/>
      <c r="C2865" s="9"/>
      <c r="D2865" s="9"/>
      <c r="E2865" s="9"/>
      <c r="F2865" s="9"/>
      <c r="G2865" s="9"/>
      <c r="H2865" s="9"/>
      <c r="U2865" s="11"/>
      <c r="V2865" s="11"/>
      <c r="W2865" s="11"/>
    </row>
    <row r="2866" spans="1:23" ht="12.75" x14ac:dyDescent="0.2">
      <c r="A2866" s="5"/>
      <c r="B2866" s="5"/>
      <c r="C2866" s="9"/>
      <c r="D2866" s="9"/>
      <c r="E2866" s="9"/>
      <c r="F2866" s="9"/>
      <c r="G2866" s="9"/>
      <c r="H2866" s="9"/>
      <c r="U2866" s="11"/>
      <c r="V2866" s="11"/>
      <c r="W2866" s="11"/>
    </row>
    <row r="2867" spans="1:23" ht="12.75" x14ac:dyDescent="0.2">
      <c r="A2867" s="5"/>
      <c r="B2867" s="5"/>
      <c r="C2867" s="9"/>
      <c r="D2867" s="9"/>
      <c r="E2867" s="9"/>
      <c r="F2867" s="9"/>
      <c r="G2867" s="9"/>
      <c r="H2867" s="9"/>
      <c r="U2867" s="11"/>
      <c r="V2867" s="11"/>
      <c r="W2867" s="11"/>
    </row>
    <row r="2868" spans="1:23" ht="12.75" x14ac:dyDescent="0.2">
      <c r="A2868" s="5"/>
      <c r="B2868" s="5"/>
      <c r="C2868" s="9"/>
      <c r="D2868" s="9"/>
      <c r="E2868" s="9"/>
      <c r="F2868" s="9"/>
      <c r="G2868" s="9"/>
      <c r="H2868" s="9"/>
      <c r="U2868" s="11"/>
      <c r="V2868" s="11"/>
      <c r="W2868" s="11"/>
    </row>
    <row r="2869" spans="1:23" ht="12.75" x14ac:dyDescent="0.2">
      <c r="A2869" s="5"/>
      <c r="B2869" s="5"/>
      <c r="C2869" s="9"/>
      <c r="D2869" s="9"/>
      <c r="E2869" s="9"/>
      <c r="F2869" s="9"/>
      <c r="G2869" s="9"/>
      <c r="H2869" s="9"/>
      <c r="U2869" s="11"/>
      <c r="V2869" s="11"/>
      <c r="W2869" s="11"/>
    </row>
    <row r="2870" spans="1:23" ht="12.75" x14ac:dyDescent="0.2">
      <c r="A2870" s="5"/>
      <c r="B2870" s="5"/>
      <c r="C2870" s="9"/>
      <c r="D2870" s="9"/>
      <c r="E2870" s="9"/>
      <c r="F2870" s="9"/>
      <c r="G2870" s="9"/>
      <c r="H2870" s="9"/>
      <c r="U2870" s="11"/>
      <c r="V2870" s="11"/>
      <c r="W2870" s="11"/>
    </row>
    <row r="2871" spans="1:23" ht="12.75" x14ac:dyDescent="0.2">
      <c r="A2871" s="5"/>
      <c r="B2871" s="5"/>
      <c r="C2871" s="9"/>
      <c r="D2871" s="9"/>
      <c r="E2871" s="9"/>
      <c r="F2871" s="9"/>
      <c r="G2871" s="9"/>
      <c r="H2871" s="9"/>
      <c r="U2871" s="11"/>
      <c r="V2871" s="11"/>
      <c r="W2871" s="11"/>
    </row>
    <row r="2872" spans="1:23" ht="12.75" x14ac:dyDescent="0.2">
      <c r="A2872" s="5"/>
      <c r="B2872" s="5"/>
      <c r="C2872" s="9"/>
      <c r="D2872" s="9"/>
      <c r="E2872" s="9"/>
      <c r="F2872" s="9"/>
      <c r="G2872" s="9"/>
      <c r="H2872" s="9"/>
      <c r="U2872" s="11"/>
      <c r="V2872" s="11"/>
      <c r="W2872" s="11"/>
    </row>
    <row r="2873" spans="1:23" ht="12.75" x14ac:dyDescent="0.2">
      <c r="A2873" s="5"/>
      <c r="B2873" s="5"/>
      <c r="C2873" s="9"/>
      <c r="D2873" s="9"/>
      <c r="E2873" s="9"/>
      <c r="F2873" s="9"/>
      <c r="G2873" s="9"/>
      <c r="H2873" s="9"/>
      <c r="U2873" s="11"/>
      <c r="V2873" s="11"/>
      <c r="W2873" s="11"/>
    </row>
    <row r="2874" spans="1:23" ht="12.75" x14ac:dyDescent="0.2">
      <c r="A2874" s="5"/>
      <c r="B2874" s="5"/>
      <c r="C2874" s="9"/>
      <c r="D2874" s="9"/>
      <c r="E2874" s="9"/>
      <c r="F2874" s="9"/>
      <c r="G2874" s="9"/>
      <c r="H2874" s="9"/>
      <c r="U2874" s="11"/>
      <c r="V2874" s="11"/>
      <c r="W2874" s="11"/>
    </row>
    <row r="2875" spans="1:23" ht="12.75" x14ac:dyDescent="0.2">
      <c r="A2875" s="5"/>
      <c r="B2875" s="5"/>
      <c r="C2875" s="9"/>
      <c r="D2875" s="9"/>
      <c r="E2875" s="9"/>
      <c r="F2875" s="9"/>
      <c r="G2875" s="9"/>
      <c r="H2875" s="9"/>
      <c r="U2875" s="11"/>
      <c r="V2875" s="11"/>
      <c r="W2875" s="11"/>
    </row>
    <row r="2876" spans="1:23" ht="12.75" x14ac:dyDescent="0.2">
      <c r="A2876" s="5"/>
      <c r="B2876" s="5"/>
      <c r="C2876" s="9"/>
      <c r="D2876" s="9"/>
      <c r="E2876" s="9"/>
      <c r="F2876" s="9"/>
      <c r="G2876" s="9"/>
      <c r="H2876" s="9"/>
      <c r="U2876" s="11"/>
      <c r="V2876" s="11"/>
      <c r="W2876" s="11"/>
    </row>
    <row r="2877" spans="1:23" ht="12.75" x14ac:dyDescent="0.2">
      <c r="A2877" s="5"/>
      <c r="B2877" s="5"/>
      <c r="C2877" s="9"/>
      <c r="D2877" s="9"/>
      <c r="E2877" s="9"/>
      <c r="F2877" s="9"/>
      <c r="G2877" s="9"/>
      <c r="H2877" s="9"/>
      <c r="U2877" s="11"/>
      <c r="V2877" s="11"/>
      <c r="W2877" s="11"/>
    </row>
    <row r="2878" spans="1:23" ht="12.75" x14ac:dyDescent="0.2">
      <c r="A2878" s="5"/>
      <c r="B2878" s="5"/>
      <c r="C2878" s="9"/>
      <c r="D2878" s="9"/>
      <c r="E2878" s="9"/>
      <c r="F2878" s="9"/>
      <c r="G2878" s="9"/>
      <c r="H2878" s="9"/>
      <c r="U2878" s="11"/>
      <c r="V2878" s="11"/>
      <c r="W2878" s="11"/>
    </row>
    <row r="2879" spans="1:23" ht="12.75" x14ac:dyDescent="0.2">
      <c r="A2879" s="5"/>
      <c r="B2879" s="5"/>
      <c r="C2879" s="9"/>
      <c r="D2879" s="9"/>
      <c r="E2879" s="9"/>
      <c r="F2879" s="9"/>
      <c r="G2879" s="9"/>
      <c r="H2879" s="9"/>
      <c r="U2879" s="11"/>
      <c r="V2879" s="11"/>
      <c r="W2879" s="11"/>
    </row>
    <row r="2880" spans="1:23" ht="12.75" x14ac:dyDescent="0.2">
      <c r="A2880" s="5"/>
      <c r="B2880" s="5"/>
      <c r="C2880" s="9"/>
      <c r="D2880" s="9"/>
      <c r="E2880" s="9"/>
      <c r="F2880" s="9"/>
      <c r="G2880" s="9"/>
      <c r="H2880" s="9"/>
      <c r="U2880" s="11"/>
      <c r="V2880" s="11"/>
      <c r="W2880" s="11"/>
    </row>
    <row r="2881" spans="1:23" ht="12.75" x14ac:dyDescent="0.2">
      <c r="A2881" s="5"/>
      <c r="B2881" s="5"/>
      <c r="C2881" s="9"/>
      <c r="D2881" s="9"/>
      <c r="E2881" s="9"/>
      <c r="F2881" s="9"/>
      <c r="G2881" s="9"/>
      <c r="H2881" s="9"/>
      <c r="U2881" s="11"/>
      <c r="V2881" s="11"/>
      <c r="W2881" s="11"/>
    </row>
    <row r="2882" spans="1:23" ht="12.75" x14ac:dyDescent="0.2">
      <c r="A2882" s="5"/>
      <c r="B2882" s="5"/>
      <c r="C2882" s="9"/>
      <c r="D2882" s="9"/>
      <c r="E2882" s="9"/>
      <c r="F2882" s="9"/>
      <c r="G2882" s="9"/>
      <c r="H2882" s="9"/>
      <c r="U2882" s="11"/>
      <c r="V2882" s="11"/>
      <c r="W2882" s="11"/>
    </row>
    <row r="2883" spans="1:23" ht="12.75" x14ac:dyDescent="0.2">
      <c r="A2883" s="5"/>
      <c r="B2883" s="5"/>
      <c r="C2883" s="9"/>
      <c r="D2883" s="9"/>
      <c r="E2883" s="9"/>
      <c r="F2883" s="9"/>
      <c r="G2883" s="9"/>
      <c r="H2883" s="9"/>
      <c r="U2883" s="11"/>
      <c r="V2883" s="11"/>
      <c r="W2883" s="11"/>
    </row>
    <row r="2884" spans="1:23" ht="12.75" x14ac:dyDescent="0.2">
      <c r="A2884" s="5"/>
      <c r="B2884" s="5"/>
      <c r="C2884" s="9"/>
      <c r="D2884" s="9"/>
      <c r="E2884" s="9"/>
      <c r="F2884" s="9"/>
      <c r="G2884" s="9"/>
      <c r="H2884" s="9"/>
      <c r="U2884" s="11"/>
      <c r="V2884" s="11"/>
      <c r="W2884" s="11"/>
    </row>
    <row r="2885" spans="1:23" ht="12.75" x14ac:dyDescent="0.2">
      <c r="A2885" s="5"/>
      <c r="B2885" s="5"/>
      <c r="C2885" s="9"/>
      <c r="D2885" s="9"/>
      <c r="E2885" s="9"/>
      <c r="F2885" s="9"/>
      <c r="G2885" s="9"/>
      <c r="H2885" s="9"/>
      <c r="U2885" s="11"/>
      <c r="V2885" s="11"/>
      <c r="W2885" s="11"/>
    </row>
    <row r="2886" spans="1:23" ht="12.75" x14ac:dyDescent="0.2">
      <c r="A2886" s="5"/>
      <c r="B2886" s="5"/>
      <c r="C2886" s="9"/>
      <c r="D2886" s="9"/>
      <c r="E2886" s="9"/>
      <c r="F2886" s="9"/>
      <c r="G2886" s="9"/>
      <c r="H2886" s="9"/>
      <c r="U2886" s="11"/>
      <c r="V2886" s="11"/>
      <c r="W2886" s="11"/>
    </row>
    <row r="2887" spans="1:23" ht="12.75" x14ac:dyDescent="0.2">
      <c r="A2887" s="5"/>
      <c r="B2887" s="5"/>
      <c r="C2887" s="9"/>
      <c r="D2887" s="9"/>
      <c r="E2887" s="9"/>
      <c r="F2887" s="9"/>
      <c r="G2887" s="9"/>
      <c r="H2887" s="9"/>
      <c r="U2887" s="11"/>
      <c r="V2887" s="11"/>
      <c r="W2887" s="11"/>
    </row>
    <row r="2888" spans="1:23" ht="12.75" x14ac:dyDescent="0.2">
      <c r="A2888" s="5"/>
      <c r="B2888" s="5"/>
      <c r="C2888" s="9"/>
      <c r="D2888" s="9"/>
      <c r="E2888" s="9"/>
      <c r="F2888" s="9"/>
      <c r="G2888" s="9"/>
      <c r="H2888" s="9"/>
      <c r="U2888" s="11"/>
      <c r="V2888" s="11"/>
      <c r="W2888" s="11"/>
    </row>
    <row r="2889" spans="1:23" ht="12.75" x14ac:dyDescent="0.2">
      <c r="A2889" s="5"/>
      <c r="B2889" s="5"/>
      <c r="C2889" s="9"/>
      <c r="D2889" s="9"/>
      <c r="E2889" s="9"/>
      <c r="F2889" s="9"/>
      <c r="G2889" s="9"/>
      <c r="H2889" s="9"/>
      <c r="U2889" s="11"/>
      <c r="V2889" s="11"/>
      <c r="W2889" s="11"/>
    </row>
    <row r="2890" spans="1:23" ht="12.75" x14ac:dyDescent="0.2">
      <c r="A2890" s="5"/>
      <c r="B2890" s="5"/>
      <c r="C2890" s="9"/>
      <c r="D2890" s="9"/>
      <c r="E2890" s="9"/>
      <c r="F2890" s="9"/>
      <c r="G2890" s="9"/>
      <c r="H2890" s="9"/>
      <c r="U2890" s="11"/>
      <c r="V2890" s="11"/>
      <c r="W2890" s="11"/>
    </row>
    <row r="2891" spans="1:23" ht="12.75" x14ac:dyDescent="0.2">
      <c r="A2891" s="5"/>
      <c r="B2891" s="5"/>
      <c r="C2891" s="9"/>
      <c r="D2891" s="9"/>
      <c r="E2891" s="9"/>
      <c r="F2891" s="9"/>
      <c r="G2891" s="9"/>
      <c r="H2891" s="9"/>
      <c r="U2891" s="11"/>
      <c r="V2891" s="11"/>
      <c r="W2891" s="11"/>
    </row>
    <row r="2892" spans="1:23" ht="12.75" x14ac:dyDescent="0.2">
      <c r="A2892" s="5"/>
      <c r="B2892" s="5"/>
      <c r="C2892" s="9"/>
      <c r="D2892" s="9"/>
      <c r="E2892" s="9"/>
      <c r="F2892" s="9"/>
      <c r="G2892" s="9"/>
      <c r="H2892" s="9"/>
      <c r="U2892" s="11"/>
      <c r="V2892" s="11"/>
      <c r="W2892" s="11"/>
    </row>
    <row r="2893" spans="1:23" ht="12.75" x14ac:dyDescent="0.2">
      <c r="A2893" s="5"/>
      <c r="B2893" s="5"/>
      <c r="C2893" s="9"/>
      <c r="D2893" s="9"/>
      <c r="E2893" s="9"/>
      <c r="F2893" s="9"/>
      <c r="G2893" s="9"/>
      <c r="H2893" s="9"/>
      <c r="U2893" s="11"/>
      <c r="V2893" s="11"/>
      <c r="W2893" s="11"/>
    </row>
    <row r="2894" spans="1:23" ht="12.75" x14ac:dyDescent="0.2">
      <c r="A2894" s="5"/>
      <c r="B2894" s="5"/>
      <c r="C2894" s="9"/>
      <c r="D2894" s="9"/>
      <c r="E2894" s="9"/>
      <c r="F2894" s="9"/>
      <c r="G2894" s="9"/>
      <c r="H2894" s="9"/>
      <c r="U2894" s="11"/>
      <c r="V2894" s="11"/>
      <c r="W2894" s="11"/>
    </row>
    <row r="2895" spans="1:23" ht="12.75" x14ac:dyDescent="0.2">
      <c r="A2895" s="5"/>
      <c r="B2895" s="5"/>
      <c r="C2895" s="9"/>
      <c r="D2895" s="9"/>
      <c r="E2895" s="9"/>
      <c r="F2895" s="9"/>
      <c r="G2895" s="9"/>
      <c r="H2895" s="9"/>
      <c r="U2895" s="11"/>
      <c r="V2895" s="11"/>
      <c r="W2895" s="11"/>
    </row>
    <row r="2896" spans="1:23" ht="12.75" x14ac:dyDescent="0.2">
      <c r="A2896" s="5"/>
      <c r="B2896" s="5"/>
      <c r="C2896" s="9"/>
      <c r="D2896" s="9"/>
      <c r="E2896" s="9"/>
      <c r="F2896" s="9"/>
      <c r="G2896" s="9"/>
      <c r="H2896" s="9"/>
      <c r="U2896" s="11"/>
      <c r="V2896" s="11"/>
      <c r="W2896" s="11"/>
    </row>
    <row r="2897" spans="1:23" ht="12.75" x14ac:dyDescent="0.2">
      <c r="A2897" s="5"/>
      <c r="B2897" s="5"/>
      <c r="C2897" s="9"/>
      <c r="D2897" s="9"/>
      <c r="E2897" s="9"/>
      <c r="F2897" s="9"/>
      <c r="G2897" s="9"/>
      <c r="H2897" s="9"/>
      <c r="U2897" s="11"/>
      <c r="V2897" s="11"/>
      <c r="W2897" s="11"/>
    </row>
    <row r="2898" spans="1:23" ht="12.75" x14ac:dyDescent="0.2">
      <c r="A2898" s="5"/>
      <c r="B2898" s="5"/>
      <c r="C2898" s="9"/>
      <c r="D2898" s="9"/>
      <c r="E2898" s="9"/>
      <c r="F2898" s="9"/>
      <c r="G2898" s="9"/>
      <c r="H2898" s="9"/>
      <c r="U2898" s="11"/>
      <c r="V2898" s="11"/>
      <c r="W2898" s="11"/>
    </row>
    <row r="2899" spans="1:23" ht="12.75" x14ac:dyDescent="0.2">
      <c r="A2899" s="5"/>
      <c r="B2899" s="5"/>
      <c r="C2899" s="9"/>
      <c r="D2899" s="9"/>
      <c r="E2899" s="9"/>
      <c r="F2899" s="9"/>
      <c r="G2899" s="9"/>
      <c r="H2899" s="9"/>
      <c r="U2899" s="11"/>
      <c r="V2899" s="11"/>
      <c r="W2899" s="11"/>
    </row>
    <row r="2900" spans="1:23" ht="12.75" x14ac:dyDescent="0.2">
      <c r="A2900" s="5"/>
      <c r="B2900" s="5"/>
      <c r="C2900" s="9"/>
      <c r="D2900" s="9"/>
      <c r="E2900" s="9"/>
      <c r="F2900" s="9"/>
      <c r="G2900" s="9"/>
      <c r="H2900" s="9"/>
      <c r="U2900" s="11"/>
      <c r="V2900" s="11"/>
      <c r="W2900" s="11"/>
    </row>
    <row r="2901" spans="1:23" ht="12.75" x14ac:dyDescent="0.2">
      <c r="A2901" s="5"/>
      <c r="B2901" s="5"/>
      <c r="C2901" s="9"/>
      <c r="D2901" s="9"/>
      <c r="E2901" s="9"/>
      <c r="F2901" s="9"/>
      <c r="G2901" s="9"/>
      <c r="H2901" s="9"/>
      <c r="U2901" s="11"/>
      <c r="V2901" s="11"/>
      <c r="W2901" s="11"/>
    </row>
    <row r="2902" spans="1:23" ht="12.75" x14ac:dyDescent="0.2">
      <c r="A2902" s="5"/>
      <c r="B2902" s="5"/>
      <c r="C2902" s="9"/>
      <c r="D2902" s="9"/>
      <c r="E2902" s="9"/>
      <c r="F2902" s="9"/>
      <c r="G2902" s="9"/>
      <c r="H2902" s="9"/>
      <c r="U2902" s="11"/>
      <c r="V2902" s="11"/>
      <c r="W2902" s="11"/>
    </row>
    <row r="2903" spans="1:23" ht="12.75" x14ac:dyDescent="0.2">
      <c r="A2903" s="5"/>
      <c r="B2903" s="5"/>
      <c r="C2903" s="9"/>
      <c r="D2903" s="9"/>
      <c r="E2903" s="9"/>
      <c r="F2903" s="9"/>
      <c r="G2903" s="9"/>
      <c r="H2903" s="9"/>
      <c r="U2903" s="11"/>
      <c r="V2903" s="11"/>
      <c r="W2903" s="11"/>
    </row>
    <row r="2904" spans="1:23" ht="12.75" x14ac:dyDescent="0.2">
      <c r="A2904" s="5"/>
      <c r="B2904" s="5"/>
      <c r="C2904" s="9"/>
      <c r="D2904" s="9"/>
      <c r="E2904" s="9"/>
      <c r="F2904" s="9"/>
      <c r="G2904" s="9"/>
      <c r="H2904" s="9"/>
      <c r="U2904" s="11"/>
      <c r="V2904" s="11"/>
      <c r="W2904" s="11"/>
    </row>
    <row r="2905" spans="1:23" ht="12.75" x14ac:dyDescent="0.2">
      <c r="A2905" s="5"/>
      <c r="B2905" s="5"/>
      <c r="C2905" s="9"/>
      <c r="D2905" s="9"/>
      <c r="E2905" s="9"/>
      <c r="F2905" s="9"/>
      <c r="G2905" s="9"/>
      <c r="H2905" s="9"/>
      <c r="U2905" s="11"/>
      <c r="V2905" s="11"/>
      <c r="W2905" s="11"/>
    </row>
    <row r="2906" spans="1:23" ht="12.75" x14ac:dyDescent="0.2">
      <c r="A2906" s="5"/>
      <c r="B2906" s="5"/>
      <c r="C2906" s="9"/>
      <c r="D2906" s="9"/>
      <c r="E2906" s="9"/>
      <c r="F2906" s="9"/>
      <c r="G2906" s="9"/>
      <c r="H2906" s="9"/>
      <c r="U2906" s="11"/>
      <c r="V2906" s="11"/>
      <c r="W2906" s="11"/>
    </row>
    <row r="2907" spans="1:23" ht="12.75" x14ac:dyDescent="0.2">
      <c r="A2907" s="5"/>
      <c r="B2907" s="5"/>
      <c r="C2907" s="9"/>
      <c r="D2907" s="9"/>
      <c r="E2907" s="9"/>
      <c r="F2907" s="9"/>
      <c r="G2907" s="9"/>
      <c r="H2907" s="9"/>
      <c r="U2907" s="11"/>
      <c r="V2907" s="11"/>
      <c r="W2907" s="11"/>
    </row>
    <row r="2908" spans="1:23" ht="12.75" x14ac:dyDescent="0.2">
      <c r="A2908" s="5"/>
      <c r="B2908" s="5"/>
      <c r="C2908" s="9"/>
      <c r="D2908" s="9"/>
      <c r="E2908" s="9"/>
      <c r="F2908" s="9"/>
      <c r="G2908" s="9"/>
      <c r="H2908" s="9"/>
      <c r="U2908" s="11"/>
      <c r="V2908" s="11"/>
      <c r="W2908" s="11"/>
    </row>
    <row r="2909" spans="1:23" ht="12.75" x14ac:dyDescent="0.2">
      <c r="A2909" s="5"/>
      <c r="B2909" s="5"/>
      <c r="C2909" s="9"/>
      <c r="D2909" s="9"/>
      <c r="E2909" s="9"/>
      <c r="F2909" s="9"/>
      <c r="G2909" s="9"/>
      <c r="H2909" s="9"/>
      <c r="U2909" s="11"/>
      <c r="V2909" s="11"/>
      <c r="W2909" s="11"/>
    </row>
    <row r="2910" spans="1:23" ht="12.75" x14ac:dyDescent="0.2">
      <c r="A2910" s="5"/>
      <c r="B2910" s="5"/>
      <c r="C2910" s="9"/>
      <c r="D2910" s="9"/>
      <c r="E2910" s="9"/>
      <c r="F2910" s="9"/>
      <c r="G2910" s="9"/>
      <c r="H2910" s="9"/>
      <c r="U2910" s="11"/>
      <c r="V2910" s="11"/>
      <c r="W2910" s="11"/>
    </row>
    <row r="2911" spans="1:23" ht="12.75" x14ac:dyDescent="0.2">
      <c r="A2911" s="5"/>
      <c r="B2911" s="5"/>
      <c r="C2911" s="9"/>
      <c r="D2911" s="9"/>
      <c r="E2911" s="9"/>
      <c r="F2911" s="9"/>
      <c r="G2911" s="9"/>
      <c r="H2911" s="9"/>
      <c r="U2911" s="11"/>
      <c r="V2911" s="11"/>
      <c r="W2911" s="11"/>
    </row>
    <row r="2912" spans="1:23" ht="12.75" x14ac:dyDescent="0.2">
      <c r="A2912" s="5"/>
      <c r="B2912" s="5"/>
      <c r="C2912" s="9"/>
      <c r="D2912" s="9"/>
      <c r="E2912" s="9"/>
      <c r="F2912" s="9"/>
      <c r="G2912" s="9"/>
      <c r="H2912" s="9"/>
      <c r="U2912" s="11"/>
      <c r="V2912" s="11"/>
      <c r="W2912" s="11"/>
    </row>
    <row r="2913" spans="1:23" ht="12.75" x14ac:dyDescent="0.2">
      <c r="A2913" s="5"/>
      <c r="B2913" s="5"/>
      <c r="C2913" s="9"/>
      <c r="D2913" s="9"/>
      <c r="E2913" s="9"/>
      <c r="F2913" s="9"/>
      <c r="G2913" s="9"/>
      <c r="H2913" s="9"/>
      <c r="U2913" s="11"/>
      <c r="V2913" s="11"/>
      <c r="W2913" s="11"/>
    </row>
    <row r="2914" spans="1:23" ht="12.75" x14ac:dyDescent="0.2">
      <c r="A2914" s="5"/>
      <c r="B2914" s="5"/>
      <c r="C2914" s="9"/>
      <c r="D2914" s="9"/>
      <c r="E2914" s="9"/>
      <c r="F2914" s="9"/>
      <c r="G2914" s="9"/>
      <c r="H2914" s="9"/>
      <c r="U2914" s="11"/>
      <c r="V2914" s="11"/>
      <c r="W2914" s="11"/>
    </row>
    <row r="2915" spans="1:23" ht="12.75" x14ac:dyDescent="0.2">
      <c r="A2915" s="5"/>
      <c r="B2915" s="5"/>
      <c r="C2915" s="9"/>
      <c r="D2915" s="9"/>
      <c r="E2915" s="9"/>
      <c r="F2915" s="9"/>
      <c r="G2915" s="9"/>
      <c r="H2915" s="9"/>
      <c r="U2915" s="11"/>
      <c r="V2915" s="11"/>
      <c r="W2915" s="11"/>
    </row>
    <row r="2916" spans="1:23" ht="12.75" x14ac:dyDescent="0.2">
      <c r="A2916" s="5"/>
      <c r="B2916" s="5"/>
      <c r="C2916" s="9"/>
      <c r="D2916" s="9"/>
      <c r="E2916" s="9"/>
      <c r="F2916" s="9"/>
      <c r="G2916" s="9"/>
      <c r="H2916" s="9"/>
      <c r="U2916" s="11"/>
      <c r="V2916" s="11"/>
      <c r="W2916" s="11"/>
    </row>
    <row r="2917" spans="1:23" ht="12.75" x14ac:dyDescent="0.2">
      <c r="A2917" s="5"/>
      <c r="B2917" s="5"/>
      <c r="C2917" s="9"/>
      <c r="D2917" s="9"/>
      <c r="E2917" s="9"/>
      <c r="F2917" s="9"/>
      <c r="G2917" s="9"/>
      <c r="H2917" s="9"/>
      <c r="U2917" s="11"/>
      <c r="V2917" s="11"/>
      <c r="W2917" s="11"/>
    </row>
    <row r="2918" spans="1:23" ht="12.75" x14ac:dyDescent="0.2">
      <c r="A2918" s="5"/>
      <c r="B2918" s="5"/>
      <c r="C2918" s="9"/>
      <c r="D2918" s="9"/>
      <c r="E2918" s="9"/>
      <c r="F2918" s="9"/>
      <c r="G2918" s="9"/>
      <c r="H2918" s="9"/>
      <c r="U2918" s="11"/>
      <c r="V2918" s="11"/>
      <c r="W2918" s="11"/>
    </row>
    <row r="2919" spans="1:23" ht="12.75" x14ac:dyDescent="0.2">
      <c r="A2919" s="5"/>
      <c r="B2919" s="5"/>
      <c r="C2919" s="9"/>
      <c r="D2919" s="9"/>
      <c r="E2919" s="9"/>
      <c r="F2919" s="9"/>
      <c r="G2919" s="9"/>
      <c r="H2919" s="9"/>
      <c r="U2919" s="11"/>
      <c r="V2919" s="11"/>
      <c r="W2919" s="11"/>
    </row>
    <row r="2920" spans="1:23" ht="12.75" x14ac:dyDescent="0.2">
      <c r="A2920" s="5"/>
      <c r="B2920" s="5"/>
      <c r="C2920" s="9"/>
      <c r="D2920" s="9"/>
      <c r="E2920" s="9"/>
      <c r="F2920" s="9"/>
      <c r="G2920" s="9"/>
      <c r="H2920" s="9"/>
      <c r="U2920" s="11"/>
      <c r="V2920" s="11"/>
      <c r="W2920" s="11"/>
    </row>
    <row r="2921" spans="1:23" ht="12.75" x14ac:dyDescent="0.2">
      <c r="A2921" s="5"/>
      <c r="B2921" s="5"/>
      <c r="C2921" s="9"/>
      <c r="D2921" s="9"/>
      <c r="E2921" s="9"/>
      <c r="F2921" s="9"/>
      <c r="G2921" s="9"/>
      <c r="H2921" s="9"/>
      <c r="U2921" s="11"/>
      <c r="V2921" s="11"/>
      <c r="W2921" s="11"/>
    </row>
    <row r="2922" spans="1:23" ht="12.75" x14ac:dyDescent="0.2">
      <c r="A2922" s="5"/>
      <c r="B2922" s="5"/>
      <c r="C2922" s="9"/>
      <c r="D2922" s="9"/>
      <c r="E2922" s="9"/>
      <c r="F2922" s="9"/>
      <c r="G2922" s="9"/>
      <c r="H2922" s="9"/>
      <c r="U2922" s="11"/>
      <c r="V2922" s="11"/>
      <c r="W2922" s="11"/>
    </row>
    <row r="2923" spans="1:23" ht="12.75" x14ac:dyDescent="0.2">
      <c r="A2923" s="5"/>
      <c r="B2923" s="5"/>
      <c r="C2923" s="9"/>
      <c r="D2923" s="9"/>
      <c r="E2923" s="9"/>
      <c r="F2923" s="9"/>
      <c r="G2923" s="9"/>
      <c r="H2923" s="9"/>
      <c r="U2923" s="11"/>
      <c r="V2923" s="11"/>
      <c r="W2923" s="11"/>
    </row>
    <row r="2924" spans="1:23" ht="12.75" x14ac:dyDescent="0.2">
      <c r="A2924" s="5"/>
      <c r="B2924" s="5"/>
      <c r="C2924" s="9"/>
      <c r="D2924" s="9"/>
      <c r="E2924" s="9"/>
      <c r="F2924" s="9"/>
      <c r="G2924" s="9"/>
      <c r="H2924" s="9"/>
      <c r="U2924" s="11"/>
      <c r="V2924" s="11"/>
      <c r="W2924" s="11"/>
    </row>
    <row r="2925" spans="1:23" ht="12.75" x14ac:dyDescent="0.2">
      <c r="A2925" s="5"/>
      <c r="B2925" s="5"/>
      <c r="C2925" s="9"/>
      <c r="D2925" s="9"/>
      <c r="E2925" s="9"/>
      <c r="F2925" s="9"/>
      <c r="G2925" s="9"/>
      <c r="H2925" s="9"/>
      <c r="U2925" s="11"/>
      <c r="V2925" s="11"/>
      <c r="W2925" s="11"/>
    </row>
    <row r="2926" spans="1:23" ht="12.75" x14ac:dyDescent="0.2">
      <c r="A2926" s="5"/>
      <c r="B2926" s="5"/>
      <c r="C2926" s="9"/>
      <c r="D2926" s="9"/>
      <c r="E2926" s="9"/>
      <c r="F2926" s="9"/>
      <c r="G2926" s="9"/>
      <c r="H2926" s="9"/>
      <c r="U2926" s="11"/>
      <c r="V2926" s="11"/>
      <c r="W2926" s="11"/>
    </row>
    <row r="2927" spans="1:23" ht="12.75" x14ac:dyDescent="0.2">
      <c r="A2927" s="5"/>
      <c r="B2927" s="5"/>
      <c r="C2927" s="9"/>
      <c r="D2927" s="9"/>
      <c r="E2927" s="9"/>
      <c r="F2927" s="9"/>
      <c r="G2927" s="9"/>
      <c r="H2927" s="9"/>
      <c r="U2927" s="11"/>
      <c r="V2927" s="11"/>
      <c r="W2927" s="11"/>
    </row>
    <row r="2928" spans="1:23" ht="12.75" x14ac:dyDescent="0.2">
      <c r="A2928" s="5"/>
      <c r="B2928" s="5"/>
      <c r="C2928" s="9"/>
      <c r="D2928" s="9"/>
      <c r="E2928" s="9"/>
      <c r="F2928" s="9"/>
      <c r="G2928" s="9"/>
      <c r="H2928" s="9"/>
      <c r="U2928" s="11"/>
      <c r="V2928" s="11"/>
      <c r="W2928" s="11"/>
    </row>
    <row r="2929" spans="1:23" ht="12.75" x14ac:dyDescent="0.2">
      <c r="A2929" s="5"/>
      <c r="B2929" s="5"/>
      <c r="C2929" s="9"/>
      <c r="D2929" s="9"/>
      <c r="E2929" s="9"/>
      <c r="F2929" s="9"/>
      <c r="G2929" s="9"/>
      <c r="H2929" s="9"/>
      <c r="U2929" s="11"/>
      <c r="V2929" s="11"/>
      <c r="W2929" s="11"/>
    </row>
    <row r="2930" spans="1:23" ht="12.75" x14ac:dyDescent="0.2">
      <c r="A2930" s="5"/>
      <c r="B2930" s="5"/>
      <c r="C2930" s="9"/>
      <c r="D2930" s="9"/>
      <c r="E2930" s="9"/>
      <c r="F2930" s="9"/>
      <c r="G2930" s="9"/>
      <c r="H2930" s="9"/>
      <c r="U2930" s="11"/>
      <c r="V2930" s="11"/>
      <c r="W2930" s="11"/>
    </row>
    <row r="2931" spans="1:23" ht="12.75" x14ac:dyDescent="0.2">
      <c r="A2931" s="5"/>
      <c r="B2931" s="5"/>
      <c r="C2931" s="9"/>
      <c r="D2931" s="9"/>
      <c r="E2931" s="9"/>
      <c r="F2931" s="9"/>
      <c r="G2931" s="9"/>
      <c r="H2931" s="9"/>
      <c r="U2931" s="11"/>
      <c r="V2931" s="11"/>
      <c r="W2931" s="11"/>
    </row>
    <row r="2932" spans="1:23" ht="12.75" x14ac:dyDescent="0.2">
      <c r="A2932" s="5"/>
      <c r="B2932" s="5"/>
      <c r="C2932" s="9"/>
      <c r="D2932" s="9"/>
      <c r="E2932" s="9"/>
      <c r="F2932" s="9"/>
      <c r="G2932" s="9"/>
      <c r="H2932" s="9"/>
      <c r="U2932" s="11"/>
      <c r="V2932" s="11"/>
      <c r="W2932" s="11"/>
    </row>
    <row r="2933" spans="1:23" ht="12.75" x14ac:dyDescent="0.2">
      <c r="A2933" s="5"/>
      <c r="B2933" s="5"/>
      <c r="C2933" s="9"/>
      <c r="D2933" s="9"/>
      <c r="E2933" s="9"/>
      <c r="F2933" s="9"/>
      <c r="G2933" s="9"/>
      <c r="H2933" s="9"/>
      <c r="U2933" s="11"/>
      <c r="V2933" s="11"/>
      <c r="W2933" s="11"/>
    </row>
    <row r="2934" spans="1:23" ht="12.75" x14ac:dyDescent="0.2">
      <c r="A2934" s="5"/>
      <c r="B2934" s="5"/>
      <c r="C2934" s="9"/>
      <c r="D2934" s="9"/>
      <c r="E2934" s="9"/>
      <c r="F2934" s="9"/>
      <c r="G2934" s="9"/>
      <c r="H2934" s="9"/>
      <c r="U2934" s="11"/>
      <c r="V2934" s="11"/>
      <c r="W2934" s="11"/>
    </row>
    <row r="2935" spans="1:23" ht="12.75" x14ac:dyDescent="0.2">
      <c r="A2935" s="5"/>
      <c r="B2935" s="5"/>
      <c r="C2935" s="9"/>
      <c r="D2935" s="9"/>
      <c r="E2935" s="9"/>
      <c r="F2935" s="9"/>
      <c r="G2935" s="9"/>
      <c r="H2935" s="9"/>
      <c r="U2935" s="11"/>
      <c r="V2935" s="11"/>
      <c r="W2935" s="11"/>
    </row>
    <row r="2936" spans="1:23" ht="12.75" x14ac:dyDescent="0.2">
      <c r="A2936" s="5"/>
      <c r="B2936" s="5"/>
      <c r="C2936" s="9"/>
      <c r="D2936" s="9"/>
      <c r="E2936" s="9"/>
      <c r="F2936" s="9"/>
      <c r="G2936" s="9"/>
      <c r="H2936" s="9"/>
      <c r="U2936" s="11"/>
      <c r="V2936" s="11"/>
      <c r="W2936" s="11"/>
    </row>
    <row r="2937" spans="1:23" ht="12.75" x14ac:dyDescent="0.2">
      <c r="A2937" s="5"/>
      <c r="B2937" s="5"/>
      <c r="C2937" s="9"/>
      <c r="D2937" s="9"/>
      <c r="E2937" s="9"/>
      <c r="F2937" s="9"/>
      <c r="G2937" s="9"/>
      <c r="H2937" s="9"/>
      <c r="U2937" s="11"/>
      <c r="V2937" s="11"/>
      <c r="W2937" s="11"/>
    </row>
    <row r="2938" spans="1:23" ht="12.75" x14ac:dyDescent="0.2">
      <c r="A2938" s="5"/>
      <c r="B2938" s="5"/>
      <c r="C2938" s="9"/>
      <c r="D2938" s="9"/>
      <c r="E2938" s="9"/>
      <c r="F2938" s="9"/>
      <c r="G2938" s="9"/>
      <c r="H2938" s="9"/>
      <c r="U2938" s="11"/>
      <c r="V2938" s="11"/>
      <c r="W2938" s="11"/>
    </row>
    <row r="2939" spans="1:23" ht="12.75" x14ac:dyDescent="0.2">
      <c r="A2939" s="5"/>
      <c r="B2939" s="5"/>
      <c r="C2939" s="9"/>
      <c r="D2939" s="9"/>
      <c r="E2939" s="9"/>
      <c r="F2939" s="9"/>
      <c r="G2939" s="9"/>
      <c r="H2939" s="9"/>
      <c r="U2939" s="11"/>
      <c r="V2939" s="11"/>
      <c r="W2939" s="11"/>
    </row>
    <row r="2940" spans="1:23" ht="12.75" x14ac:dyDescent="0.2">
      <c r="A2940" s="5"/>
      <c r="B2940" s="5"/>
      <c r="C2940" s="9"/>
      <c r="D2940" s="9"/>
      <c r="E2940" s="9"/>
      <c r="F2940" s="9"/>
      <c r="G2940" s="9"/>
      <c r="H2940" s="9"/>
      <c r="U2940" s="11"/>
      <c r="V2940" s="11"/>
      <c r="W2940" s="11"/>
    </row>
    <row r="2941" spans="1:23" ht="12.75" x14ac:dyDescent="0.2">
      <c r="A2941" s="5"/>
      <c r="B2941" s="5"/>
      <c r="C2941" s="9"/>
      <c r="D2941" s="9"/>
      <c r="E2941" s="9"/>
      <c r="F2941" s="9"/>
      <c r="G2941" s="9"/>
      <c r="H2941" s="9"/>
      <c r="U2941" s="11"/>
      <c r="V2941" s="11"/>
      <c r="W2941" s="11"/>
    </row>
    <row r="2942" spans="1:23" ht="12.75" x14ac:dyDescent="0.2">
      <c r="A2942" s="5"/>
      <c r="B2942" s="5"/>
      <c r="C2942" s="9"/>
      <c r="D2942" s="9"/>
      <c r="E2942" s="9"/>
      <c r="F2942" s="9"/>
      <c r="G2942" s="9"/>
      <c r="H2942" s="9"/>
      <c r="U2942" s="11"/>
      <c r="V2942" s="11"/>
      <c r="W2942" s="11"/>
    </row>
    <row r="2943" spans="1:23" ht="12.75" x14ac:dyDescent="0.2">
      <c r="A2943" s="5"/>
      <c r="B2943" s="5"/>
      <c r="C2943" s="9"/>
      <c r="D2943" s="9"/>
      <c r="E2943" s="9"/>
      <c r="F2943" s="9"/>
      <c r="G2943" s="9"/>
      <c r="H2943" s="9"/>
      <c r="U2943" s="11"/>
      <c r="V2943" s="11"/>
      <c r="W2943" s="11"/>
    </row>
    <row r="2944" spans="1:23" ht="12.75" x14ac:dyDescent="0.2">
      <c r="A2944" s="5"/>
      <c r="B2944" s="5"/>
      <c r="C2944" s="9"/>
      <c r="D2944" s="9"/>
      <c r="E2944" s="9"/>
      <c r="F2944" s="9"/>
      <c r="G2944" s="9"/>
      <c r="H2944" s="9"/>
      <c r="U2944" s="11"/>
      <c r="V2944" s="11"/>
      <c r="W2944" s="11"/>
    </row>
    <row r="2945" spans="1:23" ht="12.75" x14ac:dyDescent="0.2">
      <c r="A2945" s="5"/>
      <c r="B2945" s="5"/>
      <c r="C2945" s="9"/>
      <c r="D2945" s="9"/>
      <c r="E2945" s="9"/>
      <c r="F2945" s="9"/>
      <c r="G2945" s="9"/>
      <c r="H2945" s="9"/>
      <c r="U2945" s="11"/>
      <c r="V2945" s="11"/>
      <c r="W2945" s="11"/>
    </row>
    <row r="2946" spans="1:23" ht="12.75" x14ac:dyDescent="0.2">
      <c r="A2946" s="5"/>
      <c r="B2946" s="5"/>
      <c r="C2946" s="9"/>
      <c r="D2946" s="9"/>
      <c r="E2946" s="9"/>
      <c r="F2946" s="9"/>
      <c r="G2946" s="9"/>
      <c r="H2946" s="9"/>
      <c r="U2946" s="11"/>
      <c r="V2946" s="11"/>
      <c r="W2946" s="11"/>
    </row>
    <row r="2947" spans="1:23" ht="12.75" x14ac:dyDescent="0.2">
      <c r="A2947" s="5"/>
      <c r="B2947" s="5"/>
      <c r="C2947" s="9"/>
      <c r="D2947" s="9"/>
      <c r="E2947" s="9"/>
      <c r="F2947" s="9"/>
      <c r="G2947" s="9"/>
      <c r="H2947" s="9"/>
      <c r="U2947" s="11"/>
      <c r="V2947" s="11"/>
      <c r="W2947" s="11"/>
    </row>
    <row r="2948" spans="1:23" ht="12.75" x14ac:dyDescent="0.2">
      <c r="A2948" s="5"/>
      <c r="B2948" s="5"/>
      <c r="C2948" s="9"/>
      <c r="D2948" s="9"/>
      <c r="E2948" s="9"/>
      <c r="F2948" s="9"/>
      <c r="G2948" s="9"/>
      <c r="H2948" s="9"/>
      <c r="U2948" s="11"/>
      <c r="V2948" s="11"/>
      <c r="W2948" s="11"/>
    </row>
    <row r="2949" spans="1:23" ht="12.75" x14ac:dyDescent="0.2">
      <c r="A2949" s="5"/>
      <c r="B2949" s="5"/>
      <c r="C2949" s="9"/>
      <c r="D2949" s="9"/>
      <c r="E2949" s="9"/>
      <c r="F2949" s="9"/>
      <c r="G2949" s="9"/>
      <c r="H2949" s="9"/>
      <c r="U2949" s="11"/>
      <c r="V2949" s="11"/>
      <c r="W2949" s="11"/>
    </row>
    <row r="2950" spans="1:23" ht="12.75" x14ac:dyDescent="0.2">
      <c r="A2950" s="5"/>
      <c r="B2950" s="5"/>
      <c r="C2950" s="9"/>
      <c r="D2950" s="9"/>
      <c r="E2950" s="9"/>
      <c r="F2950" s="9"/>
      <c r="G2950" s="9"/>
      <c r="H2950" s="9"/>
      <c r="U2950" s="11"/>
      <c r="V2950" s="11"/>
      <c r="W2950" s="11"/>
    </row>
    <row r="2951" spans="1:23" ht="12.75" x14ac:dyDescent="0.2">
      <c r="A2951" s="5"/>
      <c r="B2951" s="5"/>
      <c r="C2951" s="9"/>
      <c r="D2951" s="9"/>
      <c r="E2951" s="9"/>
      <c r="F2951" s="9"/>
      <c r="G2951" s="9"/>
      <c r="H2951" s="9"/>
      <c r="U2951" s="11"/>
      <c r="V2951" s="11"/>
      <c r="W2951" s="11"/>
    </row>
    <row r="2952" spans="1:23" ht="12.75" x14ac:dyDescent="0.2">
      <c r="A2952" s="5"/>
      <c r="B2952" s="5"/>
      <c r="C2952" s="9"/>
      <c r="D2952" s="9"/>
      <c r="E2952" s="9"/>
      <c r="F2952" s="9"/>
      <c r="G2952" s="9"/>
      <c r="H2952" s="9"/>
      <c r="U2952" s="11"/>
      <c r="V2952" s="11"/>
      <c r="W2952" s="11"/>
    </row>
    <row r="2953" spans="1:23" ht="12.75" x14ac:dyDescent="0.2">
      <c r="A2953" s="5"/>
      <c r="B2953" s="5"/>
      <c r="C2953" s="9"/>
      <c r="D2953" s="9"/>
      <c r="E2953" s="9"/>
      <c r="F2953" s="9"/>
      <c r="G2953" s="9"/>
      <c r="H2953" s="9"/>
      <c r="U2953" s="11"/>
      <c r="V2953" s="11"/>
      <c r="W2953" s="11"/>
    </row>
    <row r="2954" spans="1:23" ht="12.75" x14ac:dyDescent="0.2">
      <c r="A2954" s="5"/>
      <c r="B2954" s="5"/>
      <c r="C2954" s="9"/>
      <c r="D2954" s="9"/>
      <c r="E2954" s="9"/>
      <c r="F2954" s="9"/>
      <c r="G2954" s="9"/>
      <c r="H2954" s="9"/>
      <c r="U2954" s="11"/>
      <c r="V2954" s="11"/>
      <c r="W2954" s="11"/>
    </row>
    <row r="2955" spans="1:23" ht="12.75" x14ac:dyDescent="0.2">
      <c r="A2955" s="5"/>
      <c r="B2955" s="5"/>
      <c r="C2955" s="9"/>
      <c r="D2955" s="9"/>
      <c r="E2955" s="9"/>
      <c r="F2955" s="9"/>
      <c r="G2955" s="9"/>
      <c r="H2955" s="9"/>
      <c r="U2955" s="11"/>
      <c r="V2955" s="11"/>
      <c r="W2955" s="11"/>
    </row>
    <row r="2956" spans="1:23" ht="12.75" x14ac:dyDescent="0.2">
      <c r="A2956" s="5"/>
      <c r="B2956" s="5"/>
      <c r="C2956" s="9"/>
      <c r="D2956" s="9"/>
      <c r="E2956" s="9"/>
      <c r="F2956" s="9"/>
      <c r="G2956" s="9"/>
      <c r="H2956" s="9"/>
      <c r="U2956" s="11"/>
      <c r="V2956" s="11"/>
      <c r="W2956" s="11"/>
    </row>
    <row r="2957" spans="1:23" ht="12.75" x14ac:dyDescent="0.2">
      <c r="A2957" s="5"/>
      <c r="B2957" s="5"/>
      <c r="C2957" s="9"/>
      <c r="D2957" s="9"/>
      <c r="E2957" s="9"/>
      <c r="F2957" s="9"/>
      <c r="G2957" s="9"/>
      <c r="H2957" s="9"/>
      <c r="U2957" s="11"/>
      <c r="V2957" s="11"/>
      <c r="W2957" s="11"/>
    </row>
    <row r="2958" spans="1:23" ht="12.75" x14ac:dyDescent="0.2">
      <c r="A2958" s="5"/>
      <c r="B2958" s="5"/>
      <c r="C2958" s="9"/>
      <c r="D2958" s="9"/>
      <c r="E2958" s="9"/>
      <c r="F2958" s="9"/>
      <c r="G2958" s="9"/>
      <c r="H2958" s="9"/>
      <c r="U2958" s="11"/>
      <c r="V2958" s="11"/>
      <c r="W2958" s="11"/>
    </row>
    <row r="2959" spans="1:23" ht="12.75" x14ac:dyDescent="0.2">
      <c r="A2959" s="5"/>
      <c r="B2959" s="5"/>
      <c r="C2959" s="9"/>
      <c r="D2959" s="9"/>
      <c r="E2959" s="9"/>
      <c r="F2959" s="9"/>
      <c r="G2959" s="9"/>
      <c r="H2959" s="9"/>
      <c r="U2959" s="11"/>
      <c r="V2959" s="11"/>
      <c r="W2959" s="11"/>
    </row>
    <row r="2960" spans="1:23" ht="12.75" x14ac:dyDescent="0.2">
      <c r="A2960" s="5"/>
      <c r="B2960" s="5"/>
      <c r="C2960" s="9"/>
      <c r="D2960" s="9"/>
      <c r="E2960" s="9"/>
      <c r="F2960" s="9"/>
      <c r="G2960" s="9"/>
      <c r="H2960" s="9"/>
      <c r="U2960" s="11"/>
      <c r="V2960" s="11"/>
      <c r="W2960" s="11"/>
    </row>
    <row r="2961" spans="1:23" ht="12.75" x14ac:dyDescent="0.2">
      <c r="A2961" s="5"/>
      <c r="B2961" s="5"/>
      <c r="C2961" s="9"/>
      <c r="D2961" s="9"/>
      <c r="E2961" s="9"/>
      <c r="F2961" s="9"/>
      <c r="G2961" s="9"/>
      <c r="H2961" s="9"/>
      <c r="U2961" s="11"/>
      <c r="V2961" s="11"/>
      <c r="W2961" s="11"/>
    </row>
    <row r="2962" spans="1:23" ht="12.75" x14ac:dyDescent="0.2">
      <c r="A2962" s="5"/>
      <c r="B2962" s="5"/>
      <c r="C2962" s="9"/>
      <c r="D2962" s="9"/>
      <c r="E2962" s="9"/>
      <c r="F2962" s="9"/>
      <c r="G2962" s="9"/>
      <c r="H2962" s="9"/>
      <c r="U2962" s="11"/>
      <c r="V2962" s="11"/>
      <c r="W2962" s="11"/>
    </row>
    <row r="2963" spans="1:23" ht="12.75" x14ac:dyDescent="0.2">
      <c r="A2963" s="5"/>
      <c r="B2963" s="5"/>
      <c r="C2963" s="9"/>
      <c r="D2963" s="9"/>
      <c r="E2963" s="9"/>
      <c r="F2963" s="9"/>
      <c r="G2963" s="9"/>
      <c r="H2963" s="9"/>
      <c r="U2963" s="11"/>
      <c r="V2963" s="11"/>
      <c r="W2963" s="11"/>
    </row>
    <row r="2964" spans="1:23" ht="12.75" x14ac:dyDescent="0.2">
      <c r="A2964" s="5"/>
      <c r="B2964" s="5"/>
      <c r="C2964" s="9"/>
      <c r="D2964" s="9"/>
      <c r="E2964" s="9"/>
      <c r="F2964" s="9"/>
      <c r="G2964" s="9"/>
      <c r="H2964" s="9"/>
      <c r="U2964" s="11"/>
      <c r="V2964" s="11"/>
      <c r="W2964" s="11"/>
    </row>
    <row r="2965" spans="1:23" ht="12.75" x14ac:dyDescent="0.2">
      <c r="A2965" s="5"/>
      <c r="B2965" s="5"/>
      <c r="C2965" s="9"/>
      <c r="D2965" s="9"/>
      <c r="E2965" s="9"/>
      <c r="F2965" s="9"/>
      <c r="G2965" s="9"/>
      <c r="H2965" s="9"/>
      <c r="U2965" s="11"/>
      <c r="V2965" s="11"/>
      <c r="W2965" s="11"/>
    </row>
    <row r="2966" spans="1:23" ht="12.75" x14ac:dyDescent="0.2">
      <c r="A2966" s="5"/>
      <c r="B2966" s="5"/>
      <c r="C2966" s="9"/>
      <c r="D2966" s="9"/>
      <c r="E2966" s="9"/>
      <c r="F2966" s="9"/>
      <c r="G2966" s="9"/>
      <c r="H2966" s="9"/>
      <c r="U2966" s="11"/>
      <c r="V2966" s="11"/>
      <c r="W2966" s="11"/>
    </row>
    <row r="2967" spans="1:23" ht="12.75" x14ac:dyDescent="0.2">
      <c r="A2967" s="5"/>
      <c r="B2967" s="5"/>
      <c r="C2967" s="9"/>
      <c r="D2967" s="9"/>
      <c r="E2967" s="9"/>
      <c r="F2967" s="9"/>
      <c r="G2967" s="9"/>
      <c r="H2967" s="9"/>
      <c r="U2967" s="11"/>
      <c r="V2967" s="11"/>
      <c r="W2967" s="11"/>
    </row>
    <row r="2968" spans="1:23" ht="12.75" x14ac:dyDescent="0.2">
      <c r="A2968" s="5"/>
      <c r="B2968" s="5"/>
      <c r="C2968" s="9"/>
      <c r="D2968" s="9"/>
      <c r="E2968" s="9"/>
      <c r="F2968" s="9"/>
      <c r="G2968" s="9"/>
      <c r="H2968" s="9"/>
      <c r="U2968" s="11"/>
      <c r="V2968" s="11"/>
      <c r="W2968" s="11"/>
    </row>
    <row r="2969" spans="1:23" ht="12.75" x14ac:dyDescent="0.2">
      <c r="A2969" s="5"/>
      <c r="B2969" s="5"/>
      <c r="C2969" s="9"/>
      <c r="D2969" s="9"/>
      <c r="E2969" s="9"/>
      <c r="F2969" s="9"/>
      <c r="G2969" s="9"/>
      <c r="H2969" s="9"/>
      <c r="U2969" s="11"/>
      <c r="V2969" s="11"/>
      <c r="W2969" s="11"/>
    </row>
    <row r="2970" spans="1:23" ht="12.75" x14ac:dyDescent="0.2">
      <c r="A2970" s="5"/>
      <c r="B2970" s="5"/>
      <c r="C2970" s="9"/>
      <c r="D2970" s="9"/>
      <c r="E2970" s="9"/>
      <c r="F2970" s="9"/>
      <c r="G2970" s="9"/>
      <c r="H2970" s="9"/>
      <c r="U2970" s="11"/>
      <c r="V2970" s="11"/>
      <c r="W2970" s="11"/>
    </row>
    <row r="2971" spans="1:23" ht="12.75" x14ac:dyDescent="0.2">
      <c r="A2971" s="5"/>
      <c r="B2971" s="5"/>
      <c r="C2971" s="9"/>
      <c r="D2971" s="9"/>
      <c r="E2971" s="9"/>
      <c r="F2971" s="9"/>
      <c r="G2971" s="9"/>
      <c r="H2971" s="9"/>
      <c r="U2971" s="11"/>
      <c r="V2971" s="11"/>
      <c r="W2971" s="11"/>
    </row>
    <row r="2972" spans="1:23" ht="12.75" x14ac:dyDescent="0.2">
      <c r="A2972" s="5"/>
      <c r="B2972" s="5"/>
      <c r="C2972" s="9"/>
      <c r="D2972" s="9"/>
      <c r="E2972" s="9"/>
      <c r="F2972" s="9"/>
      <c r="G2972" s="9"/>
      <c r="H2972" s="9"/>
      <c r="U2972" s="11"/>
      <c r="V2972" s="11"/>
      <c r="W2972" s="11"/>
    </row>
    <row r="2973" spans="1:23" ht="12.75" x14ac:dyDescent="0.2">
      <c r="A2973" s="5"/>
      <c r="B2973" s="5"/>
      <c r="C2973" s="9"/>
      <c r="D2973" s="9"/>
      <c r="E2973" s="9"/>
      <c r="F2973" s="9"/>
      <c r="G2973" s="9"/>
      <c r="H2973" s="9"/>
      <c r="U2973" s="11"/>
      <c r="V2973" s="11"/>
      <c r="W2973" s="11"/>
    </row>
    <row r="2974" spans="1:23" ht="12.75" x14ac:dyDescent="0.2">
      <c r="A2974" s="5"/>
      <c r="B2974" s="5"/>
      <c r="C2974" s="9"/>
      <c r="D2974" s="9"/>
      <c r="E2974" s="9"/>
      <c r="F2974" s="9"/>
      <c r="G2974" s="9"/>
      <c r="H2974" s="9"/>
      <c r="U2974" s="11"/>
      <c r="V2974" s="11"/>
      <c r="W2974" s="11"/>
    </row>
    <row r="2975" spans="1:23" ht="12.75" x14ac:dyDescent="0.2">
      <c r="A2975" s="5"/>
      <c r="B2975" s="5"/>
      <c r="C2975" s="9"/>
      <c r="D2975" s="9"/>
      <c r="E2975" s="9"/>
      <c r="F2975" s="9"/>
      <c r="G2975" s="9"/>
      <c r="H2975" s="9"/>
      <c r="U2975" s="11"/>
      <c r="V2975" s="11"/>
      <c r="W2975" s="11"/>
    </row>
    <row r="2976" spans="1:23" ht="12.75" x14ac:dyDescent="0.2">
      <c r="A2976" s="5"/>
      <c r="B2976" s="5"/>
      <c r="C2976" s="9"/>
      <c r="D2976" s="9"/>
      <c r="E2976" s="9"/>
      <c r="F2976" s="9"/>
      <c r="G2976" s="9"/>
      <c r="H2976" s="9"/>
      <c r="U2976" s="11"/>
      <c r="V2976" s="11"/>
      <c r="W2976" s="11"/>
    </row>
    <row r="2977" spans="1:23" ht="12.75" x14ac:dyDescent="0.2">
      <c r="A2977" s="5"/>
      <c r="B2977" s="5"/>
      <c r="C2977" s="9"/>
      <c r="D2977" s="9"/>
      <c r="E2977" s="9"/>
      <c r="F2977" s="9"/>
      <c r="G2977" s="9"/>
      <c r="H2977" s="9"/>
      <c r="U2977" s="11"/>
      <c r="V2977" s="11"/>
      <c r="W2977" s="11"/>
    </row>
    <row r="2978" spans="1:23" ht="12.75" x14ac:dyDescent="0.2">
      <c r="A2978" s="5"/>
      <c r="B2978" s="5"/>
      <c r="C2978" s="9"/>
      <c r="D2978" s="9"/>
      <c r="E2978" s="9"/>
      <c r="F2978" s="9"/>
      <c r="G2978" s="9"/>
      <c r="H2978" s="9"/>
      <c r="U2978" s="11"/>
      <c r="V2978" s="11"/>
      <c r="W2978" s="11"/>
    </row>
    <row r="2979" spans="1:23" ht="12.75" x14ac:dyDescent="0.2">
      <c r="A2979" s="5"/>
      <c r="B2979" s="5"/>
      <c r="C2979" s="9"/>
      <c r="D2979" s="9"/>
      <c r="E2979" s="9"/>
      <c r="F2979" s="9"/>
      <c r="G2979" s="9"/>
      <c r="H2979" s="9"/>
      <c r="U2979" s="11"/>
      <c r="V2979" s="11"/>
      <c r="W2979" s="11"/>
    </row>
    <row r="2980" spans="1:23" ht="12.75" x14ac:dyDescent="0.2">
      <c r="A2980" s="5"/>
      <c r="B2980" s="5"/>
      <c r="C2980" s="9"/>
      <c r="D2980" s="9"/>
      <c r="E2980" s="9"/>
      <c r="F2980" s="9"/>
      <c r="G2980" s="9"/>
      <c r="H2980" s="9"/>
      <c r="U2980" s="11"/>
      <c r="V2980" s="11"/>
      <c r="W2980" s="11"/>
    </row>
    <row r="2981" spans="1:23" ht="12.75" x14ac:dyDescent="0.2">
      <c r="A2981" s="5"/>
      <c r="B2981" s="5"/>
      <c r="C2981" s="9"/>
      <c r="D2981" s="9"/>
      <c r="E2981" s="9"/>
      <c r="F2981" s="9"/>
      <c r="G2981" s="9"/>
      <c r="H2981" s="9"/>
      <c r="U2981" s="11"/>
      <c r="V2981" s="11"/>
      <c r="W2981" s="11"/>
    </row>
    <row r="2982" spans="1:23" ht="12.75" x14ac:dyDescent="0.2">
      <c r="A2982" s="5"/>
      <c r="B2982" s="5"/>
      <c r="C2982" s="9"/>
      <c r="D2982" s="9"/>
      <c r="E2982" s="9"/>
      <c r="F2982" s="9"/>
      <c r="G2982" s="9"/>
      <c r="H2982" s="9"/>
      <c r="U2982" s="11"/>
      <c r="V2982" s="11"/>
      <c r="W2982" s="11"/>
    </row>
    <row r="2983" spans="1:23" ht="12.75" x14ac:dyDescent="0.2">
      <c r="A2983" s="5"/>
      <c r="B2983" s="5"/>
      <c r="C2983" s="9"/>
      <c r="D2983" s="9"/>
      <c r="E2983" s="9"/>
      <c r="F2983" s="9"/>
      <c r="G2983" s="9"/>
      <c r="H2983" s="9"/>
      <c r="U2983" s="11"/>
      <c r="V2983" s="11"/>
      <c r="W2983" s="11"/>
    </row>
    <row r="2984" spans="1:23" ht="12.75" x14ac:dyDescent="0.2">
      <c r="A2984" s="5"/>
      <c r="B2984" s="5"/>
      <c r="C2984" s="9"/>
      <c r="D2984" s="9"/>
      <c r="E2984" s="9"/>
      <c r="F2984" s="9"/>
      <c r="G2984" s="9"/>
      <c r="H2984" s="9"/>
      <c r="U2984" s="11"/>
      <c r="V2984" s="11"/>
      <c r="W2984" s="11"/>
    </row>
    <row r="2985" spans="1:23" ht="12.75" x14ac:dyDescent="0.2">
      <c r="A2985" s="5"/>
      <c r="B2985" s="5"/>
      <c r="C2985" s="9"/>
      <c r="D2985" s="9"/>
      <c r="E2985" s="9"/>
      <c r="F2985" s="9"/>
      <c r="G2985" s="9"/>
      <c r="H2985" s="9"/>
      <c r="U2985" s="11"/>
      <c r="V2985" s="11"/>
      <c r="W2985" s="11"/>
    </row>
    <row r="2986" spans="1:23" ht="12.75" x14ac:dyDescent="0.2">
      <c r="A2986" s="5"/>
      <c r="B2986" s="5"/>
      <c r="C2986" s="9"/>
      <c r="D2986" s="9"/>
      <c r="E2986" s="9"/>
      <c r="F2986" s="9"/>
      <c r="G2986" s="9"/>
      <c r="H2986" s="9"/>
      <c r="U2986" s="11"/>
      <c r="V2986" s="11"/>
      <c r="W2986" s="11"/>
    </row>
    <row r="2987" spans="1:23" ht="12.75" x14ac:dyDescent="0.2">
      <c r="A2987" s="5"/>
      <c r="B2987" s="5"/>
      <c r="C2987" s="9"/>
      <c r="D2987" s="9"/>
      <c r="E2987" s="9"/>
      <c r="F2987" s="9"/>
      <c r="G2987" s="9"/>
      <c r="H2987" s="9"/>
      <c r="U2987" s="11"/>
      <c r="V2987" s="11"/>
      <c r="W2987" s="11"/>
    </row>
    <row r="2988" spans="1:23" ht="12.75" x14ac:dyDescent="0.2">
      <c r="A2988" s="5"/>
      <c r="B2988" s="5"/>
      <c r="C2988" s="9"/>
      <c r="D2988" s="9"/>
      <c r="E2988" s="9"/>
      <c r="F2988" s="9"/>
      <c r="G2988" s="9"/>
      <c r="H2988" s="9"/>
      <c r="U2988" s="11"/>
      <c r="V2988" s="11"/>
      <c r="W2988" s="11"/>
    </row>
    <row r="2989" spans="1:23" ht="12.75" x14ac:dyDescent="0.2">
      <c r="A2989" s="5"/>
      <c r="B2989" s="5"/>
      <c r="C2989" s="9"/>
      <c r="D2989" s="9"/>
      <c r="E2989" s="9"/>
      <c r="F2989" s="9"/>
      <c r="G2989" s="9"/>
      <c r="H2989" s="9"/>
      <c r="U2989" s="11"/>
      <c r="V2989" s="11"/>
      <c r="W2989" s="11"/>
    </row>
    <row r="2990" spans="1:23" ht="12.75" x14ac:dyDescent="0.2">
      <c r="A2990" s="5"/>
      <c r="B2990" s="5"/>
      <c r="C2990" s="9"/>
      <c r="D2990" s="9"/>
      <c r="E2990" s="9"/>
      <c r="F2990" s="9"/>
      <c r="G2990" s="9"/>
      <c r="H2990" s="9"/>
      <c r="U2990" s="11"/>
      <c r="V2990" s="11"/>
      <c r="W2990" s="11"/>
    </row>
    <row r="2991" spans="1:23" ht="12.75" x14ac:dyDescent="0.2">
      <c r="A2991" s="5"/>
      <c r="B2991" s="5"/>
      <c r="C2991" s="9"/>
      <c r="D2991" s="9"/>
      <c r="E2991" s="9"/>
      <c r="F2991" s="9"/>
      <c r="G2991" s="9"/>
      <c r="H2991" s="9"/>
      <c r="U2991" s="11"/>
      <c r="V2991" s="11"/>
      <c r="W2991" s="11"/>
    </row>
    <row r="2992" spans="1:23" ht="12.75" x14ac:dyDescent="0.2">
      <c r="A2992" s="5"/>
      <c r="B2992" s="5"/>
      <c r="C2992" s="9"/>
      <c r="D2992" s="9"/>
      <c r="E2992" s="9"/>
      <c r="F2992" s="9"/>
      <c r="G2992" s="9"/>
      <c r="H2992" s="9"/>
      <c r="U2992" s="11"/>
      <c r="V2992" s="11"/>
      <c r="W2992" s="11"/>
    </row>
    <row r="2993" spans="1:23" ht="12.75" x14ac:dyDescent="0.2">
      <c r="A2993" s="5"/>
      <c r="B2993" s="5"/>
      <c r="C2993" s="9"/>
      <c r="D2993" s="9"/>
      <c r="E2993" s="9"/>
      <c r="F2993" s="9"/>
      <c r="G2993" s="9"/>
      <c r="H2993" s="9"/>
      <c r="U2993" s="11"/>
      <c r="V2993" s="11"/>
      <c r="W2993" s="11"/>
    </row>
    <row r="2994" spans="1:23" ht="12.75" x14ac:dyDescent="0.2">
      <c r="A2994" s="5"/>
      <c r="B2994" s="5"/>
      <c r="C2994" s="9"/>
      <c r="D2994" s="9"/>
      <c r="E2994" s="9"/>
      <c r="F2994" s="9"/>
      <c r="G2994" s="9"/>
      <c r="H2994" s="9"/>
      <c r="U2994" s="11"/>
      <c r="V2994" s="11"/>
      <c r="W2994" s="11"/>
    </row>
    <row r="2995" spans="1:23" ht="12.75" x14ac:dyDescent="0.2">
      <c r="A2995" s="5"/>
      <c r="B2995" s="5"/>
      <c r="C2995" s="9"/>
      <c r="D2995" s="9"/>
      <c r="E2995" s="9"/>
      <c r="F2995" s="9"/>
      <c r="G2995" s="9"/>
      <c r="H2995" s="9"/>
      <c r="U2995" s="11"/>
      <c r="V2995" s="11"/>
      <c r="W2995" s="11"/>
    </row>
    <row r="2996" spans="1:23" ht="12.75" x14ac:dyDescent="0.2">
      <c r="A2996" s="5"/>
      <c r="B2996" s="5"/>
      <c r="C2996" s="9"/>
      <c r="D2996" s="9"/>
      <c r="E2996" s="9"/>
      <c r="F2996" s="9"/>
      <c r="G2996" s="9"/>
      <c r="H2996" s="9"/>
      <c r="U2996" s="11"/>
      <c r="V2996" s="11"/>
      <c r="W2996" s="11"/>
    </row>
    <row r="2997" spans="1:23" ht="12.75" x14ac:dyDescent="0.2">
      <c r="A2997" s="5"/>
      <c r="B2997" s="5"/>
      <c r="C2997" s="9"/>
      <c r="D2997" s="9"/>
      <c r="E2997" s="9"/>
      <c r="F2997" s="9"/>
      <c r="G2997" s="9"/>
      <c r="H2997" s="9"/>
      <c r="U2997" s="11"/>
      <c r="V2997" s="11"/>
      <c r="W2997" s="11"/>
    </row>
    <row r="2998" spans="1:23" ht="12.75" x14ac:dyDescent="0.2">
      <c r="A2998" s="5"/>
      <c r="B2998" s="5"/>
      <c r="C2998" s="9"/>
      <c r="D2998" s="9"/>
      <c r="E2998" s="9"/>
      <c r="F2998" s="9"/>
      <c r="G2998" s="9"/>
      <c r="H2998" s="9"/>
      <c r="U2998" s="11"/>
      <c r="V2998" s="11"/>
      <c r="W2998" s="11"/>
    </row>
    <row r="2999" spans="1:23" ht="12.75" x14ac:dyDescent="0.2">
      <c r="A2999" s="5"/>
      <c r="B2999" s="5"/>
      <c r="C2999" s="9"/>
      <c r="D2999" s="9"/>
      <c r="E2999" s="9"/>
      <c r="F2999" s="9"/>
      <c r="G2999" s="9"/>
      <c r="H2999" s="9"/>
      <c r="U2999" s="11"/>
      <c r="V2999" s="11"/>
      <c r="W2999" s="11"/>
    </row>
    <row r="3000" spans="1:23" ht="12.75" x14ac:dyDescent="0.2">
      <c r="A3000" s="5"/>
      <c r="B3000" s="5"/>
      <c r="C3000" s="9"/>
      <c r="D3000" s="9"/>
      <c r="E3000" s="9"/>
      <c r="F3000" s="9"/>
      <c r="G3000" s="9"/>
      <c r="H3000" s="9"/>
      <c r="U3000" s="11"/>
      <c r="V3000" s="11"/>
      <c r="W3000" s="11"/>
    </row>
    <row r="3001" spans="1:23" ht="12.75" x14ac:dyDescent="0.2">
      <c r="A3001" s="5"/>
      <c r="B3001" s="5"/>
      <c r="C3001" s="9"/>
      <c r="D3001" s="9"/>
      <c r="E3001" s="9"/>
      <c r="F3001" s="9"/>
      <c r="G3001" s="9"/>
      <c r="H3001" s="9"/>
      <c r="U3001" s="11"/>
      <c r="V3001" s="11"/>
      <c r="W3001" s="11"/>
    </row>
    <row r="3002" spans="1:23" ht="12.75" x14ac:dyDescent="0.2">
      <c r="A3002" s="5"/>
      <c r="B3002" s="5"/>
      <c r="C3002" s="9"/>
      <c r="D3002" s="9"/>
      <c r="E3002" s="9"/>
      <c r="F3002" s="9"/>
      <c r="G3002" s="9"/>
      <c r="H3002" s="9"/>
      <c r="U3002" s="11"/>
      <c r="V3002" s="11"/>
      <c r="W3002" s="11"/>
    </row>
    <row r="3003" spans="1:23" ht="12.75" x14ac:dyDescent="0.2">
      <c r="A3003" s="5"/>
      <c r="B3003" s="5"/>
      <c r="C3003" s="9"/>
      <c r="D3003" s="9"/>
      <c r="E3003" s="9"/>
      <c r="F3003" s="9"/>
      <c r="G3003" s="9"/>
      <c r="H3003" s="9"/>
      <c r="U3003" s="11"/>
      <c r="V3003" s="11"/>
      <c r="W3003" s="11"/>
    </row>
    <row r="3004" spans="1:23" ht="12.75" x14ac:dyDescent="0.2">
      <c r="A3004" s="5"/>
      <c r="B3004" s="5"/>
      <c r="C3004" s="9"/>
      <c r="D3004" s="9"/>
      <c r="E3004" s="9"/>
      <c r="F3004" s="9"/>
      <c r="G3004" s="9"/>
      <c r="H3004" s="9"/>
      <c r="U3004" s="11"/>
      <c r="V3004" s="11"/>
      <c r="W3004" s="11"/>
    </row>
    <row r="3005" spans="1:23" ht="12.75" x14ac:dyDescent="0.2">
      <c r="A3005" s="5"/>
      <c r="B3005" s="5"/>
      <c r="C3005" s="9"/>
      <c r="D3005" s="9"/>
      <c r="E3005" s="9"/>
      <c r="F3005" s="9"/>
      <c r="G3005" s="9"/>
      <c r="H3005" s="9"/>
      <c r="U3005" s="11"/>
      <c r="V3005" s="11"/>
      <c r="W3005" s="11"/>
    </row>
    <row r="3006" spans="1:23" ht="12.75" x14ac:dyDescent="0.2">
      <c r="A3006" s="5"/>
      <c r="B3006" s="5"/>
      <c r="C3006" s="9"/>
      <c r="D3006" s="9"/>
      <c r="E3006" s="9"/>
      <c r="F3006" s="9"/>
      <c r="G3006" s="9"/>
      <c r="H3006" s="9"/>
      <c r="U3006" s="11"/>
      <c r="V3006" s="11"/>
      <c r="W3006" s="11"/>
    </row>
    <row r="3007" spans="1:23" ht="12.75" x14ac:dyDescent="0.2">
      <c r="A3007" s="5"/>
      <c r="B3007" s="5"/>
      <c r="C3007" s="9"/>
      <c r="D3007" s="9"/>
      <c r="E3007" s="9"/>
      <c r="F3007" s="9"/>
      <c r="G3007" s="9"/>
      <c r="H3007" s="9"/>
      <c r="U3007" s="11"/>
      <c r="V3007" s="11"/>
      <c r="W3007" s="11"/>
    </row>
    <row r="3008" spans="1:23" ht="12.75" x14ac:dyDescent="0.2">
      <c r="A3008" s="5"/>
      <c r="B3008" s="5"/>
      <c r="C3008" s="9"/>
      <c r="D3008" s="9"/>
      <c r="E3008" s="9"/>
      <c r="F3008" s="9"/>
      <c r="G3008" s="9"/>
      <c r="H3008" s="9"/>
      <c r="U3008" s="11"/>
      <c r="V3008" s="11"/>
      <c r="W3008" s="11"/>
    </row>
    <row r="3009" spans="1:23" ht="12.75" x14ac:dyDescent="0.2">
      <c r="A3009" s="5"/>
      <c r="B3009" s="5"/>
      <c r="C3009" s="9"/>
      <c r="D3009" s="9"/>
      <c r="E3009" s="9"/>
      <c r="F3009" s="9"/>
      <c r="G3009" s="9"/>
      <c r="H3009" s="9"/>
      <c r="U3009" s="11"/>
      <c r="V3009" s="11"/>
      <c r="W3009" s="11"/>
    </row>
    <row r="3010" spans="1:23" ht="12.75" x14ac:dyDescent="0.2">
      <c r="A3010" s="5"/>
      <c r="B3010" s="5"/>
      <c r="C3010" s="9"/>
      <c r="D3010" s="9"/>
      <c r="E3010" s="9"/>
      <c r="F3010" s="9"/>
      <c r="G3010" s="9"/>
      <c r="H3010" s="9"/>
      <c r="U3010" s="11"/>
      <c r="V3010" s="11"/>
      <c r="W3010" s="11"/>
    </row>
    <row r="3011" spans="1:23" ht="12.75" x14ac:dyDescent="0.2">
      <c r="A3011" s="5"/>
      <c r="B3011" s="5"/>
      <c r="C3011" s="9"/>
      <c r="D3011" s="9"/>
      <c r="E3011" s="9"/>
      <c r="F3011" s="9"/>
      <c r="G3011" s="9"/>
      <c r="H3011" s="9"/>
      <c r="U3011" s="11"/>
      <c r="V3011" s="11"/>
      <c r="W3011" s="11"/>
    </row>
    <row r="3012" spans="1:23" ht="12.75" x14ac:dyDescent="0.2">
      <c r="A3012" s="5"/>
      <c r="B3012" s="5"/>
      <c r="C3012" s="9"/>
      <c r="D3012" s="9"/>
      <c r="E3012" s="9"/>
      <c r="F3012" s="9"/>
      <c r="G3012" s="9"/>
      <c r="H3012" s="9"/>
      <c r="U3012" s="11"/>
      <c r="V3012" s="11"/>
      <c r="W3012" s="11"/>
    </row>
    <row r="3013" spans="1:23" ht="12.75" x14ac:dyDescent="0.2">
      <c r="A3013" s="5"/>
      <c r="B3013" s="5"/>
      <c r="C3013" s="9"/>
      <c r="D3013" s="9"/>
      <c r="E3013" s="9"/>
      <c r="F3013" s="9"/>
      <c r="G3013" s="9"/>
      <c r="H3013" s="9"/>
      <c r="U3013" s="11"/>
      <c r="V3013" s="11"/>
      <c r="W3013" s="11"/>
    </row>
    <row r="3014" spans="1:23" ht="12.75" x14ac:dyDescent="0.2">
      <c r="A3014" s="5"/>
      <c r="B3014" s="5"/>
      <c r="C3014" s="9"/>
      <c r="D3014" s="9"/>
      <c r="E3014" s="9"/>
      <c r="F3014" s="9"/>
      <c r="G3014" s="9"/>
      <c r="H3014" s="9"/>
      <c r="U3014" s="11"/>
      <c r="V3014" s="11"/>
      <c r="W3014" s="11"/>
    </row>
    <row r="3015" spans="1:23" ht="12.75" x14ac:dyDescent="0.2">
      <c r="A3015" s="5"/>
      <c r="B3015" s="5"/>
      <c r="C3015" s="9"/>
      <c r="D3015" s="9"/>
      <c r="E3015" s="9"/>
      <c r="F3015" s="9"/>
      <c r="G3015" s="9"/>
      <c r="H3015" s="9"/>
      <c r="U3015" s="11"/>
      <c r="V3015" s="11"/>
      <c r="W3015" s="11"/>
    </row>
    <row r="3016" spans="1:23" ht="12.75" x14ac:dyDescent="0.2">
      <c r="A3016" s="5"/>
      <c r="B3016" s="5"/>
      <c r="C3016" s="9"/>
      <c r="D3016" s="9"/>
      <c r="E3016" s="9"/>
      <c r="F3016" s="9"/>
      <c r="G3016" s="9"/>
      <c r="H3016" s="9"/>
      <c r="U3016" s="11"/>
      <c r="V3016" s="11"/>
      <c r="W3016" s="11"/>
    </row>
    <row r="3017" spans="1:23" ht="12.75" x14ac:dyDescent="0.2">
      <c r="A3017" s="5"/>
      <c r="B3017" s="5"/>
      <c r="C3017" s="9"/>
      <c r="D3017" s="9"/>
      <c r="E3017" s="9"/>
      <c r="F3017" s="9"/>
      <c r="G3017" s="9"/>
      <c r="H3017" s="9"/>
      <c r="U3017" s="11"/>
      <c r="V3017" s="11"/>
      <c r="W3017" s="11"/>
    </row>
    <row r="3018" spans="1:23" ht="12.75" x14ac:dyDescent="0.2">
      <c r="A3018" s="5"/>
      <c r="B3018" s="5"/>
      <c r="C3018" s="9"/>
      <c r="D3018" s="9"/>
      <c r="E3018" s="9"/>
      <c r="F3018" s="9"/>
      <c r="G3018" s="9"/>
      <c r="H3018" s="9"/>
      <c r="U3018" s="11"/>
      <c r="V3018" s="11"/>
      <c r="W3018" s="11"/>
    </row>
    <row r="3019" spans="1:23" ht="12.75" x14ac:dyDescent="0.2">
      <c r="A3019" s="5"/>
      <c r="B3019" s="5"/>
      <c r="C3019" s="9"/>
      <c r="D3019" s="9"/>
      <c r="E3019" s="9"/>
      <c r="F3019" s="9"/>
      <c r="G3019" s="9"/>
      <c r="H3019" s="9"/>
      <c r="U3019" s="11"/>
      <c r="V3019" s="11"/>
      <c r="W3019" s="11"/>
    </row>
    <row r="3020" spans="1:23" ht="12.75" x14ac:dyDescent="0.2">
      <c r="A3020" s="5"/>
      <c r="B3020" s="5"/>
      <c r="C3020" s="9"/>
      <c r="D3020" s="9"/>
      <c r="E3020" s="9"/>
      <c r="F3020" s="9"/>
      <c r="G3020" s="9"/>
      <c r="H3020" s="9"/>
      <c r="U3020" s="11"/>
      <c r="V3020" s="11"/>
      <c r="W3020" s="11"/>
    </row>
    <row r="3021" spans="1:23" ht="12.75" x14ac:dyDescent="0.2">
      <c r="A3021" s="5"/>
      <c r="B3021" s="5"/>
      <c r="C3021" s="9"/>
      <c r="D3021" s="9"/>
      <c r="E3021" s="9"/>
      <c r="F3021" s="9"/>
      <c r="G3021" s="9"/>
      <c r="H3021" s="9"/>
      <c r="U3021" s="11"/>
      <c r="V3021" s="11"/>
      <c r="W3021" s="11"/>
    </row>
    <row r="3022" spans="1:23" ht="12.75" x14ac:dyDescent="0.2">
      <c r="A3022" s="5"/>
      <c r="B3022" s="5"/>
      <c r="C3022" s="9"/>
      <c r="D3022" s="9"/>
      <c r="E3022" s="9"/>
      <c r="F3022" s="9"/>
      <c r="G3022" s="9"/>
      <c r="H3022" s="9"/>
      <c r="U3022" s="11"/>
      <c r="V3022" s="11"/>
      <c r="W3022" s="11"/>
    </row>
    <row r="3023" spans="1:23" ht="12.75" x14ac:dyDescent="0.2">
      <c r="A3023" s="5"/>
      <c r="B3023" s="5"/>
      <c r="C3023" s="9"/>
      <c r="D3023" s="9"/>
      <c r="E3023" s="9"/>
      <c r="F3023" s="9"/>
      <c r="G3023" s="9"/>
      <c r="H3023" s="9"/>
      <c r="U3023" s="11"/>
      <c r="V3023" s="11"/>
      <c r="W3023" s="11"/>
    </row>
    <row r="3024" spans="1:23" ht="12.75" x14ac:dyDescent="0.2">
      <c r="A3024" s="5"/>
      <c r="B3024" s="5"/>
      <c r="C3024" s="9"/>
      <c r="D3024" s="9"/>
      <c r="E3024" s="9"/>
      <c r="F3024" s="9"/>
      <c r="G3024" s="9"/>
      <c r="H3024" s="9"/>
      <c r="U3024" s="11"/>
      <c r="V3024" s="11"/>
      <c r="W3024" s="11"/>
    </row>
    <row r="3025" spans="1:23" ht="12.75" x14ac:dyDescent="0.2">
      <c r="A3025" s="5"/>
      <c r="B3025" s="5"/>
      <c r="C3025" s="9"/>
      <c r="D3025" s="9"/>
      <c r="E3025" s="9"/>
      <c r="F3025" s="9"/>
      <c r="G3025" s="9"/>
      <c r="H3025" s="9"/>
      <c r="U3025" s="11"/>
      <c r="V3025" s="11"/>
      <c r="W3025" s="11"/>
    </row>
    <row r="3026" spans="1:23" ht="12.75" x14ac:dyDescent="0.2">
      <c r="A3026" s="5"/>
      <c r="B3026" s="5"/>
      <c r="C3026" s="9"/>
      <c r="D3026" s="9"/>
      <c r="E3026" s="9"/>
      <c r="F3026" s="9"/>
      <c r="G3026" s="9"/>
      <c r="H3026" s="9"/>
      <c r="U3026" s="11"/>
      <c r="V3026" s="11"/>
      <c r="W3026" s="11"/>
    </row>
    <row r="3027" spans="1:23" ht="12.75" x14ac:dyDescent="0.2">
      <c r="A3027" s="5"/>
      <c r="B3027" s="5"/>
      <c r="C3027" s="9"/>
      <c r="D3027" s="9"/>
      <c r="E3027" s="9"/>
      <c r="F3027" s="9"/>
      <c r="G3027" s="9"/>
      <c r="H3027" s="9"/>
      <c r="U3027" s="11"/>
      <c r="V3027" s="11"/>
      <c r="W3027" s="11"/>
    </row>
    <row r="3028" spans="1:23" ht="12.75" x14ac:dyDescent="0.2">
      <c r="A3028" s="5"/>
      <c r="B3028" s="5"/>
      <c r="C3028" s="9"/>
      <c r="D3028" s="9"/>
      <c r="E3028" s="9"/>
      <c r="F3028" s="9"/>
      <c r="G3028" s="9"/>
      <c r="H3028" s="9"/>
      <c r="U3028" s="11"/>
      <c r="V3028" s="11"/>
      <c r="W3028" s="11"/>
    </row>
    <row r="3029" spans="1:23" ht="12.75" x14ac:dyDescent="0.2">
      <c r="A3029" s="5"/>
      <c r="B3029" s="5"/>
      <c r="C3029" s="9"/>
      <c r="D3029" s="9"/>
      <c r="E3029" s="9"/>
      <c r="F3029" s="9"/>
      <c r="G3029" s="9"/>
      <c r="H3029" s="9"/>
      <c r="U3029" s="11"/>
      <c r="V3029" s="11"/>
      <c r="W3029" s="11"/>
    </row>
    <row r="3030" spans="1:23" ht="12.75" x14ac:dyDescent="0.2">
      <c r="A3030" s="5"/>
      <c r="B3030" s="5"/>
      <c r="C3030" s="9"/>
      <c r="D3030" s="9"/>
      <c r="E3030" s="9"/>
      <c r="F3030" s="9"/>
      <c r="G3030" s="9"/>
      <c r="H3030" s="9"/>
      <c r="U3030" s="11"/>
      <c r="V3030" s="11"/>
      <c r="W3030" s="11"/>
    </row>
    <row r="3031" spans="1:23" ht="12.75" x14ac:dyDescent="0.2">
      <c r="A3031" s="5"/>
      <c r="B3031" s="5"/>
      <c r="C3031" s="9"/>
      <c r="D3031" s="9"/>
      <c r="E3031" s="9"/>
      <c r="F3031" s="9"/>
      <c r="G3031" s="9"/>
      <c r="H3031" s="9"/>
      <c r="U3031" s="11"/>
      <c r="V3031" s="11"/>
      <c r="W3031" s="11"/>
    </row>
    <row r="3032" spans="1:23" ht="12.75" x14ac:dyDescent="0.2">
      <c r="A3032" s="5"/>
      <c r="B3032" s="5"/>
      <c r="C3032" s="9"/>
      <c r="D3032" s="9"/>
      <c r="E3032" s="9"/>
      <c r="F3032" s="9"/>
      <c r="G3032" s="9"/>
      <c r="H3032" s="9"/>
      <c r="U3032" s="11"/>
      <c r="V3032" s="11"/>
      <c r="W3032" s="11"/>
    </row>
    <row r="3033" spans="1:23" ht="12.75" x14ac:dyDescent="0.2">
      <c r="A3033" s="5"/>
      <c r="B3033" s="5"/>
      <c r="C3033" s="9"/>
      <c r="D3033" s="9"/>
      <c r="E3033" s="9"/>
      <c r="F3033" s="9"/>
      <c r="G3033" s="9"/>
      <c r="H3033" s="9"/>
      <c r="U3033" s="11"/>
      <c r="V3033" s="11"/>
      <c r="W3033" s="11"/>
    </row>
    <row r="3034" spans="1:23" ht="12.75" x14ac:dyDescent="0.2">
      <c r="A3034" s="5"/>
      <c r="B3034" s="5"/>
      <c r="C3034" s="9"/>
      <c r="D3034" s="9"/>
      <c r="E3034" s="9"/>
      <c r="F3034" s="9"/>
      <c r="G3034" s="9"/>
      <c r="H3034" s="9"/>
      <c r="U3034" s="11"/>
      <c r="V3034" s="11"/>
      <c r="W3034" s="11"/>
    </row>
    <row r="3035" spans="1:23" ht="12.75" x14ac:dyDescent="0.2">
      <c r="A3035" s="5"/>
      <c r="B3035" s="5"/>
      <c r="C3035" s="9"/>
      <c r="D3035" s="9"/>
      <c r="E3035" s="9"/>
      <c r="F3035" s="9"/>
      <c r="G3035" s="9"/>
      <c r="H3035" s="9"/>
      <c r="U3035" s="11"/>
      <c r="V3035" s="11"/>
      <c r="W3035" s="11"/>
    </row>
    <row r="3036" spans="1:23" ht="12.75" x14ac:dyDescent="0.2">
      <c r="A3036" s="5"/>
      <c r="B3036" s="5"/>
      <c r="C3036" s="9"/>
      <c r="D3036" s="9"/>
      <c r="E3036" s="9"/>
      <c r="F3036" s="9"/>
      <c r="G3036" s="9"/>
      <c r="H3036" s="9"/>
      <c r="U3036" s="11"/>
      <c r="V3036" s="11"/>
      <c r="W3036" s="11"/>
    </row>
    <row r="3037" spans="1:23" ht="12.75" x14ac:dyDescent="0.2">
      <c r="A3037" s="5"/>
      <c r="B3037" s="5"/>
      <c r="C3037" s="9"/>
      <c r="D3037" s="9"/>
      <c r="E3037" s="9"/>
      <c r="F3037" s="9"/>
      <c r="G3037" s="9"/>
      <c r="H3037" s="9"/>
      <c r="U3037" s="11"/>
      <c r="V3037" s="11"/>
      <c r="W3037" s="11"/>
    </row>
    <row r="3038" spans="1:23" ht="12.75" x14ac:dyDescent="0.2">
      <c r="A3038" s="5"/>
      <c r="B3038" s="5"/>
      <c r="C3038" s="9"/>
      <c r="D3038" s="9"/>
      <c r="E3038" s="9"/>
      <c r="F3038" s="9"/>
      <c r="G3038" s="9"/>
      <c r="H3038" s="9"/>
      <c r="U3038" s="11"/>
      <c r="V3038" s="11"/>
      <c r="W3038" s="11"/>
    </row>
    <row r="3039" spans="1:23" ht="12.75" x14ac:dyDescent="0.2">
      <c r="A3039" s="5"/>
      <c r="B3039" s="5"/>
      <c r="C3039" s="9"/>
      <c r="D3039" s="9"/>
      <c r="E3039" s="9"/>
      <c r="F3039" s="9"/>
      <c r="G3039" s="9"/>
      <c r="H3039" s="9"/>
      <c r="U3039" s="11"/>
      <c r="V3039" s="11"/>
      <c r="W3039" s="11"/>
    </row>
    <row r="3040" spans="1:23" ht="12.75" x14ac:dyDescent="0.2">
      <c r="A3040" s="5"/>
      <c r="B3040" s="5"/>
      <c r="C3040" s="9"/>
      <c r="D3040" s="9"/>
      <c r="E3040" s="9"/>
      <c r="F3040" s="9"/>
      <c r="G3040" s="9"/>
      <c r="H3040" s="9"/>
      <c r="U3040" s="11"/>
      <c r="V3040" s="11"/>
      <c r="W3040" s="11"/>
    </row>
    <row r="3041" spans="1:23" ht="12.75" x14ac:dyDescent="0.2">
      <c r="A3041" s="5"/>
      <c r="B3041" s="5"/>
      <c r="C3041" s="9"/>
      <c r="D3041" s="9"/>
      <c r="E3041" s="9"/>
      <c r="F3041" s="9"/>
      <c r="G3041" s="9"/>
      <c r="H3041" s="9"/>
      <c r="U3041" s="11"/>
      <c r="V3041" s="11"/>
      <c r="W3041" s="11"/>
    </row>
    <row r="3042" spans="1:23" ht="12.75" x14ac:dyDescent="0.2">
      <c r="A3042" s="5"/>
      <c r="B3042" s="5"/>
      <c r="C3042" s="9"/>
      <c r="D3042" s="9"/>
      <c r="E3042" s="9"/>
      <c r="F3042" s="9"/>
      <c r="G3042" s="9"/>
      <c r="H3042" s="9"/>
      <c r="U3042" s="11"/>
      <c r="V3042" s="11"/>
      <c r="W3042" s="11"/>
    </row>
    <row r="3043" spans="1:23" ht="12.75" x14ac:dyDescent="0.2">
      <c r="A3043" s="5"/>
      <c r="B3043" s="5"/>
      <c r="C3043" s="9"/>
      <c r="D3043" s="9"/>
      <c r="E3043" s="9"/>
      <c r="F3043" s="9"/>
      <c r="G3043" s="9"/>
      <c r="H3043" s="9"/>
      <c r="U3043" s="11"/>
      <c r="V3043" s="11"/>
      <c r="W3043" s="11"/>
    </row>
    <row r="3044" spans="1:23" ht="12.75" x14ac:dyDescent="0.2">
      <c r="A3044" s="5"/>
      <c r="B3044" s="5"/>
      <c r="C3044" s="9"/>
      <c r="D3044" s="9"/>
      <c r="E3044" s="9"/>
      <c r="F3044" s="9"/>
      <c r="G3044" s="9"/>
      <c r="H3044" s="9"/>
      <c r="U3044" s="11"/>
      <c r="V3044" s="11"/>
      <c r="W3044" s="11"/>
    </row>
    <row r="3045" spans="1:23" ht="12.75" x14ac:dyDescent="0.2">
      <c r="A3045" s="5"/>
      <c r="B3045" s="5"/>
      <c r="C3045" s="9"/>
      <c r="D3045" s="9"/>
      <c r="E3045" s="9"/>
      <c r="F3045" s="9"/>
      <c r="G3045" s="9"/>
      <c r="H3045" s="9"/>
      <c r="U3045" s="11"/>
      <c r="V3045" s="11"/>
      <c r="W3045" s="11"/>
    </row>
    <row r="3046" spans="1:23" ht="12.75" x14ac:dyDescent="0.2">
      <c r="A3046" s="5"/>
      <c r="B3046" s="5"/>
      <c r="C3046" s="9"/>
      <c r="D3046" s="9"/>
      <c r="E3046" s="9"/>
      <c r="F3046" s="9"/>
      <c r="G3046" s="9"/>
      <c r="H3046" s="9"/>
      <c r="U3046" s="11"/>
      <c r="V3046" s="11"/>
      <c r="W3046" s="11"/>
    </row>
    <row r="3047" spans="1:23" ht="12.75" x14ac:dyDescent="0.2">
      <c r="A3047" s="5"/>
      <c r="B3047" s="5"/>
      <c r="C3047" s="9"/>
      <c r="D3047" s="9"/>
      <c r="E3047" s="9"/>
      <c r="F3047" s="9"/>
      <c r="G3047" s="9"/>
      <c r="H3047" s="9"/>
      <c r="U3047" s="11"/>
      <c r="V3047" s="11"/>
      <c r="W3047" s="11"/>
    </row>
    <row r="3048" spans="1:23" ht="12.75" x14ac:dyDescent="0.2">
      <c r="A3048" s="5"/>
      <c r="B3048" s="5"/>
      <c r="C3048" s="9"/>
      <c r="D3048" s="9"/>
      <c r="E3048" s="9"/>
      <c r="F3048" s="9"/>
      <c r="G3048" s="9"/>
      <c r="H3048" s="9"/>
      <c r="U3048" s="11"/>
      <c r="V3048" s="11"/>
      <c r="W3048" s="11"/>
    </row>
    <row r="3049" spans="1:23" ht="12.75" x14ac:dyDescent="0.2">
      <c r="A3049" s="5"/>
      <c r="B3049" s="5"/>
      <c r="C3049" s="9"/>
      <c r="D3049" s="9"/>
      <c r="E3049" s="9"/>
      <c r="F3049" s="9"/>
      <c r="G3049" s="9"/>
      <c r="H3049" s="9"/>
      <c r="U3049" s="11"/>
      <c r="V3049" s="11"/>
      <c r="W3049" s="11"/>
    </row>
    <row r="3050" spans="1:23" ht="12.75" x14ac:dyDescent="0.2">
      <c r="A3050" s="5"/>
      <c r="B3050" s="5"/>
      <c r="C3050" s="9"/>
      <c r="D3050" s="9"/>
      <c r="E3050" s="9"/>
      <c r="F3050" s="9"/>
      <c r="G3050" s="9"/>
      <c r="H3050" s="9"/>
      <c r="U3050" s="11"/>
      <c r="V3050" s="11"/>
      <c r="W3050" s="11"/>
    </row>
    <row r="3051" spans="1:23" ht="12.75" x14ac:dyDescent="0.2">
      <c r="A3051" s="5"/>
      <c r="B3051" s="5"/>
      <c r="C3051" s="9"/>
      <c r="D3051" s="9"/>
      <c r="E3051" s="9"/>
      <c r="F3051" s="9"/>
      <c r="G3051" s="9"/>
      <c r="H3051" s="9"/>
      <c r="U3051" s="11"/>
      <c r="V3051" s="11"/>
      <c r="W3051" s="11"/>
    </row>
    <row r="3052" spans="1:23" ht="12.75" x14ac:dyDescent="0.2">
      <c r="A3052" s="5"/>
      <c r="B3052" s="5"/>
      <c r="C3052" s="9"/>
      <c r="D3052" s="9"/>
      <c r="E3052" s="9"/>
      <c r="F3052" s="9"/>
      <c r="G3052" s="9"/>
      <c r="H3052" s="9"/>
      <c r="U3052" s="11"/>
      <c r="V3052" s="11"/>
      <c r="W3052" s="11"/>
    </row>
    <row r="3053" spans="1:23" ht="12.75" x14ac:dyDescent="0.2">
      <c r="A3053" s="5"/>
      <c r="B3053" s="5"/>
      <c r="C3053" s="9"/>
      <c r="D3053" s="9"/>
      <c r="E3053" s="9"/>
      <c r="F3053" s="9"/>
      <c r="G3053" s="9"/>
      <c r="H3053" s="9"/>
      <c r="U3053" s="11"/>
      <c r="V3053" s="11"/>
      <c r="W3053" s="11"/>
    </row>
    <row r="3054" spans="1:23" ht="12.75" x14ac:dyDescent="0.2">
      <c r="A3054" s="5"/>
      <c r="B3054" s="5"/>
      <c r="C3054" s="9"/>
      <c r="D3054" s="9"/>
      <c r="E3054" s="9"/>
      <c r="F3054" s="9"/>
      <c r="G3054" s="9"/>
      <c r="H3054" s="9"/>
      <c r="U3054" s="11"/>
      <c r="V3054" s="11"/>
      <c r="W3054" s="11"/>
    </row>
    <row r="3055" spans="1:23" ht="12.75" x14ac:dyDescent="0.2">
      <c r="A3055" s="5"/>
      <c r="B3055" s="5"/>
      <c r="C3055" s="9"/>
      <c r="D3055" s="9"/>
      <c r="E3055" s="9"/>
      <c r="F3055" s="9"/>
      <c r="G3055" s="9"/>
      <c r="H3055" s="9"/>
      <c r="U3055" s="11"/>
      <c r="V3055" s="11"/>
      <c r="W3055" s="11"/>
    </row>
    <row r="3056" spans="1:23" ht="12.75" x14ac:dyDescent="0.2">
      <c r="A3056" s="5"/>
      <c r="B3056" s="5"/>
      <c r="C3056" s="9"/>
      <c r="D3056" s="9"/>
      <c r="E3056" s="9"/>
      <c r="F3056" s="9"/>
      <c r="G3056" s="9"/>
      <c r="H3056" s="9"/>
      <c r="U3056" s="11"/>
      <c r="V3056" s="11"/>
      <c r="W3056" s="11"/>
    </row>
    <row r="3057" spans="1:23" ht="12.75" x14ac:dyDescent="0.2">
      <c r="A3057" s="5"/>
      <c r="B3057" s="5"/>
      <c r="C3057" s="9"/>
      <c r="D3057" s="9"/>
      <c r="E3057" s="9"/>
      <c r="F3057" s="9"/>
      <c r="G3057" s="9"/>
      <c r="H3057" s="9"/>
      <c r="U3057" s="11"/>
      <c r="V3057" s="11"/>
      <c r="W3057" s="11"/>
    </row>
    <row r="3058" spans="1:23" ht="12.75" x14ac:dyDescent="0.2">
      <c r="A3058" s="5"/>
      <c r="B3058" s="5"/>
      <c r="C3058" s="9"/>
      <c r="D3058" s="9"/>
      <c r="E3058" s="9"/>
      <c r="F3058" s="9"/>
      <c r="G3058" s="9"/>
      <c r="H3058" s="9"/>
      <c r="U3058" s="11"/>
      <c r="V3058" s="11"/>
      <c r="W3058" s="11"/>
    </row>
    <row r="3059" spans="1:23" ht="12.75" x14ac:dyDescent="0.2">
      <c r="A3059" s="5"/>
      <c r="B3059" s="5"/>
      <c r="C3059" s="9"/>
      <c r="D3059" s="9"/>
      <c r="E3059" s="9"/>
      <c r="F3059" s="9"/>
      <c r="G3059" s="9"/>
      <c r="H3059" s="9"/>
      <c r="U3059" s="11"/>
      <c r="V3059" s="11"/>
      <c r="W3059" s="11"/>
    </row>
    <row r="3060" spans="1:23" ht="12.75" x14ac:dyDescent="0.2">
      <c r="A3060" s="5"/>
      <c r="B3060" s="5"/>
      <c r="C3060" s="9"/>
      <c r="D3060" s="9"/>
      <c r="E3060" s="9"/>
      <c r="F3060" s="9"/>
      <c r="G3060" s="9"/>
      <c r="H3060" s="9"/>
      <c r="U3060" s="11"/>
      <c r="V3060" s="11"/>
      <c r="W3060" s="11"/>
    </row>
    <row r="3061" spans="1:23" ht="12.75" x14ac:dyDescent="0.2">
      <c r="A3061" s="5"/>
      <c r="B3061" s="5"/>
      <c r="C3061" s="9"/>
      <c r="D3061" s="9"/>
      <c r="E3061" s="9"/>
      <c r="F3061" s="9"/>
      <c r="G3061" s="9"/>
      <c r="H3061" s="9"/>
      <c r="U3061" s="11"/>
      <c r="V3061" s="11"/>
      <c r="W3061" s="11"/>
    </row>
    <row r="3062" spans="1:23" ht="12.75" x14ac:dyDescent="0.2">
      <c r="A3062" s="5"/>
      <c r="B3062" s="5"/>
      <c r="C3062" s="9"/>
      <c r="D3062" s="9"/>
      <c r="E3062" s="9"/>
      <c r="F3062" s="9"/>
      <c r="G3062" s="9"/>
      <c r="H3062" s="9"/>
      <c r="U3062" s="11"/>
      <c r="V3062" s="11"/>
      <c r="W3062" s="11"/>
    </row>
    <row r="3063" spans="1:23" ht="12.75" x14ac:dyDescent="0.2">
      <c r="A3063" s="5"/>
      <c r="B3063" s="5"/>
      <c r="C3063" s="9"/>
      <c r="D3063" s="9"/>
      <c r="E3063" s="9"/>
      <c r="F3063" s="9"/>
      <c r="G3063" s="9"/>
      <c r="H3063" s="9"/>
      <c r="U3063" s="11"/>
      <c r="V3063" s="11"/>
      <c r="W3063" s="11"/>
    </row>
    <row r="3064" spans="1:23" ht="12.75" x14ac:dyDescent="0.2">
      <c r="A3064" s="5"/>
      <c r="B3064" s="5"/>
      <c r="C3064" s="9"/>
      <c r="D3064" s="9"/>
      <c r="E3064" s="9"/>
      <c r="F3064" s="9"/>
      <c r="G3064" s="9"/>
      <c r="H3064" s="9"/>
      <c r="U3064" s="11"/>
      <c r="V3064" s="11"/>
      <c r="W3064" s="11"/>
    </row>
    <row r="3065" spans="1:23" ht="12.75" x14ac:dyDescent="0.2">
      <c r="A3065" s="5"/>
      <c r="B3065" s="5"/>
      <c r="C3065" s="9"/>
      <c r="D3065" s="9"/>
      <c r="E3065" s="9"/>
      <c r="F3065" s="9"/>
      <c r="G3065" s="9"/>
      <c r="H3065" s="9"/>
      <c r="U3065" s="11"/>
      <c r="V3065" s="11"/>
      <c r="W3065" s="11"/>
    </row>
    <row r="3066" spans="1:23" ht="12.75" x14ac:dyDescent="0.2">
      <c r="A3066" s="5"/>
      <c r="B3066" s="5"/>
      <c r="C3066" s="9"/>
      <c r="D3066" s="9"/>
      <c r="E3066" s="9"/>
      <c r="F3066" s="9"/>
      <c r="G3066" s="9"/>
      <c r="H3066" s="9"/>
      <c r="U3066" s="11"/>
      <c r="V3066" s="11"/>
      <c r="W3066" s="11"/>
    </row>
    <row r="3067" spans="1:23" ht="12.75" x14ac:dyDescent="0.2">
      <c r="A3067" s="5"/>
      <c r="B3067" s="5"/>
      <c r="C3067" s="9"/>
      <c r="D3067" s="9"/>
      <c r="E3067" s="9"/>
      <c r="F3067" s="9"/>
      <c r="G3067" s="9"/>
      <c r="H3067" s="9"/>
      <c r="U3067" s="11"/>
      <c r="V3067" s="11"/>
      <c r="W3067" s="11"/>
    </row>
    <row r="3068" spans="1:23" ht="12.75" x14ac:dyDescent="0.2">
      <c r="A3068" s="5"/>
      <c r="B3068" s="5"/>
      <c r="C3068" s="9"/>
      <c r="D3068" s="9"/>
      <c r="E3068" s="9"/>
      <c r="F3068" s="9"/>
      <c r="G3068" s="9"/>
      <c r="H3068" s="9"/>
      <c r="U3068" s="11"/>
      <c r="V3068" s="11"/>
      <c r="W3068" s="11"/>
    </row>
    <row r="3069" spans="1:23" ht="12.75" x14ac:dyDescent="0.2">
      <c r="A3069" s="5"/>
      <c r="B3069" s="5"/>
      <c r="C3069" s="9"/>
      <c r="D3069" s="9"/>
      <c r="E3069" s="9"/>
      <c r="F3069" s="9"/>
      <c r="G3069" s="9"/>
      <c r="H3069" s="9"/>
      <c r="U3069" s="11"/>
      <c r="V3069" s="11"/>
      <c r="W3069" s="11"/>
    </row>
    <row r="3070" spans="1:23" ht="12.75" x14ac:dyDescent="0.2">
      <c r="A3070" s="5"/>
      <c r="B3070" s="5"/>
      <c r="C3070" s="9"/>
      <c r="D3070" s="9"/>
      <c r="E3070" s="9"/>
      <c r="F3070" s="9"/>
      <c r="G3070" s="9"/>
      <c r="H3070" s="9"/>
      <c r="U3070" s="11"/>
      <c r="V3070" s="11"/>
      <c r="W3070" s="11"/>
    </row>
    <row r="3071" spans="1:23" ht="12.75" x14ac:dyDescent="0.2">
      <c r="A3071" s="5"/>
      <c r="B3071" s="5"/>
      <c r="C3071" s="9"/>
      <c r="D3071" s="9"/>
      <c r="E3071" s="9"/>
      <c r="F3071" s="9"/>
      <c r="G3071" s="9"/>
      <c r="H3071" s="9"/>
      <c r="U3071" s="11"/>
      <c r="V3071" s="11"/>
      <c r="W3071" s="11"/>
    </row>
    <row r="3072" spans="1:23" ht="12.75" x14ac:dyDescent="0.2">
      <c r="A3072" s="5"/>
      <c r="B3072" s="5"/>
      <c r="C3072" s="9"/>
      <c r="D3072" s="9"/>
      <c r="E3072" s="9"/>
      <c r="F3072" s="9"/>
      <c r="G3072" s="9"/>
      <c r="H3072" s="9"/>
      <c r="U3072" s="11"/>
      <c r="V3072" s="11"/>
      <c r="W3072" s="11"/>
    </row>
    <row r="3073" spans="1:23" ht="12.75" x14ac:dyDescent="0.2">
      <c r="A3073" s="5"/>
      <c r="B3073" s="5"/>
      <c r="C3073" s="9"/>
      <c r="D3073" s="9"/>
      <c r="E3073" s="9"/>
      <c r="F3073" s="9"/>
      <c r="G3073" s="9"/>
      <c r="H3073" s="9"/>
      <c r="U3073" s="11"/>
      <c r="V3073" s="11"/>
      <c r="W3073" s="11"/>
    </row>
    <row r="3074" spans="1:23" ht="12.75" x14ac:dyDescent="0.2">
      <c r="A3074" s="5"/>
      <c r="B3074" s="5"/>
      <c r="C3074" s="9"/>
      <c r="D3074" s="9"/>
      <c r="E3074" s="9"/>
      <c r="F3074" s="9"/>
      <c r="G3074" s="9"/>
      <c r="H3074" s="9"/>
      <c r="U3074" s="11"/>
      <c r="V3074" s="11"/>
      <c r="W3074" s="11"/>
    </row>
    <row r="3075" spans="1:23" ht="12.75" x14ac:dyDescent="0.2">
      <c r="A3075" s="5"/>
      <c r="B3075" s="5"/>
      <c r="C3075" s="9"/>
      <c r="D3075" s="9"/>
      <c r="E3075" s="9"/>
      <c r="F3075" s="9"/>
      <c r="G3075" s="9"/>
      <c r="H3075" s="9"/>
      <c r="U3075" s="11"/>
      <c r="V3075" s="11"/>
      <c r="W3075" s="11"/>
    </row>
    <row r="3076" spans="1:23" ht="12.75" x14ac:dyDescent="0.2">
      <c r="A3076" s="5"/>
      <c r="B3076" s="5"/>
      <c r="C3076" s="9"/>
      <c r="D3076" s="9"/>
      <c r="E3076" s="9"/>
      <c r="F3076" s="9"/>
      <c r="G3076" s="9"/>
      <c r="H3076" s="9"/>
      <c r="U3076" s="11"/>
      <c r="V3076" s="11"/>
      <c r="W3076" s="11"/>
    </row>
    <row r="3077" spans="1:23" ht="12.75" x14ac:dyDescent="0.2">
      <c r="A3077" s="5"/>
      <c r="B3077" s="5"/>
      <c r="C3077" s="9"/>
      <c r="D3077" s="9"/>
      <c r="E3077" s="9"/>
      <c r="F3077" s="9"/>
      <c r="G3077" s="9"/>
      <c r="H3077" s="9"/>
      <c r="U3077" s="11"/>
      <c r="V3077" s="11"/>
      <c r="W3077" s="11"/>
    </row>
    <row r="3078" spans="1:23" ht="12.75" x14ac:dyDescent="0.2">
      <c r="A3078" s="5"/>
      <c r="B3078" s="5"/>
      <c r="C3078" s="9"/>
      <c r="D3078" s="9"/>
      <c r="E3078" s="9"/>
      <c r="F3078" s="9"/>
      <c r="G3078" s="9"/>
      <c r="H3078" s="9"/>
      <c r="U3078" s="11"/>
      <c r="V3078" s="11"/>
      <c r="W3078" s="11"/>
    </row>
    <row r="3079" spans="1:23" ht="12.75" x14ac:dyDescent="0.2">
      <c r="A3079" s="5"/>
      <c r="B3079" s="5"/>
      <c r="C3079" s="9"/>
      <c r="D3079" s="9"/>
      <c r="E3079" s="9"/>
      <c r="F3079" s="9"/>
      <c r="G3079" s="9"/>
      <c r="H3079" s="9"/>
      <c r="U3079" s="11"/>
      <c r="V3079" s="11"/>
      <c r="W3079" s="11"/>
    </row>
    <row r="3080" spans="1:23" ht="12.75" x14ac:dyDescent="0.2">
      <c r="A3080" s="5"/>
      <c r="B3080" s="5"/>
      <c r="C3080" s="9"/>
      <c r="D3080" s="9"/>
      <c r="E3080" s="9"/>
      <c r="F3080" s="9"/>
      <c r="G3080" s="9"/>
      <c r="H3080" s="9"/>
      <c r="U3080" s="11"/>
      <c r="V3080" s="11"/>
      <c r="W3080" s="11"/>
    </row>
    <row r="3081" spans="1:23" ht="12.75" x14ac:dyDescent="0.2">
      <c r="A3081" s="5"/>
      <c r="B3081" s="5"/>
      <c r="C3081" s="9"/>
      <c r="D3081" s="9"/>
      <c r="E3081" s="9"/>
      <c r="F3081" s="9"/>
      <c r="G3081" s="9"/>
      <c r="H3081" s="9"/>
      <c r="U3081" s="11"/>
      <c r="V3081" s="11"/>
      <c r="W3081" s="11"/>
    </row>
    <row r="3082" spans="1:23" ht="12.75" x14ac:dyDescent="0.2">
      <c r="A3082" s="5"/>
      <c r="B3082" s="5"/>
      <c r="C3082" s="9"/>
      <c r="D3082" s="9"/>
      <c r="E3082" s="9"/>
      <c r="F3082" s="9"/>
      <c r="G3082" s="9"/>
      <c r="H3082" s="9"/>
      <c r="U3082" s="11"/>
      <c r="V3082" s="11"/>
      <c r="W3082" s="11"/>
    </row>
    <row r="3083" spans="1:23" ht="12.75" x14ac:dyDescent="0.2">
      <c r="A3083" s="5"/>
      <c r="B3083" s="5"/>
      <c r="C3083" s="9"/>
      <c r="D3083" s="9"/>
      <c r="E3083" s="9"/>
      <c r="F3083" s="9"/>
      <c r="G3083" s="9"/>
      <c r="H3083" s="9"/>
      <c r="U3083" s="11"/>
      <c r="V3083" s="11"/>
      <c r="W3083" s="11"/>
    </row>
    <row r="3084" spans="1:23" ht="12.75" x14ac:dyDescent="0.2">
      <c r="A3084" s="5"/>
      <c r="B3084" s="5"/>
      <c r="C3084" s="9"/>
      <c r="D3084" s="9"/>
      <c r="E3084" s="9"/>
      <c r="F3084" s="9"/>
      <c r="G3084" s="9"/>
      <c r="H3084" s="9"/>
      <c r="U3084" s="11"/>
      <c r="V3084" s="11"/>
      <c r="W3084" s="11"/>
    </row>
    <row r="3085" spans="1:23" ht="12.75" x14ac:dyDescent="0.2">
      <c r="A3085" s="5"/>
      <c r="B3085" s="5"/>
      <c r="C3085" s="9"/>
      <c r="D3085" s="9"/>
      <c r="E3085" s="9"/>
      <c r="F3085" s="9"/>
      <c r="G3085" s="9"/>
      <c r="H3085" s="9"/>
      <c r="U3085" s="11"/>
      <c r="V3085" s="11"/>
      <c r="W3085" s="11"/>
    </row>
    <row r="3086" spans="1:23" ht="12.75" x14ac:dyDescent="0.2">
      <c r="A3086" s="5"/>
      <c r="B3086" s="5"/>
      <c r="C3086" s="9"/>
      <c r="D3086" s="9"/>
      <c r="E3086" s="9"/>
      <c r="F3086" s="9"/>
      <c r="G3086" s="9"/>
      <c r="H3086" s="9"/>
      <c r="U3086" s="11"/>
      <c r="V3086" s="11"/>
      <c r="W3086" s="11"/>
    </row>
    <row r="3087" spans="1:23" ht="12.75" x14ac:dyDescent="0.2">
      <c r="A3087" s="5"/>
      <c r="B3087" s="5"/>
      <c r="C3087" s="9"/>
      <c r="D3087" s="9"/>
      <c r="E3087" s="9"/>
      <c r="F3087" s="9"/>
      <c r="G3087" s="9"/>
      <c r="H3087" s="9"/>
      <c r="U3087" s="11"/>
      <c r="V3087" s="11"/>
      <c r="W3087" s="11"/>
    </row>
    <row r="3088" spans="1:23" ht="12.75" x14ac:dyDescent="0.2">
      <c r="A3088" s="5"/>
      <c r="B3088" s="5"/>
      <c r="C3088" s="9"/>
      <c r="D3088" s="9"/>
      <c r="E3088" s="9"/>
      <c r="F3088" s="9"/>
      <c r="G3088" s="9"/>
      <c r="H3088" s="9"/>
      <c r="U3088" s="11"/>
      <c r="V3088" s="11"/>
      <c r="W3088" s="11"/>
    </row>
    <row r="3089" spans="1:23" ht="12.75" x14ac:dyDescent="0.2">
      <c r="A3089" s="5"/>
      <c r="B3089" s="5"/>
      <c r="C3089" s="9"/>
      <c r="D3089" s="9"/>
      <c r="E3089" s="9"/>
      <c r="F3089" s="9"/>
      <c r="G3089" s="9"/>
      <c r="H3089" s="9"/>
      <c r="U3089" s="11"/>
      <c r="V3089" s="11"/>
      <c r="W3089" s="11"/>
    </row>
    <row r="3090" spans="1:23" ht="12.75" x14ac:dyDescent="0.2">
      <c r="A3090" s="5"/>
      <c r="B3090" s="5"/>
      <c r="C3090" s="9"/>
      <c r="D3090" s="9"/>
      <c r="E3090" s="9"/>
      <c r="F3090" s="9"/>
      <c r="G3090" s="9"/>
      <c r="H3090" s="9"/>
      <c r="U3090" s="11"/>
      <c r="V3090" s="11"/>
      <c r="W3090" s="11"/>
    </row>
    <row r="3091" spans="1:23" ht="12.75" x14ac:dyDescent="0.2">
      <c r="A3091" s="5"/>
      <c r="B3091" s="5"/>
      <c r="C3091" s="9"/>
      <c r="D3091" s="9"/>
      <c r="E3091" s="9"/>
      <c r="F3091" s="9"/>
      <c r="G3091" s="9"/>
      <c r="H3091" s="9"/>
      <c r="U3091" s="11"/>
      <c r="V3091" s="11"/>
      <c r="W3091" s="11"/>
    </row>
    <row r="3092" spans="1:23" ht="12.75" x14ac:dyDescent="0.2">
      <c r="A3092" s="5"/>
      <c r="B3092" s="5"/>
      <c r="C3092" s="9"/>
      <c r="D3092" s="9"/>
      <c r="E3092" s="9"/>
      <c r="F3092" s="9"/>
      <c r="G3092" s="9"/>
      <c r="H3092" s="9"/>
      <c r="U3092" s="11"/>
      <c r="V3092" s="11"/>
      <c r="W3092" s="11"/>
    </row>
    <row r="3093" spans="1:23" ht="12.75" x14ac:dyDescent="0.2">
      <c r="A3093" s="5"/>
      <c r="B3093" s="5"/>
      <c r="C3093" s="9"/>
      <c r="D3093" s="9"/>
      <c r="E3093" s="9"/>
      <c r="F3093" s="9"/>
      <c r="G3093" s="9"/>
      <c r="H3093" s="9"/>
      <c r="U3093" s="11"/>
      <c r="V3093" s="11"/>
      <c r="W3093" s="11"/>
    </row>
    <row r="3094" spans="1:23" ht="12.75" x14ac:dyDescent="0.2">
      <c r="A3094" s="5"/>
      <c r="B3094" s="5"/>
      <c r="C3094" s="9"/>
      <c r="D3094" s="9"/>
      <c r="E3094" s="9"/>
      <c r="F3094" s="9"/>
      <c r="G3094" s="9"/>
      <c r="H3094" s="9"/>
      <c r="U3094" s="11"/>
      <c r="V3094" s="11"/>
      <c r="W3094" s="11"/>
    </row>
    <row r="3095" spans="1:23" ht="12.75" x14ac:dyDescent="0.2">
      <c r="A3095" s="5"/>
      <c r="B3095" s="5"/>
      <c r="C3095" s="9"/>
      <c r="D3095" s="9"/>
      <c r="E3095" s="9"/>
      <c r="F3095" s="9"/>
      <c r="G3095" s="9"/>
      <c r="H3095" s="9"/>
      <c r="U3095" s="11"/>
      <c r="V3095" s="11"/>
      <c r="W3095" s="11"/>
    </row>
    <row r="3096" spans="1:23" ht="12.75" x14ac:dyDescent="0.2">
      <c r="A3096" s="5"/>
      <c r="B3096" s="5"/>
      <c r="C3096" s="9"/>
      <c r="D3096" s="9"/>
      <c r="E3096" s="9"/>
      <c r="F3096" s="9"/>
      <c r="G3096" s="9"/>
      <c r="H3096" s="9"/>
      <c r="U3096" s="11"/>
      <c r="V3096" s="11"/>
      <c r="W3096" s="11"/>
    </row>
    <row r="3097" spans="1:23" ht="12.75" x14ac:dyDescent="0.2">
      <c r="A3097" s="5"/>
      <c r="B3097" s="5"/>
      <c r="C3097" s="9"/>
      <c r="D3097" s="9"/>
      <c r="E3097" s="9"/>
      <c r="F3097" s="9"/>
      <c r="G3097" s="9"/>
      <c r="H3097" s="9"/>
      <c r="U3097" s="11"/>
      <c r="V3097" s="11"/>
      <c r="W3097" s="11"/>
    </row>
    <row r="3098" spans="1:23" ht="12.75" x14ac:dyDescent="0.2">
      <c r="A3098" s="5"/>
      <c r="B3098" s="5"/>
      <c r="C3098" s="9"/>
      <c r="D3098" s="9"/>
      <c r="E3098" s="9"/>
      <c r="F3098" s="9"/>
      <c r="G3098" s="9"/>
      <c r="H3098" s="9"/>
      <c r="U3098" s="11"/>
      <c r="V3098" s="11"/>
      <c r="W3098" s="11"/>
    </row>
    <row r="3099" spans="1:23" ht="12.75" x14ac:dyDescent="0.2">
      <c r="A3099" s="5"/>
      <c r="B3099" s="5"/>
      <c r="C3099" s="9"/>
      <c r="D3099" s="9"/>
      <c r="E3099" s="9"/>
      <c r="F3099" s="9"/>
      <c r="G3099" s="9"/>
      <c r="H3099" s="9"/>
      <c r="U3099" s="11"/>
      <c r="V3099" s="11"/>
      <c r="W3099" s="11"/>
    </row>
    <row r="3100" spans="1:23" ht="12.75" x14ac:dyDescent="0.2">
      <c r="A3100" s="5"/>
      <c r="B3100" s="5"/>
      <c r="C3100" s="9"/>
      <c r="D3100" s="9"/>
      <c r="E3100" s="9"/>
      <c r="F3100" s="9"/>
      <c r="G3100" s="9"/>
      <c r="H3100" s="9"/>
      <c r="U3100" s="11"/>
      <c r="V3100" s="11"/>
      <c r="W3100" s="11"/>
    </row>
    <row r="3101" spans="1:23" ht="12.75" x14ac:dyDescent="0.2">
      <c r="A3101" s="5"/>
      <c r="B3101" s="5"/>
      <c r="C3101" s="9"/>
      <c r="D3101" s="9"/>
      <c r="E3101" s="9"/>
      <c r="F3101" s="9"/>
      <c r="G3101" s="9"/>
      <c r="H3101" s="9"/>
      <c r="U3101" s="11"/>
      <c r="V3101" s="11"/>
      <c r="W3101" s="11"/>
    </row>
    <row r="3102" spans="1:23" ht="12.75" x14ac:dyDescent="0.2">
      <c r="A3102" s="5"/>
      <c r="B3102" s="5"/>
      <c r="C3102" s="9"/>
      <c r="D3102" s="9"/>
      <c r="E3102" s="9"/>
      <c r="F3102" s="9"/>
      <c r="G3102" s="9"/>
      <c r="H3102" s="9"/>
      <c r="U3102" s="11"/>
      <c r="V3102" s="11"/>
      <c r="W3102" s="11"/>
    </row>
    <row r="3103" spans="1:23" ht="12.75" x14ac:dyDescent="0.2">
      <c r="A3103" s="5"/>
      <c r="B3103" s="5"/>
      <c r="C3103" s="9"/>
      <c r="D3103" s="9"/>
      <c r="E3103" s="9"/>
      <c r="F3103" s="9"/>
      <c r="G3103" s="9"/>
      <c r="H3103" s="9"/>
      <c r="U3103" s="11"/>
      <c r="V3103" s="11"/>
      <c r="W3103" s="11"/>
    </row>
    <row r="3104" spans="1:23" ht="12.75" x14ac:dyDescent="0.2">
      <c r="A3104" s="5"/>
      <c r="B3104" s="5"/>
      <c r="C3104" s="9"/>
      <c r="D3104" s="9"/>
      <c r="E3104" s="9"/>
      <c r="F3104" s="9"/>
      <c r="G3104" s="9"/>
      <c r="H3104" s="9"/>
      <c r="U3104" s="11"/>
      <c r="V3104" s="11"/>
      <c r="W3104" s="11"/>
    </row>
    <row r="3105" spans="1:23" ht="12.75" x14ac:dyDescent="0.2">
      <c r="A3105" s="5"/>
      <c r="B3105" s="5"/>
      <c r="C3105" s="9"/>
      <c r="D3105" s="9"/>
      <c r="E3105" s="9"/>
      <c r="F3105" s="9"/>
      <c r="G3105" s="9"/>
      <c r="H3105" s="9"/>
      <c r="U3105" s="11"/>
      <c r="V3105" s="11"/>
      <c r="W3105" s="11"/>
    </row>
    <row r="3106" spans="1:23" ht="12.75" x14ac:dyDescent="0.2">
      <c r="A3106" s="5"/>
      <c r="B3106" s="5"/>
      <c r="C3106" s="9"/>
      <c r="D3106" s="9"/>
      <c r="E3106" s="9"/>
      <c r="F3106" s="9"/>
      <c r="G3106" s="9"/>
      <c r="H3106" s="9"/>
      <c r="U3106" s="11"/>
      <c r="V3106" s="11"/>
      <c r="W3106" s="11"/>
    </row>
    <row r="3107" spans="1:23" ht="12.75" x14ac:dyDescent="0.2">
      <c r="A3107" s="5"/>
      <c r="B3107" s="5"/>
      <c r="C3107" s="9"/>
      <c r="D3107" s="9"/>
      <c r="E3107" s="9"/>
      <c r="F3107" s="9"/>
      <c r="G3107" s="9"/>
      <c r="H3107" s="9"/>
      <c r="U3107" s="11"/>
      <c r="V3107" s="11"/>
      <c r="W3107" s="11"/>
    </row>
    <row r="3108" spans="1:23" ht="12.75" x14ac:dyDescent="0.2">
      <c r="A3108" s="5"/>
      <c r="B3108" s="5"/>
      <c r="C3108" s="9"/>
      <c r="D3108" s="9"/>
      <c r="E3108" s="9"/>
      <c r="F3108" s="9"/>
      <c r="G3108" s="9"/>
      <c r="H3108" s="9"/>
      <c r="U3108" s="11"/>
      <c r="V3108" s="11"/>
      <c r="W3108" s="11"/>
    </row>
    <row r="3109" spans="1:23" ht="12.75" x14ac:dyDescent="0.2">
      <c r="A3109" s="5"/>
      <c r="B3109" s="5"/>
      <c r="C3109" s="9"/>
      <c r="D3109" s="9"/>
      <c r="E3109" s="9"/>
      <c r="F3109" s="9"/>
      <c r="G3109" s="9"/>
      <c r="H3109" s="9"/>
      <c r="U3109" s="11"/>
      <c r="V3109" s="11"/>
      <c r="W3109" s="11"/>
    </row>
    <row r="3110" spans="1:23" ht="12.75" x14ac:dyDescent="0.2">
      <c r="A3110" s="5"/>
      <c r="B3110" s="5"/>
      <c r="C3110" s="9"/>
      <c r="D3110" s="9"/>
      <c r="E3110" s="9"/>
      <c r="F3110" s="9"/>
      <c r="G3110" s="9"/>
      <c r="H3110" s="9"/>
      <c r="U3110" s="11"/>
      <c r="V3110" s="11"/>
      <c r="W3110" s="11"/>
    </row>
    <row r="3111" spans="1:23" ht="12.75" x14ac:dyDescent="0.2">
      <c r="A3111" s="5"/>
      <c r="B3111" s="5"/>
      <c r="C3111" s="9"/>
      <c r="D3111" s="9"/>
      <c r="E3111" s="9"/>
      <c r="F3111" s="9"/>
      <c r="G3111" s="9"/>
      <c r="H3111" s="9"/>
      <c r="U3111" s="11"/>
      <c r="V3111" s="11"/>
      <c r="W3111" s="11"/>
    </row>
    <row r="3112" spans="1:23" ht="12.75" x14ac:dyDescent="0.2">
      <c r="A3112" s="5"/>
      <c r="B3112" s="5"/>
      <c r="C3112" s="9"/>
      <c r="D3112" s="9"/>
      <c r="E3112" s="9"/>
      <c r="F3112" s="9"/>
      <c r="G3112" s="9"/>
      <c r="H3112" s="9"/>
      <c r="U3112" s="11"/>
      <c r="V3112" s="11"/>
      <c r="W3112" s="11"/>
    </row>
    <row r="3113" spans="1:23" ht="12.75" x14ac:dyDescent="0.2">
      <c r="A3113" s="5"/>
      <c r="B3113" s="5"/>
      <c r="C3113" s="9"/>
      <c r="D3113" s="9"/>
      <c r="E3113" s="9"/>
      <c r="F3113" s="9"/>
      <c r="G3113" s="9"/>
      <c r="H3113" s="9"/>
      <c r="U3113" s="11"/>
      <c r="V3113" s="11"/>
      <c r="W3113" s="11"/>
    </row>
    <row r="3114" spans="1:23" ht="12.75" x14ac:dyDescent="0.2">
      <c r="A3114" s="5"/>
      <c r="B3114" s="5"/>
      <c r="C3114" s="9"/>
      <c r="D3114" s="9"/>
      <c r="E3114" s="9"/>
      <c r="F3114" s="9"/>
      <c r="G3114" s="9"/>
      <c r="H3114" s="9"/>
      <c r="U3114" s="11"/>
      <c r="V3114" s="11"/>
      <c r="W3114" s="11"/>
    </row>
    <row r="3115" spans="1:23" ht="12.75" x14ac:dyDescent="0.2">
      <c r="A3115" s="5"/>
      <c r="B3115" s="5"/>
      <c r="C3115" s="9"/>
      <c r="D3115" s="9"/>
      <c r="E3115" s="9"/>
      <c r="F3115" s="9"/>
      <c r="G3115" s="9"/>
      <c r="H3115" s="9"/>
      <c r="U3115" s="11"/>
      <c r="V3115" s="11"/>
      <c r="W3115" s="11"/>
    </row>
    <row r="3116" spans="1:23" ht="12.75" x14ac:dyDescent="0.2">
      <c r="A3116" s="5"/>
      <c r="B3116" s="5"/>
      <c r="C3116" s="9"/>
      <c r="D3116" s="9"/>
      <c r="E3116" s="9"/>
      <c r="F3116" s="9"/>
      <c r="G3116" s="9"/>
      <c r="H3116" s="9"/>
      <c r="U3116" s="11"/>
      <c r="V3116" s="11"/>
      <c r="W3116" s="11"/>
    </row>
    <row r="3117" spans="1:23" ht="12.75" x14ac:dyDescent="0.2">
      <c r="A3117" s="5"/>
      <c r="B3117" s="5"/>
      <c r="C3117" s="9"/>
      <c r="D3117" s="9"/>
      <c r="E3117" s="9"/>
      <c r="F3117" s="9"/>
      <c r="G3117" s="9"/>
      <c r="H3117" s="9"/>
      <c r="U3117" s="11"/>
      <c r="V3117" s="11"/>
      <c r="W3117" s="11"/>
    </row>
    <row r="3118" spans="1:23" ht="12.75" x14ac:dyDescent="0.2">
      <c r="A3118" s="5"/>
      <c r="B3118" s="5"/>
      <c r="C3118" s="9"/>
      <c r="D3118" s="9"/>
      <c r="E3118" s="9"/>
      <c r="F3118" s="9"/>
      <c r="G3118" s="9"/>
      <c r="H3118" s="9"/>
      <c r="U3118" s="11"/>
      <c r="V3118" s="11"/>
      <c r="W3118" s="11"/>
    </row>
    <row r="3119" spans="1:23" ht="12.75" x14ac:dyDescent="0.2">
      <c r="A3119" s="5"/>
      <c r="B3119" s="5"/>
      <c r="C3119" s="9"/>
      <c r="D3119" s="9"/>
      <c r="E3119" s="9"/>
      <c r="F3119" s="9"/>
      <c r="G3119" s="9"/>
      <c r="H3119" s="9"/>
      <c r="U3119" s="11"/>
      <c r="V3119" s="11"/>
      <c r="W3119" s="11"/>
    </row>
    <row r="3120" spans="1:23" ht="12.75" x14ac:dyDescent="0.2">
      <c r="A3120" s="5"/>
      <c r="B3120" s="5"/>
      <c r="C3120" s="9"/>
      <c r="D3120" s="9"/>
      <c r="E3120" s="9"/>
      <c r="F3120" s="9"/>
      <c r="G3120" s="9"/>
      <c r="H3120" s="9"/>
      <c r="U3120" s="11"/>
      <c r="V3120" s="11"/>
      <c r="W3120" s="11"/>
    </row>
    <row r="3121" spans="1:23" ht="12.75" x14ac:dyDescent="0.2">
      <c r="A3121" s="5"/>
      <c r="B3121" s="5"/>
      <c r="C3121" s="9"/>
      <c r="D3121" s="9"/>
      <c r="E3121" s="9"/>
      <c r="F3121" s="9"/>
      <c r="G3121" s="9"/>
      <c r="H3121" s="9"/>
      <c r="U3121" s="11"/>
      <c r="V3121" s="11"/>
      <c r="W3121" s="11"/>
    </row>
    <row r="3122" spans="1:23" ht="12.75" x14ac:dyDescent="0.2">
      <c r="A3122" s="5"/>
      <c r="B3122" s="5"/>
      <c r="C3122" s="9"/>
      <c r="D3122" s="9"/>
      <c r="E3122" s="9"/>
      <c r="F3122" s="9"/>
      <c r="G3122" s="9"/>
      <c r="H3122" s="9"/>
      <c r="U3122" s="11"/>
      <c r="V3122" s="11"/>
      <c r="W3122" s="11"/>
    </row>
    <row r="3123" spans="1:23" ht="12.75" x14ac:dyDescent="0.2">
      <c r="A3123" s="5"/>
      <c r="B3123" s="5"/>
      <c r="C3123" s="9"/>
      <c r="D3123" s="9"/>
      <c r="E3123" s="9"/>
      <c r="F3123" s="9"/>
      <c r="G3123" s="9"/>
      <c r="H3123" s="9"/>
      <c r="U3123" s="11"/>
      <c r="V3123" s="11"/>
      <c r="W3123" s="11"/>
    </row>
    <row r="3124" spans="1:23" ht="12.75" x14ac:dyDescent="0.2">
      <c r="A3124" s="5"/>
      <c r="B3124" s="5"/>
      <c r="C3124" s="9"/>
      <c r="D3124" s="9"/>
      <c r="E3124" s="9"/>
      <c r="F3124" s="9"/>
      <c r="G3124" s="9"/>
      <c r="H3124" s="9"/>
      <c r="U3124" s="11"/>
      <c r="V3124" s="11"/>
      <c r="W3124" s="11"/>
    </row>
    <row r="3125" spans="1:23" ht="12.75" x14ac:dyDescent="0.2">
      <c r="A3125" s="5"/>
      <c r="B3125" s="5"/>
      <c r="C3125" s="9"/>
      <c r="D3125" s="9"/>
      <c r="E3125" s="9"/>
      <c r="F3125" s="9"/>
      <c r="G3125" s="9"/>
      <c r="H3125" s="9"/>
      <c r="U3125" s="11"/>
      <c r="V3125" s="11"/>
      <c r="W3125" s="11"/>
    </row>
    <row r="3126" spans="1:23" ht="12.75" x14ac:dyDescent="0.2">
      <c r="A3126" s="5"/>
      <c r="B3126" s="5"/>
      <c r="C3126" s="9"/>
      <c r="D3126" s="9"/>
      <c r="E3126" s="9"/>
      <c r="F3126" s="9"/>
      <c r="G3126" s="9"/>
      <c r="H3126" s="9"/>
      <c r="U3126" s="11"/>
      <c r="V3126" s="11"/>
      <c r="W3126" s="11"/>
    </row>
    <row r="3127" spans="1:23" ht="12.75" x14ac:dyDescent="0.2">
      <c r="A3127" s="5"/>
      <c r="B3127" s="5"/>
      <c r="C3127" s="9"/>
      <c r="D3127" s="9"/>
      <c r="E3127" s="9"/>
      <c r="F3127" s="9"/>
      <c r="G3127" s="9"/>
      <c r="H3127" s="9"/>
      <c r="U3127" s="11"/>
      <c r="V3127" s="11"/>
      <c r="W3127" s="11"/>
    </row>
    <row r="3128" spans="1:23" ht="12.75" x14ac:dyDescent="0.2">
      <c r="A3128" s="5"/>
      <c r="B3128" s="5"/>
      <c r="C3128" s="9"/>
      <c r="D3128" s="9"/>
      <c r="E3128" s="9"/>
      <c r="F3128" s="9"/>
      <c r="G3128" s="9"/>
      <c r="H3128" s="9"/>
      <c r="U3128" s="11"/>
      <c r="V3128" s="11"/>
      <c r="W3128" s="11"/>
    </row>
    <row r="3129" spans="1:23" ht="12.75" x14ac:dyDescent="0.2">
      <c r="A3129" s="5"/>
      <c r="B3129" s="5"/>
      <c r="C3129" s="9"/>
      <c r="D3129" s="9"/>
      <c r="E3129" s="9"/>
      <c r="F3129" s="9"/>
      <c r="G3129" s="9"/>
      <c r="H3129" s="9"/>
      <c r="U3129" s="11"/>
      <c r="V3129" s="11"/>
      <c r="W3129" s="11"/>
    </row>
    <row r="3130" spans="1:23" ht="12.75" x14ac:dyDescent="0.2">
      <c r="A3130" s="5"/>
      <c r="B3130" s="5"/>
      <c r="C3130" s="9"/>
      <c r="D3130" s="9"/>
      <c r="E3130" s="9"/>
      <c r="F3130" s="9"/>
      <c r="G3130" s="9"/>
      <c r="H3130" s="9"/>
      <c r="U3130" s="11"/>
      <c r="V3130" s="11"/>
      <c r="W3130" s="11"/>
    </row>
    <row r="3131" spans="1:23" ht="12.75" x14ac:dyDescent="0.2">
      <c r="A3131" s="5"/>
      <c r="B3131" s="5"/>
      <c r="C3131" s="9"/>
      <c r="D3131" s="9"/>
      <c r="E3131" s="9"/>
      <c r="F3131" s="9"/>
      <c r="G3131" s="9"/>
      <c r="H3131" s="9"/>
      <c r="U3131" s="11"/>
      <c r="V3131" s="11"/>
      <c r="W3131" s="11"/>
    </row>
    <row r="3132" spans="1:23" ht="12.75" x14ac:dyDescent="0.2">
      <c r="A3132" s="5"/>
      <c r="B3132" s="5"/>
      <c r="C3132" s="9"/>
      <c r="D3132" s="9"/>
      <c r="E3132" s="9"/>
      <c r="F3132" s="9"/>
      <c r="G3132" s="9"/>
      <c r="H3132" s="9"/>
      <c r="U3132" s="11"/>
      <c r="V3132" s="11"/>
      <c r="W3132" s="11"/>
    </row>
    <row r="3133" spans="1:23" ht="12.75" x14ac:dyDescent="0.2">
      <c r="A3133" s="5"/>
      <c r="B3133" s="5"/>
      <c r="C3133" s="9"/>
      <c r="D3133" s="9"/>
      <c r="E3133" s="9"/>
      <c r="F3133" s="9"/>
      <c r="G3133" s="9"/>
      <c r="H3133" s="9"/>
      <c r="U3133" s="11"/>
      <c r="V3133" s="11"/>
      <c r="W3133" s="11"/>
    </row>
    <row r="3134" spans="1:23" ht="12.75" x14ac:dyDescent="0.2">
      <c r="A3134" s="5"/>
      <c r="B3134" s="5"/>
      <c r="C3134" s="9"/>
      <c r="D3134" s="9"/>
      <c r="E3134" s="9"/>
      <c r="F3134" s="9"/>
      <c r="G3134" s="9"/>
      <c r="H3134" s="9"/>
      <c r="U3134" s="11"/>
      <c r="V3134" s="11"/>
      <c r="W3134" s="11"/>
    </row>
    <row r="3135" spans="1:23" ht="12.75" x14ac:dyDescent="0.2">
      <c r="A3135" s="5"/>
      <c r="B3135" s="5"/>
      <c r="C3135" s="9"/>
      <c r="D3135" s="9"/>
      <c r="E3135" s="9"/>
      <c r="F3135" s="9"/>
      <c r="G3135" s="9"/>
      <c r="H3135" s="9"/>
      <c r="U3135" s="11"/>
      <c r="V3135" s="11"/>
      <c r="W3135" s="11"/>
    </row>
    <row r="3136" spans="1:23" ht="12.75" x14ac:dyDescent="0.2">
      <c r="A3136" s="5"/>
      <c r="B3136" s="5"/>
      <c r="C3136" s="9"/>
      <c r="D3136" s="9"/>
      <c r="E3136" s="9"/>
      <c r="F3136" s="9"/>
      <c r="G3136" s="9"/>
      <c r="H3136" s="9"/>
      <c r="U3136" s="11"/>
      <c r="V3136" s="11"/>
      <c r="W3136" s="11"/>
    </row>
    <row r="3137" spans="1:23" ht="12.75" x14ac:dyDescent="0.2">
      <c r="A3137" s="5"/>
      <c r="B3137" s="5"/>
      <c r="C3137" s="9"/>
      <c r="D3137" s="9"/>
      <c r="E3137" s="9"/>
      <c r="F3137" s="9"/>
      <c r="G3137" s="9"/>
      <c r="H3137" s="9"/>
      <c r="U3137" s="11"/>
      <c r="V3137" s="11"/>
      <c r="W3137" s="11"/>
    </row>
    <row r="3138" spans="1:23" ht="12.75" x14ac:dyDescent="0.2">
      <c r="A3138" s="5"/>
      <c r="B3138" s="5"/>
      <c r="C3138" s="9"/>
      <c r="D3138" s="9"/>
      <c r="E3138" s="9"/>
      <c r="F3138" s="9"/>
      <c r="G3138" s="9"/>
      <c r="H3138" s="9"/>
      <c r="U3138" s="11"/>
      <c r="V3138" s="11"/>
      <c r="W3138" s="11"/>
    </row>
    <row r="3139" spans="1:23" ht="12.75" x14ac:dyDescent="0.2">
      <c r="A3139" s="5"/>
      <c r="B3139" s="5"/>
      <c r="C3139" s="9"/>
      <c r="D3139" s="9"/>
      <c r="E3139" s="9"/>
      <c r="F3139" s="9"/>
      <c r="G3139" s="9"/>
      <c r="H3139" s="9"/>
      <c r="U3139" s="11"/>
      <c r="V3139" s="11"/>
      <c r="W3139" s="11"/>
    </row>
    <row r="3140" spans="1:23" ht="12.75" x14ac:dyDescent="0.2">
      <c r="A3140" s="5"/>
      <c r="B3140" s="5"/>
      <c r="C3140" s="9"/>
      <c r="D3140" s="9"/>
      <c r="E3140" s="9"/>
      <c r="F3140" s="9"/>
      <c r="G3140" s="9"/>
      <c r="H3140" s="9"/>
      <c r="U3140" s="11"/>
      <c r="V3140" s="11"/>
      <c r="W3140" s="11"/>
    </row>
    <row r="3141" spans="1:23" ht="12.75" x14ac:dyDescent="0.2">
      <c r="A3141" s="5"/>
      <c r="B3141" s="5"/>
      <c r="C3141" s="9"/>
      <c r="D3141" s="9"/>
      <c r="E3141" s="9"/>
      <c r="F3141" s="9"/>
      <c r="G3141" s="9"/>
      <c r="H3141" s="9"/>
      <c r="U3141" s="11"/>
      <c r="V3141" s="11"/>
      <c r="W3141" s="11"/>
    </row>
    <row r="3142" spans="1:23" ht="12.75" x14ac:dyDescent="0.2">
      <c r="A3142" s="5"/>
      <c r="B3142" s="5"/>
      <c r="C3142" s="9"/>
      <c r="D3142" s="9"/>
      <c r="E3142" s="9"/>
      <c r="F3142" s="9"/>
      <c r="G3142" s="9"/>
      <c r="H3142" s="9"/>
      <c r="U3142" s="11"/>
      <c r="V3142" s="11"/>
      <c r="W3142" s="11"/>
    </row>
    <row r="3143" spans="1:23" ht="12.75" x14ac:dyDescent="0.2">
      <c r="A3143" s="5"/>
      <c r="B3143" s="5"/>
      <c r="C3143" s="9"/>
      <c r="D3143" s="9"/>
      <c r="E3143" s="9"/>
      <c r="F3143" s="9"/>
      <c r="G3143" s="9"/>
      <c r="H3143" s="9"/>
      <c r="U3143" s="11"/>
      <c r="V3143" s="11"/>
      <c r="W3143" s="11"/>
    </row>
    <row r="3144" spans="1:23" ht="12.75" x14ac:dyDescent="0.2">
      <c r="A3144" s="5"/>
      <c r="B3144" s="5"/>
      <c r="C3144" s="9"/>
      <c r="D3144" s="9"/>
      <c r="E3144" s="9"/>
      <c r="F3144" s="9"/>
      <c r="G3144" s="9"/>
      <c r="H3144" s="9"/>
      <c r="U3144" s="11"/>
      <c r="V3144" s="11"/>
      <c r="W3144" s="11"/>
    </row>
    <row r="3145" spans="1:23" ht="12.75" x14ac:dyDescent="0.2">
      <c r="A3145" s="5"/>
      <c r="B3145" s="5"/>
      <c r="C3145" s="9"/>
      <c r="D3145" s="9"/>
      <c r="E3145" s="9"/>
      <c r="F3145" s="9"/>
      <c r="G3145" s="9"/>
      <c r="H3145" s="9"/>
      <c r="U3145" s="11"/>
      <c r="V3145" s="11"/>
      <c r="W3145" s="11"/>
    </row>
    <row r="3146" spans="1:23" ht="12.75" x14ac:dyDescent="0.2">
      <c r="A3146" s="5"/>
      <c r="B3146" s="5"/>
      <c r="C3146" s="9"/>
      <c r="D3146" s="9"/>
      <c r="E3146" s="9"/>
      <c r="F3146" s="9"/>
      <c r="G3146" s="9"/>
      <c r="H3146" s="9"/>
      <c r="U3146" s="11"/>
      <c r="V3146" s="11"/>
      <c r="W3146" s="11"/>
    </row>
    <row r="3147" spans="1:23" ht="12.75" x14ac:dyDescent="0.2">
      <c r="A3147" s="5"/>
      <c r="B3147" s="5"/>
      <c r="C3147" s="9"/>
      <c r="D3147" s="9"/>
      <c r="E3147" s="9"/>
      <c r="F3147" s="9"/>
      <c r="G3147" s="9"/>
      <c r="H3147" s="9"/>
      <c r="U3147" s="11"/>
      <c r="V3147" s="11"/>
      <c r="W3147" s="11"/>
    </row>
    <row r="3148" spans="1:23" ht="12.75" x14ac:dyDescent="0.2">
      <c r="A3148" s="5"/>
      <c r="B3148" s="5"/>
      <c r="C3148" s="9"/>
      <c r="D3148" s="9"/>
      <c r="E3148" s="9"/>
      <c r="F3148" s="9"/>
      <c r="G3148" s="9"/>
      <c r="H3148" s="9"/>
      <c r="U3148" s="11"/>
      <c r="V3148" s="11"/>
      <c r="W3148" s="11"/>
    </row>
    <row r="3149" spans="1:23" ht="12.75" x14ac:dyDescent="0.2">
      <c r="A3149" s="5"/>
      <c r="B3149" s="5"/>
      <c r="C3149" s="9"/>
      <c r="D3149" s="9"/>
      <c r="E3149" s="9"/>
      <c r="F3149" s="9"/>
      <c r="G3149" s="9"/>
      <c r="H3149" s="9"/>
      <c r="U3149" s="11"/>
      <c r="V3149" s="11"/>
      <c r="W3149" s="11"/>
    </row>
    <row r="3150" spans="1:23" ht="12.75" x14ac:dyDescent="0.2">
      <c r="A3150" s="5"/>
      <c r="B3150" s="5"/>
      <c r="C3150" s="9"/>
      <c r="D3150" s="9"/>
      <c r="E3150" s="9"/>
      <c r="F3150" s="9"/>
      <c r="G3150" s="9"/>
      <c r="H3150" s="9"/>
      <c r="U3150" s="11"/>
      <c r="V3150" s="11"/>
      <c r="W3150" s="11"/>
    </row>
    <row r="3151" spans="1:23" ht="12.75" x14ac:dyDescent="0.2">
      <c r="A3151" s="5"/>
      <c r="B3151" s="5"/>
      <c r="C3151" s="9"/>
      <c r="D3151" s="9"/>
      <c r="E3151" s="9"/>
      <c r="F3151" s="9"/>
      <c r="G3151" s="9"/>
      <c r="H3151" s="9"/>
      <c r="U3151" s="11"/>
      <c r="V3151" s="11"/>
      <c r="W3151" s="11"/>
    </row>
    <row r="3152" spans="1:23" ht="12.75" x14ac:dyDescent="0.2">
      <c r="A3152" s="5"/>
      <c r="B3152" s="5"/>
      <c r="C3152" s="9"/>
      <c r="D3152" s="9"/>
      <c r="E3152" s="9"/>
      <c r="F3152" s="9"/>
      <c r="G3152" s="9"/>
      <c r="H3152" s="9"/>
      <c r="U3152" s="11"/>
      <c r="V3152" s="11"/>
      <c r="W3152" s="11"/>
    </row>
    <row r="3153" spans="1:23" ht="12.75" x14ac:dyDescent="0.2">
      <c r="A3153" s="5"/>
      <c r="B3153" s="5"/>
      <c r="C3153" s="9"/>
      <c r="D3153" s="9"/>
      <c r="E3153" s="9"/>
      <c r="F3153" s="9"/>
      <c r="G3153" s="9"/>
      <c r="H3153" s="9"/>
      <c r="U3153" s="11"/>
      <c r="V3153" s="11"/>
      <c r="W3153" s="11"/>
    </row>
    <row r="3154" spans="1:23" ht="12.75" x14ac:dyDescent="0.2">
      <c r="A3154" s="5"/>
      <c r="B3154" s="5"/>
      <c r="C3154" s="9"/>
      <c r="D3154" s="9"/>
      <c r="E3154" s="9"/>
      <c r="F3154" s="9"/>
      <c r="G3154" s="9"/>
      <c r="H3154" s="9"/>
      <c r="U3154" s="11"/>
      <c r="V3154" s="11"/>
      <c r="W3154" s="11"/>
    </row>
    <row r="3155" spans="1:23" ht="12.75" x14ac:dyDescent="0.2">
      <c r="A3155" s="5"/>
      <c r="B3155" s="5"/>
      <c r="C3155" s="9"/>
      <c r="D3155" s="9"/>
      <c r="E3155" s="9"/>
      <c r="F3155" s="9"/>
      <c r="G3155" s="9"/>
      <c r="H3155" s="9"/>
      <c r="U3155" s="11"/>
      <c r="V3155" s="11"/>
      <c r="W3155" s="11"/>
    </row>
    <row r="3156" spans="1:23" ht="12.75" x14ac:dyDescent="0.2">
      <c r="A3156" s="5"/>
      <c r="B3156" s="5"/>
      <c r="C3156" s="9"/>
      <c r="D3156" s="9"/>
      <c r="E3156" s="9"/>
      <c r="F3156" s="9"/>
      <c r="G3156" s="9"/>
      <c r="H3156" s="9"/>
      <c r="U3156" s="11"/>
      <c r="V3156" s="11"/>
      <c r="W3156" s="11"/>
    </row>
    <row r="3157" spans="1:23" ht="12.75" x14ac:dyDescent="0.2">
      <c r="A3157" s="5"/>
      <c r="B3157" s="5"/>
      <c r="C3157" s="9"/>
      <c r="D3157" s="9"/>
      <c r="E3157" s="9"/>
      <c r="F3157" s="9"/>
      <c r="G3157" s="9"/>
      <c r="H3157" s="9"/>
      <c r="U3157" s="11"/>
      <c r="V3157" s="11"/>
      <c r="W3157" s="11"/>
    </row>
    <row r="3158" spans="1:23" ht="12.75" x14ac:dyDescent="0.2">
      <c r="A3158" s="5"/>
      <c r="B3158" s="5"/>
      <c r="C3158" s="9"/>
      <c r="D3158" s="9"/>
      <c r="E3158" s="9"/>
      <c r="F3158" s="9"/>
      <c r="G3158" s="9"/>
      <c r="H3158" s="9"/>
      <c r="U3158" s="11"/>
      <c r="V3158" s="11"/>
      <c r="W3158" s="11"/>
    </row>
    <row r="3159" spans="1:23" ht="12.75" x14ac:dyDescent="0.2">
      <c r="A3159" s="5"/>
      <c r="B3159" s="5"/>
      <c r="C3159" s="9"/>
      <c r="D3159" s="9"/>
      <c r="E3159" s="9"/>
      <c r="F3159" s="9"/>
      <c r="G3159" s="9"/>
      <c r="H3159" s="9"/>
      <c r="U3159" s="11"/>
      <c r="V3159" s="11"/>
      <c r="W3159" s="11"/>
    </row>
    <row r="3160" spans="1:23" ht="12.75" x14ac:dyDescent="0.2">
      <c r="A3160" s="5"/>
      <c r="B3160" s="5"/>
      <c r="C3160" s="9"/>
      <c r="D3160" s="9"/>
      <c r="E3160" s="9"/>
      <c r="F3160" s="9"/>
      <c r="G3160" s="9"/>
      <c r="H3160" s="9"/>
      <c r="U3160" s="11"/>
      <c r="V3160" s="11"/>
      <c r="W3160" s="11"/>
    </row>
    <row r="3161" spans="1:23" ht="12.75" x14ac:dyDescent="0.2">
      <c r="A3161" s="5"/>
      <c r="B3161" s="5"/>
      <c r="C3161" s="9"/>
      <c r="D3161" s="9"/>
      <c r="E3161" s="9"/>
      <c r="F3161" s="9"/>
      <c r="G3161" s="9"/>
      <c r="H3161" s="9"/>
      <c r="U3161" s="11"/>
      <c r="V3161" s="11"/>
      <c r="W3161" s="11"/>
    </row>
    <row r="3162" spans="1:23" ht="12.75" x14ac:dyDescent="0.2">
      <c r="A3162" s="5"/>
      <c r="B3162" s="5"/>
      <c r="C3162" s="9"/>
      <c r="D3162" s="9"/>
      <c r="E3162" s="9"/>
      <c r="F3162" s="9"/>
      <c r="G3162" s="9"/>
      <c r="H3162" s="9"/>
      <c r="U3162" s="11"/>
      <c r="V3162" s="11"/>
      <c r="W3162" s="11"/>
    </row>
    <row r="3163" spans="1:23" ht="12.75" x14ac:dyDescent="0.2">
      <c r="A3163" s="5"/>
      <c r="B3163" s="5"/>
      <c r="C3163" s="9"/>
      <c r="D3163" s="9"/>
      <c r="E3163" s="9"/>
      <c r="F3163" s="9"/>
      <c r="G3163" s="9"/>
      <c r="H3163" s="9"/>
      <c r="U3163" s="11"/>
      <c r="V3163" s="11"/>
      <c r="W3163" s="11"/>
    </row>
    <row r="3164" spans="1:23" ht="12.75" x14ac:dyDescent="0.2">
      <c r="A3164" s="5"/>
      <c r="B3164" s="5"/>
      <c r="C3164" s="9"/>
      <c r="D3164" s="9"/>
      <c r="E3164" s="9"/>
      <c r="F3164" s="9"/>
      <c r="G3164" s="9"/>
      <c r="H3164" s="9"/>
      <c r="U3164" s="11"/>
      <c r="V3164" s="11"/>
      <c r="W3164" s="11"/>
    </row>
    <row r="3165" spans="1:23" ht="12.75" x14ac:dyDescent="0.2">
      <c r="A3165" s="5"/>
      <c r="B3165" s="5"/>
      <c r="C3165" s="9"/>
      <c r="D3165" s="9"/>
      <c r="E3165" s="9"/>
      <c r="F3165" s="9"/>
      <c r="G3165" s="9"/>
      <c r="H3165" s="9"/>
      <c r="U3165" s="11"/>
      <c r="V3165" s="11"/>
      <c r="W3165" s="11"/>
    </row>
    <row r="3166" spans="1:23" ht="12.75" x14ac:dyDescent="0.2">
      <c r="A3166" s="5"/>
      <c r="B3166" s="5"/>
      <c r="C3166" s="9"/>
      <c r="D3166" s="9"/>
      <c r="E3166" s="9"/>
      <c r="F3166" s="9"/>
      <c r="G3166" s="9"/>
      <c r="H3166" s="9"/>
      <c r="U3166" s="11"/>
      <c r="V3166" s="11"/>
      <c r="W3166" s="11"/>
    </row>
    <row r="3167" spans="1:23" ht="12.75" x14ac:dyDescent="0.2">
      <c r="A3167" s="5"/>
      <c r="B3167" s="5"/>
      <c r="C3167" s="9"/>
      <c r="D3167" s="9"/>
      <c r="E3167" s="9"/>
      <c r="F3167" s="9"/>
      <c r="G3167" s="9"/>
      <c r="H3167" s="9"/>
      <c r="U3167" s="11"/>
      <c r="V3167" s="11"/>
      <c r="W3167" s="11"/>
    </row>
    <row r="3168" spans="1:23" ht="12.75" x14ac:dyDescent="0.2">
      <c r="A3168" s="5"/>
      <c r="B3168" s="5"/>
      <c r="C3168" s="9"/>
      <c r="D3168" s="9"/>
      <c r="E3168" s="9"/>
      <c r="F3168" s="9"/>
      <c r="G3168" s="9"/>
      <c r="H3168" s="9"/>
      <c r="U3168" s="11"/>
      <c r="V3168" s="11"/>
      <c r="W3168" s="11"/>
    </row>
    <row r="3169" spans="1:23" ht="12.75" x14ac:dyDescent="0.2">
      <c r="A3169" s="5"/>
      <c r="B3169" s="5"/>
      <c r="C3169" s="9"/>
      <c r="D3169" s="9"/>
      <c r="E3169" s="9"/>
      <c r="F3169" s="9"/>
      <c r="G3169" s="9"/>
      <c r="H3169" s="9"/>
      <c r="U3169" s="11"/>
      <c r="V3169" s="11"/>
      <c r="W3169" s="11"/>
    </row>
    <row r="3170" spans="1:23" ht="12.75" x14ac:dyDescent="0.2">
      <c r="A3170" s="5"/>
      <c r="B3170" s="5"/>
      <c r="C3170" s="9"/>
      <c r="D3170" s="9"/>
      <c r="E3170" s="9"/>
      <c r="F3170" s="9"/>
      <c r="G3170" s="9"/>
      <c r="H3170" s="9"/>
      <c r="U3170" s="11"/>
      <c r="V3170" s="11"/>
      <c r="W3170" s="11"/>
    </row>
    <row r="3171" spans="1:23" ht="12.75" x14ac:dyDescent="0.2">
      <c r="A3171" s="5"/>
      <c r="B3171" s="5"/>
      <c r="C3171" s="9"/>
      <c r="D3171" s="9"/>
      <c r="E3171" s="9"/>
      <c r="F3171" s="9"/>
      <c r="G3171" s="9"/>
      <c r="H3171" s="9"/>
      <c r="U3171" s="11"/>
      <c r="V3171" s="11"/>
      <c r="W3171" s="11"/>
    </row>
    <row r="3172" spans="1:23" ht="12.75" x14ac:dyDescent="0.2">
      <c r="A3172" s="5"/>
      <c r="B3172" s="5"/>
      <c r="C3172" s="9"/>
      <c r="D3172" s="9"/>
      <c r="E3172" s="9"/>
      <c r="F3172" s="9"/>
      <c r="G3172" s="9"/>
      <c r="H3172" s="9"/>
      <c r="U3172" s="11"/>
      <c r="V3172" s="11"/>
      <c r="W3172" s="11"/>
    </row>
    <row r="3173" spans="1:23" ht="12.75" x14ac:dyDescent="0.2">
      <c r="A3173" s="5"/>
      <c r="B3173" s="5"/>
      <c r="C3173" s="9"/>
      <c r="D3173" s="9"/>
      <c r="E3173" s="9"/>
      <c r="F3173" s="9"/>
      <c r="G3173" s="9"/>
      <c r="H3173" s="9"/>
      <c r="U3173" s="11"/>
      <c r="V3173" s="11"/>
      <c r="W3173" s="11"/>
    </row>
    <row r="3174" spans="1:23" ht="12.75" x14ac:dyDescent="0.2">
      <c r="A3174" s="5"/>
      <c r="B3174" s="5"/>
      <c r="C3174" s="9"/>
      <c r="D3174" s="9"/>
      <c r="E3174" s="9"/>
      <c r="F3174" s="9"/>
      <c r="G3174" s="9"/>
      <c r="H3174" s="9"/>
      <c r="U3174" s="11"/>
      <c r="V3174" s="11"/>
      <c r="W3174" s="11"/>
    </row>
    <row r="3175" spans="1:23" ht="12.75" x14ac:dyDescent="0.2">
      <c r="A3175" s="5"/>
      <c r="B3175" s="5"/>
      <c r="C3175" s="9"/>
      <c r="D3175" s="9"/>
      <c r="E3175" s="9"/>
      <c r="F3175" s="9"/>
      <c r="G3175" s="9"/>
      <c r="H3175" s="9"/>
      <c r="U3175" s="11"/>
      <c r="V3175" s="11"/>
      <c r="W3175" s="11"/>
    </row>
    <row r="3176" spans="1:23" ht="12.75" x14ac:dyDescent="0.2">
      <c r="A3176" s="5"/>
      <c r="B3176" s="5"/>
      <c r="C3176" s="9"/>
      <c r="D3176" s="9"/>
      <c r="E3176" s="9"/>
      <c r="F3176" s="9"/>
      <c r="G3176" s="9"/>
      <c r="H3176" s="9"/>
      <c r="U3176" s="11"/>
      <c r="V3176" s="11"/>
      <c r="W3176" s="11"/>
    </row>
    <row r="3177" spans="1:23" ht="12.75" x14ac:dyDescent="0.2">
      <c r="A3177" s="5"/>
      <c r="B3177" s="5"/>
      <c r="C3177" s="9"/>
      <c r="D3177" s="9"/>
      <c r="E3177" s="9"/>
      <c r="F3177" s="9"/>
      <c r="G3177" s="9"/>
      <c r="H3177" s="9"/>
      <c r="U3177" s="11"/>
      <c r="V3177" s="11"/>
      <c r="W3177" s="11"/>
    </row>
    <row r="3178" spans="1:23" ht="12.75" x14ac:dyDescent="0.2">
      <c r="A3178" s="5"/>
      <c r="B3178" s="5"/>
      <c r="C3178" s="9"/>
      <c r="D3178" s="9"/>
      <c r="E3178" s="9"/>
      <c r="F3178" s="9"/>
      <c r="G3178" s="9"/>
      <c r="H3178" s="9"/>
      <c r="U3178" s="11"/>
      <c r="V3178" s="11"/>
      <c r="W3178" s="11"/>
    </row>
    <row r="3179" spans="1:23" ht="12.75" x14ac:dyDescent="0.2">
      <c r="A3179" s="5"/>
      <c r="B3179" s="5"/>
      <c r="C3179" s="9"/>
      <c r="D3179" s="9"/>
      <c r="E3179" s="9"/>
      <c r="F3179" s="9"/>
      <c r="G3179" s="9"/>
      <c r="H3179" s="9"/>
      <c r="U3179" s="11"/>
      <c r="V3179" s="11"/>
      <c r="W3179" s="11"/>
    </row>
    <row r="3180" spans="1:23" ht="12.75" x14ac:dyDescent="0.2">
      <c r="A3180" s="5"/>
      <c r="B3180" s="5"/>
      <c r="C3180" s="9"/>
      <c r="D3180" s="9"/>
      <c r="E3180" s="9"/>
      <c r="F3180" s="9"/>
      <c r="G3180" s="9"/>
      <c r="H3180" s="9"/>
      <c r="U3180" s="11"/>
      <c r="V3180" s="11"/>
      <c r="W3180" s="11"/>
    </row>
    <row r="3181" spans="1:23" ht="12.75" x14ac:dyDescent="0.2">
      <c r="A3181" s="5"/>
      <c r="B3181" s="5"/>
      <c r="C3181" s="9"/>
      <c r="D3181" s="9"/>
      <c r="E3181" s="9"/>
      <c r="F3181" s="9"/>
      <c r="G3181" s="9"/>
      <c r="H3181" s="9"/>
      <c r="U3181" s="11"/>
      <c r="V3181" s="11"/>
      <c r="W3181" s="11"/>
    </row>
    <row r="3182" spans="1:23" ht="12.75" x14ac:dyDescent="0.2">
      <c r="A3182" s="5"/>
      <c r="B3182" s="5"/>
      <c r="C3182" s="9"/>
      <c r="D3182" s="9"/>
      <c r="E3182" s="9"/>
      <c r="F3182" s="9"/>
      <c r="G3182" s="9"/>
      <c r="H3182" s="9"/>
      <c r="U3182" s="11"/>
      <c r="V3182" s="11"/>
      <c r="W3182" s="11"/>
    </row>
    <row r="3183" spans="1:23" ht="12.75" x14ac:dyDescent="0.2">
      <c r="A3183" s="5"/>
      <c r="B3183" s="5"/>
      <c r="C3183" s="9"/>
      <c r="D3183" s="9"/>
      <c r="E3183" s="9"/>
      <c r="F3183" s="9"/>
      <c r="G3183" s="9"/>
      <c r="H3183" s="9"/>
      <c r="U3183" s="11"/>
      <c r="V3183" s="11"/>
      <c r="W3183" s="11"/>
    </row>
    <row r="3184" spans="1:23" ht="12.75" x14ac:dyDescent="0.2">
      <c r="A3184" s="5"/>
      <c r="B3184" s="5"/>
      <c r="C3184" s="9"/>
      <c r="D3184" s="9"/>
      <c r="E3184" s="9"/>
      <c r="F3184" s="9"/>
      <c r="G3184" s="9"/>
      <c r="H3184" s="9"/>
      <c r="U3184" s="11"/>
      <c r="V3184" s="11"/>
      <c r="W3184" s="11"/>
    </row>
    <row r="3185" spans="1:23" ht="12.75" x14ac:dyDescent="0.2">
      <c r="A3185" s="5"/>
      <c r="B3185" s="5"/>
      <c r="C3185" s="9"/>
      <c r="D3185" s="9"/>
      <c r="E3185" s="9"/>
      <c r="F3185" s="9"/>
      <c r="G3185" s="9"/>
      <c r="H3185" s="9"/>
      <c r="U3185" s="11"/>
      <c r="V3185" s="11"/>
      <c r="W3185" s="11"/>
    </row>
    <row r="3186" spans="1:23" ht="12.75" x14ac:dyDescent="0.2">
      <c r="A3186" s="5"/>
      <c r="B3186" s="5"/>
      <c r="C3186" s="9"/>
      <c r="D3186" s="9"/>
      <c r="E3186" s="9"/>
      <c r="F3186" s="9"/>
      <c r="G3186" s="9"/>
      <c r="H3186" s="9"/>
      <c r="U3186" s="11"/>
      <c r="V3186" s="11"/>
      <c r="W3186" s="11"/>
    </row>
    <row r="3187" spans="1:23" ht="12.75" x14ac:dyDescent="0.2">
      <c r="A3187" s="5"/>
      <c r="B3187" s="5"/>
      <c r="C3187" s="9"/>
      <c r="D3187" s="9"/>
      <c r="E3187" s="9"/>
      <c r="F3187" s="9"/>
      <c r="G3187" s="9"/>
      <c r="H3187" s="9"/>
      <c r="U3187" s="11"/>
      <c r="V3187" s="11"/>
      <c r="W3187" s="11"/>
    </row>
    <row r="3188" spans="1:23" ht="12.75" x14ac:dyDescent="0.2">
      <c r="A3188" s="5"/>
      <c r="B3188" s="5"/>
      <c r="C3188" s="9"/>
      <c r="D3188" s="9"/>
      <c r="E3188" s="9"/>
      <c r="F3188" s="9"/>
      <c r="G3188" s="9"/>
      <c r="H3188" s="9"/>
      <c r="U3188" s="11"/>
      <c r="V3188" s="11"/>
      <c r="W3188" s="11"/>
    </row>
    <row r="3189" spans="1:23" ht="12.75" x14ac:dyDescent="0.2">
      <c r="A3189" s="5"/>
      <c r="B3189" s="5"/>
      <c r="C3189" s="9"/>
      <c r="D3189" s="9"/>
      <c r="E3189" s="9"/>
      <c r="F3189" s="9"/>
      <c r="G3189" s="9"/>
      <c r="H3189" s="9"/>
      <c r="U3189" s="11"/>
      <c r="V3189" s="11"/>
      <c r="W3189" s="11"/>
    </row>
    <row r="3190" spans="1:23" ht="12.75" x14ac:dyDescent="0.2">
      <c r="A3190" s="5"/>
      <c r="B3190" s="5"/>
      <c r="C3190" s="9"/>
      <c r="D3190" s="9"/>
      <c r="E3190" s="9"/>
      <c r="F3190" s="9"/>
      <c r="G3190" s="9"/>
      <c r="H3190" s="9"/>
      <c r="U3190" s="11"/>
      <c r="V3190" s="11"/>
      <c r="W3190" s="11"/>
    </row>
    <row r="3191" spans="1:23" ht="12.75" x14ac:dyDescent="0.2">
      <c r="A3191" s="5"/>
      <c r="B3191" s="5"/>
      <c r="C3191" s="9"/>
      <c r="D3191" s="9"/>
      <c r="E3191" s="9"/>
      <c r="F3191" s="9"/>
      <c r="G3191" s="9"/>
      <c r="H3191" s="9"/>
      <c r="U3191" s="11"/>
      <c r="V3191" s="11"/>
      <c r="W3191" s="11"/>
    </row>
    <row r="3192" spans="1:23" ht="12.75" x14ac:dyDescent="0.2">
      <c r="A3192" s="5"/>
      <c r="B3192" s="5"/>
      <c r="C3192" s="9"/>
      <c r="D3192" s="9"/>
      <c r="E3192" s="9"/>
      <c r="F3192" s="9"/>
      <c r="G3192" s="9"/>
      <c r="H3192" s="9"/>
      <c r="U3192" s="11"/>
      <c r="V3192" s="11"/>
      <c r="W3192" s="11"/>
    </row>
    <row r="3193" spans="1:23" ht="12.75" x14ac:dyDescent="0.2">
      <c r="A3193" s="5"/>
      <c r="B3193" s="5"/>
      <c r="C3193" s="9"/>
      <c r="D3193" s="9"/>
      <c r="E3193" s="9"/>
      <c r="F3193" s="9"/>
      <c r="G3193" s="9"/>
      <c r="H3193" s="9"/>
      <c r="U3193" s="11"/>
      <c r="V3193" s="11"/>
      <c r="W3193" s="11"/>
    </row>
    <row r="3194" spans="1:23" ht="12.75" x14ac:dyDescent="0.2">
      <c r="A3194" s="5"/>
      <c r="B3194" s="5"/>
      <c r="C3194" s="9"/>
      <c r="D3194" s="9"/>
      <c r="E3194" s="9"/>
      <c r="F3194" s="9"/>
      <c r="G3194" s="9"/>
      <c r="H3194" s="9"/>
      <c r="U3194" s="11"/>
      <c r="V3194" s="11"/>
      <c r="W3194" s="11"/>
    </row>
    <row r="3195" spans="1:23" ht="12.75" x14ac:dyDescent="0.2">
      <c r="A3195" s="5"/>
      <c r="B3195" s="5"/>
      <c r="C3195" s="9"/>
      <c r="D3195" s="9"/>
      <c r="E3195" s="9"/>
      <c r="F3195" s="9"/>
      <c r="G3195" s="9"/>
      <c r="H3195" s="9"/>
      <c r="U3195" s="11"/>
      <c r="V3195" s="11"/>
      <c r="W3195" s="11"/>
    </row>
    <row r="3196" spans="1:23" ht="12.75" x14ac:dyDescent="0.2">
      <c r="A3196" s="5"/>
      <c r="B3196" s="5"/>
      <c r="C3196" s="9"/>
      <c r="D3196" s="9"/>
      <c r="E3196" s="9"/>
      <c r="F3196" s="9"/>
      <c r="G3196" s="9"/>
      <c r="H3196" s="9"/>
      <c r="U3196" s="11"/>
      <c r="V3196" s="11"/>
      <c r="W3196" s="11"/>
    </row>
    <row r="3197" spans="1:23" ht="12.75" x14ac:dyDescent="0.2">
      <c r="A3197" s="5"/>
      <c r="B3197" s="5"/>
      <c r="C3197" s="9"/>
      <c r="D3197" s="9"/>
      <c r="E3197" s="9"/>
      <c r="F3197" s="9"/>
      <c r="G3197" s="9"/>
      <c r="H3197" s="9"/>
      <c r="U3197" s="11"/>
      <c r="V3197" s="11"/>
      <c r="W3197" s="11"/>
    </row>
    <row r="3198" spans="1:23" ht="12.75" x14ac:dyDescent="0.2">
      <c r="A3198" s="5"/>
      <c r="B3198" s="5"/>
      <c r="C3198" s="9"/>
      <c r="D3198" s="9"/>
      <c r="E3198" s="9"/>
      <c r="F3198" s="9"/>
      <c r="G3198" s="9"/>
      <c r="H3198" s="9"/>
      <c r="U3198" s="11"/>
      <c r="V3198" s="11"/>
      <c r="W3198" s="11"/>
    </row>
    <row r="3199" spans="1:23" ht="12.75" x14ac:dyDescent="0.2">
      <c r="A3199" s="5"/>
      <c r="B3199" s="5"/>
      <c r="C3199" s="9"/>
      <c r="D3199" s="9"/>
      <c r="E3199" s="9"/>
      <c r="F3199" s="9"/>
      <c r="G3199" s="9"/>
      <c r="H3199" s="9"/>
      <c r="U3199" s="11"/>
      <c r="V3199" s="11"/>
      <c r="W3199" s="11"/>
    </row>
    <row r="3200" spans="1:23" ht="12.75" x14ac:dyDescent="0.2">
      <c r="A3200" s="5"/>
      <c r="B3200" s="5"/>
      <c r="C3200" s="9"/>
      <c r="D3200" s="9"/>
      <c r="E3200" s="9"/>
      <c r="F3200" s="9"/>
      <c r="G3200" s="9"/>
      <c r="H3200" s="9"/>
      <c r="U3200" s="11"/>
      <c r="V3200" s="11"/>
      <c r="W3200" s="11"/>
    </row>
    <row r="3201" spans="1:23" ht="12.75" x14ac:dyDescent="0.2">
      <c r="A3201" s="5"/>
      <c r="B3201" s="5"/>
      <c r="C3201" s="9"/>
      <c r="D3201" s="9"/>
      <c r="E3201" s="9"/>
      <c r="F3201" s="9"/>
      <c r="G3201" s="9"/>
      <c r="H3201" s="9"/>
      <c r="U3201" s="11"/>
      <c r="V3201" s="11"/>
      <c r="W3201" s="11"/>
    </row>
    <row r="3202" spans="1:23" ht="12.75" x14ac:dyDescent="0.2">
      <c r="A3202" s="5"/>
      <c r="B3202" s="5"/>
      <c r="C3202" s="9"/>
      <c r="D3202" s="9"/>
      <c r="E3202" s="9"/>
      <c r="F3202" s="9"/>
      <c r="G3202" s="9"/>
      <c r="H3202" s="9"/>
      <c r="U3202" s="11"/>
      <c r="V3202" s="11"/>
      <c r="W3202" s="11"/>
    </row>
    <row r="3203" spans="1:23" ht="12.75" x14ac:dyDescent="0.2">
      <c r="A3203" s="5"/>
      <c r="B3203" s="5"/>
      <c r="C3203" s="9"/>
      <c r="D3203" s="9"/>
      <c r="E3203" s="9"/>
      <c r="F3203" s="9"/>
      <c r="G3203" s="9"/>
      <c r="H3203" s="9"/>
      <c r="U3203" s="11"/>
      <c r="V3203" s="11"/>
      <c r="W3203" s="11"/>
    </row>
    <row r="3204" spans="1:23" ht="12.75" x14ac:dyDescent="0.2">
      <c r="A3204" s="5"/>
      <c r="B3204" s="5"/>
      <c r="C3204" s="9"/>
      <c r="D3204" s="9"/>
      <c r="E3204" s="9"/>
      <c r="F3204" s="9"/>
      <c r="G3204" s="9"/>
      <c r="H3204" s="9"/>
      <c r="U3204" s="11"/>
      <c r="V3204" s="11"/>
      <c r="W3204" s="11"/>
    </row>
    <row r="3205" spans="1:23" ht="12.75" x14ac:dyDescent="0.2">
      <c r="A3205" s="5"/>
      <c r="B3205" s="5"/>
      <c r="C3205" s="9"/>
      <c r="D3205" s="9"/>
      <c r="E3205" s="9"/>
      <c r="F3205" s="9"/>
      <c r="G3205" s="9"/>
      <c r="H3205" s="9"/>
      <c r="U3205" s="11"/>
      <c r="V3205" s="11"/>
      <c r="W3205" s="11"/>
    </row>
    <row r="3206" spans="1:23" ht="12.75" x14ac:dyDescent="0.2">
      <c r="A3206" s="5"/>
      <c r="B3206" s="5"/>
      <c r="C3206" s="9"/>
      <c r="D3206" s="9"/>
      <c r="E3206" s="9"/>
      <c r="F3206" s="9"/>
      <c r="G3206" s="9"/>
      <c r="H3206" s="9"/>
      <c r="U3206" s="11"/>
      <c r="V3206" s="11"/>
      <c r="W3206" s="11"/>
    </row>
    <row r="3207" spans="1:23" ht="12.75" x14ac:dyDescent="0.2">
      <c r="A3207" s="5"/>
      <c r="B3207" s="5"/>
      <c r="C3207" s="9"/>
      <c r="D3207" s="9"/>
      <c r="E3207" s="9"/>
      <c r="F3207" s="9"/>
      <c r="G3207" s="9"/>
      <c r="H3207" s="9"/>
      <c r="U3207" s="11"/>
      <c r="V3207" s="11"/>
      <c r="W3207" s="11"/>
    </row>
    <row r="3208" spans="1:23" ht="12.75" x14ac:dyDescent="0.2">
      <c r="A3208" s="5"/>
      <c r="B3208" s="5"/>
      <c r="C3208" s="9"/>
      <c r="D3208" s="9"/>
      <c r="E3208" s="9"/>
      <c r="F3208" s="9"/>
      <c r="G3208" s="9"/>
      <c r="H3208" s="9"/>
      <c r="U3208" s="11"/>
      <c r="V3208" s="11"/>
      <c r="W3208" s="11"/>
    </row>
    <row r="3209" spans="1:23" ht="12.75" x14ac:dyDescent="0.2">
      <c r="A3209" s="5"/>
      <c r="B3209" s="5"/>
      <c r="C3209" s="9"/>
      <c r="D3209" s="9"/>
      <c r="E3209" s="9"/>
      <c r="F3209" s="9"/>
      <c r="G3209" s="9"/>
      <c r="H3209" s="9"/>
      <c r="U3209" s="11"/>
      <c r="V3209" s="11"/>
      <c r="W3209" s="11"/>
    </row>
    <row r="3210" spans="1:23" ht="12.75" x14ac:dyDescent="0.2">
      <c r="A3210" s="5"/>
      <c r="B3210" s="5"/>
      <c r="C3210" s="9"/>
      <c r="D3210" s="9"/>
      <c r="E3210" s="9"/>
      <c r="F3210" s="9"/>
      <c r="G3210" s="9"/>
      <c r="H3210" s="9"/>
      <c r="U3210" s="11"/>
      <c r="V3210" s="11"/>
      <c r="W3210" s="11"/>
    </row>
    <row r="3211" spans="1:23" ht="12.75" x14ac:dyDescent="0.2">
      <c r="A3211" s="5"/>
      <c r="B3211" s="5"/>
      <c r="C3211" s="9"/>
      <c r="D3211" s="9"/>
      <c r="E3211" s="9"/>
      <c r="F3211" s="9"/>
      <c r="G3211" s="9"/>
      <c r="H3211" s="9"/>
      <c r="U3211" s="11"/>
      <c r="V3211" s="11"/>
      <c r="W3211" s="11"/>
    </row>
    <row r="3212" spans="1:23" ht="12.75" x14ac:dyDescent="0.2">
      <c r="A3212" s="5"/>
      <c r="B3212" s="5"/>
      <c r="C3212" s="9"/>
      <c r="D3212" s="9"/>
      <c r="E3212" s="9"/>
      <c r="F3212" s="9"/>
      <c r="G3212" s="9"/>
      <c r="H3212" s="9"/>
      <c r="U3212" s="11"/>
      <c r="V3212" s="11"/>
      <c r="W3212" s="11"/>
    </row>
    <row r="3213" spans="1:23" ht="12.75" x14ac:dyDescent="0.2">
      <c r="A3213" s="5"/>
      <c r="B3213" s="5"/>
      <c r="C3213" s="9"/>
      <c r="D3213" s="9"/>
      <c r="E3213" s="9"/>
      <c r="F3213" s="9"/>
      <c r="G3213" s="9"/>
      <c r="H3213" s="9"/>
      <c r="U3213" s="11"/>
      <c r="V3213" s="11"/>
      <c r="W3213" s="11"/>
    </row>
    <row r="3214" spans="1:23" ht="12.75" x14ac:dyDescent="0.2">
      <c r="A3214" s="5"/>
      <c r="B3214" s="5"/>
      <c r="C3214" s="9"/>
      <c r="D3214" s="9"/>
      <c r="E3214" s="9"/>
      <c r="F3214" s="9"/>
      <c r="G3214" s="9"/>
      <c r="H3214" s="9"/>
      <c r="U3214" s="11"/>
      <c r="V3214" s="11"/>
      <c r="W3214" s="11"/>
    </row>
    <row r="3215" spans="1:23" ht="12.75" x14ac:dyDescent="0.2">
      <c r="A3215" s="5"/>
      <c r="B3215" s="5"/>
      <c r="C3215" s="9"/>
      <c r="D3215" s="9"/>
      <c r="E3215" s="9"/>
      <c r="F3215" s="9"/>
      <c r="G3215" s="9"/>
      <c r="H3215" s="9"/>
      <c r="U3215" s="11"/>
      <c r="V3215" s="11"/>
      <c r="W3215" s="11"/>
    </row>
    <row r="3216" spans="1:23" ht="12.75" x14ac:dyDescent="0.2">
      <c r="A3216" s="5"/>
      <c r="B3216" s="5"/>
      <c r="C3216" s="9"/>
      <c r="D3216" s="9"/>
      <c r="E3216" s="9"/>
      <c r="F3216" s="9"/>
      <c r="G3216" s="9"/>
      <c r="H3216" s="9"/>
      <c r="U3216" s="11"/>
      <c r="V3216" s="11"/>
      <c r="W3216" s="11"/>
    </row>
    <row r="3217" spans="1:23" ht="12.75" x14ac:dyDescent="0.2">
      <c r="A3217" s="5"/>
      <c r="B3217" s="5"/>
      <c r="C3217" s="9"/>
      <c r="D3217" s="9"/>
      <c r="E3217" s="9"/>
      <c r="F3217" s="9"/>
      <c r="G3217" s="9"/>
      <c r="H3217" s="9"/>
      <c r="U3217" s="11"/>
      <c r="V3217" s="11"/>
      <c r="W3217" s="11"/>
    </row>
    <row r="3218" spans="1:23" ht="12.75" x14ac:dyDescent="0.2">
      <c r="A3218" s="5"/>
      <c r="B3218" s="5"/>
      <c r="C3218" s="9"/>
      <c r="D3218" s="9"/>
      <c r="E3218" s="9"/>
      <c r="F3218" s="9"/>
      <c r="G3218" s="9"/>
      <c r="H3218" s="9"/>
      <c r="U3218" s="11"/>
      <c r="V3218" s="11"/>
      <c r="W3218" s="11"/>
    </row>
    <row r="3219" spans="1:23" ht="12.75" x14ac:dyDescent="0.2">
      <c r="A3219" s="5"/>
      <c r="B3219" s="5"/>
      <c r="C3219" s="9"/>
      <c r="D3219" s="9"/>
      <c r="E3219" s="9"/>
      <c r="F3219" s="9"/>
      <c r="G3219" s="9"/>
      <c r="H3219" s="9"/>
      <c r="U3219" s="11"/>
      <c r="V3219" s="11"/>
      <c r="W3219" s="11"/>
    </row>
    <row r="3220" spans="1:23" ht="12.75" x14ac:dyDescent="0.2">
      <c r="A3220" s="5"/>
      <c r="B3220" s="5"/>
      <c r="C3220" s="9"/>
      <c r="D3220" s="9"/>
      <c r="E3220" s="9"/>
      <c r="F3220" s="9"/>
      <c r="G3220" s="9"/>
      <c r="H3220" s="9"/>
      <c r="U3220" s="11"/>
      <c r="V3220" s="11"/>
      <c r="W3220" s="11"/>
    </row>
    <row r="3221" spans="1:23" ht="12.75" x14ac:dyDescent="0.2">
      <c r="A3221" s="5"/>
      <c r="B3221" s="5"/>
      <c r="C3221" s="9"/>
      <c r="D3221" s="9"/>
      <c r="E3221" s="9"/>
      <c r="F3221" s="9"/>
      <c r="G3221" s="9"/>
      <c r="H3221" s="9"/>
      <c r="U3221" s="11"/>
      <c r="V3221" s="11"/>
      <c r="W3221" s="11"/>
    </row>
    <row r="3222" spans="1:23" ht="12.75" x14ac:dyDescent="0.2">
      <c r="A3222" s="5"/>
      <c r="B3222" s="5"/>
      <c r="C3222" s="9"/>
      <c r="D3222" s="9"/>
      <c r="E3222" s="9"/>
      <c r="F3222" s="9"/>
      <c r="G3222" s="9"/>
      <c r="H3222" s="9"/>
      <c r="U3222" s="11"/>
      <c r="V3222" s="11"/>
      <c r="W3222" s="11"/>
    </row>
    <row r="3223" spans="1:23" ht="12.75" x14ac:dyDescent="0.2">
      <c r="A3223" s="5"/>
      <c r="B3223" s="5"/>
      <c r="C3223" s="9"/>
      <c r="D3223" s="9"/>
      <c r="E3223" s="9"/>
      <c r="F3223" s="9"/>
      <c r="G3223" s="9"/>
      <c r="H3223" s="9"/>
      <c r="U3223" s="11"/>
      <c r="V3223" s="11"/>
      <c r="W3223" s="11"/>
    </row>
    <row r="3224" spans="1:23" ht="12.75" x14ac:dyDescent="0.2">
      <c r="A3224" s="5"/>
      <c r="B3224" s="5"/>
      <c r="C3224" s="9"/>
      <c r="D3224" s="9"/>
      <c r="E3224" s="9"/>
      <c r="F3224" s="9"/>
      <c r="G3224" s="9"/>
      <c r="H3224" s="9"/>
      <c r="U3224" s="11"/>
      <c r="V3224" s="11"/>
      <c r="W3224" s="11"/>
    </row>
    <row r="3225" spans="1:23" ht="12.75" x14ac:dyDescent="0.2">
      <c r="A3225" s="5"/>
      <c r="B3225" s="5"/>
      <c r="C3225" s="9"/>
      <c r="D3225" s="9"/>
      <c r="E3225" s="9"/>
      <c r="F3225" s="9"/>
      <c r="G3225" s="9"/>
      <c r="H3225" s="9"/>
      <c r="U3225" s="11"/>
      <c r="V3225" s="11"/>
      <c r="W3225" s="11"/>
    </row>
    <row r="3226" spans="1:23" ht="12.75" x14ac:dyDescent="0.2">
      <c r="A3226" s="5"/>
      <c r="B3226" s="5"/>
      <c r="C3226" s="9"/>
      <c r="D3226" s="9"/>
      <c r="E3226" s="9"/>
      <c r="F3226" s="9"/>
      <c r="G3226" s="9"/>
      <c r="H3226" s="9"/>
      <c r="U3226" s="11"/>
      <c r="V3226" s="11"/>
      <c r="W3226" s="11"/>
    </row>
    <row r="3227" spans="1:23" ht="12.75" x14ac:dyDescent="0.2">
      <c r="A3227" s="5"/>
      <c r="B3227" s="5"/>
      <c r="C3227" s="9"/>
      <c r="D3227" s="9"/>
      <c r="E3227" s="9"/>
      <c r="F3227" s="9"/>
      <c r="G3227" s="9"/>
      <c r="H3227" s="9"/>
      <c r="U3227" s="11"/>
      <c r="V3227" s="11"/>
      <c r="W3227" s="11"/>
    </row>
    <row r="3228" spans="1:23" ht="12.75" x14ac:dyDescent="0.2">
      <c r="A3228" s="5"/>
      <c r="B3228" s="5"/>
      <c r="C3228" s="9"/>
      <c r="D3228" s="9"/>
      <c r="E3228" s="9"/>
      <c r="F3228" s="9"/>
      <c r="G3228" s="9"/>
      <c r="H3228" s="9"/>
      <c r="U3228" s="11"/>
      <c r="V3228" s="11"/>
      <c r="W3228" s="11"/>
    </row>
    <row r="3229" spans="1:23" ht="12.75" x14ac:dyDescent="0.2">
      <c r="A3229" s="5"/>
      <c r="B3229" s="5"/>
      <c r="C3229" s="9"/>
      <c r="D3229" s="9"/>
      <c r="E3229" s="9"/>
      <c r="F3229" s="9"/>
      <c r="G3229" s="9"/>
      <c r="H3229" s="9"/>
      <c r="U3229" s="11"/>
      <c r="V3229" s="11"/>
      <c r="W3229" s="11"/>
    </row>
    <row r="3230" spans="1:23" ht="12.75" x14ac:dyDescent="0.2">
      <c r="A3230" s="5"/>
      <c r="B3230" s="5"/>
      <c r="C3230" s="9"/>
      <c r="D3230" s="9"/>
      <c r="E3230" s="9"/>
      <c r="F3230" s="9"/>
      <c r="G3230" s="9"/>
      <c r="H3230" s="9"/>
      <c r="U3230" s="11"/>
      <c r="V3230" s="11"/>
      <c r="W3230" s="11"/>
    </row>
    <row r="3231" spans="1:23" ht="12.75" x14ac:dyDescent="0.2">
      <c r="A3231" s="5"/>
      <c r="B3231" s="5"/>
      <c r="C3231" s="9"/>
      <c r="D3231" s="9"/>
      <c r="E3231" s="9"/>
      <c r="F3231" s="9"/>
      <c r="G3231" s="9"/>
      <c r="H3231" s="9"/>
      <c r="U3231" s="11"/>
      <c r="V3231" s="11"/>
      <c r="W3231" s="11"/>
    </row>
    <row r="3232" spans="1:23" ht="12.75" x14ac:dyDescent="0.2">
      <c r="A3232" s="5"/>
      <c r="B3232" s="5"/>
      <c r="C3232" s="9"/>
      <c r="D3232" s="9"/>
      <c r="E3232" s="9"/>
      <c r="F3232" s="9"/>
      <c r="G3232" s="9"/>
      <c r="H3232" s="9"/>
      <c r="U3232" s="11"/>
      <c r="V3232" s="11"/>
      <c r="W3232" s="11"/>
    </row>
    <row r="3233" spans="1:23" ht="12.75" x14ac:dyDescent="0.2">
      <c r="A3233" s="5"/>
      <c r="B3233" s="5"/>
      <c r="C3233" s="9"/>
      <c r="D3233" s="9"/>
      <c r="E3233" s="9"/>
      <c r="F3233" s="9"/>
      <c r="G3233" s="9"/>
      <c r="H3233" s="9"/>
      <c r="U3233" s="11"/>
      <c r="V3233" s="11"/>
      <c r="W3233" s="11"/>
    </row>
    <row r="3234" spans="1:23" ht="12.75" x14ac:dyDescent="0.2">
      <c r="A3234" s="5"/>
      <c r="B3234" s="5"/>
      <c r="C3234" s="9"/>
      <c r="D3234" s="9"/>
      <c r="E3234" s="9"/>
      <c r="F3234" s="9"/>
      <c r="G3234" s="9"/>
      <c r="H3234" s="9"/>
      <c r="U3234" s="11"/>
      <c r="V3234" s="11"/>
      <c r="W3234" s="11"/>
    </row>
    <row r="3235" spans="1:23" ht="12.75" x14ac:dyDescent="0.2">
      <c r="A3235" s="5"/>
      <c r="B3235" s="5"/>
      <c r="C3235" s="9"/>
      <c r="D3235" s="9"/>
      <c r="E3235" s="9"/>
      <c r="F3235" s="9"/>
      <c r="G3235" s="9"/>
      <c r="H3235" s="9"/>
      <c r="U3235" s="11"/>
      <c r="V3235" s="11"/>
      <c r="W3235" s="11"/>
    </row>
    <row r="3236" spans="1:23" ht="12.75" x14ac:dyDescent="0.2">
      <c r="A3236" s="5"/>
      <c r="B3236" s="5"/>
      <c r="C3236" s="9"/>
      <c r="D3236" s="9"/>
      <c r="E3236" s="9"/>
      <c r="F3236" s="9"/>
      <c r="G3236" s="9"/>
      <c r="H3236" s="9"/>
      <c r="U3236" s="11"/>
      <c r="V3236" s="11"/>
      <c r="W3236" s="11"/>
    </row>
    <row r="3237" spans="1:23" ht="12.75" x14ac:dyDescent="0.2">
      <c r="A3237" s="5"/>
      <c r="B3237" s="5"/>
      <c r="C3237" s="9"/>
      <c r="D3237" s="9"/>
      <c r="E3237" s="9"/>
      <c r="F3237" s="9"/>
      <c r="G3237" s="9"/>
      <c r="H3237" s="9"/>
      <c r="U3237" s="11"/>
      <c r="V3237" s="11"/>
      <c r="W3237" s="11"/>
    </row>
    <row r="3238" spans="1:23" ht="12.75" x14ac:dyDescent="0.2">
      <c r="A3238" s="5"/>
      <c r="B3238" s="5"/>
      <c r="C3238" s="9"/>
      <c r="D3238" s="9"/>
      <c r="E3238" s="9"/>
      <c r="F3238" s="9"/>
      <c r="G3238" s="9"/>
      <c r="H3238" s="9"/>
      <c r="U3238" s="11"/>
      <c r="V3238" s="11"/>
      <c r="W3238" s="11"/>
    </row>
    <row r="3239" spans="1:23" ht="12.75" x14ac:dyDescent="0.2">
      <c r="A3239" s="5"/>
      <c r="B3239" s="5"/>
      <c r="C3239" s="9"/>
      <c r="D3239" s="9"/>
      <c r="E3239" s="9"/>
      <c r="F3239" s="9"/>
      <c r="G3239" s="9"/>
      <c r="H3239" s="9"/>
      <c r="U3239" s="11"/>
      <c r="V3239" s="11"/>
      <c r="W3239" s="11"/>
    </row>
    <row r="3240" spans="1:23" ht="12.75" x14ac:dyDescent="0.2">
      <c r="A3240" s="5"/>
      <c r="B3240" s="5"/>
      <c r="C3240" s="9"/>
      <c r="D3240" s="9"/>
      <c r="E3240" s="9"/>
      <c r="F3240" s="9"/>
      <c r="G3240" s="9"/>
      <c r="H3240" s="9"/>
      <c r="U3240" s="11"/>
      <c r="V3240" s="11"/>
      <c r="W3240" s="11"/>
    </row>
    <row r="3241" spans="1:23" ht="12.75" x14ac:dyDescent="0.2">
      <c r="A3241" s="5"/>
      <c r="B3241" s="5"/>
      <c r="C3241" s="9"/>
      <c r="D3241" s="9"/>
      <c r="E3241" s="9"/>
      <c r="F3241" s="9"/>
      <c r="G3241" s="9"/>
      <c r="H3241" s="9"/>
      <c r="U3241" s="11"/>
      <c r="V3241" s="11"/>
      <c r="W3241" s="11"/>
    </row>
    <row r="3242" spans="1:23" ht="12.75" x14ac:dyDescent="0.2">
      <c r="A3242" s="5"/>
      <c r="B3242" s="5"/>
      <c r="C3242" s="9"/>
      <c r="D3242" s="9"/>
      <c r="E3242" s="9"/>
      <c r="F3242" s="9"/>
      <c r="G3242" s="9"/>
      <c r="H3242" s="9"/>
      <c r="U3242" s="11"/>
      <c r="V3242" s="11"/>
      <c r="W3242" s="11"/>
    </row>
    <row r="3243" spans="1:23" ht="12.75" x14ac:dyDescent="0.2">
      <c r="A3243" s="5"/>
      <c r="B3243" s="5"/>
      <c r="C3243" s="9"/>
      <c r="D3243" s="9"/>
      <c r="E3243" s="9"/>
      <c r="F3243" s="9"/>
      <c r="G3243" s="9"/>
      <c r="H3243" s="9"/>
      <c r="U3243" s="11"/>
      <c r="V3243" s="11"/>
      <c r="W3243" s="11"/>
    </row>
    <row r="3244" spans="1:23" ht="12.75" x14ac:dyDescent="0.2">
      <c r="A3244" s="5"/>
      <c r="B3244" s="5"/>
      <c r="C3244" s="9"/>
      <c r="D3244" s="9"/>
      <c r="E3244" s="9"/>
      <c r="F3244" s="9"/>
      <c r="G3244" s="9"/>
      <c r="H3244" s="9"/>
      <c r="U3244" s="11"/>
      <c r="V3244" s="11"/>
      <c r="W3244" s="11"/>
    </row>
    <row r="3245" spans="1:23" ht="12.75" x14ac:dyDescent="0.2">
      <c r="A3245" s="5"/>
      <c r="B3245" s="5"/>
      <c r="C3245" s="9"/>
      <c r="D3245" s="9"/>
      <c r="E3245" s="9"/>
      <c r="F3245" s="9"/>
      <c r="G3245" s="9"/>
      <c r="H3245" s="9"/>
      <c r="U3245" s="11"/>
      <c r="V3245" s="11"/>
      <c r="W3245" s="11"/>
    </row>
    <row r="3246" spans="1:23" ht="12.75" x14ac:dyDescent="0.2">
      <c r="A3246" s="5"/>
      <c r="B3246" s="5"/>
      <c r="C3246" s="9"/>
      <c r="D3246" s="9"/>
      <c r="E3246" s="9"/>
      <c r="F3246" s="9"/>
      <c r="G3246" s="9"/>
      <c r="H3246" s="9"/>
      <c r="U3246" s="11"/>
      <c r="V3246" s="11"/>
      <c r="W3246" s="11"/>
    </row>
    <row r="3247" spans="1:23" ht="12.75" x14ac:dyDescent="0.2">
      <c r="A3247" s="5"/>
      <c r="B3247" s="5"/>
      <c r="C3247" s="9"/>
      <c r="D3247" s="9"/>
      <c r="E3247" s="9"/>
      <c r="F3247" s="9"/>
      <c r="G3247" s="9"/>
      <c r="H3247" s="9"/>
      <c r="U3247" s="11"/>
      <c r="V3247" s="11"/>
      <c r="W3247" s="11"/>
    </row>
    <row r="3248" spans="1:23" ht="12.75" x14ac:dyDescent="0.2">
      <c r="A3248" s="5"/>
      <c r="B3248" s="5"/>
      <c r="C3248" s="9"/>
      <c r="D3248" s="9"/>
      <c r="E3248" s="9"/>
      <c r="F3248" s="9"/>
      <c r="G3248" s="9"/>
      <c r="H3248" s="9"/>
      <c r="U3248" s="11"/>
      <c r="V3248" s="11"/>
      <c r="W3248" s="11"/>
    </row>
    <row r="3249" spans="1:23" ht="12.75" x14ac:dyDescent="0.2">
      <c r="A3249" s="5"/>
      <c r="B3249" s="5"/>
      <c r="C3249" s="9"/>
      <c r="D3249" s="9"/>
      <c r="E3249" s="9"/>
      <c r="F3249" s="9"/>
      <c r="G3249" s="9"/>
      <c r="H3249" s="9"/>
      <c r="U3249" s="11"/>
      <c r="V3249" s="11"/>
      <c r="W3249" s="11"/>
    </row>
    <row r="3250" spans="1:23" ht="12.75" x14ac:dyDescent="0.2">
      <c r="A3250" s="5"/>
      <c r="B3250" s="5"/>
      <c r="C3250" s="9"/>
      <c r="D3250" s="9"/>
      <c r="E3250" s="9"/>
      <c r="F3250" s="9"/>
      <c r="G3250" s="9"/>
      <c r="H3250" s="9"/>
      <c r="U3250" s="11"/>
      <c r="V3250" s="11"/>
      <c r="W3250" s="11"/>
    </row>
    <row r="3251" spans="1:23" ht="12.75" x14ac:dyDescent="0.2">
      <c r="A3251" s="5"/>
      <c r="B3251" s="5"/>
      <c r="C3251" s="9"/>
      <c r="D3251" s="9"/>
      <c r="E3251" s="9"/>
      <c r="F3251" s="9"/>
      <c r="G3251" s="9"/>
      <c r="H3251" s="9"/>
      <c r="U3251" s="11"/>
      <c r="V3251" s="11"/>
      <c r="W3251" s="11"/>
    </row>
    <row r="3252" spans="1:23" ht="12.75" x14ac:dyDescent="0.2">
      <c r="A3252" s="5"/>
      <c r="B3252" s="5"/>
      <c r="C3252" s="9"/>
      <c r="D3252" s="9"/>
      <c r="E3252" s="9"/>
      <c r="F3252" s="9"/>
      <c r="G3252" s="9"/>
      <c r="H3252" s="9"/>
      <c r="U3252" s="11"/>
      <c r="V3252" s="11"/>
      <c r="W3252" s="11"/>
    </row>
    <row r="3253" spans="1:23" ht="12.75" x14ac:dyDescent="0.2">
      <c r="A3253" s="5"/>
      <c r="B3253" s="5"/>
      <c r="C3253" s="9"/>
      <c r="D3253" s="9"/>
      <c r="E3253" s="9"/>
      <c r="F3253" s="9"/>
      <c r="G3253" s="9"/>
      <c r="H3253" s="9"/>
      <c r="U3253" s="11"/>
      <c r="V3253" s="11"/>
      <c r="W3253" s="11"/>
    </row>
    <row r="3254" spans="1:23" ht="12.75" x14ac:dyDescent="0.2">
      <c r="A3254" s="5"/>
      <c r="B3254" s="5"/>
      <c r="C3254" s="9"/>
      <c r="D3254" s="9"/>
      <c r="E3254" s="9"/>
      <c r="F3254" s="9"/>
      <c r="G3254" s="9"/>
      <c r="H3254" s="9"/>
      <c r="U3254" s="11"/>
      <c r="V3254" s="11"/>
      <c r="W3254" s="11"/>
    </row>
    <row r="3255" spans="1:23" ht="12.75" x14ac:dyDescent="0.2">
      <c r="A3255" s="5"/>
      <c r="B3255" s="5"/>
      <c r="C3255" s="9"/>
      <c r="D3255" s="9"/>
      <c r="E3255" s="9"/>
      <c r="F3255" s="9"/>
      <c r="G3255" s="9"/>
      <c r="H3255" s="9"/>
      <c r="U3255" s="11"/>
      <c r="V3255" s="11"/>
      <c r="W3255" s="11"/>
    </row>
    <row r="3256" spans="1:23" ht="12.75" x14ac:dyDescent="0.2">
      <c r="A3256" s="5"/>
      <c r="B3256" s="5"/>
      <c r="C3256" s="9"/>
      <c r="D3256" s="9"/>
      <c r="E3256" s="9"/>
      <c r="F3256" s="9"/>
      <c r="G3256" s="9"/>
      <c r="H3256" s="9"/>
      <c r="U3256" s="11"/>
      <c r="V3256" s="11"/>
      <c r="W3256" s="11"/>
    </row>
    <row r="3257" spans="1:23" ht="12.75" x14ac:dyDescent="0.2">
      <c r="A3257" s="5"/>
      <c r="B3257" s="5"/>
      <c r="C3257" s="9"/>
      <c r="D3257" s="9"/>
      <c r="E3257" s="9"/>
      <c r="F3257" s="9"/>
      <c r="G3257" s="9"/>
      <c r="H3257" s="9"/>
      <c r="U3257" s="11"/>
      <c r="V3257" s="11"/>
      <c r="W3257" s="11"/>
    </row>
    <row r="3258" spans="1:23" ht="12.75" x14ac:dyDescent="0.2">
      <c r="A3258" s="5"/>
      <c r="B3258" s="5"/>
      <c r="C3258" s="9"/>
      <c r="D3258" s="9"/>
      <c r="E3258" s="9"/>
      <c r="F3258" s="9"/>
      <c r="G3258" s="9"/>
      <c r="H3258" s="9"/>
      <c r="U3258" s="11"/>
      <c r="V3258" s="11"/>
      <c r="W3258" s="11"/>
    </row>
    <row r="3259" spans="1:23" ht="12.75" x14ac:dyDescent="0.2">
      <c r="A3259" s="5"/>
      <c r="B3259" s="5"/>
      <c r="C3259" s="9"/>
      <c r="D3259" s="9"/>
      <c r="E3259" s="9"/>
      <c r="F3259" s="9"/>
      <c r="G3259" s="9"/>
      <c r="H3259" s="9"/>
      <c r="U3259" s="11"/>
      <c r="V3259" s="11"/>
      <c r="W3259" s="11"/>
    </row>
    <row r="3260" spans="1:23" ht="12.75" x14ac:dyDescent="0.2">
      <c r="A3260" s="5"/>
      <c r="B3260" s="5"/>
      <c r="C3260" s="9"/>
      <c r="D3260" s="9"/>
      <c r="E3260" s="9"/>
      <c r="F3260" s="9"/>
      <c r="G3260" s="9"/>
      <c r="H3260" s="9"/>
      <c r="U3260" s="11"/>
      <c r="V3260" s="11"/>
      <c r="W3260" s="11"/>
    </row>
    <row r="3261" spans="1:23" ht="12.75" x14ac:dyDescent="0.2">
      <c r="A3261" s="5"/>
      <c r="B3261" s="5"/>
      <c r="C3261" s="9"/>
      <c r="D3261" s="9"/>
      <c r="E3261" s="9"/>
      <c r="F3261" s="9"/>
      <c r="G3261" s="9"/>
      <c r="H3261" s="9"/>
      <c r="U3261" s="11"/>
      <c r="V3261" s="11"/>
      <c r="W3261" s="11"/>
    </row>
    <row r="3262" spans="1:23" ht="12.75" x14ac:dyDescent="0.2">
      <c r="A3262" s="5"/>
      <c r="B3262" s="5"/>
      <c r="C3262" s="9"/>
      <c r="D3262" s="9"/>
      <c r="E3262" s="9"/>
      <c r="F3262" s="9"/>
      <c r="G3262" s="9"/>
      <c r="H3262" s="9"/>
      <c r="U3262" s="11"/>
      <c r="V3262" s="11"/>
      <c r="W3262" s="11"/>
    </row>
    <row r="3263" spans="1:23" ht="12.75" x14ac:dyDescent="0.2">
      <c r="A3263" s="5"/>
      <c r="B3263" s="5"/>
      <c r="C3263" s="9"/>
      <c r="D3263" s="9"/>
      <c r="E3263" s="9"/>
      <c r="F3263" s="9"/>
      <c r="G3263" s="9"/>
      <c r="H3263" s="9"/>
      <c r="U3263" s="11"/>
      <c r="V3263" s="11"/>
      <c r="W3263" s="11"/>
    </row>
    <row r="3264" spans="1:23" ht="12.75" x14ac:dyDescent="0.2">
      <c r="A3264" s="5"/>
      <c r="B3264" s="5"/>
      <c r="C3264" s="9"/>
      <c r="D3264" s="9"/>
      <c r="E3264" s="9"/>
      <c r="F3264" s="9"/>
      <c r="G3264" s="9"/>
      <c r="H3264" s="9"/>
      <c r="U3264" s="11"/>
      <c r="V3264" s="11"/>
      <c r="W3264" s="11"/>
    </row>
    <row r="3265" spans="1:23" ht="12.75" x14ac:dyDescent="0.2">
      <c r="A3265" s="5"/>
      <c r="B3265" s="5"/>
      <c r="C3265" s="9"/>
      <c r="D3265" s="9"/>
      <c r="E3265" s="9"/>
      <c r="F3265" s="9"/>
      <c r="G3265" s="9"/>
      <c r="H3265" s="9"/>
      <c r="U3265" s="11"/>
      <c r="V3265" s="11"/>
      <c r="W3265" s="11"/>
    </row>
    <row r="3266" spans="1:23" ht="12.75" x14ac:dyDescent="0.2">
      <c r="A3266" s="5"/>
      <c r="B3266" s="5"/>
      <c r="C3266" s="9"/>
      <c r="D3266" s="9"/>
      <c r="E3266" s="9"/>
      <c r="F3266" s="9"/>
      <c r="G3266" s="9"/>
      <c r="H3266" s="9"/>
      <c r="U3266" s="11"/>
      <c r="V3266" s="11"/>
      <c r="W3266" s="11"/>
    </row>
    <row r="3267" spans="1:23" ht="12.75" x14ac:dyDescent="0.2">
      <c r="A3267" s="5"/>
      <c r="B3267" s="5"/>
      <c r="C3267" s="9"/>
      <c r="D3267" s="9"/>
      <c r="E3267" s="9"/>
      <c r="F3267" s="9"/>
      <c r="G3267" s="9"/>
      <c r="H3267" s="9"/>
      <c r="U3267" s="11"/>
      <c r="V3267" s="11"/>
      <c r="W3267" s="11"/>
    </row>
    <row r="3268" spans="1:23" ht="12.75" x14ac:dyDescent="0.2">
      <c r="A3268" s="5"/>
      <c r="B3268" s="5"/>
      <c r="C3268" s="9"/>
      <c r="D3268" s="9"/>
      <c r="E3268" s="9"/>
      <c r="F3268" s="9"/>
      <c r="G3268" s="9"/>
      <c r="H3268" s="9"/>
      <c r="U3268" s="11"/>
      <c r="V3268" s="11"/>
      <c r="W3268" s="11"/>
    </row>
    <row r="3269" spans="1:23" ht="12.75" x14ac:dyDescent="0.2">
      <c r="A3269" s="5"/>
      <c r="B3269" s="5"/>
      <c r="C3269" s="9"/>
      <c r="D3269" s="9"/>
      <c r="E3269" s="9"/>
      <c r="F3269" s="9"/>
      <c r="G3269" s="9"/>
      <c r="H3269" s="9"/>
      <c r="U3269" s="11"/>
      <c r="V3269" s="11"/>
      <c r="W3269" s="11"/>
    </row>
    <row r="3270" spans="1:23" ht="12.75" x14ac:dyDescent="0.2">
      <c r="A3270" s="5"/>
      <c r="B3270" s="5"/>
      <c r="C3270" s="9"/>
      <c r="D3270" s="9"/>
      <c r="E3270" s="9"/>
      <c r="F3270" s="9"/>
      <c r="G3270" s="9"/>
      <c r="H3270" s="9"/>
      <c r="U3270" s="11"/>
      <c r="V3270" s="11"/>
      <c r="W3270" s="11"/>
    </row>
    <row r="3271" spans="1:23" ht="12.75" x14ac:dyDescent="0.2">
      <c r="A3271" s="5"/>
      <c r="B3271" s="5"/>
      <c r="C3271" s="9"/>
      <c r="D3271" s="9"/>
      <c r="E3271" s="9"/>
      <c r="F3271" s="9"/>
      <c r="G3271" s="9"/>
      <c r="H3271" s="9"/>
      <c r="U3271" s="11"/>
      <c r="V3271" s="11"/>
      <c r="W3271" s="11"/>
    </row>
    <row r="3272" spans="1:23" ht="12.75" x14ac:dyDescent="0.2">
      <c r="A3272" s="5"/>
      <c r="B3272" s="5"/>
      <c r="C3272" s="9"/>
      <c r="D3272" s="9"/>
      <c r="E3272" s="9"/>
      <c r="F3272" s="9"/>
      <c r="G3272" s="9"/>
      <c r="H3272" s="9"/>
      <c r="U3272" s="11"/>
      <c r="V3272" s="11"/>
      <c r="W3272" s="11"/>
    </row>
    <row r="3273" spans="1:23" ht="12.75" x14ac:dyDescent="0.2">
      <c r="A3273" s="5"/>
      <c r="B3273" s="5"/>
      <c r="C3273" s="9"/>
      <c r="D3273" s="9"/>
      <c r="E3273" s="9"/>
      <c r="F3273" s="9"/>
      <c r="G3273" s="9"/>
      <c r="H3273" s="9"/>
      <c r="U3273" s="11"/>
      <c r="V3273" s="11"/>
      <c r="W3273" s="11"/>
    </row>
    <row r="3274" spans="1:23" ht="12.75" x14ac:dyDescent="0.2">
      <c r="A3274" s="5"/>
      <c r="B3274" s="5"/>
      <c r="C3274" s="9"/>
      <c r="D3274" s="9"/>
      <c r="E3274" s="9"/>
      <c r="F3274" s="9"/>
      <c r="G3274" s="9"/>
      <c r="H3274" s="9"/>
      <c r="U3274" s="11"/>
      <c r="V3274" s="11"/>
      <c r="W3274" s="11"/>
    </row>
    <row r="3275" spans="1:23" ht="12.75" x14ac:dyDescent="0.2">
      <c r="A3275" s="5"/>
      <c r="B3275" s="5"/>
      <c r="C3275" s="9"/>
      <c r="D3275" s="9"/>
      <c r="E3275" s="9"/>
      <c r="F3275" s="9"/>
      <c r="G3275" s="9"/>
      <c r="H3275" s="9"/>
      <c r="U3275" s="11"/>
      <c r="V3275" s="11"/>
      <c r="W3275" s="11"/>
    </row>
    <row r="3276" spans="1:23" ht="12.75" x14ac:dyDescent="0.2">
      <c r="A3276" s="5"/>
      <c r="B3276" s="5"/>
      <c r="C3276" s="9"/>
      <c r="D3276" s="9"/>
      <c r="E3276" s="9"/>
      <c r="F3276" s="9"/>
      <c r="G3276" s="9"/>
      <c r="H3276" s="9"/>
      <c r="U3276" s="11"/>
      <c r="V3276" s="11"/>
      <c r="W3276" s="11"/>
    </row>
    <row r="3277" spans="1:23" ht="12.75" x14ac:dyDescent="0.2">
      <c r="A3277" s="5"/>
      <c r="B3277" s="5"/>
      <c r="C3277" s="9"/>
      <c r="D3277" s="9"/>
      <c r="E3277" s="9"/>
      <c r="F3277" s="9"/>
      <c r="G3277" s="9"/>
      <c r="H3277" s="9"/>
      <c r="U3277" s="11"/>
      <c r="V3277" s="11"/>
      <c r="W3277" s="11"/>
    </row>
    <row r="3278" spans="1:23" ht="12.75" x14ac:dyDescent="0.2">
      <c r="A3278" s="5"/>
      <c r="B3278" s="5"/>
      <c r="C3278" s="9"/>
      <c r="D3278" s="9"/>
      <c r="E3278" s="9"/>
      <c r="F3278" s="9"/>
      <c r="G3278" s="9"/>
      <c r="H3278" s="9"/>
      <c r="U3278" s="11"/>
      <c r="V3278" s="11"/>
      <c r="W3278" s="11"/>
    </row>
    <row r="3279" spans="1:23" ht="12.75" x14ac:dyDescent="0.2">
      <c r="A3279" s="5"/>
      <c r="B3279" s="5"/>
      <c r="C3279" s="9"/>
      <c r="D3279" s="9"/>
      <c r="E3279" s="9"/>
      <c r="F3279" s="9"/>
      <c r="G3279" s="9"/>
      <c r="H3279" s="9"/>
      <c r="U3279" s="11"/>
      <c r="V3279" s="11"/>
      <c r="W3279" s="11"/>
    </row>
    <row r="3280" spans="1:23" ht="12.75" x14ac:dyDescent="0.2">
      <c r="A3280" s="5"/>
      <c r="B3280" s="5"/>
      <c r="C3280" s="9"/>
      <c r="D3280" s="9"/>
      <c r="E3280" s="9"/>
      <c r="F3280" s="9"/>
      <c r="G3280" s="9"/>
      <c r="H3280" s="9"/>
      <c r="U3280" s="11"/>
      <c r="V3280" s="11"/>
      <c r="W3280" s="11"/>
    </row>
    <row r="3281" spans="1:23" ht="12.75" x14ac:dyDescent="0.2">
      <c r="A3281" s="5"/>
      <c r="B3281" s="5"/>
      <c r="C3281" s="9"/>
      <c r="D3281" s="9"/>
      <c r="E3281" s="9"/>
      <c r="F3281" s="9"/>
      <c r="G3281" s="9"/>
      <c r="H3281" s="9"/>
      <c r="U3281" s="11"/>
      <c r="V3281" s="11"/>
      <c r="W3281" s="11"/>
    </row>
    <row r="3282" spans="1:23" ht="12.75" x14ac:dyDescent="0.2">
      <c r="A3282" s="5"/>
      <c r="B3282" s="5"/>
      <c r="C3282" s="9"/>
      <c r="D3282" s="9"/>
      <c r="E3282" s="9"/>
      <c r="F3282" s="9"/>
      <c r="G3282" s="9"/>
      <c r="H3282" s="9"/>
      <c r="U3282" s="11"/>
      <c r="V3282" s="11"/>
      <c r="W3282" s="11"/>
    </row>
    <row r="3283" spans="1:23" ht="12.75" x14ac:dyDescent="0.2">
      <c r="A3283" s="5"/>
      <c r="B3283" s="5"/>
      <c r="C3283" s="9"/>
      <c r="D3283" s="9"/>
      <c r="E3283" s="9"/>
      <c r="F3283" s="9"/>
      <c r="G3283" s="9"/>
      <c r="H3283" s="9"/>
      <c r="U3283" s="11"/>
      <c r="V3283" s="11"/>
      <c r="W3283" s="11"/>
    </row>
    <row r="3284" spans="1:23" ht="12.75" x14ac:dyDescent="0.2">
      <c r="A3284" s="5"/>
      <c r="B3284" s="5"/>
      <c r="C3284" s="9"/>
      <c r="D3284" s="9"/>
      <c r="E3284" s="9"/>
      <c r="F3284" s="9"/>
      <c r="G3284" s="9"/>
      <c r="H3284" s="9"/>
      <c r="U3284" s="11"/>
      <c r="V3284" s="11"/>
      <c r="W3284" s="11"/>
    </row>
    <row r="3285" spans="1:23" ht="12.75" x14ac:dyDescent="0.2">
      <c r="A3285" s="5"/>
      <c r="B3285" s="5"/>
      <c r="C3285" s="9"/>
      <c r="D3285" s="9"/>
      <c r="E3285" s="9"/>
      <c r="F3285" s="9"/>
      <c r="G3285" s="9"/>
      <c r="H3285" s="9"/>
      <c r="U3285" s="11"/>
      <c r="V3285" s="11"/>
      <c r="W3285" s="11"/>
    </row>
    <row r="3286" spans="1:23" ht="12.75" x14ac:dyDescent="0.2">
      <c r="A3286" s="5"/>
      <c r="B3286" s="5"/>
      <c r="C3286" s="9"/>
      <c r="D3286" s="9"/>
      <c r="E3286" s="9"/>
      <c r="F3286" s="9"/>
      <c r="G3286" s="9"/>
      <c r="H3286" s="9"/>
      <c r="U3286" s="11"/>
      <c r="V3286" s="11"/>
      <c r="W3286" s="11"/>
    </row>
    <row r="3287" spans="1:23" ht="12.75" x14ac:dyDescent="0.2">
      <c r="A3287" s="5"/>
      <c r="B3287" s="5"/>
      <c r="C3287" s="9"/>
      <c r="D3287" s="9"/>
      <c r="E3287" s="9"/>
      <c r="F3287" s="9"/>
      <c r="G3287" s="9"/>
      <c r="H3287" s="9"/>
      <c r="U3287" s="11"/>
      <c r="V3287" s="11"/>
      <c r="W3287" s="11"/>
    </row>
    <row r="3288" spans="1:23" ht="12.75" x14ac:dyDescent="0.2">
      <c r="A3288" s="5"/>
      <c r="B3288" s="5"/>
      <c r="C3288" s="9"/>
      <c r="D3288" s="9"/>
      <c r="E3288" s="9"/>
      <c r="F3288" s="9"/>
      <c r="G3288" s="9"/>
      <c r="H3288" s="9"/>
      <c r="U3288" s="11"/>
      <c r="V3288" s="11"/>
      <c r="W3288" s="11"/>
    </row>
    <row r="3289" spans="1:23" ht="12.75" x14ac:dyDescent="0.2">
      <c r="A3289" s="5"/>
      <c r="B3289" s="5"/>
      <c r="C3289" s="9"/>
      <c r="D3289" s="9"/>
      <c r="E3289" s="9"/>
      <c r="F3289" s="9"/>
      <c r="G3289" s="9"/>
      <c r="H3289" s="9"/>
      <c r="U3289" s="11"/>
      <c r="V3289" s="11"/>
      <c r="W3289" s="11"/>
    </row>
    <row r="3290" spans="1:23" ht="12.75" x14ac:dyDescent="0.2">
      <c r="A3290" s="5"/>
      <c r="B3290" s="5"/>
      <c r="C3290" s="9"/>
      <c r="D3290" s="9"/>
      <c r="E3290" s="9"/>
      <c r="F3290" s="9"/>
      <c r="G3290" s="9"/>
      <c r="H3290" s="9"/>
      <c r="U3290" s="11"/>
      <c r="V3290" s="11"/>
      <c r="W3290" s="11"/>
    </row>
    <row r="3291" spans="1:23" ht="12.75" x14ac:dyDescent="0.2">
      <c r="A3291" s="5"/>
      <c r="B3291" s="5"/>
      <c r="C3291" s="9"/>
      <c r="D3291" s="9"/>
      <c r="E3291" s="9"/>
      <c r="F3291" s="9"/>
      <c r="G3291" s="9"/>
      <c r="H3291" s="9"/>
      <c r="U3291" s="11"/>
      <c r="V3291" s="11"/>
      <c r="W3291" s="11"/>
    </row>
    <row r="3292" spans="1:23" ht="12.75" x14ac:dyDescent="0.2">
      <c r="A3292" s="5"/>
      <c r="B3292" s="5"/>
      <c r="C3292" s="9"/>
      <c r="D3292" s="9"/>
      <c r="E3292" s="9"/>
      <c r="F3292" s="9"/>
      <c r="G3292" s="9"/>
      <c r="H3292" s="9"/>
      <c r="U3292" s="11"/>
      <c r="V3292" s="11"/>
      <c r="W3292" s="11"/>
    </row>
    <row r="3293" spans="1:23" ht="12.75" x14ac:dyDescent="0.2">
      <c r="A3293" s="5"/>
      <c r="B3293" s="5"/>
      <c r="C3293" s="9"/>
      <c r="D3293" s="9"/>
      <c r="E3293" s="9"/>
      <c r="F3293" s="9"/>
      <c r="G3293" s="9"/>
      <c r="H3293" s="9"/>
      <c r="U3293" s="11"/>
      <c r="V3293" s="11"/>
      <c r="W3293" s="11"/>
    </row>
    <row r="3294" spans="1:23" ht="12.75" x14ac:dyDescent="0.2">
      <c r="A3294" s="5"/>
      <c r="B3294" s="5"/>
      <c r="C3294" s="9"/>
      <c r="D3294" s="9"/>
      <c r="E3294" s="9"/>
      <c r="F3294" s="9"/>
      <c r="G3294" s="9"/>
      <c r="H3294" s="9"/>
      <c r="U3294" s="11"/>
      <c r="V3294" s="11"/>
      <c r="W3294" s="11"/>
    </row>
    <row r="3295" spans="1:23" ht="12.75" x14ac:dyDescent="0.2">
      <c r="A3295" s="5"/>
      <c r="B3295" s="5"/>
      <c r="C3295" s="9"/>
      <c r="D3295" s="9"/>
      <c r="E3295" s="9"/>
      <c r="F3295" s="9"/>
      <c r="G3295" s="9"/>
      <c r="H3295" s="9"/>
      <c r="U3295" s="11"/>
      <c r="V3295" s="11"/>
      <c r="W3295" s="11"/>
    </row>
    <row r="3296" spans="1:23" ht="12.75" x14ac:dyDescent="0.2">
      <c r="A3296" s="5"/>
      <c r="B3296" s="5"/>
      <c r="C3296" s="9"/>
      <c r="D3296" s="9"/>
      <c r="E3296" s="9"/>
      <c r="F3296" s="9"/>
      <c r="G3296" s="9"/>
      <c r="H3296" s="9"/>
      <c r="U3296" s="11"/>
      <c r="V3296" s="11"/>
      <c r="W3296" s="11"/>
    </row>
    <row r="3297" spans="1:23" ht="12.75" x14ac:dyDescent="0.2">
      <c r="A3297" s="5"/>
      <c r="B3297" s="5"/>
      <c r="C3297" s="9"/>
      <c r="D3297" s="9"/>
      <c r="E3297" s="9"/>
      <c r="F3297" s="9"/>
      <c r="G3297" s="9"/>
      <c r="H3297" s="9"/>
      <c r="U3297" s="11"/>
      <c r="V3297" s="11"/>
      <c r="W3297" s="11"/>
    </row>
    <row r="3298" spans="1:23" ht="12.75" x14ac:dyDescent="0.2">
      <c r="A3298" s="5"/>
      <c r="B3298" s="5"/>
      <c r="C3298" s="9"/>
      <c r="D3298" s="9"/>
      <c r="E3298" s="9"/>
      <c r="F3298" s="9"/>
      <c r="G3298" s="9"/>
      <c r="H3298" s="9"/>
      <c r="U3298" s="11"/>
      <c r="V3298" s="11"/>
      <c r="W3298" s="11"/>
    </row>
    <row r="3299" spans="1:23" ht="12.75" x14ac:dyDescent="0.2">
      <c r="A3299" s="5"/>
      <c r="B3299" s="5"/>
      <c r="C3299" s="9"/>
      <c r="D3299" s="9"/>
      <c r="E3299" s="9"/>
      <c r="F3299" s="9"/>
      <c r="G3299" s="9"/>
      <c r="H3299" s="9"/>
      <c r="U3299" s="11"/>
      <c r="V3299" s="11"/>
      <c r="W3299" s="11"/>
    </row>
    <row r="3300" spans="1:23" ht="12.75" x14ac:dyDescent="0.2">
      <c r="A3300" s="5"/>
      <c r="B3300" s="5"/>
      <c r="C3300" s="9"/>
      <c r="D3300" s="9"/>
      <c r="E3300" s="9"/>
      <c r="F3300" s="9"/>
      <c r="G3300" s="9"/>
      <c r="H3300" s="9"/>
      <c r="U3300" s="11"/>
      <c r="V3300" s="11"/>
      <c r="W3300" s="11"/>
    </row>
    <row r="3301" spans="1:23" ht="12.75" x14ac:dyDescent="0.2">
      <c r="A3301" s="5"/>
      <c r="B3301" s="5"/>
      <c r="C3301" s="9"/>
      <c r="D3301" s="9"/>
      <c r="E3301" s="9"/>
      <c r="F3301" s="9"/>
      <c r="G3301" s="9"/>
      <c r="H3301" s="9"/>
      <c r="U3301" s="11"/>
      <c r="V3301" s="11"/>
      <c r="W3301" s="11"/>
    </row>
    <row r="3302" spans="1:23" ht="12.75" x14ac:dyDescent="0.2">
      <c r="A3302" s="5"/>
      <c r="B3302" s="5"/>
      <c r="C3302" s="9"/>
      <c r="D3302" s="9"/>
      <c r="E3302" s="9"/>
      <c r="F3302" s="9"/>
      <c r="G3302" s="9"/>
      <c r="H3302" s="9"/>
      <c r="U3302" s="11"/>
      <c r="V3302" s="11"/>
      <c r="W3302" s="11"/>
    </row>
    <row r="3303" spans="1:23" ht="12.75" x14ac:dyDescent="0.2">
      <c r="A3303" s="5"/>
      <c r="B3303" s="5"/>
      <c r="C3303" s="9"/>
      <c r="D3303" s="9"/>
      <c r="E3303" s="9"/>
      <c r="F3303" s="9"/>
      <c r="G3303" s="9"/>
      <c r="H3303" s="9"/>
      <c r="U3303" s="11"/>
      <c r="V3303" s="11"/>
      <c r="W3303" s="11"/>
    </row>
    <row r="3304" spans="1:23" ht="12.75" x14ac:dyDescent="0.2">
      <c r="A3304" s="5"/>
      <c r="B3304" s="5"/>
      <c r="C3304" s="9"/>
      <c r="D3304" s="9"/>
      <c r="E3304" s="9"/>
      <c r="F3304" s="9"/>
      <c r="G3304" s="9"/>
      <c r="H3304" s="9"/>
      <c r="U3304" s="11"/>
      <c r="V3304" s="11"/>
      <c r="W3304" s="11"/>
    </row>
    <row r="3305" spans="1:23" ht="12.75" x14ac:dyDescent="0.2">
      <c r="A3305" s="5"/>
      <c r="B3305" s="5"/>
      <c r="C3305" s="9"/>
      <c r="D3305" s="9"/>
      <c r="E3305" s="9"/>
      <c r="F3305" s="9"/>
      <c r="G3305" s="9"/>
      <c r="H3305" s="9"/>
      <c r="U3305" s="11"/>
      <c r="V3305" s="11"/>
      <c r="W3305" s="11"/>
    </row>
    <row r="3306" spans="1:23" ht="12.75" x14ac:dyDescent="0.2">
      <c r="A3306" s="5"/>
      <c r="B3306" s="5"/>
      <c r="C3306" s="9"/>
      <c r="D3306" s="9"/>
      <c r="E3306" s="9"/>
      <c r="F3306" s="9"/>
      <c r="G3306" s="9"/>
      <c r="H3306" s="9"/>
      <c r="U3306" s="11"/>
      <c r="V3306" s="11"/>
      <c r="W3306" s="11"/>
    </row>
    <row r="3307" spans="1:23" ht="12.75" x14ac:dyDescent="0.2">
      <c r="A3307" s="5"/>
      <c r="B3307" s="5"/>
      <c r="C3307" s="9"/>
      <c r="D3307" s="9"/>
      <c r="E3307" s="9"/>
      <c r="F3307" s="9"/>
      <c r="G3307" s="9"/>
      <c r="H3307" s="9"/>
      <c r="U3307" s="11"/>
      <c r="V3307" s="11"/>
      <c r="W3307" s="11"/>
    </row>
    <row r="3308" spans="1:23" ht="12.75" x14ac:dyDescent="0.2">
      <c r="A3308" s="5"/>
      <c r="B3308" s="5"/>
      <c r="C3308" s="9"/>
      <c r="D3308" s="9"/>
      <c r="E3308" s="9"/>
      <c r="F3308" s="9"/>
      <c r="G3308" s="9"/>
      <c r="H3308" s="9"/>
      <c r="U3308" s="11"/>
      <c r="V3308" s="11"/>
      <c r="W3308" s="11"/>
    </row>
    <row r="3309" spans="1:23" ht="12.75" x14ac:dyDescent="0.2">
      <c r="A3309" s="5"/>
      <c r="B3309" s="5"/>
      <c r="C3309" s="9"/>
      <c r="D3309" s="9"/>
      <c r="E3309" s="9"/>
      <c r="F3309" s="9"/>
      <c r="G3309" s="9"/>
      <c r="H3309" s="9"/>
      <c r="U3309" s="11"/>
      <c r="V3309" s="11"/>
      <c r="W3309" s="11"/>
    </row>
    <row r="3310" spans="1:23" ht="12.75" x14ac:dyDescent="0.2">
      <c r="A3310" s="5"/>
      <c r="B3310" s="5"/>
      <c r="C3310" s="9"/>
      <c r="D3310" s="9"/>
      <c r="E3310" s="9"/>
      <c r="F3310" s="9"/>
      <c r="G3310" s="9"/>
      <c r="H3310" s="9"/>
      <c r="U3310" s="11"/>
      <c r="V3310" s="11"/>
      <c r="W3310" s="11"/>
    </row>
    <row r="3311" spans="1:23" ht="12.75" x14ac:dyDescent="0.2">
      <c r="A3311" s="5"/>
      <c r="B3311" s="5"/>
      <c r="C3311" s="9"/>
      <c r="D3311" s="9"/>
      <c r="E3311" s="9"/>
      <c r="F3311" s="9"/>
      <c r="G3311" s="9"/>
      <c r="H3311" s="9"/>
      <c r="U3311" s="11"/>
      <c r="V3311" s="11"/>
      <c r="W3311" s="11"/>
    </row>
    <row r="3312" spans="1:23" ht="12.75" x14ac:dyDescent="0.2">
      <c r="A3312" s="5"/>
      <c r="B3312" s="5"/>
      <c r="C3312" s="9"/>
      <c r="D3312" s="9"/>
      <c r="E3312" s="9"/>
      <c r="F3312" s="9"/>
      <c r="G3312" s="9"/>
      <c r="H3312" s="9"/>
      <c r="U3312" s="11"/>
      <c r="V3312" s="11"/>
      <c r="W3312" s="11"/>
    </row>
    <row r="3313" spans="1:23" ht="12.75" x14ac:dyDescent="0.2">
      <c r="A3313" s="5"/>
      <c r="B3313" s="5"/>
      <c r="C3313" s="9"/>
      <c r="D3313" s="9"/>
      <c r="E3313" s="9"/>
      <c r="F3313" s="9"/>
      <c r="G3313" s="9"/>
      <c r="H3313" s="9"/>
      <c r="U3313" s="11"/>
      <c r="V3313" s="11"/>
      <c r="W3313" s="11"/>
    </row>
    <row r="3314" spans="1:23" ht="12.75" x14ac:dyDescent="0.2">
      <c r="A3314" s="5"/>
      <c r="B3314" s="5"/>
      <c r="C3314" s="9"/>
      <c r="D3314" s="9"/>
      <c r="E3314" s="9"/>
      <c r="F3314" s="9"/>
      <c r="G3314" s="9"/>
      <c r="H3314" s="9"/>
      <c r="U3314" s="11"/>
      <c r="V3314" s="11"/>
      <c r="W3314" s="11"/>
    </row>
    <row r="3315" spans="1:23" ht="12.75" x14ac:dyDescent="0.2">
      <c r="A3315" s="5"/>
      <c r="B3315" s="5"/>
      <c r="C3315" s="9"/>
      <c r="D3315" s="9"/>
      <c r="E3315" s="9"/>
      <c r="F3315" s="9"/>
      <c r="G3315" s="9"/>
      <c r="H3315" s="9"/>
      <c r="U3315" s="11"/>
      <c r="V3315" s="11"/>
      <c r="W3315" s="11"/>
    </row>
    <row r="3316" spans="1:23" ht="12.75" x14ac:dyDescent="0.2">
      <c r="A3316" s="5"/>
      <c r="B3316" s="5"/>
      <c r="C3316" s="9"/>
      <c r="D3316" s="9"/>
      <c r="E3316" s="9"/>
      <c r="F3316" s="9"/>
      <c r="G3316" s="9"/>
      <c r="H3316" s="9"/>
      <c r="U3316" s="11"/>
      <c r="V3316" s="11"/>
      <c r="W3316" s="11"/>
    </row>
    <row r="3317" spans="1:23" ht="12.75" x14ac:dyDescent="0.2">
      <c r="A3317" s="5"/>
      <c r="B3317" s="5"/>
      <c r="C3317" s="9"/>
      <c r="D3317" s="9"/>
      <c r="E3317" s="9"/>
      <c r="F3317" s="9"/>
      <c r="G3317" s="9"/>
      <c r="H3317" s="9"/>
      <c r="U3317" s="11"/>
      <c r="V3317" s="11"/>
      <c r="W3317" s="11"/>
    </row>
    <row r="3318" spans="1:23" ht="12.75" x14ac:dyDescent="0.2">
      <c r="A3318" s="5"/>
      <c r="B3318" s="5"/>
      <c r="C3318" s="9"/>
      <c r="D3318" s="9"/>
      <c r="E3318" s="9"/>
      <c r="F3318" s="9"/>
      <c r="G3318" s="9"/>
      <c r="H3318" s="9"/>
      <c r="U3318" s="11"/>
      <c r="V3318" s="11"/>
      <c r="W3318" s="11"/>
    </row>
    <row r="3319" spans="1:23" ht="12.75" x14ac:dyDescent="0.2">
      <c r="A3319" s="5"/>
      <c r="B3319" s="5"/>
      <c r="C3319" s="9"/>
      <c r="D3319" s="9"/>
      <c r="E3319" s="9"/>
      <c r="F3319" s="9"/>
      <c r="G3319" s="9"/>
      <c r="H3319" s="9"/>
      <c r="U3319" s="11"/>
      <c r="V3319" s="11"/>
      <c r="W3319" s="11"/>
    </row>
    <row r="3320" spans="1:23" ht="12.75" x14ac:dyDescent="0.2">
      <c r="A3320" s="5"/>
      <c r="B3320" s="5"/>
      <c r="C3320" s="9"/>
      <c r="D3320" s="9"/>
      <c r="E3320" s="9"/>
      <c r="F3320" s="9"/>
      <c r="G3320" s="9"/>
      <c r="H3320" s="9"/>
      <c r="U3320" s="11"/>
      <c r="V3320" s="11"/>
      <c r="W3320" s="11"/>
    </row>
    <row r="3321" spans="1:23" ht="12.75" x14ac:dyDescent="0.2">
      <c r="A3321" s="5"/>
      <c r="B3321" s="5"/>
      <c r="C3321" s="9"/>
      <c r="D3321" s="9"/>
      <c r="E3321" s="9"/>
      <c r="F3321" s="9"/>
      <c r="G3321" s="9"/>
      <c r="H3321" s="9"/>
      <c r="U3321" s="11"/>
      <c r="V3321" s="11"/>
      <c r="W3321" s="11"/>
    </row>
    <row r="3322" spans="1:23" ht="12.75" x14ac:dyDescent="0.2">
      <c r="A3322" s="5"/>
      <c r="B3322" s="5"/>
      <c r="C3322" s="9"/>
      <c r="D3322" s="9"/>
      <c r="E3322" s="9"/>
      <c r="F3322" s="9"/>
      <c r="G3322" s="9"/>
      <c r="H3322" s="9"/>
      <c r="U3322" s="11"/>
      <c r="V3322" s="11"/>
      <c r="W3322" s="11"/>
    </row>
    <row r="3323" spans="1:23" ht="12.75" x14ac:dyDescent="0.2">
      <c r="A3323" s="5"/>
      <c r="B3323" s="5"/>
      <c r="C3323" s="9"/>
      <c r="D3323" s="9"/>
      <c r="E3323" s="9"/>
      <c r="F3323" s="9"/>
      <c r="G3323" s="9"/>
      <c r="H3323" s="9"/>
      <c r="U3323" s="11"/>
      <c r="V3323" s="11"/>
      <c r="W3323" s="11"/>
    </row>
    <row r="3324" spans="1:23" ht="12.75" x14ac:dyDescent="0.2">
      <c r="A3324" s="5"/>
      <c r="B3324" s="5"/>
      <c r="C3324" s="9"/>
      <c r="D3324" s="9"/>
      <c r="E3324" s="9"/>
      <c r="F3324" s="9"/>
      <c r="G3324" s="9"/>
      <c r="H3324" s="9"/>
      <c r="U3324" s="11"/>
      <c r="V3324" s="11"/>
      <c r="W3324" s="11"/>
    </row>
    <row r="3325" spans="1:23" ht="12.75" x14ac:dyDescent="0.2">
      <c r="A3325" s="5"/>
      <c r="B3325" s="5"/>
      <c r="C3325" s="9"/>
      <c r="D3325" s="9"/>
      <c r="E3325" s="9"/>
      <c r="F3325" s="9"/>
      <c r="G3325" s="9"/>
      <c r="H3325" s="9"/>
      <c r="U3325" s="11"/>
      <c r="V3325" s="11"/>
      <c r="W3325" s="11"/>
    </row>
    <row r="3326" spans="1:23" ht="12.75" x14ac:dyDescent="0.2">
      <c r="A3326" s="5"/>
      <c r="B3326" s="5"/>
      <c r="C3326" s="9"/>
      <c r="D3326" s="9"/>
      <c r="E3326" s="9"/>
      <c r="F3326" s="9"/>
      <c r="G3326" s="9"/>
      <c r="H3326" s="9"/>
      <c r="U3326" s="11"/>
      <c r="V3326" s="11"/>
      <c r="W3326" s="11"/>
    </row>
    <row r="3327" spans="1:23" ht="12.75" x14ac:dyDescent="0.2">
      <c r="A3327" s="5"/>
      <c r="B3327" s="5"/>
      <c r="C3327" s="9"/>
      <c r="D3327" s="9"/>
      <c r="E3327" s="9"/>
      <c r="F3327" s="9"/>
      <c r="G3327" s="9"/>
      <c r="H3327" s="9"/>
      <c r="U3327" s="11"/>
      <c r="V3327" s="11"/>
      <c r="W3327" s="11"/>
    </row>
    <row r="3328" spans="1:23" ht="12.75" x14ac:dyDescent="0.2">
      <c r="A3328" s="5"/>
      <c r="B3328" s="5"/>
      <c r="C3328" s="9"/>
      <c r="D3328" s="9"/>
      <c r="E3328" s="9"/>
      <c r="F3328" s="9"/>
      <c r="G3328" s="9"/>
      <c r="H3328" s="9"/>
      <c r="U3328" s="11"/>
      <c r="V3328" s="11"/>
      <c r="W3328" s="11"/>
    </row>
    <row r="3329" spans="1:23" ht="12.75" x14ac:dyDescent="0.2">
      <c r="A3329" s="5"/>
      <c r="B3329" s="5"/>
      <c r="C3329" s="9"/>
      <c r="D3329" s="9"/>
      <c r="E3329" s="9"/>
      <c r="F3329" s="9"/>
      <c r="G3329" s="9"/>
      <c r="H3329" s="9"/>
      <c r="U3329" s="11"/>
      <c r="V3329" s="11"/>
      <c r="W3329" s="11"/>
    </row>
    <row r="3330" spans="1:23" ht="12.75" x14ac:dyDescent="0.2">
      <c r="A3330" s="5"/>
      <c r="B3330" s="5"/>
      <c r="C3330" s="9"/>
      <c r="D3330" s="9"/>
      <c r="E3330" s="9"/>
      <c r="F3330" s="9"/>
      <c r="G3330" s="9"/>
      <c r="H3330" s="9"/>
      <c r="U3330" s="11"/>
      <c r="V3330" s="11"/>
      <c r="W3330" s="11"/>
    </row>
    <row r="3331" spans="1:23" ht="12.75" x14ac:dyDescent="0.2">
      <c r="A3331" s="5"/>
      <c r="B3331" s="5"/>
      <c r="C3331" s="9"/>
      <c r="D3331" s="9"/>
      <c r="E3331" s="9"/>
      <c r="F3331" s="9"/>
      <c r="G3331" s="9"/>
      <c r="H3331" s="9"/>
      <c r="U3331" s="11"/>
      <c r="V3331" s="11"/>
      <c r="W3331" s="11"/>
    </row>
    <row r="3332" spans="1:23" ht="12.75" x14ac:dyDescent="0.2">
      <c r="A3332" s="5"/>
      <c r="B3332" s="5"/>
      <c r="C3332" s="9"/>
      <c r="D3332" s="9"/>
      <c r="E3332" s="9"/>
      <c r="F3332" s="9"/>
      <c r="G3332" s="9"/>
      <c r="H3332" s="9"/>
      <c r="U3332" s="11"/>
      <c r="V3332" s="11"/>
      <c r="W3332" s="11"/>
    </row>
    <row r="3333" spans="1:23" ht="12.75" x14ac:dyDescent="0.2">
      <c r="A3333" s="5"/>
      <c r="B3333" s="5"/>
      <c r="C3333" s="9"/>
      <c r="D3333" s="9"/>
      <c r="E3333" s="9"/>
      <c r="F3333" s="9"/>
      <c r="G3333" s="9"/>
      <c r="H3333" s="9"/>
      <c r="U3333" s="11"/>
      <c r="V3333" s="11"/>
      <c r="W3333" s="11"/>
    </row>
    <row r="3334" spans="1:23" ht="12.75" x14ac:dyDescent="0.2">
      <c r="A3334" s="5"/>
      <c r="B3334" s="5"/>
      <c r="C3334" s="9"/>
      <c r="D3334" s="9"/>
      <c r="E3334" s="9"/>
      <c r="F3334" s="9"/>
      <c r="G3334" s="9"/>
      <c r="H3334" s="9"/>
      <c r="U3334" s="11"/>
      <c r="V3334" s="11"/>
      <c r="W3334" s="11"/>
    </row>
    <row r="3335" spans="1:23" ht="12.75" x14ac:dyDescent="0.2">
      <c r="A3335" s="5"/>
      <c r="B3335" s="5"/>
      <c r="C3335" s="9"/>
      <c r="D3335" s="9"/>
      <c r="E3335" s="9"/>
      <c r="F3335" s="9"/>
      <c r="G3335" s="9"/>
      <c r="H3335" s="9"/>
      <c r="U3335" s="11"/>
      <c r="V3335" s="11"/>
      <c r="W3335" s="11"/>
    </row>
    <row r="3336" spans="1:23" ht="12.75" x14ac:dyDescent="0.2">
      <c r="A3336" s="5"/>
      <c r="B3336" s="5"/>
      <c r="C3336" s="9"/>
      <c r="D3336" s="9"/>
      <c r="E3336" s="9"/>
      <c r="F3336" s="9"/>
      <c r="G3336" s="9"/>
      <c r="H3336" s="9"/>
      <c r="U3336" s="11"/>
      <c r="V3336" s="11"/>
      <c r="W3336" s="11"/>
    </row>
    <row r="3337" spans="1:23" ht="12.75" x14ac:dyDescent="0.2">
      <c r="A3337" s="5"/>
      <c r="B3337" s="5"/>
      <c r="C3337" s="9"/>
      <c r="D3337" s="9"/>
      <c r="E3337" s="9"/>
      <c r="F3337" s="9"/>
      <c r="G3337" s="9"/>
      <c r="H3337" s="9"/>
      <c r="U3337" s="11"/>
      <c r="V3337" s="11"/>
      <c r="W3337" s="11"/>
    </row>
    <row r="3338" spans="1:23" ht="12.75" x14ac:dyDescent="0.2">
      <c r="A3338" s="5"/>
      <c r="B3338" s="5"/>
      <c r="C3338" s="9"/>
      <c r="D3338" s="9"/>
      <c r="E3338" s="9"/>
      <c r="F3338" s="9"/>
      <c r="G3338" s="9"/>
      <c r="H3338" s="9"/>
      <c r="U3338" s="11"/>
      <c r="V3338" s="11"/>
      <c r="W3338" s="11"/>
    </row>
    <row r="3339" spans="1:23" ht="12.75" x14ac:dyDescent="0.2">
      <c r="A3339" s="5"/>
      <c r="B3339" s="5"/>
      <c r="C3339" s="9"/>
      <c r="D3339" s="9"/>
      <c r="E3339" s="9"/>
      <c r="F3339" s="9"/>
      <c r="G3339" s="9"/>
      <c r="H3339" s="9"/>
      <c r="U3339" s="11"/>
      <c r="V3339" s="11"/>
      <c r="W3339" s="11"/>
    </row>
    <row r="3340" spans="1:23" ht="12.75" x14ac:dyDescent="0.2">
      <c r="A3340" s="5"/>
      <c r="B3340" s="5"/>
      <c r="C3340" s="9"/>
      <c r="D3340" s="9"/>
      <c r="E3340" s="9"/>
      <c r="F3340" s="9"/>
      <c r="G3340" s="9"/>
      <c r="H3340" s="9"/>
      <c r="U3340" s="11"/>
      <c r="V3340" s="11"/>
      <c r="W3340" s="11"/>
    </row>
    <row r="3341" spans="1:23" ht="12.75" x14ac:dyDescent="0.2">
      <c r="A3341" s="5"/>
      <c r="B3341" s="5"/>
      <c r="C3341" s="9"/>
      <c r="D3341" s="9"/>
      <c r="E3341" s="9"/>
      <c r="F3341" s="9"/>
      <c r="G3341" s="9"/>
      <c r="H3341" s="9"/>
      <c r="U3341" s="11"/>
      <c r="V3341" s="11"/>
      <c r="W3341" s="11"/>
    </row>
    <row r="3342" spans="1:23" ht="12.75" x14ac:dyDescent="0.2">
      <c r="A3342" s="5"/>
      <c r="B3342" s="5"/>
      <c r="C3342" s="9"/>
      <c r="D3342" s="9"/>
      <c r="E3342" s="9"/>
      <c r="F3342" s="9"/>
      <c r="G3342" s="9"/>
      <c r="H3342" s="9"/>
      <c r="U3342" s="11"/>
      <c r="V3342" s="11"/>
      <c r="W3342" s="11"/>
    </row>
    <row r="3343" spans="1:23" ht="12.75" x14ac:dyDescent="0.2">
      <c r="A3343" s="5"/>
      <c r="B3343" s="5"/>
      <c r="C3343" s="9"/>
      <c r="D3343" s="9"/>
      <c r="E3343" s="9"/>
      <c r="F3343" s="9"/>
      <c r="G3343" s="9"/>
      <c r="H3343" s="9"/>
      <c r="U3343" s="11"/>
      <c r="V3343" s="11"/>
      <c r="W3343" s="11"/>
    </row>
    <row r="3344" spans="1:23" ht="12.75" x14ac:dyDescent="0.2">
      <c r="A3344" s="5"/>
      <c r="B3344" s="5"/>
      <c r="C3344" s="9"/>
      <c r="D3344" s="9"/>
      <c r="E3344" s="9"/>
      <c r="F3344" s="9"/>
      <c r="G3344" s="9"/>
      <c r="H3344" s="9"/>
      <c r="U3344" s="11"/>
      <c r="V3344" s="11"/>
      <c r="W3344" s="11"/>
    </row>
    <row r="3345" spans="1:23" ht="12.75" x14ac:dyDescent="0.2">
      <c r="A3345" s="5"/>
      <c r="B3345" s="5"/>
      <c r="C3345" s="9"/>
      <c r="D3345" s="9"/>
      <c r="E3345" s="9"/>
      <c r="F3345" s="9"/>
      <c r="G3345" s="9"/>
      <c r="H3345" s="9"/>
      <c r="U3345" s="11"/>
      <c r="V3345" s="11"/>
      <c r="W3345" s="11"/>
    </row>
    <row r="3346" spans="1:23" ht="12.75" x14ac:dyDescent="0.2">
      <c r="A3346" s="5"/>
      <c r="B3346" s="5"/>
      <c r="C3346" s="9"/>
      <c r="D3346" s="9"/>
      <c r="E3346" s="9"/>
      <c r="F3346" s="9"/>
      <c r="G3346" s="9"/>
      <c r="H3346" s="9"/>
      <c r="U3346" s="11"/>
      <c r="V3346" s="11"/>
      <c r="W3346" s="11"/>
    </row>
    <row r="3347" spans="1:23" ht="12.75" x14ac:dyDescent="0.2">
      <c r="A3347" s="5"/>
      <c r="B3347" s="5"/>
      <c r="C3347" s="9"/>
      <c r="D3347" s="9"/>
      <c r="E3347" s="9"/>
      <c r="F3347" s="9"/>
      <c r="G3347" s="9"/>
      <c r="H3347" s="9"/>
      <c r="U3347" s="11"/>
      <c r="V3347" s="11"/>
      <c r="W3347" s="11"/>
    </row>
    <row r="3348" spans="1:23" ht="12.75" x14ac:dyDescent="0.2">
      <c r="A3348" s="5"/>
      <c r="B3348" s="5"/>
      <c r="C3348" s="9"/>
      <c r="D3348" s="9"/>
      <c r="E3348" s="9"/>
      <c r="F3348" s="9"/>
      <c r="G3348" s="9"/>
      <c r="H3348" s="9"/>
      <c r="U3348" s="11"/>
      <c r="V3348" s="11"/>
      <c r="W3348" s="11"/>
    </row>
    <row r="3349" spans="1:23" ht="12.75" x14ac:dyDescent="0.2">
      <c r="A3349" s="5"/>
      <c r="B3349" s="5"/>
      <c r="C3349" s="9"/>
      <c r="D3349" s="9"/>
      <c r="E3349" s="9"/>
      <c r="F3349" s="9"/>
      <c r="G3349" s="9"/>
      <c r="H3349" s="9"/>
      <c r="U3349" s="11"/>
      <c r="V3349" s="11"/>
      <c r="W3349" s="11"/>
    </row>
    <row r="3350" spans="1:23" ht="12.75" x14ac:dyDescent="0.2">
      <c r="A3350" s="5"/>
      <c r="B3350" s="5"/>
      <c r="C3350" s="9"/>
      <c r="D3350" s="9"/>
      <c r="E3350" s="9"/>
      <c r="F3350" s="9"/>
      <c r="G3350" s="9"/>
      <c r="H3350" s="9"/>
      <c r="U3350" s="11"/>
      <c r="V3350" s="11"/>
      <c r="W3350" s="11"/>
    </row>
    <row r="3351" spans="1:23" ht="12.75" x14ac:dyDescent="0.2">
      <c r="A3351" s="5"/>
      <c r="B3351" s="5"/>
      <c r="C3351" s="9"/>
      <c r="D3351" s="9"/>
      <c r="E3351" s="9"/>
      <c r="F3351" s="9"/>
      <c r="G3351" s="9"/>
      <c r="H3351" s="9"/>
      <c r="U3351" s="11"/>
      <c r="V3351" s="11"/>
      <c r="W3351" s="11"/>
    </row>
    <row r="3352" spans="1:23" ht="12.75" x14ac:dyDescent="0.2">
      <c r="A3352" s="5"/>
      <c r="B3352" s="5"/>
      <c r="C3352" s="9"/>
      <c r="D3352" s="9"/>
      <c r="E3352" s="9"/>
      <c r="F3352" s="9"/>
      <c r="G3352" s="9"/>
      <c r="H3352" s="9"/>
      <c r="U3352" s="11"/>
      <c r="V3352" s="11"/>
      <c r="W3352" s="11"/>
    </row>
    <row r="3353" spans="1:23" ht="12.75" x14ac:dyDescent="0.2">
      <c r="A3353" s="5"/>
      <c r="B3353" s="5"/>
      <c r="C3353" s="9"/>
      <c r="D3353" s="9"/>
      <c r="E3353" s="9"/>
      <c r="F3353" s="9"/>
      <c r="G3353" s="9"/>
      <c r="H3353" s="9"/>
      <c r="U3353" s="11"/>
      <c r="V3353" s="11"/>
      <c r="W3353" s="11"/>
    </row>
    <row r="3354" spans="1:23" ht="12.75" x14ac:dyDescent="0.2">
      <c r="A3354" s="5"/>
      <c r="B3354" s="5"/>
      <c r="C3354" s="9"/>
      <c r="D3354" s="9"/>
      <c r="E3354" s="9"/>
      <c r="F3354" s="9"/>
      <c r="G3354" s="9"/>
      <c r="H3354" s="9"/>
      <c r="U3354" s="11"/>
      <c r="V3354" s="11"/>
      <c r="W3354" s="11"/>
    </row>
    <row r="3355" spans="1:23" ht="12.75" x14ac:dyDescent="0.2">
      <c r="A3355" s="5"/>
      <c r="B3355" s="5"/>
      <c r="C3355" s="9"/>
      <c r="D3355" s="9"/>
      <c r="E3355" s="9"/>
      <c r="F3355" s="9"/>
      <c r="G3355" s="9"/>
      <c r="H3355" s="9"/>
      <c r="U3355" s="11"/>
      <c r="V3355" s="11"/>
      <c r="W3355" s="11"/>
    </row>
    <row r="3356" spans="1:23" ht="12.75" x14ac:dyDescent="0.2">
      <c r="A3356" s="5"/>
      <c r="B3356" s="5"/>
      <c r="C3356" s="9"/>
      <c r="D3356" s="9"/>
      <c r="E3356" s="9"/>
      <c r="F3356" s="9"/>
      <c r="G3356" s="9"/>
      <c r="H3356" s="9"/>
      <c r="U3356" s="11"/>
      <c r="V3356" s="11"/>
      <c r="W3356" s="11"/>
    </row>
    <row r="3357" spans="1:23" ht="12.75" x14ac:dyDescent="0.2">
      <c r="A3357" s="5"/>
      <c r="B3357" s="5"/>
      <c r="C3357" s="9"/>
      <c r="D3357" s="9"/>
      <c r="E3357" s="9"/>
      <c r="F3357" s="9"/>
      <c r="G3357" s="9"/>
      <c r="H3357" s="9"/>
      <c r="U3357" s="11"/>
      <c r="V3357" s="11"/>
      <c r="W3357" s="11"/>
    </row>
    <row r="3358" spans="1:23" ht="12.75" x14ac:dyDescent="0.2">
      <c r="A3358" s="5"/>
      <c r="B3358" s="5"/>
      <c r="C3358" s="9"/>
      <c r="D3358" s="9"/>
      <c r="E3358" s="9"/>
      <c r="F3358" s="9"/>
      <c r="G3358" s="9"/>
      <c r="H3358" s="9"/>
      <c r="U3358" s="11"/>
      <c r="V3358" s="11"/>
      <c r="W3358" s="11"/>
    </row>
    <row r="3359" spans="1:23" ht="12.75" x14ac:dyDescent="0.2">
      <c r="A3359" s="5"/>
      <c r="B3359" s="5"/>
      <c r="C3359" s="9"/>
      <c r="D3359" s="9"/>
      <c r="E3359" s="9"/>
      <c r="F3359" s="9"/>
      <c r="G3359" s="9"/>
      <c r="H3359" s="9"/>
      <c r="U3359" s="11"/>
      <c r="V3359" s="11"/>
      <c r="W3359" s="11"/>
    </row>
    <row r="3360" spans="1:23" ht="12.75" x14ac:dyDescent="0.2">
      <c r="A3360" s="5"/>
      <c r="B3360" s="5"/>
      <c r="C3360" s="9"/>
      <c r="D3360" s="9"/>
      <c r="E3360" s="9"/>
      <c r="F3360" s="9"/>
      <c r="G3360" s="9"/>
      <c r="H3360" s="9"/>
      <c r="U3360" s="11"/>
      <c r="V3360" s="11"/>
      <c r="W3360" s="11"/>
    </row>
    <row r="3361" spans="1:23" ht="12.75" x14ac:dyDescent="0.2">
      <c r="A3361" s="5"/>
      <c r="B3361" s="5"/>
      <c r="C3361" s="9"/>
      <c r="D3361" s="9"/>
      <c r="E3361" s="9"/>
      <c r="F3361" s="9"/>
      <c r="G3361" s="9"/>
      <c r="H3361" s="9"/>
      <c r="U3361" s="11"/>
      <c r="V3361" s="11"/>
      <c r="W3361" s="11"/>
    </row>
    <row r="3362" spans="1:23" ht="12.75" x14ac:dyDescent="0.2">
      <c r="A3362" s="5"/>
      <c r="B3362" s="5"/>
      <c r="C3362" s="9"/>
      <c r="D3362" s="9"/>
      <c r="E3362" s="9"/>
      <c r="F3362" s="9"/>
      <c r="G3362" s="9"/>
      <c r="H3362" s="9"/>
      <c r="U3362" s="11"/>
      <c r="V3362" s="11"/>
      <c r="W3362" s="11"/>
    </row>
    <row r="3363" spans="1:23" ht="12.75" x14ac:dyDescent="0.2">
      <c r="A3363" s="5"/>
      <c r="B3363" s="5"/>
      <c r="C3363" s="9"/>
      <c r="D3363" s="9"/>
      <c r="E3363" s="9"/>
      <c r="F3363" s="9"/>
      <c r="G3363" s="9"/>
      <c r="H3363" s="9"/>
      <c r="U3363" s="11"/>
      <c r="V3363" s="11"/>
      <c r="W3363" s="11"/>
    </row>
    <row r="3364" spans="1:23" ht="12.75" x14ac:dyDescent="0.2">
      <c r="A3364" s="5"/>
      <c r="B3364" s="5"/>
      <c r="C3364" s="9"/>
      <c r="D3364" s="9"/>
      <c r="E3364" s="9"/>
      <c r="F3364" s="9"/>
      <c r="G3364" s="9"/>
      <c r="H3364" s="9"/>
      <c r="U3364" s="11"/>
      <c r="V3364" s="11"/>
      <c r="W3364" s="11"/>
    </row>
    <row r="3365" spans="1:23" ht="12.75" x14ac:dyDescent="0.2">
      <c r="A3365" s="5"/>
      <c r="B3365" s="5"/>
      <c r="C3365" s="9"/>
      <c r="D3365" s="9"/>
      <c r="E3365" s="9"/>
      <c r="F3365" s="9"/>
      <c r="G3365" s="9"/>
      <c r="H3365" s="9"/>
      <c r="U3365" s="11"/>
      <c r="V3365" s="11"/>
      <c r="W3365" s="11"/>
    </row>
    <row r="3366" spans="1:23" ht="12.75" x14ac:dyDescent="0.2">
      <c r="A3366" s="5"/>
      <c r="B3366" s="5"/>
      <c r="C3366" s="9"/>
      <c r="D3366" s="9"/>
      <c r="E3366" s="9"/>
      <c r="F3366" s="9"/>
      <c r="G3366" s="9"/>
      <c r="H3366" s="9"/>
      <c r="U3366" s="11"/>
      <c r="V3366" s="11"/>
      <c r="W3366" s="11"/>
    </row>
    <row r="3367" spans="1:23" ht="12.75" x14ac:dyDescent="0.2">
      <c r="A3367" s="5"/>
      <c r="B3367" s="5"/>
      <c r="C3367" s="9"/>
      <c r="D3367" s="9"/>
      <c r="E3367" s="9"/>
      <c r="F3367" s="9"/>
      <c r="G3367" s="9"/>
      <c r="H3367" s="9"/>
      <c r="U3367" s="11"/>
      <c r="V3367" s="11"/>
      <c r="W3367" s="11"/>
    </row>
    <row r="3368" spans="1:23" ht="12.75" x14ac:dyDescent="0.2">
      <c r="A3368" s="5"/>
      <c r="B3368" s="5"/>
      <c r="C3368" s="9"/>
      <c r="D3368" s="9"/>
      <c r="E3368" s="9"/>
      <c r="F3368" s="9"/>
      <c r="G3368" s="9"/>
      <c r="H3368" s="9"/>
      <c r="U3368" s="11"/>
      <c r="V3368" s="11"/>
      <c r="W3368" s="11"/>
    </row>
    <row r="3369" spans="1:23" ht="12.75" x14ac:dyDescent="0.2">
      <c r="A3369" s="5"/>
      <c r="B3369" s="5"/>
      <c r="C3369" s="9"/>
      <c r="D3369" s="9"/>
      <c r="E3369" s="9"/>
      <c r="F3369" s="9"/>
      <c r="G3369" s="9"/>
      <c r="H3369" s="9"/>
      <c r="U3369" s="11"/>
      <c r="V3369" s="11"/>
      <c r="W3369" s="11"/>
    </row>
    <row r="3370" spans="1:23" ht="12.75" x14ac:dyDescent="0.2">
      <c r="A3370" s="5"/>
      <c r="B3370" s="5"/>
      <c r="C3370" s="9"/>
      <c r="D3370" s="9"/>
      <c r="E3370" s="9"/>
      <c r="F3370" s="9"/>
      <c r="G3370" s="9"/>
      <c r="H3370" s="9"/>
      <c r="U3370" s="11"/>
      <c r="V3370" s="11"/>
      <c r="W3370" s="11"/>
    </row>
    <row r="3371" spans="1:23" ht="12.75" x14ac:dyDescent="0.2">
      <c r="A3371" s="5"/>
      <c r="B3371" s="5"/>
      <c r="C3371" s="9"/>
      <c r="D3371" s="9"/>
      <c r="E3371" s="9"/>
      <c r="F3371" s="9"/>
      <c r="G3371" s="9"/>
      <c r="H3371" s="9"/>
      <c r="U3371" s="11"/>
      <c r="V3371" s="11"/>
      <c r="W3371" s="11"/>
    </row>
    <row r="3372" spans="1:23" ht="12.75" x14ac:dyDescent="0.2">
      <c r="A3372" s="5"/>
      <c r="B3372" s="5"/>
      <c r="C3372" s="9"/>
      <c r="D3372" s="9"/>
      <c r="E3372" s="9"/>
      <c r="F3372" s="9"/>
      <c r="G3372" s="9"/>
      <c r="H3372" s="9"/>
      <c r="U3372" s="11"/>
      <c r="V3372" s="11"/>
      <c r="W3372" s="11"/>
    </row>
    <row r="3373" spans="1:23" ht="12.75" x14ac:dyDescent="0.2">
      <c r="A3373" s="5"/>
      <c r="B3373" s="5"/>
      <c r="C3373" s="9"/>
      <c r="D3373" s="9"/>
      <c r="E3373" s="9"/>
      <c r="F3373" s="9"/>
      <c r="G3373" s="9"/>
      <c r="H3373" s="9"/>
      <c r="U3373" s="11"/>
      <c r="V3373" s="11"/>
      <c r="W3373" s="11"/>
    </row>
    <row r="3374" spans="1:23" ht="12.75" x14ac:dyDescent="0.2">
      <c r="A3374" s="5"/>
      <c r="B3374" s="5"/>
      <c r="C3374" s="9"/>
      <c r="D3374" s="9"/>
      <c r="E3374" s="9"/>
      <c r="F3374" s="9"/>
      <c r="G3374" s="9"/>
      <c r="H3374" s="9"/>
      <c r="U3374" s="11"/>
      <c r="V3374" s="11"/>
      <c r="W3374" s="11"/>
    </row>
    <row r="3375" spans="1:23" ht="12.75" x14ac:dyDescent="0.2">
      <c r="A3375" s="5"/>
      <c r="B3375" s="5"/>
      <c r="C3375" s="9"/>
      <c r="D3375" s="9"/>
      <c r="E3375" s="9"/>
      <c r="F3375" s="9"/>
      <c r="G3375" s="9"/>
      <c r="H3375" s="9"/>
      <c r="U3375" s="11"/>
      <c r="V3375" s="11"/>
      <c r="W3375" s="11"/>
    </row>
    <row r="3376" spans="1:23" ht="12.75" x14ac:dyDescent="0.2">
      <c r="A3376" s="5"/>
      <c r="B3376" s="5"/>
      <c r="C3376" s="9"/>
      <c r="D3376" s="9"/>
      <c r="E3376" s="9"/>
      <c r="F3376" s="9"/>
      <c r="G3376" s="9"/>
      <c r="H3376" s="9"/>
      <c r="U3376" s="11"/>
      <c r="V3376" s="11"/>
      <c r="W3376" s="11"/>
    </row>
    <row r="3377" spans="1:23" ht="12.75" x14ac:dyDescent="0.2">
      <c r="A3377" s="5"/>
      <c r="B3377" s="5"/>
      <c r="C3377" s="9"/>
      <c r="D3377" s="9"/>
      <c r="E3377" s="9"/>
      <c r="F3377" s="9"/>
      <c r="G3377" s="9"/>
      <c r="H3377" s="9"/>
      <c r="U3377" s="11"/>
      <c r="V3377" s="11"/>
      <c r="W3377" s="11"/>
    </row>
    <row r="3378" spans="1:23" ht="12.75" x14ac:dyDescent="0.2">
      <c r="A3378" s="5"/>
      <c r="B3378" s="5"/>
      <c r="C3378" s="9"/>
      <c r="D3378" s="9"/>
      <c r="E3378" s="9"/>
      <c r="F3378" s="9"/>
      <c r="G3378" s="9"/>
      <c r="H3378" s="9"/>
      <c r="U3378" s="11"/>
      <c r="V3378" s="11"/>
      <c r="W3378" s="11"/>
    </row>
    <row r="3379" spans="1:23" ht="12.75" x14ac:dyDescent="0.2">
      <c r="A3379" s="5"/>
      <c r="B3379" s="5"/>
      <c r="C3379" s="9"/>
      <c r="D3379" s="9"/>
      <c r="E3379" s="9"/>
      <c r="F3379" s="9"/>
      <c r="G3379" s="9"/>
      <c r="H3379" s="9"/>
      <c r="U3379" s="11"/>
      <c r="V3379" s="11"/>
      <c r="W3379" s="11"/>
    </row>
    <row r="3380" spans="1:23" ht="12.75" x14ac:dyDescent="0.2">
      <c r="A3380" s="5"/>
      <c r="B3380" s="5"/>
      <c r="C3380" s="9"/>
      <c r="D3380" s="9"/>
      <c r="E3380" s="9"/>
      <c r="F3380" s="9"/>
      <c r="G3380" s="9"/>
      <c r="H3380" s="9"/>
      <c r="U3380" s="11"/>
      <c r="V3380" s="11"/>
      <c r="W3380" s="11"/>
    </row>
    <row r="3381" spans="1:23" ht="12.75" x14ac:dyDescent="0.2">
      <c r="A3381" s="5"/>
      <c r="B3381" s="5"/>
      <c r="C3381" s="9"/>
      <c r="D3381" s="9"/>
      <c r="E3381" s="9"/>
      <c r="F3381" s="9"/>
      <c r="G3381" s="9"/>
      <c r="H3381" s="9"/>
      <c r="U3381" s="11"/>
      <c r="V3381" s="11"/>
      <c r="W3381" s="11"/>
    </row>
    <row r="3382" spans="1:23" ht="12.75" x14ac:dyDescent="0.2">
      <c r="A3382" s="5"/>
      <c r="B3382" s="5"/>
      <c r="C3382" s="9"/>
      <c r="D3382" s="9"/>
      <c r="E3382" s="9"/>
      <c r="F3382" s="9"/>
      <c r="G3382" s="9"/>
      <c r="H3382" s="9"/>
      <c r="U3382" s="11"/>
      <c r="V3382" s="11"/>
      <c r="W3382" s="11"/>
    </row>
    <row r="3383" spans="1:23" ht="12.75" x14ac:dyDescent="0.2">
      <c r="A3383" s="5"/>
      <c r="B3383" s="5"/>
      <c r="C3383" s="9"/>
      <c r="D3383" s="9"/>
      <c r="E3383" s="9"/>
      <c r="F3383" s="9"/>
      <c r="G3383" s="9"/>
      <c r="H3383" s="9"/>
      <c r="U3383" s="11"/>
      <c r="V3383" s="11"/>
      <c r="W3383" s="11"/>
    </row>
    <row r="3384" spans="1:23" ht="12.75" x14ac:dyDescent="0.2">
      <c r="A3384" s="5"/>
      <c r="B3384" s="5"/>
      <c r="C3384" s="9"/>
      <c r="D3384" s="9"/>
      <c r="E3384" s="9"/>
      <c r="F3384" s="9"/>
      <c r="G3384" s="9"/>
      <c r="H3384" s="9"/>
      <c r="U3384" s="11"/>
      <c r="V3384" s="11"/>
      <c r="W3384" s="11"/>
    </row>
    <row r="3385" spans="1:23" ht="12.75" x14ac:dyDescent="0.2">
      <c r="A3385" s="5"/>
      <c r="B3385" s="5"/>
      <c r="C3385" s="9"/>
      <c r="D3385" s="9"/>
      <c r="E3385" s="9"/>
      <c r="F3385" s="9"/>
      <c r="G3385" s="9"/>
      <c r="H3385" s="9"/>
      <c r="U3385" s="11"/>
      <c r="V3385" s="11"/>
      <c r="W3385" s="11"/>
    </row>
    <row r="3386" spans="1:23" ht="12.75" x14ac:dyDescent="0.2">
      <c r="A3386" s="5"/>
      <c r="B3386" s="5"/>
      <c r="C3386" s="9"/>
      <c r="D3386" s="9"/>
      <c r="E3386" s="9"/>
      <c r="F3386" s="9"/>
      <c r="G3386" s="9"/>
      <c r="H3386" s="9"/>
      <c r="U3386" s="11"/>
      <c r="V3386" s="11"/>
      <c r="W3386" s="11"/>
    </row>
    <row r="3387" spans="1:23" ht="12.75" x14ac:dyDescent="0.2">
      <c r="A3387" s="5"/>
      <c r="B3387" s="5"/>
      <c r="C3387" s="9"/>
      <c r="D3387" s="9"/>
      <c r="E3387" s="9"/>
      <c r="F3387" s="9"/>
      <c r="G3387" s="9"/>
      <c r="H3387" s="9"/>
      <c r="U3387" s="11"/>
      <c r="V3387" s="11"/>
      <c r="W3387" s="11"/>
    </row>
    <row r="3388" spans="1:23" ht="12.75" x14ac:dyDescent="0.2">
      <c r="A3388" s="5"/>
      <c r="B3388" s="5"/>
      <c r="C3388" s="9"/>
      <c r="D3388" s="9"/>
      <c r="E3388" s="9"/>
      <c r="F3388" s="9"/>
      <c r="G3388" s="9"/>
      <c r="H3388" s="9"/>
      <c r="U3388" s="11"/>
      <c r="V3388" s="11"/>
      <c r="W3388" s="11"/>
    </row>
    <row r="3389" spans="1:23" ht="12.75" x14ac:dyDescent="0.2">
      <c r="A3389" s="5"/>
      <c r="B3389" s="5"/>
      <c r="C3389" s="9"/>
      <c r="D3389" s="9"/>
      <c r="E3389" s="9"/>
      <c r="F3389" s="9"/>
      <c r="G3389" s="9"/>
      <c r="H3389" s="9"/>
      <c r="U3389" s="11"/>
      <c r="V3389" s="11"/>
      <c r="W3389" s="11"/>
    </row>
    <row r="3390" spans="1:23" ht="12.75" x14ac:dyDescent="0.2">
      <c r="A3390" s="5"/>
      <c r="B3390" s="5"/>
      <c r="C3390" s="9"/>
      <c r="D3390" s="9"/>
      <c r="E3390" s="9"/>
      <c r="F3390" s="9"/>
      <c r="G3390" s="9"/>
      <c r="H3390" s="9"/>
      <c r="U3390" s="11"/>
      <c r="V3390" s="11"/>
      <c r="W3390" s="11"/>
    </row>
    <row r="3391" spans="1:23" ht="12.75" x14ac:dyDescent="0.2">
      <c r="A3391" s="5"/>
      <c r="B3391" s="5"/>
      <c r="C3391" s="9"/>
      <c r="D3391" s="9"/>
      <c r="E3391" s="9"/>
      <c r="F3391" s="9"/>
      <c r="G3391" s="9"/>
      <c r="H3391" s="9"/>
      <c r="U3391" s="11"/>
      <c r="V3391" s="11"/>
      <c r="W3391" s="11"/>
    </row>
    <row r="3392" spans="1:23" ht="12.75" x14ac:dyDescent="0.2">
      <c r="A3392" s="5"/>
      <c r="B3392" s="5"/>
      <c r="C3392" s="9"/>
      <c r="D3392" s="9"/>
      <c r="E3392" s="9"/>
      <c r="F3392" s="9"/>
      <c r="G3392" s="9"/>
      <c r="H3392" s="9"/>
      <c r="U3392" s="11"/>
      <c r="V3392" s="11"/>
      <c r="W3392" s="11"/>
    </row>
    <row r="3393" spans="1:23" ht="12.75" x14ac:dyDescent="0.2">
      <c r="A3393" s="5"/>
      <c r="B3393" s="5"/>
      <c r="C3393" s="9"/>
      <c r="D3393" s="9"/>
      <c r="E3393" s="9"/>
      <c r="F3393" s="9"/>
      <c r="G3393" s="9"/>
      <c r="H3393" s="9"/>
      <c r="U3393" s="11"/>
      <c r="V3393" s="11"/>
      <c r="W3393" s="11"/>
    </row>
    <row r="3394" spans="1:23" ht="12.75" x14ac:dyDescent="0.2">
      <c r="A3394" s="5"/>
      <c r="B3394" s="5"/>
      <c r="C3394" s="9"/>
      <c r="D3394" s="9"/>
      <c r="E3394" s="9"/>
      <c r="F3394" s="9"/>
      <c r="G3394" s="9"/>
      <c r="H3394" s="9"/>
      <c r="U3394" s="11"/>
      <c r="V3394" s="11"/>
      <c r="W3394" s="11"/>
    </row>
    <row r="3395" spans="1:23" ht="12.75" x14ac:dyDescent="0.2">
      <c r="A3395" s="5"/>
      <c r="B3395" s="5"/>
      <c r="C3395" s="9"/>
      <c r="D3395" s="9"/>
      <c r="E3395" s="9"/>
      <c r="F3395" s="9"/>
      <c r="G3395" s="9"/>
      <c r="H3395" s="9"/>
      <c r="U3395" s="11"/>
      <c r="V3395" s="11"/>
      <c r="W3395" s="11"/>
    </row>
    <row r="3396" spans="1:23" ht="12.75" x14ac:dyDescent="0.2">
      <c r="A3396" s="5"/>
      <c r="B3396" s="5"/>
      <c r="C3396" s="9"/>
      <c r="D3396" s="9"/>
      <c r="E3396" s="9"/>
      <c r="F3396" s="9"/>
      <c r="G3396" s="9"/>
      <c r="H3396" s="9"/>
      <c r="U3396" s="11"/>
      <c r="V3396" s="11"/>
      <c r="W3396" s="11"/>
    </row>
    <row r="3397" spans="1:23" ht="12.75" x14ac:dyDescent="0.2">
      <c r="A3397" s="5"/>
      <c r="B3397" s="5"/>
      <c r="C3397" s="9"/>
      <c r="D3397" s="9"/>
      <c r="E3397" s="9"/>
      <c r="F3397" s="9"/>
      <c r="G3397" s="9"/>
      <c r="H3397" s="9"/>
      <c r="U3397" s="11"/>
      <c r="V3397" s="11"/>
      <c r="W3397" s="11"/>
    </row>
    <row r="3398" spans="1:23" ht="12.75" x14ac:dyDescent="0.2">
      <c r="A3398" s="5"/>
      <c r="B3398" s="5"/>
      <c r="C3398" s="9"/>
      <c r="D3398" s="9"/>
      <c r="E3398" s="9"/>
      <c r="F3398" s="9"/>
      <c r="G3398" s="9"/>
      <c r="H3398" s="9"/>
      <c r="U3398" s="11"/>
      <c r="V3398" s="11"/>
      <c r="W3398" s="11"/>
    </row>
    <row r="3399" spans="1:23" ht="12.75" x14ac:dyDescent="0.2">
      <c r="A3399" s="5"/>
      <c r="B3399" s="5"/>
      <c r="C3399" s="9"/>
      <c r="D3399" s="9"/>
      <c r="E3399" s="9"/>
      <c r="F3399" s="9"/>
      <c r="G3399" s="9"/>
      <c r="H3399" s="9"/>
      <c r="U3399" s="11"/>
      <c r="V3399" s="11"/>
      <c r="W3399" s="11"/>
    </row>
    <row r="3400" spans="1:23" ht="12.75" x14ac:dyDescent="0.2">
      <c r="A3400" s="5"/>
      <c r="B3400" s="5"/>
      <c r="C3400" s="9"/>
      <c r="D3400" s="9"/>
      <c r="E3400" s="9"/>
      <c r="F3400" s="9"/>
      <c r="G3400" s="9"/>
      <c r="H3400" s="9"/>
      <c r="U3400" s="11"/>
      <c r="V3400" s="11"/>
      <c r="W3400" s="11"/>
    </row>
    <row r="3401" spans="1:23" ht="12.75" x14ac:dyDescent="0.2">
      <c r="A3401" s="5"/>
      <c r="B3401" s="5"/>
      <c r="C3401" s="9"/>
      <c r="D3401" s="9"/>
      <c r="E3401" s="9"/>
      <c r="F3401" s="9"/>
      <c r="G3401" s="9"/>
      <c r="H3401" s="9"/>
      <c r="U3401" s="11"/>
      <c r="V3401" s="11"/>
      <c r="W3401" s="11"/>
    </row>
    <row r="3402" spans="1:23" ht="12.75" x14ac:dyDescent="0.2">
      <c r="A3402" s="5"/>
      <c r="B3402" s="5"/>
      <c r="C3402" s="9"/>
      <c r="D3402" s="9"/>
      <c r="E3402" s="9"/>
      <c r="F3402" s="9"/>
      <c r="G3402" s="9"/>
      <c r="H3402" s="9"/>
      <c r="U3402" s="11"/>
      <c r="V3402" s="11"/>
      <c r="W3402" s="11"/>
    </row>
    <row r="3403" spans="1:23" ht="12.75" x14ac:dyDescent="0.2">
      <c r="A3403" s="5"/>
      <c r="B3403" s="5"/>
      <c r="C3403" s="9"/>
      <c r="D3403" s="9"/>
      <c r="E3403" s="9"/>
      <c r="F3403" s="9"/>
      <c r="G3403" s="9"/>
      <c r="H3403" s="9"/>
      <c r="U3403" s="11"/>
      <c r="V3403" s="11"/>
      <c r="W3403" s="11"/>
    </row>
    <row r="3404" spans="1:23" ht="12.75" x14ac:dyDescent="0.2">
      <c r="A3404" s="5"/>
      <c r="B3404" s="5"/>
      <c r="C3404" s="9"/>
      <c r="D3404" s="9"/>
      <c r="E3404" s="9"/>
      <c r="F3404" s="9"/>
      <c r="G3404" s="9"/>
      <c r="H3404" s="9"/>
      <c r="U3404" s="11"/>
      <c r="V3404" s="11"/>
      <c r="W3404" s="11"/>
    </row>
    <row r="3405" spans="1:23" ht="12.75" x14ac:dyDescent="0.2">
      <c r="A3405" s="5"/>
      <c r="B3405" s="5"/>
      <c r="C3405" s="9"/>
      <c r="D3405" s="9"/>
      <c r="E3405" s="9"/>
      <c r="F3405" s="9"/>
      <c r="G3405" s="9"/>
      <c r="H3405" s="9"/>
      <c r="U3405" s="11"/>
      <c r="V3405" s="11"/>
      <c r="W3405" s="11"/>
    </row>
    <row r="3406" spans="1:23" ht="12.75" x14ac:dyDescent="0.2">
      <c r="A3406" s="5"/>
      <c r="B3406" s="5"/>
      <c r="C3406" s="9"/>
      <c r="D3406" s="9"/>
      <c r="E3406" s="9"/>
      <c r="F3406" s="9"/>
      <c r="G3406" s="9"/>
      <c r="H3406" s="9"/>
      <c r="U3406" s="11"/>
      <c r="V3406" s="11"/>
      <c r="W3406" s="11"/>
    </row>
    <row r="3407" spans="1:23" ht="12.75" x14ac:dyDescent="0.2">
      <c r="A3407" s="5"/>
      <c r="B3407" s="5"/>
      <c r="C3407" s="9"/>
      <c r="D3407" s="9"/>
      <c r="E3407" s="9"/>
      <c r="F3407" s="9"/>
      <c r="G3407" s="9"/>
      <c r="H3407" s="9"/>
      <c r="U3407" s="11"/>
      <c r="V3407" s="11"/>
      <c r="W3407" s="11"/>
    </row>
    <row r="3408" spans="1:23" ht="12.75" x14ac:dyDescent="0.2">
      <c r="A3408" s="5"/>
      <c r="B3408" s="5"/>
      <c r="C3408" s="9"/>
      <c r="D3408" s="9"/>
      <c r="E3408" s="9"/>
      <c r="F3408" s="9"/>
      <c r="G3408" s="9"/>
      <c r="H3408" s="9"/>
      <c r="U3408" s="11"/>
      <c r="V3408" s="11"/>
      <c r="W3408" s="11"/>
    </row>
    <row r="3409" spans="1:23" ht="12.75" x14ac:dyDescent="0.2">
      <c r="A3409" s="5"/>
      <c r="B3409" s="5"/>
      <c r="C3409" s="9"/>
      <c r="D3409" s="9"/>
      <c r="E3409" s="9"/>
      <c r="F3409" s="9"/>
      <c r="G3409" s="9"/>
      <c r="H3409" s="9"/>
      <c r="U3409" s="11"/>
      <c r="V3409" s="11"/>
      <c r="W3409" s="11"/>
    </row>
    <row r="3410" spans="1:23" ht="12.75" x14ac:dyDescent="0.2">
      <c r="A3410" s="5"/>
      <c r="B3410" s="5"/>
      <c r="C3410" s="9"/>
      <c r="D3410" s="9"/>
      <c r="E3410" s="9"/>
      <c r="F3410" s="9"/>
      <c r="G3410" s="9"/>
      <c r="H3410" s="9"/>
      <c r="U3410" s="11"/>
      <c r="V3410" s="11"/>
      <c r="W3410" s="11"/>
    </row>
    <row r="3411" spans="1:23" ht="12.75" x14ac:dyDescent="0.2">
      <c r="A3411" s="5"/>
      <c r="B3411" s="5"/>
      <c r="C3411" s="9"/>
      <c r="D3411" s="9"/>
      <c r="E3411" s="9"/>
      <c r="F3411" s="9"/>
      <c r="G3411" s="9"/>
      <c r="H3411" s="9"/>
      <c r="U3411" s="11"/>
      <c r="V3411" s="11"/>
      <c r="W3411" s="11"/>
    </row>
    <row r="3412" spans="1:23" ht="12.75" x14ac:dyDescent="0.2">
      <c r="A3412" s="5"/>
      <c r="B3412" s="5"/>
      <c r="C3412" s="9"/>
      <c r="D3412" s="9"/>
      <c r="E3412" s="9"/>
      <c r="F3412" s="9"/>
      <c r="G3412" s="9"/>
      <c r="H3412" s="9"/>
      <c r="U3412" s="11"/>
      <c r="V3412" s="11"/>
      <c r="W3412" s="11"/>
    </row>
    <row r="3413" spans="1:23" ht="12.75" x14ac:dyDescent="0.2">
      <c r="A3413" s="5"/>
      <c r="B3413" s="5"/>
      <c r="C3413" s="9"/>
      <c r="D3413" s="9"/>
      <c r="E3413" s="9"/>
      <c r="F3413" s="9"/>
      <c r="G3413" s="9"/>
      <c r="H3413" s="9"/>
      <c r="U3413" s="11"/>
      <c r="V3413" s="11"/>
      <c r="W3413" s="11"/>
    </row>
    <row r="3414" spans="1:23" ht="12.75" x14ac:dyDescent="0.2">
      <c r="A3414" s="5"/>
      <c r="B3414" s="5"/>
      <c r="C3414" s="9"/>
      <c r="D3414" s="9"/>
      <c r="E3414" s="9"/>
      <c r="F3414" s="9"/>
      <c r="G3414" s="9"/>
      <c r="H3414" s="9"/>
      <c r="U3414" s="11"/>
      <c r="V3414" s="11"/>
      <c r="W3414" s="11"/>
    </row>
    <row r="3415" spans="1:23" ht="12.75" x14ac:dyDescent="0.2">
      <c r="A3415" s="5"/>
      <c r="B3415" s="5"/>
      <c r="C3415" s="9"/>
      <c r="D3415" s="9"/>
      <c r="E3415" s="9"/>
      <c r="F3415" s="9"/>
      <c r="G3415" s="9"/>
      <c r="H3415" s="9"/>
      <c r="U3415" s="11"/>
      <c r="V3415" s="11"/>
      <c r="W3415" s="11"/>
    </row>
    <row r="3416" spans="1:23" ht="12.75" x14ac:dyDescent="0.2">
      <c r="A3416" s="5"/>
      <c r="B3416" s="5"/>
      <c r="C3416" s="9"/>
      <c r="D3416" s="9"/>
      <c r="E3416" s="9"/>
      <c r="F3416" s="9"/>
      <c r="G3416" s="9"/>
      <c r="H3416" s="9"/>
      <c r="U3416" s="11"/>
      <c r="V3416" s="11"/>
      <c r="W3416" s="11"/>
    </row>
    <row r="3417" spans="1:23" ht="12.75" x14ac:dyDescent="0.2">
      <c r="A3417" s="5"/>
      <c r="B3417" s="5"/>
      <c r="C3417" s="9"/>
      <c r="D3417" s="9"/>
      <c r="E3417" s="9"/>
      <c r="F3417" s="9"/>
      <c r="G3417" s="9"/>
      <c r="H3417" s="9"/>
      <c r="U3417" s="11"/>
      <c r="V3417" s="11"/>
      <c r="W3417" s="11"/>
    </row>
    <row r="3418" spans="1:23" ht="12.75" x14ac:dyDescent="0.2">
      <c r="A3418" s="5"/>
      <c r="B3418" s="5"/>
      <c r="C3418" s="9"/>
      <c r="D3418" s="9"/>
      <c r="E3418" s="9"/>
      <c r="F3418" s="9"/>
      <c r="G3418" s="9"/>
      <c r="H3418" s="9"/>
      <c r="U3418" s="11"/>
      <c r="V3418" s="11"/>
      <c r="W3418" s="11"/>
    </row>
    <row r="3419" spans="1:23" ht="12.75" x14ac:dyDescent="0.2">
      <c r="A3419" s="5"/>
      <c r="B3419" s="5"/>
      <c r="C3419" s="9"/>
      <c r="D3419" s="9"/>
      <c r="E3419" s="9"/>
      <c r="F3419" s="9"/>
      <c r="G3419" s="9"/>
      <c r="H3419" s="9"/>
      <c r="U3419" s="11"/>
      <c r="V3419" s="11"/>
      <c r="W3419" s="11"/>
    </row>
    <row r="3420" spans="1:23" ht="12.75" x14ac:dyDescent="0.2">
      <c r="A3420" s="5"/>
      <c r="B3420" s="5"/>
      <c r="C3420" s="9"/>
      <c r="D3420" s="9"/>
      <c r="E3420" s="9"/>
      <c r="F3420" s="9"/>
      <c r="G3420" s="9"/>
      <c r="H3420" s="9"/>
      <c r="U3420" s="11"/>
      <c r="V3420" s="11"/>
      <c r="W3420" s="11"/>
    </row>
    <row r="3421" spans="1:23" ht="12.75" x14ac:dyDescent="0.2">
      <c r="A3421" s="5"/>
      <c r="B3421" s="5"/>
      <c r="C3421" s="9"/>
      <c r="D3421" s="9"/>
      <c r="E3421" s="9"/>
      <c r="F3421" s="9"/>
      <c r="G3421" s="9"/>
      <c r="H3421" s="9"/>
      <c r="U3421" s="11"/>
      <c r="V3421" s="11"/>
      <c r="W3421" s="11"/>
    </row>
    <row r="3422" spans="1:23" ht="12.75" x14ac:dyDescent="0.2">
      <c r="A3422" s="5"/>
      <c r="B3422" s="5"/>
      <c r="C3422" s="9"/>
      <c r="D3422" s="9"/>
      <c r="E3422" s="9"/>
      <c r="F3422" s="9"/>
      <c r="G3422" s="9"/>
      <c r="H3422" s="9"/>
      <c r="U3422" s="11"/>
      <c r="V3422" s="11"/>
      <c r="W3422" s="11"/>
    </row>
    <row r="3423" spans="1:23" ht="12.75" x14ac:dyDescent="0.2">
      <c r="A3423" s="5"/>
      <c r="B3423" s="5"/>
      <c r="C3423" s="9"/>
      <c r="D3423" s="9"/>
      <c r="E3423" s="9"/>
      <c r="F3423" s="9"/>
      <c r="G3423" s="9"/>
      <c r="H3423" s="9"/>
      <c r="U3423" s="11"/>
      <c r="V3423" s="11"/>
      <c r="W3423" s="11"/>
    </row>
    <row r="3424" spans="1:23" ht="12.75" x14ac:dyDescent="0.2">
      <c r="A3424" s="5"/>
      <c r="B3424" s="5"/>
      <c r="C3424" s="9"/>
      <c r="D3424" s="9"/>
      <c r="E3424" s="9"/>
      <c r="F3424" s="9"/>
      <c r="G3424" s="9"/>
      <c r="H3424" s="9"/>
      <c r="U3424" s="11"/>
      <c r="V3424" s="11"/>
      <c r="W3424" s="11"/>
    </row>
    <row r="3425" spans="1:23" ht="12.75" x14ac:dyDescent="0.2">
      <c r="A3425" s="5"/>
      <c r="B3425" s="5"/>
      <c r="C3425" s="9"/>
      <c r="D3425" s="9"/>
      <c r="E3425" s="9"/>
      <c r="F3425" s="9"/>
      <c r="G3425" s="9"/>
      <c r="H3425" s="9"/>
      <c r="U3425" s="11"/>
      <c r="V3425" s="11"/>
      <c r="W3425" s="11"/>
    </row>
    <row r="3426" spans="1:23" ht="12.75" x14ac:dyDescent="0.2">
      <c r="A3426" s="5"/>
      <c r="B3426" s="5"/>
      <c r="C3426" s="9"/>
      <c r="D3426" s="9"/>
      <c r="E3426" s="9"/>
      <c r="F3426" s="9"/>
      <c r="G3426" s="9"/>
      <c r="H3426" s="9"/>
      <c r="U3426" s="11"/>
      <c r="V3426" s="11"/>
      <c r="W3426" s="11"/>
    </row>
    <row r="3427" spans="1:23" ht="12.75" x14ac:dyDescent="0.2">
      <c r="A3427" s="5"/>
      <c r="B3427" s="5"/>
      <c r="C3427" s="9"/>
      <c r="D3427" s="9"/>
      <c r="E3427" s="9"/>
      <c r="F3427" s="9"/>
      <c r="G3427" s="9"/>
      <c r="H3427" s="9"/>
      <c r="U3427" s="11"/>
      <c r="V3427" s="11"/>
      <c r="W3427" s="11"/>
    </row>
    <row r="3428" spans="1:23" ht="12.75" x14ac:dyDescent="0.2">
      <c r="A3428" s="5"/>
      <c r="B3428" s="5"/>
      <c r="C3428" s="9"/>
      <c r="D3428" s="9"/>
      <c r="E3428" s="9"/>
      <c r="F3428" s="9"/>
      <c r="G3428" s="9"/>
      <c r="H3428" s="9"/>
      <c r="U3428" s="11"/>
      <c r="V3428" s="11"/>
      <c r="W3428" s="11"/>
    </row>
    <row r="3429" spans="1:23" ht="12.75" x14ac:dyDescent="0.2">
      <c r="A3429" s="5"/>
      <c r="B3429" s="5"/>
      <c r="C3429" s="9"/>
      <c r="D3429" s="9"/>
      <c r="E3429" s="9"/>
      <c r="F3429" s="9"/>
      <c r="G3429" s="9"/>
      <c r="H3429" s="9"/>
      <c r="U3429" s="11"/>
      <c r="V3429" s="11"/>
      <c r="W3429" s="11"/>
    </row>
    <row r="3430" spans="1:23" ht="12.75" x14ac:dyDescent="0.2">
      <c r="A3430" s="5"/>
      <c r="B3430" s="5"/>
      <c r="C3430" s="9"/>
      <c r="D3430" s="9"/>
      <c r="E3430" s="9"/>
      <c r="F3430" s="9"/>
      <c r="G3430" s="9"/>
      <c r="H3430" s="9"/>
      <c r="U3430" s="11"/>
      <c r="V3430" s="11"/>
      <c r="W3430" s="11"/>
    </row>
    <row r="3431" spans="1:23" ht="12.75" x14ac:dyDescent="0.2">
      <c r="A3431" s="5"/>
      <c r="B3431" s="5"/>
      <c r="C3431" s="9"/>
      <c r="D3431" s="9"/>
      <c r="E3431" s="9"/>
      <c r="F3431" s="9"/>
      <c r="G3431" s="9"/>
      <c r="H3431" s="9"/>
      <c r="U3431" s="11"/>
      <c r="V3431" s="11"/>
      <c r="W3431" s="11"/>
    </row>
    <row r="3432" spans="1:23" ht="12.75" x14ac:dyDescent="0.2">
      <c r="A3432" s="5"/>
      <c r="B3432" s="5"/>
      <c r="C3432" s="9"/>
      <c r="D3432" s="9"/>
      <c r="E3432" s="9"/>
      <c r="F3432" s="9"/>
      <c r="G3432" s="9"/>
      <c r="H3432" s="9"/>
      <c r="U3432" s="11"/>
      <c r="V3432" s="11"/>
      <c r="W3432" s="11"/>
    </row>
    <row r="3433" spans="1:23" ht="12.75" x14ac:dyDescent="0.2">
      <c r="A3433" s="5"/>
      <c r="B3433" s="5"/>
      <c r="C3433" s="9"/>
      <c r="D3433" s="9"/>
      <c r="E3433" s="9"/>
      <c r="F3433" s="9"/>
      <c r="G3433" s="9"/>
      <c r="H3433" s="9"/>
      <c r="U3433" s="11"/>
      <c r="V3433" s="11"/>
      <c r="W3433" s="11"/>
    </row>
    <row r="3434" spans="1:23" ht="12.75" x14ac:dyDescent="0.2">
      <c r="A3434" s="5"/>
      <c r="B3434" s="5"/>
      <c r="C3434" s="9"/>
      <c r="D3434" s="9"/>
      <c r="E3434" s="9"/>
      <c r="F3434" s="9"/>
      <c r="G3434" s="9"/>
      <c r="H3434" s="9"/>
      <c r="U3434" s="11"/>
      <c r="V3434" s="11"/>
      <c r="W3434" s="11"/>
    </row>
    <row r="3435" spans="1:23" ht="12.75" x14ac:dyDescent="0.2">
      <c r="A3435" s="5"/>
      <c r="B3435" s="5"/>
      <c r="C3435" s="9"/>
      <c r="D3435" s="9"/>
      <c r="E3435" s="9"/>
      <c r="F3435" s="9"/>
      <c r="G3435" s="9"/>
      <c r="H3435" s="9"/>
      <c r="U3435" s="11"/>
      <c r="V3435" s="11"/>
      <c r="W3435" s="11"/>
    </row>
    <row r="3436" spans="1:23" ht="12.75" x14ac:dyDescent="0.2">
      <c r="A3436" s="5"/>
      <c r="B3436" s="5"/>
      <c r="C3436" s="9"/>
      <c r="D3436" s="9"/>
      <c r="E3436" s="9"/>
      <c r="F3436" s="9"/>
      <c r="G3436" s="9"/>
      <c r="H3436" s="9"/>
      <c r="U3436" s="11"/>
      <c r="V3436" s="11"/>
      <c r="W3436" s="11"/>
    </row>
    <row r="3437" spans="1:23" ht="12.75" x14ac:dyDescent="0.2">
      <c r="A3437" s="5"/>
      <c r="B3437" s="5"/>
      <c r="C3437" s="9"/>
      <c r="D3437" s="9"/>
      <c r="E3437" s="9"/>
      <c r="F3437" s="9"/>
      <c r="G3437" s="9"/>
      <c r="H3437" s="9"/>
      <c r="U3437" s="11"/>
      <c r="V3437" s="11"/>
      <c r="W3437" s="11"/>
    </row>
    <row r="3438" spans="1:23" ht="12.75" x14ac:dyDescent="0.2">
      <c r="A3438" s="5"/>
      <c r="B3438" s="5"/>
      <c r="C3438" s="9"/>
      <c r="D3438" s="9"/>
      <c r="E3438" s="9"/>
      <c r="F3438" s="9"/>
      <c r="G3438" s="9"/>
      <c r="H3438" s="9"/>
      <c r="U3438" s="11"/>
      <c r="V3438" s="11"/>
      <c r="W3438" s="11"/>
    </row>
    <row r="3439" spans="1:23" ht="12.75" x14ac:dyDescent="0.2">
      <c r="A3439" s="5"/>
      <c r="B3439" s="5"/>
      <c r="C3439" s="9"/>
      <c r="D3439" s="9"/>
      <c r="E3439" s="9"/>
      <c r="F3439" s="9"/>
      <c r="G3439" s="9"/>
      <c r="H3439" s="9"/>
      <c r="U3439" s="11"/>
      <c r="V3439" s="11"/>
      <c r="W3439" s="11"/>
    </row>
    <row r="3440" spans="1:23" ht="12.75" x14ac:dyDescent="0.2">
      <c r="A3440" s="5"/>
      <c r="B3440" s="5"/>
      <c r="C3440" s="9"/>
      <c r="D3440" s="9"/>
      <c r="E3440" s="9"/>
      <c r="F3440" s="9"/>
      <c r="G3440" s="9"/>
      <c r="H3440" s="9"/>
      <c r="U3440" s="11"/>
      <c r="V3440" s="11"/>
      <c r="W3440" s="11"/>
    </row>
    <row r="3441" spans="1:23" ht="12.75" x14ac:dyDescent="0.2">
      <c r="A3441" s="5"/>
      <c r="B3441" s="5"/>
      <c r="C3441" s="9"/>
      <c r="D3441" s="9"/>
      <c r="E3441" s="9"/>
      <c r="F3441" s="9"/>
      <c r="G3441" s="9"/>
      <c r="H3441" s="9"/>
      <c r="U3441" s="11"/>
      <c r="V3441" s="11"/>
      <c r="W3441" s="11"/>
    </row>
    <row r="3442" spans="1:23" ht="12.75" x14ac:dyDescent="0.2">
      <c r="A3442" s="5"/>
      <c r="B3442" s="5"/>
      <c r="C3442" s="9"/>
      <c r="D3442" s="9"/>
      <c r="E3442" s="9"/>
      <c r="F3442" s="9"/>
      <c r="G3442" s="9"/>
      <c r="H3442" s="9"/>
      <c r="U3442" s="11"/>
      <c r="V3442" s="11"/>
      <c r="W3442" s="11"/>
    </row>
    <row r="3443" spans="1:23" ht="12.75" x14ac:dyDescent="0.2">
      <c r="A3443" s="5"/>
      <c r="B3443" s="5"/>
      <c r="C3443" s="9"/>
      <c r="D3443" s="9"/>
      <c r="E3443" s="9"/>
      <c r="F3443" s="9"/>
      <c r="G3443" s="9"/>
      <c r="H3443" s="9"/>
      <c r="U3443" s="11"/>
      <c r="V3443" s="11"/>
      <c r="W3443" s="11"/>
    </row>
    <row r="3444" spans="1:23" ht="12.75" x14ac:dyDescent="0.2">
      <c r="A3444" s="5"/>
      <c r="B3444" s="5"/>
      <c r="C3444" s="9"/>
      <c r="D3444" s="9"/>
      <c r="E3444" s="9"/>
      <c r="F3444" s="9"/>
      <c r="G3444" s="9"/>
      <c r="H3444" s="9"/>
      <c r="U3444" s="11"/>
      <c r="V3444" s="11"/>
      <c r="W3444" s="11"/>
    </row>
    <row r="3445" spans="1:23" ht="12.75" x14ac:dyDescent="0.2">
      <c r="A3445" s="5"/>
      <c r="B3445" s="5"/>
      <c r="C3445" s="9"/>
      <c r="D3445" s="9"/>
      <c r="E3445" s="9"/>
      <c r="F3445" s="9"/>
      <c r="G3445" s="9"/>
      <c r="H3445" s="9"/>
      <c r="U3445" s="11"/>
      <c r="V3445" s="11"/>
      <c r="W3445" s="11"/>
    </row>
    <row r="3446" spans="1:23" ht="12.75" x14ac:dyDescent="0.2">
      <c r="A3446" s="5"/>
      <c r="B3446" s="5"/>
      <c r="C3446" s="9"/>
      <c r="D3446" s="9"/>
      <c r="E3446" s="9"/>
      <c r="F3446" s="9"/>
      <c r="G3446" s="9"/>
      <c r="H3446" s="9"/>
      <c r="U3446" s="11"/>
      <c r="V3446" s="11"/>
      <c r="W3446" s="11"/>
    </row>
    <row r="3447" spans="1:23" ht="12.75" x14ac:dyDescent="0.2">
      <c r="A3447" s="5"/>
      <c r="B3447" s="5"/>
      <c r="C3447" s="9"/>
      <c r="D3447" s="9"/>
      <c r="E3447" s="9"/>
      <c r="F3447" s="9"/>
      <c r="G3447" s="9"/>
      <c r="H3447" s="9"/>
      <c r="U3447" s="11"/>
      <c r="V3447" s="11"/>
      <c r="W3447" s="11"/>
    </row>
    <row r="3448" spans="1:23" ht="12.75" x14ac:dyDescent="0.2">
      <c r="A3448" s="5"/>
      <c r="B3448" s="5"/>
      <c r="C3448" s="9"/>
      <c r="D3448" s="9"/>
      <c r="E3448" s="9"/>
      <c r="F3448" s="9"/>
      <c r="G3448" s="9"/>
      <c r="H3448" s="9"/>
      <c r="U3448" s="11"/>
      <c r="V3448" s="11"/>
      <c r="W3448" s="11"/>
    </row>
    <row r="3449" spans="1:23" ht="12.75" x14ac:dyDescent="0.2">
      <c r="A3449" s="5"/>
      <c r="B3449" s="5"/>
      <c r="C3449" s="9"/>
      <c r="D3449" s="9"/>
      <c r="E3449" s="9"/>
      <c r="F3449" s="9"/>
      <c r="G3449" s="9"/>
      <c r="H3449" s="9"/>
      <c r="U3449" s="11"/>
      <c r="V3449" s="11"/>
      <c r="W3449" s="11"/>
    </row>
    <row r="3450" spans="1:23" ht="12.75" x14ac:dyDescent="0.2">
      <c r="A3450" s="5"/>
      <c r="B3450" s="5"/>
      <c r="C3450" s="9"/>
      <c r="D3450" s="9"/>
      <c r="E3450" s="9"/>
      <c r="F3450" s="9"/>
      <c r="G3450" s="9"/>
      <c r="H3450" s="9"/>
      <c r="U3450" s="11"/>
      <c r="V3450" s="11"/>
      <c r="W3450" s="11"/>
    </row>
    <row r="3451" spans="1:23" ht="12.75" x14ac:dyDescent="0.2">
      <c r="A3451" s="5"/>
      <c r="B3451" s="5"/>
      <c r="C3451" s="9"/>
      <c r="D3451" s="9"/>
      <c r="E3451" s="9"/>
      <c r="F3451" s="9"/>
      <c r="G3451" s="9"/>
      <c r="H3451" s="9"/>
      <c r="U3451" s="11"/>
      <c r="V3451" s="11"/>
      <c r="W3451" s="11"/>
    </row>
    <row r="3452" spans="1:23" ht="12.75" x14ac:dyDescent="0.2">
      <c r="A3452" s="5"/>
      <c r="B3452" s="5"/>
      <c r="C3452" s="9"/>
      <c r="D3452" s="9"/>
      <c r="E3452" s="9"/>
      <c r="F3452" s="9"/>
      <c r="G3452" s="9"/>
      <c r="H3452" s="9"/>
      <c r="U3452" s="11"/>
      <c r="V3452" s="11"/>
      <c r="W3452" s="11"/>
    </row>
    <row r="3453" spans="1:23" ht="12.75" x14ac:dyDescent="0.2">
      <c r="A3453" s="5"/>
      <c r="B3453" s="5"/>
      <c r="C3453" s="9"/>
      <c r="D3453" s="9"/>
      <c r="E3453" s="9"/>
      <c r="F3453" s="9"/>
      <c r="G3453" s="9"/>
      <c r="H3453" s="9"/>
      <c r="U3453" s="11"/>
      <c r="V3453" s="11"/>
      <c r="W3453" s="11"/>
    </row>
    <row r="3454" spans="1:23" ht="12.75" x14ac:dyDescent="0.2">
      <c r="A3454" s="5"/>
      <c r="B3454" s="5"/>
      <c r="C3454" s="9"/>
      <c r="D3454" s="9"/>
      <c r="E3454" s="9"/>
      <c r="F3454" s="9"/>
      <c r="G3454" s="9"/>
      <c r="H3454" s="9"/>
      <c r="U3454" s="11"/>
      <c r="V3454" s="11"/>
      <c r="W3454" s="11"/>
    </row>
    <row r="3455" spans="1:23" ht="12.75" x14ac:dyDescent="0.2">
      <c r="A3455" s="5"/>
      <c r="B3455" s="5"/>
      <c r="C3455" s="9"/>
      <c r="D3455" s="9"/>
      <c r="E3455" s="9"/>
      <c r="F3455" s="9"/>
      <c r="G3455" s="9"/>
      <c r="H3455" s="9"/>
      <c r="U3455" s="11"/>
      <c r="V3455" s="11"/>
      <c r="W3455" s="11"/>
    </row>
    <row r="3456" spans="1:23" ht="12.75" x14ac:dyDescent="0.2">
      <c r="A3456" s="5"/>
      <c r="B3456" s="5"/>
      <c r="C3456" s="9"/>
      <c r="D3456" s="9"/>
      <c r="E3456" s="9"/>
      <c r="F3456" s="9"/>
      <c r="G3456" s="9"/>
      <c r="H3456" s="9"/>
      <c r="U3456" s="11"/>
      <c r="V3456" s="11"/>
      <c r="W3456" s="11"/>
    </row>
    <row r="3457" spans="1:23" ht="12.75" x14ac:dyDescent="0.2">
      <c r="A3457" s="5"/>
      <c r="B3457" s="5"/>
      <c r="C3457" s="9"/>
      <c r="D3457" s="9"/>
      <c r="E3457" s="9"/>
      <c r="F3457" s="9"/>
      <c r="G3457" s="9"/>
      <c r="H3457" s="9"/>
      <c r="U3457" s="11"/>
      <c r="V3457" s="11"/>
      <c r="W3457" s="11"/>
    </row>
    <row r="3458" spans="1:23" ht="12.75" x14ac:dyDescent="0.2">
      <c r="A3458" s="5"/>
      <c r="B3458" s="5"/>
      <c r="C3458" s="9"/>
      <c r="D3458" s="9"/>
      <c r="E3458" s="9"/>
      <c r="F3458" s="9"/>
      <c r="G3458" s="9"/>
      <c r="H3458" s="9"/>
      <c r="U3458" s="11"/>
      <c r="V3458" s="11"/>
      <c r="W3458" s="11"/>
    </row>
    <row r="3459" spans="1:23" ht="12.75" x14ac:dyDescent="0.2">
      <c r="A3459" s="5"/>
      <c r="B3459" s="5"/>
      <c r="C3459" s="9"/>
      <c r="D3459" s="9"/>
      <c r="E3459" s="9"/>
      <c r="F3459" s="9"/>
      <c r="G3459" s="9"/>
      <c r="H3459" s="9"/>
      <c r="U3459" s="11"/>
      <c r="V3459" s="11"/>
      <c r="W3459" s="11"/>
    </row>
    <row r="3460" spans="1:23" ht="12.75" x14ac:dyDescent="0.2">
      <c r="A3460" s="5"/>
      <c r="B3460" s="5"/>
      <c r="C3460" s="9"/>
      <c r="D3460" s="9"/>
      <c r="E3460" s="9"/>
      <c r="F3460" s="9"/>
      <c r="G3460" s="9"/>
      <c r="H3460" s="9"/>
      <c r="U3460" s="11"/>
      <c r="V3460" s="11"/>
      <c r="W3460" s="11"/>
    </row>
    <row r="3461" spans="1:23" ht="12.75" x14ac:dyDescent="0.2">
      <c r="A3461" s="5"/>
      <c r="B3461" s="5"/>
      <c r="C3461" s="9"/>
      <c r="D3461" s="9"/>
      <c r="E3461" s="9"/>
      <c r="F3461" s="9"/>
      <c r="G3461" s="9"/>
      <c r="H3461" s="9"/>
      <c r="U3461" s="11"/>
      <c r="V3461" s="11"/>
      <c r="W3461" s="11"/>
    </row>
    <row r="3462" spans="1:23" ht="12.75" x14ac:dyDescent="0.2">
      <c r="A3462" s="5"/>
      <c r="B3462" s="5"/>
      <c r="C3462" s="9"/>
      <c r="D3462" s="9"/>
      <c r="E3462" s="9"/>
      <c r="F3462" s="9"/>
      <c r="G3462" s="9"/>
      <c r="H3462" s="9"/>
      <c r="U3462" s="11"/>
      <c r="V3462" s="11"/>
      <c r="W3462" s="11"/>
    </row>
    <row r="3463" spans="1:23" ht="12.75" x14ac:dyDescent="0.2">
      <c r="A3463" s="5"/>
      <c r="B3463" s="5"/>
      <c r="C3463" s="9"/>
      <c r="D3463" s="9"/>
      <c r="E3463" s="9"/>
      <c r="F3463" s="9"/>
      <c r="G3463" s="9"/>
      <c r="H3463" s="9"/>
      <c r="U3463" s="11"/>
      <c r="V3463" s="11"/>
      <c r="W3463" s="11"/>
    </row>
    <row r="3464" spans="1:23" ht="12.75" x14ac:dyDescent="0.2">
      <c r="A3464" s="5"/>
      <c r="B3464" s="5"/>
      <c r="C3464" s="9"/>
      <c r="D3464" s="9"/>
      <c r="E3464" s="9"/>
      <c r="F3464" s="9"/>
      <c r="G3464" s="9"/>
      <c r="H3464" s="9"/>
      <c r="U3464" s="11"/>
      <c r="V3464" s="11"/>
      <c r="W3464" s="11"/>
    </row>
    <row r="3465" spans="1:23" ht="12.75" x14ac:dyDescent="0.2">
      <c r="A3465" s="5"/>
      <c r="B3465" s="5"/>
      <c r="C3465" s="9"/>
      <c r="D3465" s="9"/>
      <c r="E3465" s="9"/>
      <c r="F3465" s="9"/>
      <c r="G3465" s="9"/>
      <c r="H3465" s="9"/>
      <c r="U3465" s="11"/>
      <c r="V3465" s="11"/>
      <c r="W3465" s="11"/>
    </row>
    <row r="3466" spans="1:23" ht="12.75" x14ac:dyDescent="0.2">
      <c r="A3466" s="5"/>
      <c r="B3466" s="5"/>
      <c r="C3466" s="9"/>
      <c r="D3466" s="9"/>
      <c r="E3466" s="9"/>
      <c r="F3466" s="9"/>
      <c r="G3466" s="9"/>
      <c r="H3466" s="9"/>
      <c r="U3466" s="11"/>
      <c r="V3466" s="11"/>
      <c r="W3466" s="11"/>
    </row>
    <row r="3467" spans="1:23" ht="12.75" x14ac:dyDescent="0.2">
      <c r="A3467" s="5"/>
      <c r="B3467" s="5"/>
      <c r="C3467" s="9"/>
      <c r="D3467" s="9"/>
      <c r="E3467" s="9"/>
      <c r="F3467" s="9"/>
      <c r="G3467" s="9"/>
      <c r="H3467" s="9"/>
      <c r="U3467" s="11"/>
      <c r="V3467" s="11"/>
      <c r="W3467" s="11"/>
    </row>
    <row r="3468" spans="1:23" ht="12.75" x14ac:dyDescent="0.2">
      <c r="A3468" s="5"/>
      <c r="B3468" s="5"/>
      <c r="C3468" s="9"/>
      <c r="D3468" s="9"/>
      <c r="E3468" s="9"/>
      <c r="F3468" s="9"/>
      <c r="G3468" s="9"/>
      <c r="H3468" s="9"/>
      <c r="U3468" s="11"/>
      <c r="V3468" s="11"/>
      <c r="W3468" s="11"/>
    </row>
    <row r="3469" spans="1:23" ht="12.75" x14ac:dyDescent="0.2">
      <c r="A3469" s="5"/>
      <c r="B3469" s="5"/>
      <c r="C3469" s="9"/>
      <c r="D3469" s="9"/>
      <c r="E3469" s="9"/>
      <c r="F3469" s="9"/>
      <c r="G3469" s="9"/>
      <c r="H3469" s="9"/>
      <c r="U3469" s="11"/>
      <c r="V3469" s="11"/>
      <c r="W3469" s="11"/>
    </row>
    <row r="3470" spans="1:23" ht="12.75" x14ac:dyDescent="0.2">
      <c r="A3470" s="5"/>
      <c r="B3470" s="5"/>
      <c r="C3470" s="9"/>
      <c r="D3470" s="9"/>
      <c r="E3470" s="9"/>
      <c r="F3470" s="9"/>
      <c r="G3470" s="9"/>
      <c r="H3470" s="9"/>
      <c r="U3470" s="11"/>
      <c r="V3470" s="11"/>
      <c r="W3470" s="11"/>
    </row>
    <row r="3471" spans="1:23" ht="12.75" x14ac:dyDescent="0.2">
      <c r="A3471" s="5"/>
      <c r="B3471" s="5"/>
      <c r="C3471" s="9"/>
      <c r="D3471" s="9"/>
      <c r="E3471" s="9"/>
      <c r="F3471" s="9"/>
      <c r="G3471" s="9"/>
      <c r="H3471" s="9"/>
      <c r="U3471" s="11"/>
      <c r="V3471" s="11"/>
      <c r="W3471" s="11"/>
    </row>
    <row r="3472" spans="1:23" ht="12.75" x14ac:dyDescent="0.2">
      <c r="A3472" s="5"/>
      <c r="B3472" s="5"/>
      <c r="C3472" s="9"/>
      <c r="D3472" s="9"/>
      <c r="E3472" s="9"/>
      <c r="F3472" s="9"/>
      <c r="G3472" s="9"/>
      <c r="H3472" s="9"/>
      <c r="U3472" s="11"/>
      <c r="V3472" s="11"/>
      <c r="W3472" s="11"/>
    </row>
    <row r="3473" spans="1:23" ht="12.75" x14ac:dyDescent="0.2">
      <c r="A3473" s="5"/>
      <c r="B3473" s="5"/>
      <c r="C3473" s="9"/>
      <c r="D3473" s="9"/>
      <c r="E3473" s="9"/>
      <c r="F3473" s="9"/>
      <c r="G3473" s="9"/>
      <c r="H3473" s="9"/>
      <c r="U3473" s="11"/>
      <c r="V3473" s="11"/>
      <c r="W3473" s="11"/>
    </row>
    <row r="3474" spans="1:23" ht="12.75" x14ac:dyDescent="0.2">
      <c r="A3474" s="5"/>
      <c r="B3474" s="5"/>
      <c r="C3474" s="9"/>
      <c r="D3474" s="9"/>
      <c r="E3474" s="9"/>
      <c r="F3474" s="9"/>
      <c r="G3474" s="9"/>
      <c r="H3474" s="9"/>
      <c r="U3474" s="11"/>
      <c r="V3474" s="11"/>
      <c r="W3474" s="11"/>
    </row>
    <row r="3475" spans="1:23" ht="12.75" x14ac:dyDescent="0.2">
      <c r="A3475" s="5"/>
      <c r="B3475" s="5"/>
      <c r="C3475" s="9"/>
      <c r="D3475" s="9"/>
      <c r="E3475" s="9"/>
      <c r="F3475" s="9"/>
      <c r="G3475" s="9"/>
      <c r="H3475" s="9"/>
      <c r="U3475" s="11"/>
      <c r="V3475" s="11"/>
      <c r="W3475" s="11"/>
    </row>
    <row r="3476" spans="1:23" ht="12.75" x14ac:dyDescent="0.2">
      <c r="A3476" s="5"/>
      <c r="B3476" s="5"/>
      <c r="C3476" s="9"/>
      <c r="D3476" s="9"/>
      <c r="E3476" s="9"/>
      <c r="F3476" s="9"/>
      <c r="G3476" s="9"/>
      <c r="H3476" s="9"/>
      <c r="U3476" s="11"/>
      <c r="V3476" s="11"/>
      <c r="W3476" s="11"/>
    </row>
    <row r="3477" spans="1:23" ht="12.75" x14ac:dyDescent="0.2">
      <c r="A3477" s="5"/>
      <c r="B3477" s="5"/>
      <c r="C3477" s="9"/>
      <c r="D3477" s="9"/>
      <c r="E3477" s="9"/>
      <c r="F3477" s="9"/>
      <c r="G3477" s="9"/>
      <c r="H3477" s="9"/>
      <c r="U3477" s="11"/>
      <c r="V3477" s="11"/>
      <c r="W3477" s="11"/>
    </row>
    <row r="3478" spans="1:23" ht="12.75" x14ac:dyDescent="0.2">
      <c r="A3478" s="5"/>
      <c r="B3478" s="5"/>
      <c r="C3478" s="9"/>
      <c r="D3478" s="9"/>
      <c r="E3478" s="9"/>
      <c r="F3478" s="9"/>
      <c r="G3478" s="9"/>
      <c r="H3478" s="9"/>
      <c r="U3478" s="11"/>
      <c r="V3478" s="11"/>
      <c r="W3478" s="11"/>
    </row>
    <row r="3479" spans="1:23" ht="12.75" x14ac:dyDescent="0.2">
      <c r="A3479" s="5"/>
      <c r="B3479" s="5"/>
      <c r="C3479" s="9"/>
      <c r="D3479" s="9"/>
      <c r="E3479" s="9"/>
      <c r="F3479" s="9"/>
      <c r="G3479" s="9"/>
      <c r="H3479" s="9"/>
      <c r="U3479" s="11"/>
      <c r="V3479" s="11"/>
      <c r="W3479" s="11"/>
    </row>
    <row r="3480" spans="1:23" ht="12.75" x14ac:dyDescent="0.2">
      <c r="A3480" s="5"/>
      <c r="B3480" s="5"/>
      <c r="C3480" s="9"/>
      <c r="D3480" s="9"/>
      <c r="E3480" s="9"/>
      <c r="F3480" s="9"/>
      <c r="G3480" s="9"/>
      <c r="H3480" s="9"/>
      <c r="U3480" s="11"/>
      <c r="V3480" s="11"/>
      <c r="W3480" s="11"/>
    </row>
    <row r="3481" spans="1:23" ht="12.75" x14ac:dyDescent="0.2">
      <c r="A3481" s="5"/>
      <c r="B3481" s="5"/>
      <c r="C3481" s="9"/>
      <c r="D3481" s="9"/>
      <c r="E3481" s="9"/>
      <c r="F3481" s="9"/>
      <c r="G3481" s="9"/>
      <c r="H3481" s="9"/>
      <c r="U3481" s="11"/>
      <c r="V3481" s="11"/>
      <c r="W3481" s="11"/>
    </row>
    <row r="3482" spans="1:23" ht="12.75" x14ac:dyDescent="0.2">
      <c r="A3482" s="5"/>
      <c r="B3482" s="5"/>
      <c r="C3482" s="9"/>
      <c r="D3482" s="9"/>
      <c r="E3482" s="9"/>
      <c r="F3482" s="9"/>
      <c r="G3482" s="9"/>
      <c r="H3482" s="9"/>
      <c r="U3482" s="11"/>
      <c r="V3482" s="11"/>
      <c r="W3482" s="11"/>
    </row>
    <row r="3483" spans="1:23" ht="12.75" x14ac:dyDescent="0.2">
      <c r="A3483" s="5"/>
      <c r="B3483" s="5"/>
      <c r="C3483" s="9"/>
      <c r="D3483" s="9"/>
      <c r="E3483" s="9"/>
      <c r="F3483" s="9"/>
      <c r="G3483" s="9"/>
      <c r="H3483" s="9"/>
      <c r="U3483" s="11"/>
      <c r="V3483" s="11"/>
      <c r="W3483" s="11"/>
    </row>
    <row r="3484" spans="1:23" ht="12.75" x14ac:dyDescent="0.2">
      <c r="A3484" s="5"/>
      <c r="B3484" s="5"/>
      <c r="C3484" s="9"/>
      <c r="D3484" s="9"/>
      <c r="E3484" s="9"/>
      <c r="F3484" s="9"/>
      <c r="G3484" s="9"/>
      <c r="H3484" s="9"/>
      <c r="U3484" s="11"/>
      <c r="V3484" s="11"/>
      <c r="W3484" s="11"/>
    </row>
    <row r="3485" spans="1:23" ht="12.75" x14ac:dyDescent="0.2">
      <c r="A3485" s="5"/>
      <c r="B3485" s="5"/>
      <c r="C3485" s="9"/>
      <c r="D3485" s="9"/>
      <c r="E3485" s="9"/>
      <c r="F3485" s="9"/>
      <c r="G3485" s="9"/>
      <c r="H3485" s="9"/>
      <c r="U3485" s="11"/>
      <c r="V3485" s="11"/>
      <c r="W3485" s="11"/>
    </row>
    <row r="3486" spans="1:23" ht="12.75" x14ac:dyDescent="0.2">
      <c r="A3486" s="5"/>
      <c r="B3486" s="5"/>
      <c r="C3486" s="9"/>
      <c r="D3486" s="9"/>
      <c r="E3486" s="9"/>
      <c r="F3486" s="9"/>
      <c r="G3486" s="9"/>
      <c r="H3486" s="9"/>
      <c r="U3486" s="11"/>
      <c r="V3486" s="11"/>
      <c r="W3486" s="11"/>
    </row>
    <row r="3487" spans="1:23" ht="12.75" x14ac:dyDescent="0.2">
      <c r="A3487" s="5"/>
      <c r="B3487" s="5"/>
      <c r="C3487" s="9"/>
      <c r="D3487" s="9"/>
      <c r="E3487" s="9"/>
      <c r="F3487" s="9"/>
      <c r="G3487" s="9"/>
      <c r="H3487" s="9"/>
      <c r="U3487" s="11"/>
      <c r="V3487" s="11"/>
      <c r="W3487" s="11"/>
    </row>
    <row r="3488" spans="1:23" ht="12.75" x14ac:dyDescent="0.2">
      <c r="A3488" s="5"/>
      <c r="B3488" s="5"/>
      <c r="C3488" s="9"/>
      <c r="D3488" s="9"/>
      <c r="E3488" s="9"/>
      <c r="F3488" s="9"/>
      <c r="G3488" s="9"/>
      <c r="H3488" s="9"/>
      <c r="U3488" s="11"/>
      <c r="V3488" s="11"/>
      <c r="W3488" s="11"/>
    </row>
    <row r="3489" spans="1:23" ht="12.75" x14ac:dyDescent="0.2">
      <c r="A3489" s="5"/>
      <c r="B3489" s="5"/>
      <c r="C3489" s="9"/>
      <c r="D3489" s="9"/>
      <c r="E3489" s="9"/>
      <c r="F3489" s="9"/>
      <c r="G3489" s="9"/>
      <c r="H3489" s="9"/>
      <c r="U3489" s="11"/>
      <c r="V3489" s="11"/>
      <c r="W3489" s="11"/>
    </row>
    <row r="3490" spans="1:23" ht="12.75" x14ac:dyDescent="0.2">
      <c r="A3490" s="5"/>
      <c r="B3490" s="5"/>
      <c r="C3490" s="9"/>
      <c r="D3490" s="9"/>
      <c r="E3490" s="9"/>
      <c r="F3490" s="9"/>
      <c r="G3490" s="9"/>
      <c r="H3490" s="9"/>
      <c r="U3490" s="11"/>
      <c r="V3490" s="11"/>
      <c r="W3490" s="11"/>
    </row>
    <row r="3491" spans="1:23" ht="12.75" x14ac:dyDescent="0.2">
      <c r="A3491" s="5"/>
      <c r="B3491" s="5"/>
      <c r="C3491" s="9"/>
      <c r="D3491" s="9"/>
      <c r="E3491" s="9"/>
      <c r="F3491" s="9"/>
      <c r="G3491" s="9"/>
      <c r="H3491" s="9"/>
      <c r="U3491" s="11"/>
      <c r="V3491" s="11"/>
      <c r="W3491" s="11"/>
    </row>
    <row r="3492" spans="1:23" ht="12.75" x14ac:dyDescent="0.2">
      <c r="A3492" s="5"/>
      <c r="B3492" s="5"/>
      <c r="C3492" s="9"/>
      <c r="D3492" s="9"/>
      <c r="E3492" s="9"/>
      <c r="F3492" s="9"/>
      <c r="G3492" s="9"/>
      <c r="H3492" s="9"/>
      <c r="U3492" s="11"/>
      <c r="V3492" s="11"/>
      <c r="W3492" s="11"/>
    </row>
    <row r="3493" spans="1:23" ht="12.75" x14ac:dyDescent="0.2">
      <c r="A3493" s="5"/>
      <c r="B3493" s="5"/>
      <c r="C3493" s="9"/>
      <c r="D3493" s="9"/>
      <c r="E3493" s="9"/>
      <c r="F3493" s="9"/>
      <c r="G3493" s="9"/>
      <c r="H3493" s="9"/>
      <c r="U3493" s="11"/>
      <c r="V3493" s="11"/>
      <c r="W3493" s="11"/>
    </row>
    <row r="3494" spans="1:23" ht="12.75" x14ac:dyDescent="0.2">
      <c r="A3494" s="5"/>
      <c r="B3494" s="5"/>
      <c r="C3494" s="9"/>
      <c r="D3494" s="9"/>
      <c r="E3494" s="9"/>
      <c r="F3494" s="9"/>
      <c r="G3494" s="9"/>
      <c r="H3494" s="9"/>
      <c r="U3494" s="11"/>
      <c r="V3494" s="11"/>
      <c r="W3494" s="11"/>
    </row>
    <row r="3495" spans="1:23" ht="12.75" x14ac:dyDescent="0.2">
      <c r="A3495" s="5"/>
      <c r="B3495" s="5"/>
      <c r="C3495" s="9"/>
      <c r="D3495" s="9"/>
      <c r="E3495" s="9"/>
      <c r="F3495" s="9"/>
      <c r="G3495" s="9"/>
      <c r="H3495" s="9"/>
      <c r="U3495" s="11"/>
      <c r="V3495" s="11"/>
      <c r="W3495" s="11"/>
    </row>
    <row r="3496" spans="1:23" ht="12.75" x14ac:dyDescent="0.2">
      <c r="A3496" s="5"/>
      <c r="B3496" s="5"/>
      <c r="C3496" s="9"/>
      <c r="D3496" s="9"/>
      <c r="E3496" s="9"/>
      <c r="F3496" s="9"/>
      <c r="G3496" s="9"/>
      <c r="H3496" s="9"/>
      <c r="U3496" s="11"/>
      <c r="V3496" s="11"/>
      <c r="W3496" s="11"/>
    </row>
    <row r="3497" spans="1:23" ht="12.75" x14ac:dyDescent="0.2">
      <c r="A3497" s="5"/>
      <c r="B3497" s="5"/>
      <c r="C3497" s="9"/>
      <c r="D3497" s="9"/>
      <c r="E3497" s="9"/>
      <c r="F3497" s="9"/>
      <c r="G3497" s="9"/>
      <c r="H3497" s="9"/>
      <c r="U3497" s="11"/>
      <c r="V3497" s="11"/>
      <c r="W3497" s="11"/>
    </row>
    <row r="3498" spans="1:23" ht="12.75" x14ac:dyDescent="0.2">
      <c r="A3498" s="5"/>
      <c r="B3498" s="5"/>
      <c r="C3498" s="9"/>
      <c r="D3498" s="9"/>
      <c r="E3498" s="9"/>
      <c r="F3498" s="9"/>
      <c r="G3498" s="9"/>
      <c r="H3498" s="9"/>
      <c r="U3498" s="11"/>
      <c r="V3498" s="11"/>
      <c r="W3498" s="11"/>
    </row>
    <row r="3499" spans="1:23" ht="12.75" x14ac:dyDescent="0.2">
      <c r="A3499" s="5"/>
      <c r="B3499" s="5"/>
      <c r="C3499" s="9"/>
      <c r="D3499" s="9"/>
      <c r="E3499" s="9"/>
      <c r="F3499" s="9"/>
      <c r="G3499" s="9"/>
      <c r="H3499" s="9"/>
      <c r="U3499" s="11"/>
      <c r="V3499" s="11"/>
      <c r="W3499" s="11"/>
    </row>
    <row r="3500" spans="1:23" ht="12.75" x14ac:dyDescent="0.2">
      <c r="A3500" s="5"/>
      <c r="B3500" s="5"/>
      <c r="C3500" s="9"/>
      <c r="D3500" s="9"/>
      <c r="E3500" s="9"/>
      <c r="F3500" s="9"/>
      <c r="G3500" s="9"/>
      <c r="H3500" s="9"/>
      <c r="U3500" s="11"/>
      <c r="V3500" s="11"/>
      <c r="W3500" s="11"/>
    </row>
    <row r="3501" spans="1:23" ht="12.75" x14ac:dyDescent="0.2">
      <c r="A3501" s="5"/>
      <c r="B3501" s="5"/>
      <c r="C3501" s="9"/>
      <c r="D3501" s="9"/>
      <c r="E3501" s="9"/>
      <c r="F3501" s="9"/>
      <c r="G3501" s="9"/>
      <c r="H3501" s="9"/>
      <c r="U3501" s="11"/>
      <c r="V3501" s="11"/>
      <c r="W3501" s="11"/>
    </row>
    <row r="3502" spans="1:23" ht="12.75" x14ac:dyDescent="0.2">
      <c r="A3502" s="5"/>
      <c r="B3502" s="5"/>
      <c r="C3502" s="9"/>
      <c r="D3502" s="9"/>
      <c r="E3502" s="9"/>
      <c r="F3502" s="9"/>
      <c r="G3502" s="9"/>
      <c r="H3502" s="9"/>
      <c r="U3502" s="11"/>
      <c r="V3502" s="11"/>
      <c r="W3502" s="11"/>
    </row>
    <row r="3503" spans="1:23" ht="12.75" x14ac:dyDescent="0.2">
      <c r="A3503" s="5"/>
      <c r="B3503" s="5"/>
      <c r="C3503" s="9"/>
      <c r="D3503" s="9"/>
      <c r="E3503" s="9"/>
      <c r="F3503" s="9"/>
      <c r="G3503" s="9"/>
      <c r="H3503" s="9"/>
      <c r="U3503" s="11"/>
      <c r="V3503" s="11"/>
      <c r="W3503" s="11"/>
    </row>
    <row r="3504" spans="1:23" ht="12.75" x14ac:dyDescent="0.2">
      <c r="A3504" s="5"/>
      <c r="B3504" s="5"/>
      <c r="C3504" s="9"/>
      <c r="D3504" s="9"/>
      <c r="E3504" s="9"/>
      <c r="F3504" s="9"/>
      <c r="G3504" s="9"/>
      <c r="H3504" s="9"/>
      <c r="U3504" s="11"/>
      <c r="V3504" s="11"/>
      <c r="W3504" s="11"/>
    </row>
    <row r="3505" spans="1:23" ht="12.75" x14ac:dyDescent="0.2">
      <c r="A3505" s="5"/>
      <c r="B3505" s="5"/>
      <c r="C3505" s="9"/>
      <c r="D3505" s="9"/>
      <c r="E3505" s="9"/>
      <c r="F3505" s="9"/>
      <c r="G3505" s="9"/>
      <c r="H3505" s="9"/>
      <c r="U3505" s="11"/>
      <c r="V3505" s="11"/>
      <c r="W3505" s="11"/>
    </row>
    <row r="3506" spans="1:23" ht="12.75" x14ac:dyDescent="0.2">
      <c r="A3506" s="5"/>
      <c r="B3506" s="5"/>
      <c r="C3506" s="9"/>
      <c r="D3506" s="9"/>
      <c r="E3506" s="9"/>
      <c r="F3506" s="9"/>
      <c r="G3506" s="9"/>
      <c r="H3506" s="9"/>
      <c r="U3506" s="11"/>
      <c r="V3506" s="11"/>
      <c r="W3506" s="11"/>
    </row>
    <row r="3507" spans="1:23" ht="12.75" x14ac:dyDescent="0.2">
      <c r="A3507" s="5"/>
      <c r="B3507" s="5"/>
      <c r="C3507" s="9"/>
      <c r="D3507" s="9"/>
      <c r="E3507" s="9"/>
      <c r="F3507" s="9"/>
      <c r="G3507" s="9"/>
      <c r="H3507" s="9"/>
      <c r="U3507" s="11"/>
      <c r="V3507" s="11"/>
      <c r="W3507" s="11"/>
    </row>
    <row r="3508" spans="1:23" ht="12.75" x14ac:dyDescent="0.2">
      <c r="A3508" s="5"/>
      <c r="B3508" s="5"/>
      <c r="C3508" s="9"/>
      <c r="D3508" s="9"/>
      <c r="E3508" s="9"/>
      <c r="F3508" s="9"/>
      <c r="G3508" s="9"/>
      <c r="H3508" s="9"/>
      <c r="U3508" s="11"/>
      <c r="V3508" s="11"/>
      <c r="W3508" s="11"/>
    </row>
    <row r="3509" spans="1:23" ht="12.75" x14ac:dyDescent="0.2">
      <c r="A3509" s="5"/>
      <c r="B3509" s="5"/>
      <c r="C3509" s="9"/>
      <c r="D3509" s="9"/>
      <c r="E3509" s="9"/>
      <c r="F3509" s="9"/>
      <c r="G3509" s="9"/>
      <c r="H3509" s="9"/>
      <c r="U3509" s="11"/>
      <c r="V3509" s="11"/>
      <c r="W3509" s="11"/>
    </row>
    <row r="3510" spans="1:23" ht="12.75" x14ac:dyDescent="0.2">
      <c r="A3510" s="5"/>
      <c r="B3510" s="5"/>
      <c r="C3510" s="9"/>
      <c r="D3510" s="9"/>
      <c r="E3510" s="9"/>
      <c r="F3510" s="9"/>
      <c r="G3510" s="9"/>
      <c r="H3510" s="9"/>
      <c r="U3510" s="11"/>
      <c r="V3510" s="11"/>
      <c r="W3510" s="11"/>
    </row>
    <row r="3511" spans="1:23" ht="12.75" x14ac:dyDescent="0.2">
      <c r="A3511" s="5"/>
      <c r="B3511" s="5"/>
      <c r="C3511" s="9"/>
      <c r="D3511" s="9"/>
      <c r="E3511" s="9"/>
      <c r="F3511" s="9"/>
      <c r="G3511" s="9"/>
      <c r="H3511" s="9"/>
      <c r="U3511" s="11"/>
      <c r="V3511" s="11"/>
      <c r="W3511" s="11"/>
    </row>
    <row r="3512" spans="1:23" ht="12.75" x14ac:dyDescent="0.2">
      <c r="A3512" s="5"/>
      <c r="B3512" s="5"/>
      <c r="C3512" s="9"/>
      <c r="D3512" s="9"/>
      <c r="E3512" s="9"/>
      <c r="F3512" s="9"/>
      <c r="G3512" s="9"/>
      <c r="H3512" s="9"/>
      <c r="U3512" s="11"/>
      <c r="V3512" s="11"/>
      <c r="W3512" s="11"/>
    </row>
    <row r="3513" spans="1:23" ht="12.75" x14ac:dyDescent="0.2">
      <c r="A3513" s="5"/>
      <c r="B3513" s="5"/>
      <c r="C3513" s="9"/>
      <c r="D3513" s="9"/>
      <c r="E3513" s="9"/>
      <c r="F3513" s="9"/>
      <c r="G3513" s="9"/>
      <c r="H3513" s="9"/>
      <c r="U3513" s="11"/>
      <c r="V3513" s="11"/>
      <c r="W3513" s="11"/>
    </row>
    <row r="3514" spans="1:23" ht="12.75" x14ac:dyDescent="0.2">
      <c r="A3514" s="5"/>
      <c r="B3514" s="5"/>
      <c r="C3514" s="9"/>
      <c r="D3514" s="9"/>
      <c r="E3514" s="9"/>
      <c r="F3514" s="9"/>
      <c r="G3514" s="9"/>
      <c r="H3514" s="9"/>
      <c r="U3514" s="11"/>
      <c r="V3514" s="11"/>
      <c r="W3514" s="11"/>
    </row>
    <row r="3515" spans="1:23" ht="12.75" x14ac:dyDescent="0.2">
      <c r="A3515" s="5"/>
      <c r="B3515" s="5"/>
      <c r="C3515" s="9"/>
      <c r="D3515" s="9"/>
      <c r="E3515" s="9"/>
      <c r="F3515" s="9"/>
      <c r="G3515" s="9"/>
      <c r="H3515" s="9"/>
      <c r="U3515" s="11"/>
      <c r="V3515" s="11"/>
      <c r="W3515" s="11"/>
    </row>
    <row r="3516" spans="1:23" ht="12.75" x14ac:dyDescent="0.2">
      <c r="A3516" s="5"/>
      <c r="B3516" s="5"/>
      <c r="C3516" s="9"/>
      <c r="D3516" s="9"/>
      <c r="E3516" s="9"/>
      <c r="F3516" s="9"/>
      <c r="G3516" s="9"/>
      <c r="H3516" s="9"/>
      <c r="U3516" s="11"/>
      <c r="V3516" s="11"/>
      <c r="W3516" s="11"/>
    </row>
    <row r="3517" spans="1:23" ht="12.75" x14ac:dyDescent="0.2">
      <c r="A3517" s="5"/>
      <c r="B3517" s="5"/>
      <c r="C3517" s="9"/>
      <c r="D3517" s="9"/>
      <c r="E3517" s="9"/>
      <c r="F3517" s="9"/>
      <c r="G3517" s="9"/>
      <c r="H3517" s="9"/>
      <c r="U3517" s="11"/>
      <c r="V3517" s="11"/>
      <c r="W3517" s="11"/>
    </row>
    <row r="3518" spans="1:23" ht="12.75" x14ac:dyDescent="0.2">
      <c r="A3518" s="5"/>
      <c r="B3518" s="5"/>
      <c r="C3518" s="9"/>
      <c r="D3518" s="9"/>
      <c r="E3518" s="9"/>
      <c r="F3518" s="9"/>
      <c r="G3518" s="9"/>
      <c r="H3518" s="9"/>
      <c r="U3518" s="11"/>
      <c r="V3518" s="11"/>
      <c r="W3518" s="11"/>
    </row>
    <row r="3519" spans="1:23" ht="12.75" x14ac:dyDescent="0.2">
      <c r="A3519" s="5"/>
      <c r="B3519" s="5"/>
      <c r="C3519" s="9"/>
      <c r="D3519" s="9"/>
      <c r="E3519" s="9"/>
      <c r="F3519" s="9"/>
      <c r="G3519" s="9"/>
      <c r="H3519" s="9"/>
      <c r="U3519" s="11"/>
      <c r="V3519" s="11"/>
      <c r="W3519" s="11"/>
    </row>
    <row r="3520" spans="1:23" ht="12.75" x14ac:dyDescent="0.2">
      <c r="A3520" s="5"/>
      <c r="B3520" s="5"/>
      <c r="C3520" s="9"/>
      <c r="D3520" s="9"/>
      <c r="E3520" s="9"/>
      <c r="F3520" s="9"/>
      <c r="G3520" s="9"/>
      <c r="H3520" s="9"/>
      <c r="U3520" s="11"/>
      <c r="V3520" s="11"/>
      <c r="W3520" s="11"/>
    </row>
    <row r="3521" spans="1:23" ht="12.75" x14ac:dyDescent="0.2">
      <c r="A3521" s="5"/>
      <c r="B3521" s="5"/>
      <c r="C3521" s="9"/>
      <c r="D3521" s="9"/>
      <c r="E3521" s="9"/>
      <c r="F3521" s="9"/>
      <c r="G3521" s="9"/>
      <c r="H3521" s="9"/>
      <c r="U3521" s="11"/>
      <c r="V3521" s="11"/>
      <c r="W3521" s="11"/>
    </row>
    <row r="3522" spans="1:23" ht="12.75" x14ac:dyDescent="0.2">
      <c r="A3522" s="5"/>
      <c r="B3522" s="5"/>
      <c r="C3522" s="9"/>
      <c r="D3522" s="9"/>
      <c r="E3522" s="9"/>
      <c r="F3522" s="9"/>
      <c r="G3522" s="9"/>
      <c r="H3522" s="9"/>
      <c r="U3522" s="11"/>
      <c r="V3522" s="11"/>
      <c r="W3522" s="11"/>
    </row>
    <row r="3523" spans="1:23" ht="12.75" x14ac:dyDescent="0.2">
      <c r="A3523" s="5"/>
      <c r="B3523" s="5"/>
      <c r="C3523" s="9"/>
      <c r="D3523" s="9"/>
      <c r="E3523" s="9"/>
      <c r="F3523" s="9"/>
      <c r="G3523" s="9"/>
      <c r="H3523" s="9"/>
      <c r="U3523" s="11"/>
      <c r="V3523" s="11"/>
      <c r="W3523" s="11"/>
    </row>
    <row r="3524" spans="1:23" ht="12.75" x14ac:dyDescent="0.2">
      <c r="A3524" s="5"/>
      <c r="B3524" s="5"/>
      <c r="C3524" s="9"/>
      <c r="D3524" s="9"/>
      <c r="E3524" s="9"/>
      <c r="F3524" s="9"/>
      <c r="G3524" s="9"/>
      <c r="H3524" s="9"/>
      <c r="U3524" s="11"/>
      <c r="V3524" s="11"/>
      <c r="W3524" s="11"/>
    </row>
    <row r="3525" spans="1:23" ht="12.75" x14ac:dyDescent="0.2">
      <c r="A3525" s="5"/>
      <c r="B3525" s="5"/>
      <c r="C3525" s="9"/>
      <c r="D3525" s="9"/>
      <c r="E3525" s="9"/>
      <c r="F3525" s="9"/>
      <c r="G3525" s="9"/>
      <c r="H3525" s="9"/>
      <c r="U3525" s="11"/>
      <c r="V3525" s="11"/>
      <c r="W3525" s="11"/>
    </row>
    <row r="3526" spans="1:23" ht="12.75" x14ac:dyDescent="0.2">
      <c r="A3526" s="5"/>
      <c r="B3526" s="5"/>
      <c r="C3526" s="9"/>
      <c r="D3526" s="9"/>
      <c r="E3526" s="9"/>
      <c r="F3526" s="9"/>
      <c r="G3526" s="9"/>
      <c r="H3526" s="9"/>
      <c r="U3526" s="11"/>
      <c r="V3526" s="11"/>
      <c r="W3526" s="11"/>
    </row>
    <row r="3527" spans="1:23" ht="12.75" x14ac:dyDescent="0.2">
      <c r="A3527" s="5"/>
      <c r="B3527" s="5"/>
      <c r="C3527" s="9"/>
      <c r="D3527" s="9"/>
      <c r="E3527" s="9"/>
      <c r="F3527" s="9"/>
      <c r="G3527" s="9"/>
      <c r="H3527" s="9"/>
      <c r="U3527" s="11"/>
      <c r="V3527" s="11"/>
      <c r="W3527" s="11"/>
    </row>
    <row r="3528" spans="1:23" ht="12.75" x14ac:dyDescent="0.2">
      <c r="A3528" s="5"/>
      <c r="B3528" s="5"/>
      <c r="C3528" s="9"/>
      <c r="D3528" s="9"/>
      <c r="E3528" s="9"/>
      <c r="F3528" s="9"/>
      <c r="G3528" s="9"/>
      <c r="H3528" s="9"/>
      <c r="U3528" s="11"/>
      <c r="V3528" s="11"/>
      <c r="W3528" s="11"/>
    </row>
    <row r="3529" spans="1:23" ht="12.75" x14ac:dyDescent="0.2">
      <c r="A3529" s="5"/>
      <c r="B3529" s="5"/>
      <c r="C3529" s="9"/>
      <c r="D3529" s="9"/>
      <c r="E3529" s="9"/>
      <c r="F3529" s="9"/>
      <c r="G3529" s="9"/>
      <c r="H3529" s="9"/>
      <c r="U3529" s="11"/>
      <c r="V3529" s="11"/>
      <c r="W3529" s="11"/>
    </row>
    <row r="3530" spans="1:23" ht="12.75" x14ac:dyDescent="0.2">
      <c r="A3530" s="5"/>
      <c r="B3530" s="5"/>
      <c r="C3530" s="9"/>
      <c r="D3530" s="9"/>
      <c r="E3530" s="9"/>
      <c r="F3530" s="9"/>
      <c r="G3530" s="9"/>
      <c r="H3530" s="9"/>
      <c r="U3530" s="11"/>
      <c r="V3530" s="11"/>
      <c r="W3530" s="11"/>
    </row>
    <row r="3531" spans="1:23" ht="12.75" x14ac:dyDescent="0.2">
      <c r="A3531" s="5"/>
      <c r="B3531" s="5"/>
      <c r="C3531" s="9"/>
      <c r="D3531" s="9"/>
      <c r="E3531" s="9"/>
      <c r="F3531" s="9"/>
      <c r="G3531" s="9"/>
      <c r="H3531" s="9"/>
      <c r="U3531" s="11"/>
      <c r="V3531" s="11"/>
      <c r="W3531" s="11"/>
    </row>
    <row r="3532" spans="1:23" ht="12.75" x14ac:dyDescent="0.2">
      <c r="A3532" s="5"/>
      <c r="B3532" s="5"/>
      <c r="C3532" s="9"/>
      <c r="D3532" s="9"/>
      <c r="E3532" s="9"/>
      <c r="F3532" s="9"/>
      <c r="G3532" s="9"/>
      <c r="H3532" s="9"/>
      <c r="U3532" s="11"/>
      <c r="V3532" s="11"/>
      <c r="W3532" s="11"/>
    </row>
    <row r="3533" spans="1:23" ht="12.75" x14ac:dyDescent="0.2">
      <c r="A3533" s="5"/>
      <c r="B3533" s="5"/>
      <c r="C3533" s="9"/>
      <c r="D3533" s="9"/>
      <c r="E3533" s="9"/>
      <c r="F3533" s="9"/>
      <c r="G3533" s="9"/>
      <c r="H3533" s="9"/>
      <c r="U3533" s="11"/>
      <c r="V3533" s="11"/>
      <c r="W3533" s="11"/>
    </row>
    <row r="3534" spans="1:23" ht="12.75" x14ac:dyDescent="0.2">
      <c r="A3534" s="5"/>
      <c r="B3534" s="5"/>
      <c r="C3534" s="9"/>
      <c r="D3534" s="9"/>
      <c r="E3534" s="9"/>
      <c r="F3534" s="9"/>
      <c r="G3534" s="9"/>
      <c r="H3534" s="9"/>
      <c r="U3534" s="11"/>
      <c r="V3534" s="11"/>
      <c r="W3534" s="11"/>
    </row>
    <row r="3535" spans="1:23" ht="12.75" x14ac:dyDescent="0.2">
      <c r="A3535" s="5"/>
      <c r="B3535" s="5"/>
      <c r="C3535" s="9"/>
      <c r="D3535" s="9"/>
      <c r="E3535" s="9"/>
      <c r="F3535" s="9"/>
      <c r="G3535" s="9"/>
      <c r="H3535" s="9"/>
      <c r="U3535" s="11"/>
      <c r="V3535" s="11"/>
      <c r="W3535" s="11"/>
    </row>
    <row r="3536" spans="1:23" ht="12.75" x14ac:dyDescent="0.2">
      <c r="A3536" s="5"/>
      <c r="B3536" s="5"/>
      <c r="C3536" s="9"/>
      <c r="D3536" s="9"/>
      <c r="E3536" s="9"/>
      <c r="F3536" s="9"/>
      <c r="G3536" s="9"/>
      <c r="H3536" s="9"/>
      <c r="U3536" s="11"/>
      <c r="V3536" s="11"/>
      <c r="W3536" s="11"/>
    </row>
    <row r="3537" spans="1:23" ht="12.75" x14ac:dyDescent="0.2">
      <c r="A3537" s="5"/>
      <c r="B3537" s="5"/>
      <c r="C3537" s="9"/>
      <c r="D3537" s="9"/>
      <c r="E3537" s="9"/>
      <c r="F3537" s="9"/>
      <c r="G3537" s="9"/>
      <c r="H3537" s="9"/>
      <c r="U3537" s="11"/>
      <c r="V3537" s="11"/>
      <c r="W3537" s="11"/>
    </row>
    <row r="3538" spans="1:23" ht="12.75" x14ac:dyDescent="0.2">
      <c r="A3538" s="5"/>
      <c r="B3538" s="5"/>
      <c r="C3538" s="9"/>
      <c r="D3538" s="9"/>
      <c r="E3538" s="9"/>
      <c r="F3538" s="9"/>
      <c r="G3538" s="9"/>
      <c r="H3538" s="9"/>
      <c r="U3538" s="11"/>
      <c r="V3538" s="11"/>
      <c r="W3538" s="11"/>
    </row>
    <row r="3539" spans="1:23" ht="12.75" x14ac:dyDescent="0.2">
      <c r="A3539" s="5"/>
      <c r="B3539" s="5"/>
      <c r="C3539" s="9"/>
      <c r="D3539" s="9"/>
      <c r="E3539" s="9"/>
      <c r="F3539" s="9"/>
      <c r="G3539" s="9"/>
      <c r="H3539" s="9"/>
      <c r="U3539" s="11"/>
      <c r="V3539" s="11"/>
      <c r="W3539" s="11"/>
    </row>
    <row r="3540" spans="1:23" ht="12.75" x14ac:dyDescent="0.2">
      <c r="A3540" s="5"/>
      <c r="B3540" s="5"/>
      <c r="C3540" s="9"/>
      <c r="D3540" s="9"/>
      <c r="E3540" s="9"/>
      <c r="F3540" s="9"/>
      <c r="G3540" s="9"/>
      <c r="H3540" s="9"/>
      <c r="U3540" s="11"/>
      <c r="V3540" s="11"/>
      <c r="W3540" s="11"/>
    </row>
    <row r="3541" spans="1:23" ht="12.75" x14ac:dyDescent="0.2">
      <c r="A3541" s="5"/>
      <c r="B3541" s="5"/>
      <c r="C3541" s="9"/>
      <c r="D3541" s="9"/>
      <c r="E3541" s="9"/>
      <c r="F3541" s="9"/>
      <c r="G3541" s="9"/>
      <c r="H3541" s="9"/>
      <c r="U3541" s="11"/>
      <c r="V3541" s="11"/>
      <c r="W3541" s="11"/>
    </row>
    <row r="3542" spans="1:23" ht="12.75" x14ac:dyDescent="0.2">
      <c r="A3542" s="5"/>
      <c r="B3542" s="5"/>
      <c r="C3542" s="9"/>
      <c r="D3542" s="9"/>
      <c r="E3542" s="9"/>
      <c r="F3542" s="9"/>
      <c r="G3542" s="9"/>
      <c r="H3542" s="9"/>
      <c r="U3542" s="11"/>
      <c r="V3542" s="11"/>
      <c r="W3542" s="11"/>
    </row>
    <row r="3543" spans="1:23" ht="12.75" x14ac:dyDescent="0.2">
      <c r="A3543" s="5"/>
      <c r="B3543" s="5"/>
      <c r="C3543" s="9"/>
      <c r="D3543" s="9"/>
      <c r="E3543" s="9"/>
      <c r="F3543" s="9"/>
      <c r="G3543" s="9"/>
      <c r="H3543" s="9"/>
      <c r="U3543" s="11"/>
      <c r="V3543" s="11"/>
      <c r="W3543" s="11"/>
    </row>
    <row r="3544" spans="1:23" ht="12.75" x14ac:dyDescent="0.2">
      <c r="A3544" s="5"/>
      <c r="B3544" s="5"/>
      <c r="C3544" s="9"/>
      <c r="D3544" s="9"/>
      <c r="E3544" s="9"/>
      <c r="F3544" s="9"/>
      <c r="G3544" s="9"/>
      <c r="H3544" s="9"/>
      <c r="U3544" s="11"/>
      <c r="V3544" s="11"/>
      <c r="W3544" s="11"/>
    </row>
    <row r="3545" spans="1:23" ht="12.75" x14ac:dyDescent="0.2">
      <c r="A3545" s="5"/>
      <c r="B3545" s="5"/>
      <c r="C3545" s="9"/>
      <c r="D3545" s="9"/>
      <c r="E3545" s="9"/>
      <c r="F3545" s="9"/>
      <c r="G3545" s="9"/>
      <c r="H3545" s="9"/>
      <c r="U3545" s="11"/>
      <c r="V3545" s="11"/>
      <c r="W3545" s="11"/>
    </row>
    <row r="3546" spans="1:23" ht="12.75" x14ac:dyDescent="0.2">
      <c r="A3546" s="5"/>
      <c r="B3546" s="5"/>
      <c r="C3546" s="9"/>
      <c r="D3546" s="9"/>
      <c r="E3546" s="9"/>
      <c r="F3546" s="9"/>
      <c r="G3546" s="9"/>
      <c r="H3546" s="9"/>
      <c r="U3546" s="11"/>
      <c r="V3546" s="11"/>
      <c r="W3546" s="11"/>
    </row>
    <row r="3547" spans="1:23" ht="12.75" x14ac:dyDescent="0.2">
      <c r="A3547" s="5"/>
      <c r="B3547" s="5"/>
      <c r="C3547" s="9"/>
      <c r="D3547" s="9"/>
      <c r="E3547" s="9"/>
      <c r="F3547" s="9"/>
      <c r="G3547" s="9"/>
      <c r="H3547" s="9"/>
      <c r="U3547" s="11"/>
      <c r="V3547" s="11"/>
      <c r="W3547" s="11"/>
    </row>
    <row r="3548" spans="1:23" ht="12.75" x14ac:dyDescent="0.2">
      <c r="A3548" s="5"/>
      <c r="B3548" s="5"/>
      <c r="C3548" s="9"/>
      <c r="D3548" s="9"/>
      <c r="E3548" s="9"/>
      <c r="F3548" s="9"/>
      <c r="G3548" s="9"/>
      <c r="H3548" s="9"/>
      <c r="U3548" s="11"/>
      <c r="V3548" s="11"/>
      <c r="W3548" s="11"/>
    </row>
    <row r="3549" spans="1:23" ht="12.75" x14ac:dyDescent="0.2">
      <c r="A3549" s="5"/>
      <c r="B3549" s="5"/>
      <c r="C3549" s="9"/>
      <c r="D3549" s="9"/>
      <c r="E3549" s="9"/>
      <c r="F3549" s="9"/>
      <c r="G3549" s="9"/>
      <c r="H3549" s="9"/>
      <c r="U3549" s="11"/>
      <c r="V3549" s="11"/>
      <c r="W3549" s="11"/>
    </row>
    <row r="3550" spans="1:23" ht="12.75" x14ac:dyDescent="0.2">
      <c r="A3550" s="5"/>
      <c r="B3550" s="5"/>
      <c r="C3550" s="9"/>
      <c r="D3550" s="9"/>
      <c r="E3550" s="9"/>
      <c r="F3550" s="9"/>
      <c r="G3550" s="9"/>
      <c r="H3550" s="9"/>
      <c r="U3550" s="11"/>
      <c r="V3550" s="11"/>
      <c r="W3550" s="11"/>
    </row>
    <row r="3551" spans="1:23" ht="12.75" x14ac:dyDescent="0.2">
      <c r="A3551" s="5"/>
      <c r="B3551" s="5"/>
      <c r="C3551" s="9"/>
      <c r="D3551" s="9"/>
      <c r="E3551" s="9"/>
      <c r="F3551" s="9"/>
      <c r="G3551" s="9"/>
      <c r="H3551" s="9"/>
      <c r="U3551" s="11"/>
      <c r="V3551" s="11"/>
      <c r="W3551" s="11"/>
    </row>
    <row r="3552" spans="1:23" ht="12.75" x14ac:dyDescent="0.2">
      <c r="A3552" s="5"/>
      <c r="B3552" s="5"/>
      <c r="C3552" s="9"/>
      <c r="D3552" s="9"/>
      <c r="E3552" s="9"/>
      <c r="F3552" s="9"/>
      <c r="G3552" s="9"/>
      <c r="H3552" s="9"/>
      <c r="U3552" s="11"/>
      <c r="V3552" s="11"/>
      <c r="W3552" s="11"/>
    </row>
    <row r="3553" spans="1:23" ht="12.75" x14ac:dyDescent="0.2">
      <c r="A3553" s="5"/>
      <c r="B3553" s="5"/>
      <c r="C3553" s="9"/>
      <c r="D3553" s="9"/>
      <c r="E3553" s="9"/>
      <c r="F3553" s="9"/>
      <c r="G3553" s="9"/>
      <c r="H3553" s="9"/>
      <c r="U3553" s="11"/>
      <c r="V3553" s="11"/>
      <c r="W3553" s="11"/>
    </row>
    <row r="3554" spans="1:23" ht="12.75" x14ac:dyDescent="0.2">
      <c r="A3554" s="5"/>
      <c r="B3554" s="5"/>
      <c r="C3554" s="9"/>
      <c r="D3554" s="9"/>
      <c r="E3554" s="9"/>
      <c r="F3554" s="9"/>
      <c r="G3554" s="9"/>
      <c r="H3554" s="9"/>
      <c r="U3554" s="11"/>
      <c r="V3554" s="11"/>
      <c r="W3554" s="11"/>
    </row>
    <row r="3555" spans="1:23" ht="12.75" x14ac:dyDescent="0.2">
      <c r="A3555" s="5"/>
      <c r="B3555" s="5"/>
      <c r="C3555" s="9"/>
      <c r="D3555" s="9"/>
      <c r="E3555" s="9"/>
      <c r="F3555" s="9"/>
      <c r="G3555" s="9"/>
      <c r="H3555" s="9"/>
      <c r="U3555" s="11"/>
      <c r="V3555" s="11"/>
      <c r="W3555" s="11"/>
    </row>
    <row r="3556" spans="1:23" ht="12.75" x14ac:dyDescent="0.2">
      <c r="A3556" s="5"/>
      <c r="B3556" s="5"/>
      <c r="C3556" s="9"/>
      <c r="D3556" s="9"/>
      <c r="E3556" s="9"/>
      <c r="F3556" s="9"/>
      <c r="G3556" s="9"/>
      <c r="H3556" s="9"/>
      <c r="U3556" s="11"/>
      <c r="V3556" s="11"/>
      <c r="W3556" s="11"/>
    </row>
    <row r="3557" spans="1:23" ht="12.75" x14ac:dyDescent="0.2">
      <c r="A3557" s="5"/>
      <c r="B3557" s="5"/>
      <c r="C3557" s="9"/>
      <c r="D3557" s="9"/>
      <c r="E3557" s="9"/>
      <c r="F3557" s="9"/>
      <c r="G3557" s="9"/>
      <c r="H3557" s="9"/>
      <c r="U3557" s="11"/>
      <c r="V3557" s="11"/>
      <c r="W3557" s="11"/>
    </row>
    <row r="3558" spans="1:23" ht="12.75" x14ac:dyDescent="0.2">
      <c r="A3558" s="5"/>
      <c r="B3558" s="5"/>
      <c r="C3558" s="9"/>
      <c r="D3558" s="9"/>
      <c r="E3558" s="9"/>
      <c r="F3558" s="9"/>
      <c r="G3558" s="9"/>
      <c r="H3558" s="9"/>
      <c r="U3558" s="11"/>
      <c r="V3558" s="11"/>
      <c r="W3558" s="11"/>
    </row>
    <row r="3559" spans="1:23" ht="12.75" x14ac:dyDescent="0.2">
      <c r="A3559" s="5"/>
      <c r="B3559" s="5"/>
      <c r="C3559" s="9"/>
      <c r="D3559" s="9"/>
      <c r="E3559" s="9"/>
      <c r="F3559" s="9"/>
      <c r="G3559" s="9"/>
      <c r="H3559" s="9"/>
      <c r="U3559" s="11"/>
      <c r="V3559" s="11"/>
      <c r="W3559" s="11"/>
    </row>
    <row r="3560" spans="1:23" ht="12.75" x14ac:dyDescent="0.2">
      <c r="A3560" s="5"/>
      <c r="B3560" s="5"/>
      <c r="C3560" s="9"/>
      <c r="D3560" s="9"/>
      <c r="E3560" s="9"/>
      <c r="F3560" s="9"/>
      <c r="G3560" s="9"/>
      <c r="H3560" s="9"/>
      <c r="U3560" s="11"/>
      <c r="V3560" s="11"/>
      <c r="W3560" s="11"/>
    </row>
    <row r="3561" spans="1:23" ht="12.75" x14ac:dyDescent="0.2">
      <c r="A3561" s="5"/>
      <c r="B3561" s="5"/>
      <c r="C3561" s="9"/>
      <c r="D3561" s="9"/>
      <c r="E3561" s="9"/>
      <c r="F3561" s="9"/>
      <c r="G3561" s="9"/>
      <c r="H3561" s="9"/>
      <c r="U3561" s="11"/>
      <c r="V3561" s="11"/>
      <c r="W3561" s="11"/>
    </row>
    <row r="3562" spans="1:23" ht="12.75" x14ac:dyDescent="0.2">
      <c r="A3562" s="5"/>
      <c r="B3562" s="5"/>
      <c r="C3562" s="9"/>
      <c r="D3562" s="9"/>
      <c r="E3562" s="9"/>
      <c r="F3562" s="9"/>
      <c r="G3562" s="9"/>
      <c r="H3562" s="9"/>
      <c r="U3562" s="11"/>
      <c r="V3562" s="11"/>
      <c r="W3562" s="11"/>
    </row>
    <row r="3563" spans="1:23" ht="12.75" x14ac:dyDescent="0.2">
      <c r="A3563" s="5"/>
      <c r="B3563" s="5"/>
      <c r="C3563" s="9"/>
      <c r="D3563" s="9"/>
      <c r="E3563" s="9"/>
      <c r="F3563" s="9"/>
      <c r="G3563" s="9"/>
      <c r="H3563" s="9"/>
      <c r="U3563" s="11"/>
      <c r="V3563" s="11"/>
      <c r="W3563" s="11"/>
    </row>
    <row r="3564" spans="1:23" ht="12.75" x14ac:dyDescent="0.2">
      <c r="A3564" s="5"/>
      <c r="B3564" s="5"/>
      <c r="C3564" s="9"/>
      <c r="D3564" s="9"/>
      <c r="E3564" s="9"/>
      <c r="F3564" s="9"/>
      <c r="G3564" s="9"/>
      <c r="H3564" s="9"/>
      <c r="U3564" s="11"/>
      <c r="V3564" s="11"/>
      <c r="W3564" s="11"/>
    </row>
    <row r="3565" spans="1:23" ht="12.75" x14ac:dyDescent="0.2">
      <c r="A3565" s="5"/>
      <c r="B3565" s="5"/>
      <c r="C3565" s="9"/>
      <c r="D3565" s="9"/>
      <c r="E3565" s="9"/>
      <c r="F3565" s="9"/>
      <c r="G3565" s="9"/>
      <c r="H3565" s="9"/>
      <c r="U3565" s="11"/>
      <c r="V3565" s="11"/>
      <c r="W3565" s="11"/>
    </row>
    <row r="3566" spans="1:23" ht="12.75" x14ac:dyDescent="0.2">
      <c r="A3566" s="5"/>
      <c r="B3566" s="5"/>
      <c r="C3566" s="9"/>
      <c r="D3566" s="9"/>
      <c r="E3566" s="9"/>
      <c r="F3566" s="9"/>
      <c r="G3566" s="9"/>
      <c r="H3566" s="9"/>
      <c r="U3566" s="11"/>
      <c r="V3566" s="11"/>
      <c r="W3566" s="11"/>
    </row>
    <row r="3567" spans="1:23" ht="12.75" x14ac:dyDescent="0.2">
      <c r="A3567" s="5"/>
      <c r="B3567" s="5"/>
      <c r="C3567" s="9"/>
      <c r="D3567" s="9"/>
      <c r="E3567" s="9"/>
      <c r="F3567" s="9"/>
      <c r="G3567" s="9"/>
      <c r="H3567" s="9"/>
      <c r="U3567" s="11"/>
      <c r="V3567" s="11"/>
      <c r="W3567" s="11"/>
    </row>
    <row r="3568" spans="1:23" ht="12.75" x14ac:dyDescent="0.2">
      <c r="A3568" s="5"/>
      <c r="B3568" s="5"/>
      <c r="C3568" s="9"/>
      <c r="D3568" s="9"/>
      <c r="E3568" s="9"/>
      <c r="F3568" s="9"/>
      <c r="G3568" s="9"/>
      <c r="H3568" s="9"/>
      <c r="U3568" s="11"/>
      <c r="V3568" s="11"/>
      <c r="W3568" s="11"/>
    </row>
    <row r="3569" spans="1:23" ht="12.75" x14ac:dyDescent="0.2">
      <c r="A3569" s="5"/>
      <c r="B3569" s="5"/>
      <c r="C3569" s="9"/>
      <c r="D3569" s="9"/>
      <c r="E3569" s="9"/>
      <c r="F3569" s="9"/>
      <c r="G3569" s="9"/>
      <c r="H3569" s="9"/>
      <c r="U3569" s="11"/>
      <c r="V3569" s="11"/>
      <c r="W3569" s="11"/>
    </row>
    <row r="3570" spans="1:23" ht="12.75" x14ac:dyDescent="0.2">
      <c r="A3570" s="5"/>
      <c r="B3570" s="5"/>
      <c r="C3570" s="9"/>
      <c r="D3570" s="9"/>
      <c r="E3570" s="9"/>
      <c r="F3570" s="9"/>
      <c r="G3570" s="9"/>
      <c r="H3570" s="9"/>
      <c r="U3570" s="11"/>
      <c r="V3570" s="11"/>
      <c r="W3570" s="11"/>
    </row>
    <row r="3571" spans="1:23" ht="12.75" x14ac:dyDescent="0.2">
      <c r="A3571" s="5"/>
      <c r="B3571" s="5"/>
      <c r="C3571" s="9"/>
      <c r="D3571" s="9"/>
      <c r="E3571" s="9"/>
      <c r="F3571" s="9"/>
      <c r="G3571" s="9"/>
      <c r="H3571" s="9"/>
      <c r="U3571" s="11"/>
      <c r="V3571" s="11"/>
      <c r="W3571" s="11"/>
    </row>
    <row r="3572" spans="1:23" ht="12.75" x14ac:dyDescent="0.2">
      <c r="A3572" s="5"/>
      <c r="B3572" s="5"/>
      <c r="C3572" s="9"/>
      <c r="D3572" s="9"/>
      <c r="E3572" s="9"/>
      <c r="F3572" s="9"/>
      <c r="G3572" s="9"/>
      <c r="H3572" s="9"/>
      <c r="U3572" s="11"/>
      <c r="V3572" s="11"/>
      <c r="W3572" s="11"/>
    </row>
    <row r="3573" spans="1:23" ht="12.75" x14ac:dyDescent="0.2">
      <c r="A3573" s="5"/>
      <c r="B3573" s="5"/>
      <c r="C3573" s="9"/>
      <c r="D3573" s="9"/>
      <c r="E3573" s="9"/>
      <c r="F3573" s="9"/>
      <c r="G3573" s="9"/>
      <c r="H3573" s="9"/>
      <c r="U3573" s="11"/>
      <c r="V3573" s="11"/>
      <c r="W3573" s="11"/>
    </row>
    <row r="3574" spans="1:23" ht="12.75" x14ac:dyDescent="0.2">
      <c r="A3574" s="5"/>
      <c r="B3574" s="5"/>
      <c r="C3574" s="9"/>
      <c r="D3574" s="9"/>
      <c r="E3574" s="9"/>
      <c r="F3574" s="9"/>
      <c r="G3574" s="9"/>
      <c r="H3574" s="9"/>
      <c r="U3574" s="11"/>
      <c r="V3574" s="11"/>
      <c r="W3574" s="11"/>
    </row>
    <row r="3575" spans="1:23" ht="12.75" x14ac:dyDescent="0.2">
      <c r="A3575" s="5"/>
      <c r="B3575" s="5"/>
      <c r="C3575" s="9"/>
      <c r="D3575" s="9"/>
      <c r="E3575" s="9"/>
      <c r="F3575" s="9"/>
      <c r="G3575" s="9"/>
      <c r="H3575" s="9"/>
      <c r="U3575" s="11"/>
      <c r="V3575" s="11"/>
      <c r="W3575" s="11"/>
    </row>
    <row r="3576" spans="1:23" ht="12.75" x14ac:dyDescent="0.2">
      <c r="A3576" s="5"/>
      <c r="B3576" s="5"/>
      <c r="C3576" s="9"/>
      <c r="D3576" s="9"/>
      <c r="E3576" s="9"/>
      <c r="F3576" s="9"/>
      <c r="G3576" s="9"/>
      <c r="H3576" s="9"/>
      <c r="U3576" s="11"/>
      <c r="V3576" s="11"/>
      <c r="W3576" s="11"/>
    </row>
    <row r="3577" spans="1:23" ht="12.75" x14ac:dyDescent="0.2">
      <c r="A3577" s="5"/>
      <c r="B3577" s="5"/>
      <c r="C3577" s="9"/>
      <c r="D3577" s="9"/>
      <c r="E3577" s="9"/>
      <c r="F3577" s="9"/>
      <c r="G3577" s="9"/>
      <c r="H3577" s="9"/>
      <c r="U3577" s="11"/>
      <c r="V3577" s="11"/>
      <c r="W3577" s="11"/>
    </row>
    <row r="3578" spans="1:23" ht="12.75" x14ac:dyDescent="0.2">
      <c r="A3578" s="5"/>
      <c r="B3578" s="5"/>
      <c r="C3578" s="9"/>
      <c r="D3578" s="9"/>
      <c r="E3578" s="9"/>
      <c r="F3578" s="9"/>
      <c r="G3578" s="9"/>
      <c r="H3578" s="9"/>
      <c r="U3578" s="11"/>
      <c r="V3578" s="11"/>
      <c r="W3578" s="11"/>
    </row>
    <row r="3579" spans="1:23" ht="12.75" x14ac:dyDescent="0.2">
      <c r="A3579" s="5"/>
      <c r="B3579" s="5"/>
      <c r="C3579" s="9"/>
      <c r="D3579" s="9"/>
      <c r="E3579" s="9"/>
      <c r="F3579" s="9"/>
      <c r="G3579" s="9"/>
      <c r="H3579" s="9"/>
      <c r="U3579" s="11"/>
      <c r="V3579" s="11"/>
      <c r="W3579" s="11"/>
    </row>
    <row r="3580" spans="1:23" ht="12.75" x14ac:dyDescent="0.2">
      <c r="A3580" s="5"/>
      <c r="B3580" s="5"/>
      <c r="C3580" s="9"/>
      <c r="D3580" s="9"/>
      <c r="E3580" s="9"/>
      <c r="F3580" s="9"/>
      <c r="G3580" s="9"/>
      <c r="H3580" s="9"/>
      <c r="U3580" s="11"/>
      <c r="V3580" s="11"/>
      <c r="W3580" s="11"/>
    </row>
    <row r="3581" spans="1:23" ht="12.75" x14ac:dyDescent="0.2">
      <c r="A3581" s="5"/>
      <c r="B3581" s="5"/>
      <c r="C3581" s="9"/>
      <c r="D3581" s="9"/>
      <c r="E3581" s="9"/>
      <c r="F3581" s="9"/>
      <c r="G3581" s="9"/>
      <c r="H3581" s="9"/>
      <c r="U3581" s="11"/>
      <c r="V3581" s="11"/>
      <c r="W3581" s="11"/>
    </row>
    <row r="3582" spans="1:23" ht="12.75" x14ac:dyDescent="0.2">
      <c r="A3582" s="5"/>
      <c r="B3582" s="5"/>
      <c r="C3582" s="9"/>
      <c r="D3582" s="9"/>
      <c r="E3582" s="9"/>
      <c r="F3582" s="9"/>
      <c r="G3582" s="9"/>
      <c r="H3582" s="9"/>
      <c r="U3582" s="11"/>
      <c r="V3582" s="11"/>
      <c r="W3582" s="11"/>
    </row>
    <row r="3583" spans="1:23" ht="12.75" x14ac:dyDescent="0.2">
      <c r="A3583" s="5"/>
      <c r="B3583" s="5"/>
      <c r="C3583" s="9"/>
      <c r="D3583" s="9"/>
      <c r="E3583" s="9"/>
      <c r="F3583" s="9"/>
      <c r="G3583" s="9"/>
      <c r="H3583" s="9"/>
      <c r="U3583" s="11"/>
      <c r="V3583" s="11"/>
      <c r="W3583" s="11"/>
    </row>
    <row r="3584" spans="1:23" ht="12.75" x14ac:dyDescent="0.2">
      <c r="A3584" s="5"/>
      <c r="B3584" s="5"/>
      <c r="C3584" s="9"/>
      <c r="D3584" s="9"/>
      <c r="E3584" s="9"/>
      <c r="F3584" s="9"/>
      <c r="G3584" s="9"/>
      <c r="H3584" s="9"/>
      <c r="U3584" s="11"/>
      <c r="V3584" s="11"/>
      <c r="W3584" s="11"/>
    </row>
    <row r="3585" spans="1:23" ht="12.75" x14ac:dyDescent="0.2">
      <c r="A3585" s="5"/>
      <c r="B3585" s="5"/>
      <c r="C3585" s="9"/>
      <c r="D3585" s="9"/>
      <c r="E3585" s="9"/>
      <c r="F3585" s="9"/>
      <c r="G3585" s="9"/>
      <c r="H3585" s="9"/>
      <c r="U3585" s="11"/>
      <c r="V3585" s="11"/>
      <c r="W3585" s="11"/>
    </row>
    <row r="3586" spans="1:23" ht="12.75" x14ac:dyDescent="0.2">
      <c r="A3586" s="5"/>
      <c r="B3586" s="5"/>
      <c r="C3586" s="9"/>
      <c r="D3586" s="9"/>
      <c r="E3586" s="9"/>
      <c r="F3586" s="9"/>
      <c r="G3586" s="9"/>
      <c r="H3586" s="9"/>
      <c r="U3586" s="11"/>
      <c r="V3586" s="11"/>
      <c r="W3586" s="11"/>
    </row>
    <row r="3587" spans="1:23" ht="12.75" x14ac:dyDescent="0.2">
      <c r="A3587" s="5"/>
      <c r="B3587" s="5"/>
      <c r="C3587" s="9"/>
      <c r="D3587" s="9"/>
      <c r="E3587" s="9"/>
      <c r="F3587" s="9"/>
      <c r="G3587" s="9"/>
      <c r="H3587" s="9"/>
      <c r="U3587" s="11"/>
      <c r="V3587" s="11"/>
      <c r="W3587" s="11"/>
    </row>
    <row r="3588" spans="1:23" ht="12.75" x14ac:dyDescent="0.2">
      <c r="A3588" s="5"/>
      <c r="B3588" s="5"/>
      <c r="C3588" s="9"/>
      <c r="D3588" s="9"/>
      <c r="E3588" s="9"/>
      <c r="F3588" s="9"/>
      <c r="G3588" s="9"/>
      <c r="H3588" s="9"/>
      <c r="U3588" s="11"/>
      <c r="V3588" s="11"/>
      <c r="W3588" s="11"/>
    </row>
    <row r="3589" spans="1:23" ht="12.75" x14ac:dyDescent="0.2">
      <c r="A3589" s="5"/>
      <c r="B3589" s="5"/>
      <c r="C3589" s="9"/>
      <c r="D3589" s="9"/>
      <c r="E3589" s="9"/>
      <c r="F3589" s="9"/>
      <c r="G3589" s="9"/>
      <c r="H3589" s="9"/>
      <c r="U3589" s="11"/>
      <c r="V3589" s="11"/>
      <c r="W3589" s="11"/>
    </row>
    <row r="3590" spans="1:23" ht="12.75" x14ac:dyDescent="0.2">
      <c r="A3590" s="5"/>
      <c r="B3590" s="5"/>
      <c r="C3590" s="9"/>
      <c r="D3590" s="9"/>
      <c r="E3590" s="9"/>
      <c r="F3590" s="9"/>
      <c r="G3590" s="9"/>
      <c r="H3590" s="9"/>
      <c r="U3590" s="11"/>
      <c r="V3590" s="11"/>
      <c r="W3590" s="11"/>
    </row>
    <row r="3591" spans="1:23" ht="12.75" x14ac:dyDescent="0.2">
      <c r="A3591" s="5"/>
      <c r="B3591" s="5"/>
      <c r="C3591" s="9"/>
      <c r="D3591" s="9"/>
      <c r="E3591" s="9"/>
      <c r="F3591" s="9"/>
      <c r="G3591" s="9"/>
      <c r="H3591" s="9"/>
      <c r="U3591" s="11"/>
      <c r="V3591" s="11"/>
      <c r="W3591" s="11"/>
    </row>
    <row r="3592" spans="1:23" ht="12.75" x14ac:dyDescent="0.2">
      <c r="A3592" s="5"/>
      <c r="B3592" s="5"/>
      <c r="C3592" s="9"/>
      <c r="D3592" s="9"/>
      <c r="E3592" s="9"/>
      <c r="F3592" s="9"/>
      <c r="G3592" s="9"/>
      <c r="H3592" s="9"/>
      <c r="U3592" s="11"/>
      <c r="V3592" s="11"/>
      <c r="W3592" s="11"/>
    </row>
    <row r="3593" spans="1:23" ht="12.75" x14ac:dyDescent="0.2">
      <c r="A3593" s="5"/>
      <c r="B3593" s="5"/>
      <c r="C3593" s="9"/>
      <c r="D3593" s="9"/>
      <c r="E3593" s="9"/>
      <c r="F3593" s="9"/>
      <c r="G3593" s="9"/>
      <c r="H3593" s="9"/>
      <c r="U3593" s="11"/>
      <c r="V3593" s="11"/>
      <c r="W3593" s="11"/>
    </row>
    <row r="3594" spans="1:23" ht="12.75" x14ac:dyDescent="0.2">
      <c r="A3594" s="5"/>
      <c r="B3594" s="5"/>
      <c r="C3594" s="9"/>
      <c r="D3594" s="9"/>
      <c r="E3594" s="9"/>
      <c r="F3594" s="9"/>
      <c r="G3594" s="9"/>
      <c r="H3594" s="9"/>
      <c r="U3594" s="11"/>
      <c r="V3594" s="11"/>
      <c r="W3594" s="11"/>
    </row>
    <row r="3595" spans="1:23" ht="12.75" x14ac:dyDescent="0.2">
      <c r="A3595" s="5"/>
      <c r="B3595" s="5"/>
      <c r="C3595" s="9"/>
      <c r="D3595" s="9"/>
      <c r="E3595" s="9"/>
      <c r="F3595" s="9"/>
      <c r="G3595" s="9"/>
      <c r="H3595" s="9"/>
      <c r="U3595" s="11"/>
      <c r="V3595" s="11"/>
      <c r="W3595" s="11"/>
    </row>
    <row r="3596" spans="1:23" ht="12.75" x14ac:dyDescent="0.2">
      <c r="A3596" s="5"/>
      <c r="B3596" s="5"/>
      <c r="C3596" s="9"/>
      <c r="D3596" s="9"/>
      <c r="E3596" s="9"/>
      <c r="F3596" s="9"/>
      <c r="G3596" s="9"/>
      <c r="H3596" s="9"/>
      <c r="U3596" s="11"/>
      <c r="V3596" s="11"/>
      <c r="W3596" s="11"/>
    </row>
    <row r="3597" spans="1:23" ht="12.75" x14ac:dyDescent="0.2">
      <c r="A3597" s="5"/>
      <c r="B3597" s="5"/>
      <c r="C3597" s="9"/>
      <c r="D3597" s="9"/>
      <c r="E3597" s="9"/>
      <c r="F3597" s="9"/>
      <c r="G3597" s="9"/>
      <c r="H3597" s="9"/>
      <c r="U3597" s="11"/>
      <c r="V3597" s="11"/>
      <c r="W3597" s="11"/>
    </row>
    <row r="3598" spans="1:23" ht="12.75" x14ac:dyDescent="0.2">
      <c r="A3598" s="5"/>
      <c r="B3598" s="5"/>
      <c r="C3598" s="9"/>
      <c r="D3598" s="9"/>
      <c r="E3598" s="9"/>
      <c r="F3598" s="9"/>
      <c r="G3598" s="9"/>
      <c r="H3598" s="9"/>
      <c r="U3598" s="11"/>
      <c r="V3598" s="11"/>
      <c r="W3598" s="11"/>
    </row>
    <row r="3599" spans="1:23" ht="12.75" x14ac:dyDescent="0.2">
      <c r="A3599" s="5"/>
      <c r="B3599" s="5"/>
      <c r="C3599" s="9"/>
      <c r="D3599" s="9"/>
      <c r="E3599" s="9"/>
      <c r="F3599" s="9"/>
      <c r="G3599" s="9"/>
      <c r="H3599" s="9"/>
      <c r="U3599" s="11"/>
      <c r="V3599" s="11"/>
      <c r="W3599" s="11"/>
    </row>
    <row r="3600" spans="1:23" ht="12.75" x14ac:dyDescent="0.2">
      <c r="A3600" s="5"/>
      <c r="B3600" s="5"/>
      <c r="C3600" s="9"/>
      <c r="D3600" s="9"/>
      <c r="E3600" s="9"/>
      <c r="F3600" s="9"/>
      <c r="G3600" s="9"/>
      <c r="H3600" s="9"/>
      <c r="U3600" s="11"/>
      <c r="V3600" s="11"/>
      <c r="W3600" s="11"/>
    </row>
    <row r="3601" spans="1:23" ht="12.75" x14ac:dyDescent="0.2">
      <c r="A3601" s="5"/>
      <c r="B3601" s="5"/>
      <c r="C3601" s="9"/>
      <c r="D3601" s="9"/>
      <c r="E3601" s="9"/>
      <c r="F3601" s="9"/>
      <c r="G3601" s="9"/>
      <c r="H3601" s="9"/>
      <c r="U3601" s="11"/>
      <c r="V3601" s="11"/>
      <c r="W3601" s="11"/>
    </row>
    <row r="3602" spans="1:23" ht="12.75" x14ac:dyDescent="0.2">
      <c r="A3602" s="5"/>
      <c r="B3602" s="5"/>
      <c r="C3602" s="9"/>
      <c r="D3602" s="9"/>
      <c r="E3602" s="9"/>
      <c r="F3602" s="9"/>
      <c r="G3602" s="9"/>
      <c r="H3602" s="9"/>
      <c r="U3602" s="11"/>
      <c r="V3602" s="11"/>
      <c r="W3602" s="11"/>
    </row>
    <row r="3603" spans="1:23" ht="12.75" x14ac:dyDescent="0.2">
      <c r="A3603" s="5"/>
      <c r="B3603" s="5"/>
      <c r="C3603" s="9"/>
      <c r="D3603" s="9"/>
      <c r="E3603" s="9"/>
      <c r="F3603" s="9"/>
      <c r="G3603" s="9"/>
      <c r="H3603" s="9"/>
      <c r="U3603" s="11"/>
      <c r="V3603" s="11"/>
      <c r="W3603" s="11"/>
    </row>
    <row r="3604" spans="1:23" ht="12.75" x14ac:dyDescent="0.2">
      <c r="A3604" s="5"/>
      <c r="B3604" s="5"/>
      <c r="C3604" s="9"/>
      <c r="D3604" s="9"/>
      <c r="E3604" s="9"/>
      <c r="F3604" s="9"/>
      <c r="G3604" s="9"/>
      <c r="H3604" s="9"/>
      <c r="U3604" s="11"/>
      <c r="V3604" s="11"/>
      <c r="W3604" s="11"/>
    </row>
    <row r="3605" spans="1:23" ht="12.75" x14ac:dyDescent="0.2">
      <c r="A3605" s="5"/>
      <c r="B3605" s="5"/>
      <c r="C3605" s="9"/>
      <c r="D3605" s="9"/>
      <c r="E3605" s="9"/>
      <c r="F3605" s="9"/>
      <c r="G3605" s="9"/>
      <c r="H3605" s="9"/>
      <c r="U3605" s="11"/>
      <c r="V3605" s="11"/>
      <c r="W3605" s="11"/>
    </row>
    <row r="3606" spans="1:23" ht="12.75" x14ac:dyDescent="0.2">
      <c r="A3606" s="5"/>
      <c r="B3606" s="5"/>
      <c r="C3606" s="9"/>
      <c r="D3606" s="9"/>
      <c r="E3606" s="9"/>
      <c r="F3606" s="9"/>
      <c r="G3606" s="9"/>
      <c r="H3606" s="9"/>
      <c r="U3606" s="11"/>
      <c r="V3606" s="11"/>
      <c r="W3606" s="11"/>
    </row>
    <row r="3607" spans="1:23" ht="12.75" x14ac:dyDescent="0.2">
      <c r="A3607" s="5"/>
      <c r="B3607" s="5"/>
      <c r="C3607" s="9"/>
      <c r="D3607" s="9"/>
      <c r="E3607" s="9"/>
      <c r="F3607" s="9"/>
      <c r="G3607" s="9"/>
      <c r="H3607" s="9"/>
      <c r="U3607" s="11"/>
      <c r="V3607" s="11"/>
      <c r="W3607" s="11"/>
    </row>
    <row r="3608" spans="1:23" ht="12.75" x14ac:dyDescent="0.2">
      <c r="A3608" s="5"/>
      <c r="B3608" s="5"/>
      <c r="C3608" s="9"/>
      <c r="D3608" s="9"/>
      <c r="E3608" s="9"/>
      <c r="F3608" s="9"/>
      <c r="G3608" s="9"/>
      <c r="H3608" s="9"/>
      <c r="U3608" s="11"/>
      <c r="V3608" s="11"/>
      <c r="W3608" s="11"/>
    </row>
    <row r="3609" spans="1:23" ht="12.75" x14ac:dyDescent="0.2">
      <c r="A3609" s="5"/>
      <c r="B3609" s="5"/>
      <c r="C3609" s="9"/>
      <c r="D3609" s="9"/>
      <c r="E3609" s="9"/>
      <c r="F3609" s="9"/>
      <c r="G3609" s="9"/>
      <c r="H3609" s="9"/>
      <c r="U3609" s="11"/>
      <c r="V3609" s="11"/>
      <c r="W3609" s="11"/>
    </row>
    <row r="3610" spans="1:23" ht="12.75" x14ac:dyDescent="0.2">
      <c r="A3610" s="5"/>
      <c r="B3610" s="5"/>
      <c r="C3610" s="9"/>
      <c r="D3610" s="9"/>
      <c r="E3610" s="9"/>
      <c r="F3610" s="9"/>
      <c r="G3610" s="9"/>
      <c r="H3610" s="9"/>
      <c r="U3610" s="11"/>
      <c r="V3610" s="11"/>
      <c r="W3610" s="11"/>
    </row>
    <row r="3611" spans="1:23" ht="12.75" x14ac:dyDescent="0.2">
      <c r="A3611" s="5"/>
      <c r="B3611" s="5"/>
      <c r="C3611" s="9"/>
      <c r="D3611" s="9"/>
      <c r="E3611" s="9"/>
      <c r="F3611" s="9"/>
      <c r="G3611" s="9"/>
      <c r="H3611" s="9"/>
      <c r="U3611" s="11"/>
      <c r="V3611" s="11"/>
      <c r="W3611" s="11"/>
    </row>
    <row r="3612" spans="1:23" ht="12.75" x14ac:dyDescent="0.2">
      <c r="A3612" s="5"/>
      <c r="B3612" s="5"/>
      <c r="C3612" s="9"/>
      <c r="D3612" s="9"/>
      <c r="E3612" s="9"/>
      <c r="F3612" s="9"/>
      <c r="G3612" s="9"/>
      <c r="H3612" s="9"/>
      <c r="U3612" s="11"/>
      <c r="V3612" s="11"/>
      <c r="W3612" s="11"/>
    </row>
    <row r="3613" spans="1:23" ht="12.75" x14ac:dyDescent="0.2">
      <c r="A3613" s="5"/>
      <c r="B3613" s="5"/>
      <c r="C3613" s="9"/>
      <c r="D3613" s="9"/>
      <c r="E3613" s="9"/>
      <c r="F3613" s="9"/>
      <c r="G3613" s="9"/>
      <c r="H3613" s="9"/>
      <c r="U3613" s="11"/>
      <c r="V3613" s="11"/>
      <c r="W3613" s="11"/>
    </row>
    <row r="3614" spans="1:23" ht="12.75" x14ac:dyDescent="0.2">
      <c r="A3614" s="5"/>
      <c r="B3614" s="5"/>
      <c r="C3614" s="9"/>
      <c r="D3614" s="9"/>
      <c r="E3614" s="9"/>
      <c r="F3614" s="9"/>
      <c r="G3614" s="9"/>
      <c r="H3614" s="9"/>
      <c r="U3614" s="11"/>
      <c r="V3614" s="11"/>
      <c r="W3614" s="11"/>
    </row>
    <row r="3615" spans="1:23" ht="12.75" x14ac:dyDescent="0.2">
      <c r="A3615" s="5"/>
      <c r="B3615" s="5"/>
      <c r="C3615" s="9"/>
      <c r="D3615" s="9"/>
      <c r="E3615" s="9"/>
      <c r="F3615" s="9"/>
      <c r="G3615" s="9"/>
      <c r="H3615" s="9"/>
      <c r="U3615" s="11"/>
      <c r="V3615" s="11"/>
      <c r="W3615" s="11"/>
    </row>
    <row r="3616" spans="1:23" ht="12.75" x14ac:dyDescent="0.2">
      <c r="A3616" s="5"/>
      <c r="B3616" s="5"/>
      <c r="C3616" s="9"/>
      <c r="D3616" s="9"/>
      <c r="E3616" s="9"/>
      <c r="F3616" s="9"/>
      <c r="G3616" s="9"/>
      <c r="H3616" s="9"/>
      <c r="U3616" s="11"/>
      <c r="V3616" s="11"/>
      <c r="W3616" s="11"/>
    </row>
    <row r="3617" spans="1:23" ht="12.75" x14ac:dyDescent="0.2">
      <c r="A3617" s="5"/>
      <c r="B3617" s="5"/>
      <c r="C3617" s="9"/>
      <c r="D3617" s="9"/>
      <c r="E3617" s="9"/>
      <c r="F3617" s="9"/>
      <c r="G3617" s="9"/>
      <c r="H3617" s="9"/>
      <c r="U3617" s="11"/>
      <c r="V3617" s="11"/>
      <c r="W3617" s="11"/>
    </row>
    <row r="3618" spans="1:23" ht="12.75" x14ac:dyDescent="0.2">
      <c r="A3618" s="5"/>
      <c r="B3618" s="5"/>
      <c r="C3618" s="9"/>
      <c r="D3618" s="9"/>
      <c r="E3618" s="9"/>
      <c r="F3618" s="9"/>
      <c r="G3618" s="9"/>
      <c r="H3618" s="9"/>
      <c r="U3618" s="11"/>
      <c r="V3618" s="11"/>
      <c r="W3618" s="11"/>
    </row>
    <row r="3619" spans="1:23" ht="12.75" x14ac:dyDescent="0.2">
      <c r="A3619" s="5"/>
      <c r="B3619" s="5"/>
      <c r="C3619" s="9"/>
      <c r="D3619" s="9"/>
      <c r="E3619" s="9"/>
      <c r="F3619" s="9"/>
      <c r="G3619" s="9"/>
      <c r="H3619" s="9"/>
      <c r="U3619" s="11"/>
      <c r="V3619" s="11"/>
      <c r="W3619" s="11"/>
    </row>
    <row r="3620" spans="1:23" ht="12.75" x14ac:dyDescent="0.2">
      <c r="A3620" s="5"/>
      <c r="B3620" s="5"/>
      <c r="C3620" s="9"/>
      <c r="D3620" s="9"/>
      <c r="E3620" s="9"/>
      <c r="F3620" s="9"/>
      <c r="G3620" s="9"/>
      <c r="H3620" s="9"/>
      <c r="U3620" s="11"/>
      <c r="V3620" s="11"/>
      <c r="W3620" s="11"/>
    </row>
    <row r="3621" spans="1:23" ht="12.75" x14ac:dyDescent="0.2">
      <c r="A3621" s="5"/>
      <c r="B3621" s="5"/>
      <c r="C3621" s="9"/>
      <c r="D3621" s="9"/>
      <c r="E3621" s="9"/>
      <c r="F3621" s="9"/>
      <c r="G3621" s="9"/>
      <c r="H3621" s="9"/>
      <c r="U3621" s="11"/>
      <c r="V3621" s="11"/>
      <c r="W3621" s="11"/>
    </row>
    <row r="3622" spans="1:23" ht="12.75" x14ac:dyDescent="0.2">
      <c r="A3622" s="5"/>
      <c r="B3622" s="5"/>
      <c r="C3622" s="9"/>
      <c r="D3622" s="9"/>
      <c r="E3622" s="9"/>
      <c r="F3622" s="9"/>
      <c r="G3622" s="9"/>
      <c r="H3622" s="9"/>
      <c r="U3622" s="11"/>
      <c r="V3622" s="11"/>
      <c r="W3622" s="11"/>
    </row>
    <row r="3623" spans="1:23" ht="12.75" x14ac:dyDescent="0.2">
      <c r="A3623" s="5"/>
      <c r="B3623" s="5"/>
      <c r="C3623" s="9"/>
      <c r="D3623" s="9"/>
      <c r="E3623" s="9"/>
      <c r="F3623" s="9"/>
      <c r="G3623" s="9"/>
      <c r="H3623" s="9"/>
      <c r="U3623" s="11"/>
      <c r="V3623" s="11"/>
      <c r="W3623" s="11"/>
    </row>
    <row r="3624" spans="1:23" ht="12.75" x14ac:dyDescent="0.2">
      <c r="A3624" s="5"/>
      <c r="B3624" s="5"/>
      <c r="C3624" s="9"/>
      <c r="D3624" s="9"/>
      <c r="E3624" s="9"/>
      <c r="F3624" s="9"/>
      <c r="G3624" s="9"/>
      <c r="H3624" s="9"/>
      <c r="U3624" s="11"/>
      <c r="V3624" s="11"/>
      <c r="W3624" s="11"/>
    </row>
    <row r="3625" spans="1:23" ht="12.75" x14ac:dyDescent="0.2">
      <c r="A3625" s="5"/>
      <c r="B3625" s="5"/>
      <c r="C3625" s="9"/>
      <c r="D3625" s="9"/>
      <c r="E3625" s="9"/>
      <c r="F3625" s="9"/>
      <c r="G3625" s="9"/>
      <c r="H3625" s="9"/>
      <c r="U3625" s="11"/>
      <c r="V3625" s="11"/>
      <c r="W3625" s="11"/>
    </row>
    <row r="3626" spans="1:23" ht="12.75" x14ac:dyDescent="0.2">
      <c r="A3626" s="5"/>
      <c r="B3626" s="5"/>
      <c r="C3626" s="9"/>
      <c r="D3626" s="9"/>
      <c r="E3626" s="9"/>
      <c r="F3626" s="9"/>
      <c r="G3626" s="9"/>
      <c r="H3626" s="9"/>
      <c r="U3626" s="11"/>
      <c r="V3626" s="11"/>
      <c r="W3626" s="11"/>
    </row>
    <row r="3627" spans="1:23" ht="12.75" x14ac:dyDescent="0.2">
      <c r="A3627" s="5"/>
      <c r="B3627" s="5"/>
      <c r="C3627" s="9"/>
      <c r="D3627" s="9"/>
      <c r="E3627" s="9"/>
      <c r="F3627" s="9"/>
      <c r="G3627" s="9"/>
      <c r="H3627" s="9"/>
      <c r="U3627" s="11"/>
      <c r="V3627" s="11"/>
      <c r="W3627" s="11"/>
    </row>
    <row r="3628" spans="1:23" ht="12.75" x14ac:dyDescent="0.2">
      <c r="A3628" s="5"/>
      <c r="B3628" s="5"/>
      <c r="C3628" s="9"/>
      <c r="D3628" s="9"/>
      <c r="E3628" s="9"/>
      <c r="F3628" s="9"/>
      <c r="G3628" s="9"/>
      <c r="H3628" s="9"/>
      <c r="U3628" s="11"/>
      <c r="V3628" s="11"/>
      <c r="W3628" s="11"/>
    </row>
    <row r="3629" spans="1:23" ht="12.75" x14ac:dyDescent="0.2">
      <c r="A3629" s="5"/>
      <c r="B3629" s="5"/>
      <c r="C3629" s="9"/>
      <c r="D3629" s="9"/>
      <c r="E3629" s="9"/>
      <c r="F3629" s="9"/>
      <c r="G3629" s="9"/>
      <c r="H3629" s="9"/>
      <c r="U3629" s="11"/>
      <c r="V3629" s="11"/>
      <c r="W3629" s="11"/>
    </row>
    <row r="3630" spans="1:23" ht="12.75" x14ac:dyDescent="0.2">
      <c r="A3630" s="5"/>
      <c r="B3630" s="5"/>
      <c r="C3630" s="9"/>
      <c r="D3630" s="9"/>
      <c r="E3630" s="9"/>
      <c r="F3630" s="9"/>
      <c r="G3630" s="9"/>
      <c r="H3630" s="9"/>
      <c r="U3630" s="11"/>
      <c r="V3630" s="11"/>
      <c r="W3630" s="11"/>
    </row>
    <row r="3631" spans="1:23" ht="12.75" x14ac:dyDescent="0.2">
      <c r="A3631" s="5"/>
      <c r="B3631" s="5"/>
      <c r="C3631" s="9"/>
      <c r="D3631" s="9"/>
      <c r="E3631" s="9"/>
      <c r="F3631" s="9"/>
      <c r="G3631" s="9"/>
      <c r="H3631" s="9"/>
      <c r="U3631" s="11"/>
      <c r="V3631" s="11"/>
      <c r="W3631" s="11"/>
    </row>
    <row r="3632" spans="1:23" ht="12.75" x14ac:dyDescent="0.2">
      <c r="A3632" s="5"/>
      <c r="B3632" s="5"/>
      <c r="C3632" s="9"/>
      <c r="D3632" s="9"/>
      <c r="E3632" s="9"/>
      <c r="F3632" s="9"/>
      <c r="G3632" s="9"/>
      <c r="H3632" s="9"/>
      <c r="U3632" s="11"/>
      <c r="V3632" s="11"/>
      <c r="W3632" s="11"/>
    </row>
    <row r="3633" spans="1:23" ht="12.75" x14ac:dyDescent="0.2">
      <c r="A3633" s="5"/>
      <c r="B3633" s="5"/>
      <c r="C3633" s="9"/>
      <c r="D3633" s="9"/>
      <c r="E3633" s="9"/>
      <c r="F3633" s="9"/>
      <c r="G3633" s="9"/>
      <c r="H3633" s="9"/>
      <c r="U3633" s="11"/>
      <c r="V3633" s="11"/>
      <c r="W3633" s="11"/>
    </row>
    <row r="3634" spans="1:23" ht="12.75" x14ac:dyDescent="0.2">
      <c r="A3634" s="5"/>
      <c r="B3634" s="5"/>
      <c r="C3634" s="9"/>
      <c r="D3634" s="9"/>
      <c r="E3634" s="9"/>
      <c r="F3634" s="9"/>
      <c r="G3634" s="9"/>
      <c r="H3634" s="9"/>
      <c r="U3634" s="11"/>
      <c r="V3634" s="11"/>
      <c r="W3634" s="11"/>
    </row>
    <row r="3635" spans="1:23" ht="12.75" x14ac:dyDescent="0.2">
      <c r="A3635" s="5"/>
      <c r="B3635" s="5"/>
      <c r="C3635" s="9"/>
      <c r="D3635" s="9"/>
      <c r="E3635" s="9"/>
      <c r="F3635" s="9"/>
      <c r="G3635" s="9"/>
      <c r="H3635" s="9"/>
      <c r="U3635" s="11"/>
      <c r="V3635" s="11"/>
      <c r="W3635" s="11"/>
    </row>
    <row r="3636" spans="1:23" ht="12.75" x14ac:dyDescent="0.2">
      <c r="A3636" s="5"/>
      <c r="B3636" s="5"/>
      <c r="C3636" s="9"/>
      <c r="D3636" s="9"/>
      <c r="E3636" s="9"/>
      <c r="F3636" s="9"/>
      <c r="G3636" s="9"/>
      <c r="H3636" s="9"/>
      <c r="U3636" s="11"/>
      <c r="V3636" s="11"/>
      <c r="W3636" s="11"/>
    </row>
    <row r="3637" spans="1:23" ht="12.75" x14ac:dyDescent="0.2">
      <c r="A3637" s="5"/>
      <c r="B3637" s="5"/>
      <c r="C3637" s="9"/>
      <c r="D3637" s="9"/>
      <c r="E3637" s="9"/>
      <c r="F3637" s="9"/>
      <c r="G3637" s="9"/>
      <c r="H3637" s="9"/>
      <c r="U3637" s="11"/>
      <c r="V3637" s="11"/>
      <c r="W3637" s="11"/>
    </row>
    <row r="3638" spans="1:23" ht="12.75" x14ac:dyDescent="0.2">
      <c r="A3638" s="5"/>
      <c r="B3638" s="5"/>
      <c r="C3638" s="9"/>
      <c r="D3638" s="9"/>
      <c r="E3638" s="9"/>
      <c r="F3638" s="9"/>
      <c r="G3638" s="9"/>
      <c r="H3638" s="9"/>
      <c r="U3638" s="11"/>
      <c r="V3638" s="11"/>
      <c r="W3638" s="11"/>
    </row>
    <row r="3639" spans="1:23" ht="12.75" x14ac:dyDescent="0.2">
      <c r="A3639" s="5"/>
      <c r="B3639" s="5"/>
      <c r="C3639" s="9"/>
      <c r="D3639" s="9"/>
      <c r="E3639" s="9"/>
      <c r="F3639" s="9"/>
      <c r="G3639" s="9"/>
      <c r="H3639" s="9"/>
      <c r="U3639" s="11"/>
      <c r="V3639" s="11"/>
      <c r="W3639" s="11"/>
    </row>
    <row r="3640" spans="1:23" ht="12.75" x14ac:dyDescent="0.2">
      <c r="A3640" s="5"/>
      <c r="B3640" s="5"/>
      <c r="C3640" s="9"/>
      <c r="D3640" s="9"/>
      <c r="E3640" s="9"/>
      <c r="F3640" s="9"/>
      <c r="G3640" s="9"/>
      <c r="H3640" s="9"/>
      <c r="U3640" s="11"/>
      <c r="V3640" s="11"/>
      <c r="W3640" s="11"/>
    </row>
    <row r="3641" spans="1:23" ht="12.75" x14ac:dyDescent="0.2">
      <c r="A3641" s="5"/>
      <c r="B3641" s="5"/>
      <c r="C3641" s="9"/>
      <c r="D3641" s="9"/>
      <c r="E3641" s="9"/>
      <c r="F3641" s="9"/>
      <c r="G3641" s="9"/>
      <c r="H3641" s="9"/>
      <c r="U3641" s="11"/>
      <c r="V3641" s="11"/>
      <c r="W3641" s="11"/>
    </row>
    <row r="3642" spans="1:23" ht="12.75" x14ac:dyDescent="0.2">
      <c r="A3642" s="5"/>
      <c r="B3642" s="5"/>
      <c r="C3642" s="9"/>
      <c r="D3642" s="9"/>
      <c r="E3642" s="9"/>
      <c r="F3642" s="9"/>
      <c r="G3642" s="9"/>
      <c r="H3642" s="9"/>
      <c r="U3642" s="11"/>
      <c r="V3642" s="11"/>
      <c r="W3642" s="11"/>
    </row>
    <row r="3643" spans="1:23" ht="12.75" x14ac:dyDescent="0.2">
      <c r="A3643" s="5"/>
      <c r="B3643" s="5"/>
      <c r="C3643" s="9"/>
      <c r="D3643" s="9"/>
      <c r="E3643" s="9"/>
      <c r="F3643" s="9"/>
      <c r="G3643" s="9"/>
      <c r="H3643" s="9"/>
      <c r="U3643" s="11"/>
      <c r="V3643" s="11"/>
      <c r="W3643" s="11"/>
    </row>
    <row r="3644" spans="1:23" ht="12.75" x14ac:dyDescent="0.2">
      <c r="A3644" s="5"/>
      <c r="B3644" s="5"/>
      <c r="C3644" s="9"/>
      <c r="D3644" s="9"/>
      <c r="E3644" s="9"/>
      <c r="F3644" s="9"/>
      <c r="G3644" s="9"/>
      <c r="H3644" s="9"/>
      <c r="U3644" s="11"/>
      <c r="V3644" s="11"/>
      <c r="W3644" s="11"/>
    </row>
    <row r="3645" spans="1:23" ht="12.75" x14ac:dyDescent="0.2">
      <c r="A3645" s="5"/>
      <c r="B3645" s="5"/>
      <c r="C3645" s="9"/>
      <c r="D3645" s="9"/>
      <c r="E3645" s="9"/>
      <c r="F3645" s="9"/>
      <c r="G3645" s="9"/>
      <c r="H3645" s="9"/>
      <c r="U3645" s="11"/>
      <c r="V3645" s="11"/>
      <c r="W3645" s="11"/>
    </row>
    <row r="3646" spans="1:23" ht="12.75" x14ac:dyDescent="0.2">
      <c r="A3646" s="5"/>
      <c r="B3646" s="5"/>
      <c r="C3646" s="9"/>
      <c r="D3646" s="9"/>
      <c r="E3646" s="9"/>
      <c r="F3646" s="9"/>
      <c r="G3646" s="9"/>
      <c r="H3646" s="9"/>
      <c r="U3646" s="11"/>
      <c r="V3646" s="11"/>
      <c r="W3646" s="11"/>
    </row>
    <row r="3647" spans="1:23" ht="12.75" x14ac:dyDescent="0.2">
      <c r="A3647" s="5"/>
      <c r="B3647" s="5"/>
      <c r="C3647" s="9"/>
      <c r="D3647" s="9"/>
      <c r="E3647" s="9"/>
      <c r="F3647" s="9"/>
      <c r="G3647" s="9"/>
      <c r="H3647" s="9"/>
      <c r="U3647" s="11"/>
      <c r="V3647" s="11"/>
      <c r="W3647" s="11"/>
    </row>
    <row r="3648" spans="1:23" ht="12.75" x14ac:dyDescent="0.2">
      <c r="A3648" s="5"/>
      <c r="B3648" s="5"/>
      <c r="C3648" s="9"/>
      <c r="D3648" s="9"/>
      <c r="E3648" s="9"/>
      <c r="F3648" s="9"/>
      <c r="G3648" s="9"/>
      <c r="H3648" s="9"/>
      <c r="U3648" s="11"/>
      <c r="V3648" s="11"/>
      <c r="W3648" s="11"/>
    </row>
    <row r="3649" spans="1:23" ht="12.75" x14ac:dyDescent="0.2">
      <c r="A3649" s="5"/>
      <c r="B3649" s="5"/>
      <c r="C3649" s="9"/>
      <c r="D3649" s="9"/>
      <c r="E3649" s="9"/>
      <c r="F3649" s="9"/>
      <c r="G3649" s="9"/>
      <c r="H3649" s="9"/>
      <c r="U3649" s="11"/>
      <c r="V3649" s="11"/>
      <c r="W3649" s="11"/>
    </row>
    <row r="3650" spans="1:23" ht="12.75" x14ac:dyDescent="0.2">
      <c r="A3650" s="5"/>
      <c r="B3650" s="5"/>
      <c r="C3650" s="9"/>
      <c r="D3650" s="9"/>
      <c r="E3650" s="9"/>
      <c r="F3650" s="9"/>
      <c r="G3650" s="9"/>
      <c r="H3650" s="9"/>
      <c r="U3650" s="11"/>
      <c r="V3650" s="11"/>
      <c r="W3650" s="11"/>
    </row>
    <row r="3651" spans="1:23" ht="12.75" x14ac:dyDescent="0.2">
      <c r="A3651" s="5"/>
      <c r="B3651" s="5"/>
      <c r="C3651" s="9"/>
      <c r="D3651" s="9"/>
      <c r="E3651" s="9"/>
      <c r="F3651" s="9"/>
      <c r="G3651" s="9"/>
      <c r="H3651" s="9"/>
      <c r="U3651" s="11"/>
      <c r="V3651" s="11"/>
      <c r="W3651" s="11"/>
    </row>
    <row r="3652" spans="1:23" ht="12.75" x14ac:dyDescent="0.2">
      <c r="A3652" s="5"/>
      <c r="B3652" s="5"/>
      <c r="C3652" s="9"/>
      <c r="D3652" s="9"/>
      <c r="E3652" s="9"/>
      <c r="F3652" s="9"/>
      <c r="G3652" s="9"/>
      <c r="H3652" s="9"/>
      <c r="U3652" s="11"/>
      <c r="V3652" s="11"/>
      <c r="W3652" s="11"/>
    </row>
    <row r="3653" spans="1:23" ht="12.75" x14ac:dyDescent="0.2">
      <c r="A3653" s="5"/>
      <c r="B3653" s="5"/>
      <c r="C3653" s="9"/>
      <c r="D3653" s="9"/>
      <c r="E3653" s="9"/>
      <c r="F3653" s="9"/>
      <c r="G3653" s="9"/>
      <c r="H3653" s="9"/>
      <c r="U3653" s="11"/>
      <c r="V3653" s="11"/>
      <c r="W3653" s="11"/>
    </row>
    <row r="3654" spans="1:23" ht="12.75" x14ac:dyDescent="0.2">
      <c r="A3654" s="5"/>
      <c r="B3654" s="5"/>
      <c r="C3654" s="9"/>
      <c r="D3654" s="9"/>
      <c r="E3654" s="9"/>
      <c r="F3654" s="9"/>
      <c r="G3654" s="9"/>
      <c r="H3654" s="9"/>
      <c r="U3654" s="11"/>
      <c r="V3654" s="11"/>
      <c r="W3654" s="11"/>
    </row>
    <row r="3655" spans="1:23" ht="12.75" x14ac:dyDescent="0.2">
      <c r="A3655" s="5"/>
      <c r="B3655" s="5"/>
      <c r="C3655" s="9"/>
      <c r="D3655" s="9"/>
      <c r="E3655" s="9"/>
      <c r="F3655" s="9"/>
      <c r="G3655" s="9"/>
      <c r="H3655" s="9"/>
      <c r="U3655" s="11"/>
      <c r="V3655" s="11"/>
      <c r="W3655" s="11"/>
    </row>
    <row r="3656" spans="1:23" ht="12.75" x14ac:dyDescent="0.2">
      <c r="A3656" s="5"/>
      <c r="B3656" s="5"/>
      <c r="C3656" s="9"/>
      <c r="D3656" s="9"/>
      <c r="E3656" s="9"/>
      <c r="F3656" s="9"/>
      <c r="G3656" s="9"/>
      <c r="H3656" s="9"/>
      <c r="U3656" s="11"/>
      <c r="V3656" s="11"/>
      <c r="W3656" s="11"/>
    </row>
    <row r="3657" spans="1:23" ht="12.75" x14ac:dyDescent="0.2">
      <c r="A3657" s="5"/>
      <c r="B3657" s="5"/>
      <c r="C3657" s="9"/>
      <c r="D3657" s="9"/>
      <c r="E3657" s="9"/>
      <c r="F3657" s="9"/>
      <c r="G3657" s="9"/>
      <c r="H3657" s="9"/>
      <c r="U3657" s="11"/>
      <c r="V3657" s="11"/>
      <c r="W3657" s="11"/>
    </row>
    <row r="3658" spans="1:23" ht="12.75" x14ac:dyDescent="0.2">
      <c r="A3658" s="5"/>
      <c r="B3658" s="5"/>
      <c r="C3658" s="9"/>
      <c r="D3658" s="9"/>
      <c r="E3658" s="9"/>
      <c r="F3658" s="9"/>
      <c r="G3658" s="9"/>
      <c r="H3658" s="9"/>
      <c r="U3658" s="11"/>
      <c r="V3658" s="11"/>
      <c r="W3658" s="11"/>
    </row>
    <row r="3659" spans="1:23" ht="12.75" x14ac:dyDescent="0.2">
      <c r="A3659" s="5"/>
      <c r="B3659" s="5"/>
      <c r="C3659" s="9"/>
      <c r="D3659" s="9"/>
      <c r="E3659" s="9"/>
      <c r="F3659" s="9"/>
      <c r="G3659" s="9"/>
      <c r="H3659" s="9"/>
      <c r="U3659" s="11"/>
      <c r="V3659" s="11"/>
      <c r="W3659" s="11"/>
    </row>
    <row r="3660" spans="1:23" ht="12.75" x14ac:dyDescent="0.2">
      <c r="A3660" s="5"/>
      <c r="B3660" s="5"/>
      <c r="C3660" s="9"/>
      <c r="D3660" s="9"/>
      <c r="E3660" s="9"/>
      <c r="F3660" s="9"/>
      <c r="G3660" s="9"/>
      <c r="H3660" s="9"/>
      <c r="U3660" s="11"/>
      <c r="V3660" s="11"/>
      <c r="W3660" s="11"/>
    </row>
    <row r="3661" spans="1:23" ht="12.75" x14ac:dyDescent="0.2">
      <c r="A3661" s="5"/>
      <c r="B3661" s="5"/>
      <c r="C3661" s="9"/>
      <c r="D3661" s="9"/>
      <c r="E3661" s="9"/>
      <c r="F3661" s="9"/>
      <c r="G3661" s="9"/>
      <c r="H3661" s="9"/>
      <c r="U3661" s="11"/>
      <c r="V3661" s="11"/>
      <c r="W3661" s="11"/>
    </row>
    <row r="3662" spans="1:23" ht="12.75" x14ac:dyDescent="0.2">
      <c r="A3662" s="5"/>
      <c r="B3662" s="5"/>
      <c r="C3662" s="9"/>
      <c r="D3662" s="9"/>
      <c r="E3662" s="9"/>
      <c r="F3662" s="9"/>
      <c r="G3662" s="9"/>
      <c r="H3662" s="9"/>
      <c r="U3662" s="11"/>
      <c r="V3662" s="11"/>
      <c r="W3662" s="11"/>
    </row>
    <row r="3663" spans="1:23" ht="12.75" x14ac:dyDescent="0.2">
      <c r="A3663" s="5"/>
      <c r="B3663" s="5"/>
      <c r="C3663" s="9"/>
      <c r="D3663" s="9"/>
      <c r="E3663" s="9"/>
      <c r="F3663" s="9"/>
      <c r="G3663" s="9"/>
      <c r="H3663" s="9"/>
      <c r="U3663" s="11"/>
      <c r="V3663" s="11"/>
      <c r="W3663" s="11"/>
    </row>
    <row r="3664" spans="1:23" ht="12.75" x14ac:dyDescent="0.2">
      <c r="A3664" s="5"/>
      <c r="B3664" s="5"/>
      <c r="C3664" s="9"/>
      <c r="D3664" s="9"/>
      <c r="E3664" s="9"/>
      <c r="F3664" s="9"/>
      <c r="G3664" s="9"/>
      <c r="H3664" s="9"/>
      <c r="U3664" s="11"/>
      <c r="V3664" s="11"/>
      <c r="W3664" s="11"/>
    </row>
    <row r="3665" spans="1:23" ht="12.75" x14ac:dyDescent="0.2">
      <c r="A3665" s="5"/>
      <c r="B3665" s="5"/>
      <c r="C3665" s="9"/>
      <c r="D3665" s="9"/>
      <c r="E3665" s="9"/>
      <c r="F3665" s="9"/>
      <c r="G3665" s="9"/>
      <c r="H3665" s="9"/>
      <c r="U3665" s="11"/>
      <c r="V3665" s="11"/>
      <c r="W3665" s="11"/>
    </row>
    <row r="3666" spans="1:23" ht="12.75" x14ac:dyDescent="0.2">
      <c r="A3666" s="5"/>
      <c r="B3666" s="5"/>
      <c r="C3666" s="9"/>
      <c r="D3666" s="9"/>
      <c r="E3666" s="9"/>
      <c r="F3666" s="9"/>
      <c r="G3666" s="9"/>
      <c r="H3666" s="9"/>
      <c r="U3666" s="11"/>
      <c r="V3666" s="11"/>
      <c r="W3666" s="11"/>
    </row>
    <row r="3667" spans="1:23" ht="12.75" x14ac:dyDescent="0.2">
      <c r="A3667" s="5"/>
      <c r="B3667" s="5"/>
      <c r="C3667" s="9"/>
      <c r="D3667" s="9"/>
      <c r="E3667" s="9"/>
      <c r="F3667" s="9"/>
      <c r="G3667" s="9"/>
      <c r="H3667" s="9"/>
      <c r="U3667" s="11"/>
      <c r="V3667" s="11"/>
      <c r="W3667" s="11"/>
    </row>
    <row r="3668" spans="1:23" ht="12.75" x14ac:dyDescent="0.2">
      <c r="A3668" s="5"/>
      <c r="B3668" s="5"/>
      <c r="C3668" s="9"/>
      <c r="D3668" s="9"/>
      <c r="E3668" s="9"/>
      <c r="F3668" s="9"/>
      <c r="G3668" s="9"/>
      <c r="H3668" s="9"/>
      <c r="U3668" s="11"/>
      <c r="V3668" s="11"/>
      <c r="W3668" s="11"/>
    </row>
    <row r="3669" spans="1:23" ht="12.75" x14ac:dyDescent="0.2">
      <c r="A3669" s="5"/>
      <c r="B3669" s="5"/>
      <c r="C3669" s="9"/>
      <c r="D3669" s="9"/>
      <c r="E3669" s="9"/>
      <c r="F3669" s="9"/>
      <c r="G3669" s="9"/>
      <c r="H3669" s="9"/>
      <c r="U3669" s="11"/>
      <c r="V3669" s="11"/>
      <c r="W3669" s="11"/>
    </row>
    <row r="3670" spans="1:23" ht="12.75" x14ac:dyDescent="0.2">
      <c r="A3670" s="5"/>
      <c r="B3670" s="5"/>
      <c r="C3670" s="9"/>
      <c r="D3670" s="9"/>
      <c r="E3670" s="9"/>
      <c r="F3670" s="9"/>
      <c r="G3670" s="9"/>
      <c r="H3670" s="9"/>
      <c r="U3670" s="11"/>
      <c r="V3670" s="11"/>
      <c r="W3670" s="11"/>
    </row>
    <row r="3671" spans="1:23" ht="12.75" x14ac:dyDescent="0.2">
      <c r="A3671" s="5"/>
      <c r="B3671" s="5"/>
      <c r="C3671" s="9"/>
      <c r="D3671" s="9"/>
      <c r="E3671" s="9"/>
      <c r="F3671" s="9"/>
      <c r="G3671" s="9"/>
      <c r="H3671" s="9"/>
      <c r="U3671" s="11"/>
      <c r="V3671" s="11"/>
      <c r="W3671" s="11"/>
    </row>
    <row r="3672" spans="1:23" ht="12.75" x14ac:dyDescent="0.2">
      <c r="A3672" s="5"/>
      <c r="B3672" s="5"/>
      <c r="C3672" s="9"/>
      <c r="D3672" s="9"/>
      <c r="E3672" s="9"/>
      <c r="F3672" s="9"/>
      <c r="G3672" s="9"/>
      <c r="H3672" s="9"/>
      <c r="U3672" s="11"/>
      <c r="V3672" s="11"/>
      <c r="W3672" s="11"/>
    </row>
    <row r="3673" spans="1:23" ht="12.75" x14ac:dyDescent="0.2">
      <c r="A3673" s="5"/>
      <c r="B3673" s="5"/>
      <c r="C3673" s="9"/>
      <c r="D3673" s="9"/>
      <c r="E3673" s="9"/>
      <c r="F3673" s="9"/>
      <c r="G3673" s="9"/>
      <c r="H3673" s="9"/>
      <c r="U3673" s="11"/>
      <c r="V3673" s="11"/>
      <c r="W3673" s="11"/>
    </row>
    <row r="3674" spans="1:23" ht="12.75" x14ac:dyDescent="0.2">
      <c r="A3674" s="5"/>
      <c r="B3674" s="5"/>
      <c r="C3674" s="9"/>
      <c r="D3674" s="9"/>
      <c r="E3674" s="9"/>
      <c r="F3674" s="9"/>
      <c r="G3674" s="9"/>
      <c r="H3674" s="9"/>
      <c r="U3674" s="11"/>
      <c r="V3674" s="11"/>
      <c r="W3674" s="11"/>
    </row>
    <row r="3675" spans="1:23" ht="12.75" x14ac:dyDescent="0.2">
      <c r="A3675" s="5"/>
      <c r="B3675" s="5"/>
      <c r="C3675" s="9"/>
      <c r="D3675" s="9"/>
      <c r="E3675" s="9"/>
      <c r="F3675" s="9"/>
      <c r="G3675" s="9"/>
      <c r="H3675" s="9"/>
      <c r="U3675" s="11"/>
      <c r="V3675" s="11"/>
      <c r="W3675" s="11"/>
    </row>
    <row r="3676" spans="1:23" ht="12.75" x14ac:dyDescent="0.2">
      <c r="A3676" s="5"/>
      <c r="B3676" s="5"/>
      <c r="C3676" s="9"/>
      <c r="D3676" s="9"/>
      <c r="E3676" s="9"/>
      <c r="F3676" s="9"/>
      <c r="G3676" s="9"/>
      <c r="H3676" s="9"/>
      <c r="U3676" s="11"/>
      <c r="V3676" s="11"/>
      <c r="W3676" s="11"/>
    </row>
    <row r="3677" spans="1:23" ht="12.75" x14ac:dyDescent="0.2">
      <c r="A3677" s="5"/>
      <c r="B3677" s="5"/>
      <c r="C3677" s="9"/>
      <c r="D3677" s="9"/>
      <c r="E3677" s="9"/>
      <c r="F3677" s="9"/>
      <c r="G3677" s="9"/>
      <c r="H3677" s="9"/>
      <c r="U3677" s="11"/>
      <c r="V3677" s="11"/>
      <c r="W3677" s="11"/>
    </row>
    <row r="3678" spans="1:23" ht="12.75" x14ac:dyDescent="0.2">
      <c r="A3678" s="5"/>
      <c r="B3678" s="5"/>
      <c r="C3678" s="9"/>
      <c r="D3678" s="9"/>
      <c r="E3678" s="9"/>
      <c r="F3678" s="9"/>
      <c r="G3678" s="9"/>
      <c r="H3678" s="9"/>
      <c r="U3678" s="11"/>
      <c r="V3678" s="11"/>
      <c r="W3678" s="11"/>
    </row>
    <row r="3679" spans="1:23" ht="12.75" x14ac:dyDescent="0.2">
      <c r="A3679" s="5"/>
      <c r="B3679" s="5"/>
      <c r="C3679" s="9"/>
      <c r="D3679" s="9"/>
      <c r="E3679" s="9"/>
      <c r="F3679" s="9"/>
      <c r="G3679" s="9"/>
      <c r="H3679" s="9"/>
      <c r="U3679" s="11"/>
      <c r="V3679" s="11"/>
      <c r="W3679" s="11"/>
    </row>
    <row r="3680" spans="1:23" ht="12.75" x14ac:dyDescent="0.2">
      <c r="A3680" s="5"/>
      <c r="B3680" s="5"/>
      <c r="C3680" s="9"/>
      <c r="D3680" s="9"/>
      <c r="E3680" s="9"/>
      <c r="F3680" s="9"/>
      <c r="G3680" s="9"/>
      <c r="H3680" s="9"/>
      <c r="U3680" s="11"/>
      <c r="V3680" s="11"/>
      <c r="W3680" s="11"/>
    </row>
    <row r="3681" spans="1:23" ht="12.75" x14ac:dyDescent="0.2">
      <c r="A3681" s="5"/>
      <c r="B3681" s="5"/>
      <c r="C3681" s="9"/>
      <c r="D3681" s="9"/>
      <c r="E3681" s="9"/>
      <c r="F3681" s="9"/>
      <c r="G3681" s="9"/>
      <c r="H3681" s="9"/>
      <c r="U3681" s="11"/>
      <c r="V3681" s="11"/>
      <c r="W3681" s="11"/>
    </row>
    <row r="3682" spans="1:23" ht="12.75" x14ac:dyDescent="0.2">
      <c r="A3682" s="5"/>
      <c r="B3682" s="5"/>
      <c r="C3682" s="9"/>
      <c r="D3682" s="9"/>
      <c r="E3682" s="9"/>
      <c r="F3682" s="9"/>
      <c r="G3682" s="9"/>
      <c r="H3682" s="9"/>
      <c r="U3682" s="11"/>
      <c r="V3682" s="11"/>
      <c r="W3682" s="11"/>
    </row>
    <row r="3683" spans="1:23" ht="12.75" x14ac:dyDescent="0.2">
      <c r="A3683" s="5"/>
      <c r="B3683" s="5"/>
      <c r="C3683" s="9"/>
      <c r="D3683" s="9"/>
      <c r="E3683" s="9"/>
      <c r="F3683" s="9"/>
      <c r="G3683" s="9"/>
      <c r="H3683" s="9"/>
      <c r="U3683" s="11"/>
      <c r="V3683" s="11"/>
      <c r="W3683" s="11"/>
    </row>
    <row r="3684" spans="1:23" ht="12.75" x14ac:dyDescent="0.2">
      <c r="A3684" s="5"/>
      <c r="B3684" s="5"/>
      <c r="C3684" s="9"/>
      <c r="D3684" s="9"/>
      <c r="E3684" s="9"/>
      <c r="F3684" s="9"/>
      <c r="G3684" s="9"/>
      <c r="H3684" s="9"/>
      <c r="U3684" s="11"/>
      <c r="V3684" s="11"/>
      <c r="W3684" s="11"/>
    </row>
    <row r="3685" spans="1:23" ht="12.75" x14ac:dyDescent="0.2">
      <c r="A3685" s="5"/>
      <c r="B3685" s="5"/>
      <c r="C3685" s="9"/>
      <c r="D3685" s="9"/>
      <c r="E3685" s="9"/>
      <c r="F3685" s="9"/>
      <c r="G3685" s="9"/>
      <c r="H3685" s="9"/>
      <c r="U3685" s="11"/>
      <c r="V3685" s="11"/>
      <c r="W3685" s="11"/>
    </row>
    <row r="3686" spans="1:23" ht="12.75" x14ac:dyDescent="0.2">
      <c r="A3686" s="5"/>
      <c r="B3686" s="5"/>
      <c r="C3686" s="9"/>
      <c r="D3686" s="9"/>
      <c r="E3686" s="9"/>
      <c r="F3686" s="9"/>
      <c r="G3686" s="9"/>
      <c r="H3686" s="9"/>
      <c r="U3686" s="11"/>
      <c r="V3686" s="11"/>
      <c r="W3686" s="11"/>
    </row>
    <row r="3687" spans="1:23" ht="12.75" x14ac:dyDescent="0.2">
      <c r="A3687" s="5"/>
      <c r="B3687" s="5"/>
      <c r="C3687" s="9"/>
      <c r="D3687" s="9"/>
      <c r="E3687" s="9"/>
      <c r="F3687" s="9"/>
      <c r="G3687" s="9"/>
      <c r="H3687" s="9"/>
      <c r="U3687" s="11"/>
      <c r="V3687" s="11"/>
      <c r="W3687" s="11"/>
    </row>
    <row r="3688" spans="1:23" ht="12.75" x14ac:dyDescent="0.2">
      <c r="A3688" s="5"/>
      <c r="B3688" s="5"/>
      <c r="C3688" s="9"/>
      <c r="D3688" s="9"/>
      <c r="E3688" s="9"/>
      <c r="F3688" s="9"/>
      <c r="G3688" s="9"/>
      <c r="H3688" s="9"/>
      <c r="U3688" s="11"/>
      <c r="V3688" s="11"/>
      <c r="W3688" s="11"/>
    </row>
    <row r="3689" spans="1:23" ht="12.75" x14ac:dyDescent="0.2">
      <c r="A3689" s="5"/>
      <c r="B3689" s="5"/>
      <c r="C3689" s="9"/>
      <c r="D3689" s="9"/>
      <c r="E3689" s="9"/>
      <c r="F3689" s="9"/>
      <c r="G3689" s="9"/>
      <c r="H3689" s="9"/>
      <c r="U3689" s="11"/>
      <c r="V3689" s="11"/>
      <c r="W3689" s="11"/>
    </row>
    <row r="3690" spans="1:23" ht="12.75" x14ac:dyDescent="0.2">
      <c r="A3690" s="5"/>
      <c r="B3690" s="5"/>
      <c r="C3690" s="9"/>
      <c r="D3690" s="9"/>
      <c r="E3690" s="9"/>
      <c r="F3690" s="9"/>
      <c r="G3690" s="9"/>
      <c r="H3690" s="9"/>
      <c r="U3690" s="11"/>
      <c r="V3690" s="11"/>
      <c r="W3690" s="11"/>
    </row>
    <row r="3691" spans="1:23" ht="12.75" x14ac:dyDescent="0.2">
      <c r="A3691" s="5"/>
      <c r="B3691" s="5"/>
      <c r="C3691" s="9"/>
      <c r="D3691" s="9"/>
      <c r="E3691" s="9"/>
      <c r="F3691" s="9"/>
      <c r="G3691" s="9"/>
      <c r="H3691" s="9"/>
      <c r="U3691" s="11"/>
      <c r="V3691" s="11"/>
      <c r="W3691" s="11"/>
    </row>
    <row r="3692" spans="1:23" ht="12.75" x14ac:dyDescent="0.2">
      <c r="A3692" s="5"/>
      <c r="B3692" s="5"/>
      <c r="C3692" s="9"/>
      <c r="D3692" s="9"/>
      <c r="E3692" s="9"/>
      <c r="F3692" s="9"/>
      <c r="G3692" s="9"/>
      <c r="H3692" s="9"/>
      <c r="U3692" s="11"/>
      <c r="V3692" s="11"/>
      <c r="W3692" s="11"/>
    </row>
    <row r="3693" spans="1:23" ht="12.75" x14ac:dyDescent="0.2">
      <c r="A3693" s="5"/>
      <c r="B3693" s="5"/>
      <c r="C3693" s="9"/>
      <c r="D3693" s="9"/>
      <c r="E3693" s="9"/>
      <c r="F3693" s="9"/>
      <c r="G3693" s="9"/>
      <c r="H3693" s="9"/>
      <c r="U3693" s="11"/>
      <c r="V3693" s="11"/>
      <c r="W3693" s="11"/>
    </row>
    <row r="3694" spans="1:23" ht="12.75" x14ac:dyDescent="0.2">
      <c r="A3694" s="5"/>
      <c r="B3694" s="5"/>
      <c r="C3694" s="9"/>
      <c r="D3694" s="9"/>
      <c r="E3694" s="9"/>
      <c r="F3694" s="9"/>
      <c r="G3694" s="9"/>
      <c r="H3694" s="9"/>
      <c r="U3694" s="11"/>
      <c r="V3694" s="11"/>
      <c r="W3694" s="11"/>
    </row>
    <row r="3695" spans="1:23" ht="12.75" x14ac:dyDescent="0.2">
      <c r="A3695" s="5"/>
      <c r="B3695" s="5"/>
      <c r="C3695" s="9"/>
      <c r="D3695" s="9"/>
      <c r="E3695" s="9"/>
      <c r="F3695" s="9"/>
      <c r="G3695" s="9"/>
      <c r="H3695" s="9"/>
      <c r="U3695" s="11"/>
      <c r="V3695" s="11"/>
      <c r="W3695" s="11"/>
    </row>
    <row r="3696" spans="1:23" ht="12.75" x14ac:dyDescent="0.2">
      <c r="A3696" s="5"/>
      <c r="B3696" s="5"/>
      <c r="C3696" s="9"/>
      <c r="D3696" s="9"/>
      <c r="E3696" s="9"/>
      <c r="F3696" s="9"/>
      <c r="G3696" s="9"/>
      <c r="H3696" s="9"/>
      <c r="U3696" s="11"/>
      <c r="V3696" s="11"/>
      <c r="W3696" s="11"/>
    </row>
    <row r="3697" spans="1:23" ht="12.75" x14ac:dyDescent="0.2">
      <c r="A3697" s="5"/>
      <c r="B3697" s="5"/>
      <c r="C3697" s="9"/>
      <c r="D3697" s="9"/>
      <c r="E3697" s="9"/>
      <c r="F3697" s="9"/>
      <c r="G3697" s="9"/>
      <c r="H3697" s="9"/>
      <c r="U3697" s="11"/>
      <c r="V3697" s="11"/>
      <c r="W3697" s="11"/>
    </row>
    <row r="3698" spans="1:23" ht="12.75" x14ac:dyDescent="0.2">
      <c r="A3698" s="5"/>
      <c r="B3698" s="5"/>
      <c r="C3698" s="9"/>
      <c r="D3698" s="9"/>
      <c r="E3698" s="9"/>
      <c r="F3698" s="9"/>
      <c r="G3698" s="9"/>
      <c r="H3698" s="9"/>
      <c r="U3698" s="11"/>
      <c r="V3698" s="11"/>
      <c r="W3698" s="11"/>
    </row>
    <row r="3699" spans="1:23" ht="12.75" x14ac:dyDescent="0.2">
      <c r="A3699" s="5"/>
      <c r="B3699" s="5"/>
      <c r="C3699" s="9"/>
      <c r="D3699" s="9"/>
      <c r="E3699" s="9"/>
      <c r="F3699" s="9"/>
      <c r="G3699" s="9"/>
      <c r="H3699" s="9"/>
      <c r="U3699" s="11"/>
      <c r="V3699" s="11"/>
      <c r="W3699" s="11"/>
    </row>
    <row r="3700" spans="1:23" ht="12.75" x14ac:dyDescent="0.2">
      <c r="A3700" s="5"/>
      <c r="B3700" s="5"/>
      <c r="C3700" s="9"/>
      <c r="D3700" s="9"/>
      <c r="E3700" s="9"/>
      <c r="F3700" s="9"/>
      <c r="G3700" s="9"/>
      <c r="H3700" s="9"/>
      <c r="U3700" s="11"/>
      <c r="V3700" s="11"/>
      <c r="W3700" s="11"/>
    </row>
    <row r="3701" spans="1:23" ht="12.75" x14ac:dyDescent="0.2">
      <c r="A3701" s="5"/>
      <c r="B3701" s="5"/>
      <c r="C3701" s="9"/>
      <c r="D3701" s="9"/>
      <c r="E3701" s="9"/>
      <c r="F3701" s="9"/>
      <c r="G3701" s="9"/>
      <c r="H3701" s="9"/>
      <c r="U3701" s="11"/>
      <c r="V3701" s="11"/>
      <c r="W3701" s="11"/>
    </row>
    <row r="3702" spans="1:23" ht="12.75" x14ac:dyDescent="0.2">
      <c r="A3702" s="5"/>
      <c r="B3702" s="5"/>
      <c r="C3702" s="9"/>
      <c r="D3702" s="9"/>
      <c r="E3702" s="9"/>
      <c r="F3702" s="9"/>
      <c r="G3702" s="9"/>
      <c r="H3702" s="9"/>
      <c r="U3702" s="11"/>
      <c r="V3702" s="11"/>
      <c r="W3702" s="11"/>
    </row>
    <row r="3703" spans="1:23" ht="12.75" x14ac:dyDescent="0.2">
      <c r="A3703" s="5"/>
      <c r="B3703" s="5"/>
      <c r="C3703" s="9"/>
      <c r="D3703" s="9"/>
      <c r="E3703" s="9"/>
      <c r="F3703" s="9"/>
      <c r="G3703" s="9"/>
      <c r="H3703" s="9"/>
      <c r="U3703" s="11"/>
      <c r="V3703" s="11"/>
      <c r="W3703" s="11"/>
    </row>
    <row r="3704" spans="1:23" ht="12.75" x14ac:dyDescent="0.2">
      <c r="A3704" s="5"/>
      <c r="B3704" s="5"/>
      <c r="C3704" s="9"/>
      <c r="D3704" s="9"/>
      <c r="E3704" s="9"/>
      <c r="F3704" s="9"/>
      <c r="G3704" s="9"/>
      <c r="H3704" s="9"/>
      <c r="U3704" s="11"/>
      <c r="V3704" s="11"/>
      <c r="W3704" s="11"/>
    </row>
    <row r="3705" spans="1:23" ht="12.75" x14ac:dyDescent="0.2">
      <c r="A3705" s="5"/>
      <c r="B3705" s="5"/>
      <c r="C3705" s="9"/>
      <c r="D3705" s="9"/>
      <c r="E3705" s="9"/>
      <c r="F3705" s="9"/>
      <c r="G3705" s="9"/>
      <c r="H3705" s="9"/>
      <c r="U3705" s="11"/>
      <c r="V3705" s="11"/>
      <c r="W3705" s="11"/>
    </row>
    <row r="3706" spans="1:23" ht="12.75" x14ac:dyDescent="0.2">
      <c r="A3706" s="5"/>
      <c r="B3706" s="5"/>
      <c r="C3706" s="9"/>
      <c r="D3706" s="9"/>
      <c r="E3706" s="9"/>
      <c r="F3706" s="9"/>
      <c r="G3706" s="9"/>
      <c r="H3706" s="9"/>
      <c r="U3706" s="11"/>
      <c r="V3706" s="11"/>
      <c r="W3706" s="11"/>
    </row>
    <row r="3707" spans="1:23" ht="12.75" x14ac:dyDescent="0.2">
      <c r="A3707" s="5"/>
      <c r="B3707" s="5"/>
      <c r="C3707" s="9"/>
      <c r="D3707" s="9"/>
      <c r="E3707" s="9"/>
      <c r="F3707" s="9"/>
      <c r="G3707" s="9"/>
      <c r="H3707" s="9"/>
      <c r="U3707" s="11"/>
      <c r="V3707" s="11"/>
      <c r="W3707" s="11"/>
    </row>
    <row r="3708" spans="1:23" ht="12.75" x14ac:dyDescent="0.2">
      <c r="A3708" s="5"/>
      <c r="B3708" s="5"/>
      <c r="C3708" s="9"/>
      <c r="D3708" s="9"/>
      <c r="E3708" s="9"/>
      <c r="F3708" s="9"/>
      <c r="G3708" s="9"/>
      <c r="H3708" s="9"/>
      <c r="U3708" s="11"/>
      <c r="V3708" s="11"/>
      <c r="W3708" s="11"/>
    </row>
    <row r="3709" spans="1:23" ht="12.75" x14ac:dyDescent="0.2">
      <c r="A3709" s="5"/>
      <c r="B3709" s="5"/>
      <c r="C3709" s="9"/>
      <c r="D3709" s="9"/>
      <c r="E3709" s="9"/>
      <c r="F3709" s="9"/>
      <c r="G3709" s="9"/>
      <c r="H3709" s="9"/>
      <c r="U3709" s="11"/>
      <c r="V3709" s="11"/>
      <c r="W3709" s="11"/>
    </row>
    <row r="3710" spans="1:23" ht="12.75" x14ac:dyDescent="0.2">
      <c r="A3710" s="5"/>
      <c r="B3710" s="5"/>
      <c r="C3710" s="9"/>
      <c r="D3710" s="9"/>
      <c r="E3710" s="9"/>
      <c r="F3710" s="9"/>
      <c r="G3710" s="9"/>
      <c r="H3710" s="9"/>
      <c r="U3710" s="11"/>
      <c r="V3710" s="11"/>
      <c r="W3710" s="11"/>
    </row>
    <row r="3711" spans="1:23" ht="12.75" x14ac:dyDescent="0.2">
      <c r="A3711" s="5"/>
      <c r="B3711" s="5"/>
      <c r="C3711" s="9"/>
      <c r="D3711" s="9"/>
      <c r="E3711" s="9"/>
      <c r="F3711" s="9"/>
      <c r="G3711" s="9"/>
      <c r="H3711" s="9"/>
      <c r="U3711" s="11"/>
      <c r="V3711" s="11"/>
      <c r="W3711" s="11"/>
    </row>
    <row r="3712" spans="1:23" ht="12.75" x14ac:dyDescent="0.2">
      <c r="A3712" s="5"/>
      <c r="B3712" s="5"/>
      <c r="C3712" s="9"/>
      <c r="D3712" s="9"/>
      <c r="E3712" s="9"/>
      <c r="F3712" s="9"/>
      <c r="G3712" s="9"/>
      <c r="H3712" s="9"/>
      <c r="U3712" s="11"/>
      <c r="V3712" s="11"/>
      <c r="W3712" s="11"/>
    </row>
    <row r="3713" spans="1:23" ht="12.75" x14ac:dyDescent="0.2">
      <c r="A3713" s="5"/>
      <c r="B3713" s="5"/>
      <c r="C3713" s="9"/>
      <c r="D3713" s="9"/>
      <c r="E3713" s="9"/>
      <c r="F3713" s="9"/>
      <c r="G3713" s="9"/>
      <c r="H3713" s="9"/>
      <c r="U3713" s="11"/>
      <c r="V3713" s="11"/>
      <c r="W3713" s="11"/>
    </row>
    <row r="3714" spans="1:23" ht="12.75" x14ac:dyDescent="0.2">
      <c r="A3714" s="5"/>
      <c r="B3714" s="5"/>
      <c r="C3714" s="9"/>
      <c r="D3714" s="9"/>
      <c r="E3714" s="9"/>
      <c r="F3714" s="9"/>
      <c r="G3714" s="9"/>
      <c r="H3714" s="9"/>
      <c r="U3714" s="11"/>
      <c r="V3714" s="11"/>
      <c r="W3714" s="11"/>
    </row>
    <row r="3715" spans="1:23" ht="12.75" x14ac:dyDescent="0.2">
      <c r="A3715" s="5"/>
      <c r="B3715" s="5"/>
      <c r="C3715" s="9"/>
      <c r="D3715" s="9"/>
      <c r="E3715" s="9"/>
      <c r="F3715" s="9"/>
      <c r="G3715" s="9"/>
      <c r="H3715" s="9"/>
      <c r="U3715" s="11"/>
      <c r="V3715" s="11"/>
      <c r="W3715" s="11"/>
    </row>
    <row r="3716" spans="1:23" ht="12.75" x14ac:dyDescent="0.2">
      <c r="A3716" s="5"/>
      <c r="B3716" s="5"/>
      <c r="C3716" s="9"/>
      <c r="D3716" s="9"/>
      <c r="E3716" s="9"/>
      <c r="F3716" s="9"/>
      <c r="G3716" s="9"/>
      <c r="H3716" s="9"/>
      <c r="U3716" s="11"/>
      <c r="V3716" s="11"/>
      <c r="W3716" s="11"/>
    </row>
    <row r="3717" spans="1:23" ht="12.75" x14ac:dyDescent="0.2">
      <c r="A3717" s="5"/>
      <c r="B3717" s="5"/>
      <c r="C3717" s="9"/>
      <c r="D3717" s="9"/>
      <c r="E3717" s="9"/>
      <c r="F3717" s="9"/>
      <c r="G3717" s="9"/>
      <c r="H3717" s="9"/>
      <c r="U3717" s="11"/>
      <c r="V3717" s="11"/>
      <c r="W3717" s="11"/>
    </row>
    <row r="3718" spans="1:23" ht="12.75" x14ac:dyDescent="0.2">
      <c r="A3718" s="5"/>
      <c r="B3718" s="5"/>
      <c r="C3718" s="9"/>
      <c r="D3718" s="9"/>
      <c r="E3718" s="9"/>
      <c r="F3718" s="9"/>
      <c r="G3718" s="9"/>
      <c r="H3718" s="9"/>
      <c r="U3718" s="11"/>
      <c r="V3718" s="11"/>
      <c r="W3718" s="11"/>
    </row>
    <row r="3719" spans="1:23" ht="12.75" x14ac:dyDescent="0.2">
      <c r="A3719" s="5"/>
      <c r="B3719" s="5"/>
      <c r="C3719" s="9"/>
      <c r="D3719" s="9"/>
      <c r="E3719" s="9"/>
      <c r="F3719" s="9"/>
      <c r="G3719" s="9"/>
      <c r="H3719" s="9"/>
      <c r="U3719" s="11"/>
      <c r="V3719" s="11"/>
      <c r="W3719" s="11"/>
    </row>
    <row r="3720" spans="1:23" ht="12.75" x14ac:dyDescent="0.2">
      <c r="A3720" s="5"/>
      <c r="B3720" s="5"/>
      <c r="C3720" s="9"/>
      <c r="D3720" s="9"/>
      <c r="E3720" s="9"/>
      <c r="F3720" s="9"/>
      <c r="G3720" s="9"/>
      <c r="H3720" s="9"/>
      <c r="U3720" s="11"/>
      <c r="V3720" s="11"/>
      <c r="W3720" s="11"/>
    </row>
    <row r="3721" spans="1:23" ht="12.75" x14ac:dyDescent="0.2">
      <c r="A3721" s="5"/>
      <c r="B3721" s="5"/>
      <c r="C3721" s="9"/>
      <c r="D3721" s="9"/>
      <c r="E3721" s="9"/>
      <c r="F3721" s="9"/>
      <c r="G3721" s="9"/>
      <c r="H3721" s="9"/>
      <c r="U3721" s="11"/>
      <c r="V3721" s="11"/>
      <c r="W3721" s="11"/>
    </row>
    <row r="3722" spans="1:23" ht="12.75" x14ac:dyDescent="0.2">
      <c r="A3722" s="5"/>
      <c r="B3722" s="5"/>
      <c r="C3722" s="9"/>
      <c r="D3722" s="9"/>
      <c r="E3722" s="9"/>
      <c r="F3722" s="9"/>
      <c r="G3722" s="9"/>
      <c r="H3722" s="9"/>
      <c r="U3722" s="11"/>
      <c r="V3722" s="11"/>
      <c r="W3722" s="11"/>
    </row>
    <row r="3723" spans="1:23" ht="12.75" x14ac:dyDescent="0.2">
      <c r="A3723" s="5"/>
      <c r="B3723" s="5"/>
      <c r="C3723" s="9"/>
      <c r="D3723" s="9"/>
      <c r="E3723" s="9"/>
      <c r="F3723" s="9"/>
      <c r="G3723" s="9"/>
      <c r="H3723" s="9"/>
      <c r="U3723" s="11"/>
      <c r="V3723" s="11"/>
      <c r="W3723" s="11"/>
    </row>
    <row r="3724" spans="1:23" ht="12.75" x14ac:dyDescent="0.2">
      <c r="A3724" s="5"/>
      <c r="B3724" s="5"/>
      <c r="C3724" s="9"/>
      <c r="D3724" s="9"/>
      <c r="E3724" s="9"/>
      <c r="F3724" s="9"/>
      <c r="G3724" s="9"/>
      <c r="H3724" s="9"/>
      <c r="U3724" s="11"/>
      <c r="V3724" s="11"/>
      <c r="W3724" s="11"/>
    </row>
    <row r="3725" spans="1:23" ht="12.75" x14ac:dyDescent="0.2">
      <c r="A3725" s="5"/>
      <c r="B3725" s="5"/>
      <c r="C3725" s="9"/>
      <c r="D3725" s="9"/>
      <c r="E3725" s="9"/>
      <c r="F3725" s="9"/>
      <c r="G3725" s="9"/>
      <c r="H3725" s="9"/>
      <c r="U3725" s="11"/>
      <c r="V3725" s="11"/>
      <c r="W3725" s="11"/>
    </row>
    <row r="3726" spans="1:23" ht="12.75" x14ac:dyDescent="0.2">
      <c r="A3726" s="5"/>
      <c r="B3726" s="5"/>
      <c r="C3726" s="9"/>
      <c r="D3726" s="9"/>
      <c r="E3726" s="9"/>
      <c r="F3726" s="9"/>
      <c r="G3726" s="9"/>
      <c r="H3726" s="9"/>
      <c r="U3726" s="11"/>
      <c r="V3726" s="11"/>
      <c r="W3726" s="11"/>
    </row>
    <row r="3727" spans="1:23" ht="12.75" x14ac:dyDescent="0.2">
      <c r="A3727" s="5"/>
      <c r="B3727" s="5"/>
      <c r="C3727" s="9"/>
      <c r="D3727" s="9"/>
      <c r="E3727" s="9"/>
      <c r="F3727" s="9"/>
      <c r="G3727" s="9"/>
      <c r="H3727" s="9"/>
      <c r="U3727" s="11"/>
      <c r="V3727" s="11"/>
      <c r="W3727" s="11"/>
    </row>
    <row r="3728" spans="1:23" ht="12.75" x14ac:dyDescent="0.2">
      <c r="A3728" s="5"/>
      <c r="B3728" s="5"/>
      <c r="C3728" s="9"/>
      <c r="D3728" s="9"/>
      <c r="E3728" s="9"/>
      <c r="F3728" s="9"/>
      <c r="G3728" s="9"/>
      <c r="H3728" s="9"/>
      <c r="U3728" s="11"/>
      <c r="V3728" s="11"/>
      <c r="W3728" s="11"/>
    </row>
    <row r="3729" spans="1:23" ht="12.75" x14ac:dyDescent="0.2">
      <c r="A3729" s="5"/>
      <c r="B3729" s="5"/>
      <c r="C3729" s="9"/>
      <c r="D3729" s="9"/>
      <c r="E3729" s="9"/>
      <c r="F3729" s="9"/>
      <c r="G3729" s="9"/>
      <c r="H3729" s="9"/>
      <c r="U3729" s="11"/>
      <c r="V3729" s="11"/>
      <c r="W3729" s="11"/>
    </row>
    <row r="3730" spans="1:23" ht="12.75" x14ac:dyDescent="0.2">
      <c r="A3730" s="5"/>
      <c r="B3730" s="5"/>
      <c r="C3730" s="9"/>
      <c r="D3730" s="9"/>
      <c r="E3730" s="9"/>
      <c r="F3730" s="9"/>
      <c r="G3730" s="9"/>
      <c r="H3730" s="9"/>
      <c r="U3730" s="11"/>
      <c r="V3730" s="11"/>
      <c r="W3730" s="11"/>
    </row>
    <row r="3731" spans="1:23" ht="12.75" x14ac:dyDescent="0.2">
      <c r="A3731" s="5"/>
      <c r="B3731" s="5"/>
      <c r="C3731" s="9"/>
      <c r="D3731" s="9"/>
      <c r="E3731" s="9"/>
      <c r="F3731" s="9"/>
      <c r="G3731" s="9"/>
      <c r="H3731" s="9"/>
      <c r="U3731" s="11"/>
      <c r="V3731" s="11"/>
      <c r="W3731" s="11"/>
    </row>
    <row r="3732" spans="1:23" ht="12.75" x14ac:dyDescent="0.2">
      <c r="A3732" s="5"/>
      <c r="B3732" s="5"/>
      <c r="C3732" s="9"/>
      <c r="D3732" s="9"/>
      <c r="E3732" s="9"/>
      <c r="F3732" s="9"/>
      <c r="G3732" s="9"/>
      <c r="H3732" s="9"/>
      <c r="U3732" s="11"/>
      <c r="V3732" s="11"/>
      <c r="W3732" s="11"/>
    </row>
    <row r="3733" spans="1:23" ht="12.75" x14ac:dyDescent="0.2">
      <c r="A3733" s="5"/>
      <c r="B3733" s="5"/>
      <c r="C3733" s="9"/>
      <c r="D3733" s="9"/>
      <c r="E3733" s="9"/>
      <c r="F3733" s="9"/>
      <c r="G3733" s="9"/>
      <c r="H3733" s="9"/>
      <c r="U3733" s="11"/>
      <c r="V3733" s="11"/>
      <c r="W3733" s="11"/>
    </row>
    <row r="3734" spans="1:23" ht="12.75" x14ac:dyDescent="0.2">
      <c r="A3734" s="5"/>
      <c r="B3734" s="5"/>
      <c r="C3734" s="9"/>
      <c r="D3734" s="9"/>
      <c r="E3734" s="9"/>
      <c r="F3734" s="9"/>
      <c r="G3734" s="9"/>
      <c r="H3734" s="9"/>
      <c r="U3734" s="11"/>
      <c r="V3734" s="11"/>
      <c r="W3734" s="11"/>
    </row>
    <row r="3735" spans="1:23" ht="12.75" x14ac:dyDescent="0.2">
      <c r="A3735" s="5"/>
      <c r="B3735" s="5"/>
      <c r="C3735" s="9"/>
      <c r="D3735" s="9"/>
      <c r="E3735" s="9"/>
      <c r="F3735" s="9"/>
      <c r="G3735" s="9"/>
      <c r="H3735" s="9"/>
      <c r="U3735" s="11"/>
      <c r="V3735" s="11"/>
      <c r="W3735" s="11"/>
    </row>
    <row r="3736" spans="1:23" ht="12.75" x14ac:dyDescent="0.2">
      <c r="A3736" s="5"/>
      <c r="B3736" s="5"/>
      <c r="C3736" s="9"/>
      <c r="D3736" s="9"/>
      <c r="E3736" s="9"/>
      <c r="F3736" s="9"/>
      <c r="G3736" s="9"/>
      <c r="H3736" s="9"/>
      <c r="U3736" s="11"/>
      <c r="V3736" s="11"/>
      <c r="W3736" s="11"/>
    </row>
    <row r="3737" spans="1:23" ht="12.75" x14ac:dyDescent="0.2">
      <c r="A3737" s="5"/>
      <c r="B3737" s="5"/>
      <c r="C3737" s="9"/>
      <c r="D3737" s="9"/>
      <c r="E3737" s="9"/>
      <c r="F3737" s="9"/>
      <c r="G3737" s="9"/>
      <c r="H3737" s="9"/>
      <c r="U3737" s="11"/>
      <c r="V3737" s="11"/>
      <c r="W3737" s="11"/>
    </row>
    <row r="3738" spans="1:23" ht="12.75" x14ac:dyDescent="0.2">
      <c r="A3738" s="5"/>
      <c r="B3738" s="5"/>
      <c r="C3738" s="9"/>
      <c r="D3738" s="9"/>
      <c r="E3738" s="9"/>
      <c r="F3738" s="9"/>
      <c r="G3738" s="9"/>
      <c r="H3738" s="9"/>
      <c r="U3738" s="11"/>
      <c r="V3738" s="11"/>
      <c r="W3738" s="11"/>
    </row>
    <row r="3739" spans="1:23" ht="12.75" x14ac:dyDescent="0.2">
      <c r="A3739" s="5"/>
      <c r="B3739" s="5"/>
      <c r="C3739" s="9"/>
      <c r="D3739" s="9"/>
      <c r="E3739" s="9"/>
      <c r="F3739" s="9"/>
      <c r="G3739" s="9"/>
      <c r="H3739" s="9"/>
      <c r="U3739" s="11"/>
      <c r="V3739" s="11"/>
      <c r="W3739" s="11"/>
    </row>
    <row r="3740" spans="1:23" ht="12.75" x14ac:dyDescent="0.2">
      <c r="A3740" s="5"/>
      <c r="B3740" s="5"/>
      <c r="C3740" s="9"/>
      <c r="D3740" s="9"/>
      <c r="E3740" s="9"/>
      <c r="F3740" s="9"/>
      <c r="G3740" s="9"/>
      <c r="H3740" s="9"/>
      <c r="U3740" s="11"/>
      <c r="V3740" s="11"/>
      <c r="W3740" s="11"/>
    </row>
    <row r="3741" spans="1:23" ht="12.75" x14ac:dyDescent="0.2">
      <c r="A3741" s="5"/>
      <c r="B3741" s="5"/>
      <c r="C3741" s="9"/>
      <c r="D3741" s="9"/>
      <c r="E3741" s="9"/>
      <c r="F3741" s="9"/>
      <c r="G3741" s="9"/>
      <c r="H3741" s="9"/>
      <c r="U3741" s="11"/>
      <c r="V3741" s="11"/>
      <c r="W3741" s="11"/>
    </row>
    <row r="3742" spans="1:23" ht="12.75" x14ac:dyDescent="0.2">
      <c r="A3742" s="5"/>
      <c r="B3742" s="5"/>
      <c r="C3742" s="9"/>
      <c r="D3742" s="9"/>
      <c r="E3742" s="9"/>
      <c r="F3742" s="9"/>
      <c r="G3742" s="9"/>
      <c r="H3742" s="9"/>
      <c r="U3742" s="11"/>
      <c r="V3742" s="11"/>
      <c r="W3742" s="11"/>
    </row>
    <row r="3743" spans="1:23" ht="12.75" x14ac:dyDescent="0.2">
      <c r="A3743" s="5"/>
      <c r="B3743" s="5"/>
      <c r="C3743" s="9"/>
      <c r="D3743" s="9"/>
      <c r="E3743" s="9"/>
      <c r="F3743" s="9"/>
      <c r="G3743" s="9"/>
      <c r="H3743" s="9"/>
      <c r="U3743" s="11"/>
      <c r="V3743" s="11"/>
      <c r="W3743" s="11"/>
    </row>
    <row r="3744" spans="1:23" ht="12.75" x14ac:dyDescent="0.2">
      <c r="A3744" s="5"/>
      <c r="B3744" s="5"/>
      <c r="C3744" s="9"/>
      <c r="D3744" s="9"/>
      <c r="E3744" s="9"/>
      <c r="F3744" s="9"/>
      <c r="G3744" s="9"/>
      <c r="H3744" s="9"/>
      <c r="U3744" s="11"/>
      <c r="V3744" s="11"/>
      <c r="W3744" s="11"/>
    </row>
    <row r="3745" spans="1:23" ht="12.75" x14ac:dyDescent="0.2">
      <c r="A3745" s="5"/>
      <c r="B3745" s="5"/>
      <c r="C3745" s="9"/>
      <c r="D3745" s="9"/>
      <c r="E3745" s="9"/>
      <c r="F3745" s="9"/>
      <c r="G3745" s="9"/>
      <c r="H3745" s="9"/>
      <c r="U3745" s="11"/>
      <c r="V3745" s="11"/>
      <c r="W3745" s="11"/>
    </row>
    <row r="3746" spans="1:23" ht="12.75" x14ac:dyDescent="0.2">
      <c r="A3746" s="5"/>
      <c r="B3746" s="5"/>
      <c r="C3746" s="9"/>
      <c r="D3746" s="9"/>
      <c r="E3746" s="9"/>
      <c r="F3746" s="9"/>
      <c r="G3746" s="9"/>
      <c r="H3746" s="9"/>
      <c r="U3746" s="11"/>
      <c r="V3746" s="11"/>
      <c r="W3746" s="11"/>
    </row>
    <row r="3747" spans="1:23" ht="12.75" x14ac:dyDescent="0.2">
      <c r="A3747" s="5"/>
      <c r="B3747" s="5"/>
      <c r="C3747" s="9"/>
      <c r="D3747" s="9"/>
      <c r="E3747" s="9"/>
      <c r="F3747" s="9"/>
      <c r="G3747" s="9"/>
      <c r="H3747" s="9"/>
      <c r="U3747" s="11"/>
      <c r="V3747" s="11"/>
      <c r="W3747" s="11"/>
    </row>
    <row r="3748" spans="1:23" ht="12.75" x14ac:dyDescent="0.2">
      <c r="A3748" s="5"/>
      <c r="B3748" s="5"/>
      <c r="C3748" s="9"/>
      <c r="D3748" s="9"/>
      <c r="E3748" s="9"/>
      <c r="F3748" s="9"/>
      <c r="G3748" s="9"/>
      <c r="H3748" s="9"/>
      <c r="U3748" s="11"/>
      <c r="V3748" s="11"/>
      <c r="W3748" s="11"/>
    </row>
    <row r="3749" spans="1:23" ht="12.75" x14ac:dyDescent="0.2">
      <c r="A3749" s="5"/>
      <c r="B3749" s="5"/>
      <c r="C3749" s="9"/>
      <c r="D3749" s="9"/>
      <c r="E3749" s="9"/>
      <c r="F3749" s="9"/>
      <c r="G3749" s="9"/>
      <c r="H3749" s="9"/>
      <c r="U3749" s="11"/>
      <c r="V3749" s="11"/>
      <c r="W3749" s="11"/>
    </row>
    <row r="3750" spans="1:23" ht="12.75" x14ac:dyDescent="0.2">
      <c r="A3750" s="5"/>
      <c r="B3750" s="5"/>
      <c r="C3750" s="9"/>
      <c r="D3750" s="9"/>
      <c r="E3750" s="9"/>
      <c r="F3750" s="9"/>
      <c r="G3750" s="9"/>
      <c r="H3750" s="9"/>
      <c r="U3750" s="11"/>
      <c r="V3750" s="11"/>
      <c r="W3750" s="11"/>
    </row>
    <row r="3751" spans="1:23" ht="12.75" x14ac:dyDescent="0.2">
      <c r="A3751" s="5"/>
      <c r="B3751" s="5"/>
      <c r="C3751" s="9"/>
      <c r="D3751" s="9"/>
      <c r="E3751" s="9"/>
      <c r="F3751" s="9"/>
      <c r="G3751" s="9"/>
      <c r="H3751" s="9"/>
      <c r="U3751" s="11"/>
      <c r="V3751" s="11"/>
      <c r="W3751" s="11"/>
    </row>
    <row r="3752" spans="1:23" ht="12.75" x14ac:dyDescent="0.2">
      <c r="A3752" s="5"/>
      <c r="B3752" s="5"/>
      <c r="C3752" s="9"/>
      <c r="D3752" s="9"/>
      <c r="E3752" s="9"/>
      <c r="F3752" s="9"/>
      <c r="G3752" s="9"/>
      <c r="H3752" s="9"/>
      <c r="U3752" s="11"/>
      <c r="V3752" s="11"/>
      <c r="W3752" s="11"/>
    </row>
    <row r="3753" spans="1:23" ht="12.75" x14ac:dyDescent="0.2">
      <c r="A3753" s="5"/>
      <c r="B3753" s="5"/>
      <c r="C3753" s="9"/>
      <c r="D3753" s="9"/>
      <c r="E3753" s="9"/>
      <c r="F3753" s="9"/>
      <c r="G3753" s="9"/>
      <c r="H3753" s="9"/>
      <c r="U3753" s="11"/>
      <c r="V3753" s="11"/>
      <c r="W3753" s="11"/>
    </row>
    <row r="3754" spans="1:23" ht="12.75" x14ac:dyDescent="0.2">
      <c r="A3754" s="5"/>
      <c r="B3754" s="5"/>
      <c r="C3754" s="9"/>
      <c r="D3754" s="9"/>
      <c r="E3754" s="9"/>
      <c r="F3754" s="9"/>
      <c r="G3754" s="9"/>
      <c r="H3754" s="9"/>
      <c r="U3754" s="11"/>
      <c r="V3754" s="11"/>
      <c r="W3754" s="11"/>
    </row>
    <row r="3755" spans="1:23" ht="12.75" x14ac:dyDescent="0.2">
      <c r="A3755" s="5"/>
      <c r="B3755" s="5"/>
      <c r="C3755" s="9"/>
      <c r="D3755" s="9"/>
      <c r="E3755" s="9"/>
      <c r="F3755" s="9"/>
      <c r="G3755" s="9"/>
      <c r="H3755" s="9"/>
      <c r="U3755" s="11"/>
      <c r="V3755" s="11"/>
      <c r="W3755" s="11"/>
    </row>
    <row r="3756" spans="1:23" ht="12.75" x14ac:dyDescent="0.2">
      <c r="A3756" s="5"/>
      <c r="B3756" s="5"/>
      <c r="C3756" s="9"/>
      <c r="D3756" s="9"/>
      <c r="E3756" s="9"/>
      <c r="F3756" s="9"/>
      <c r="G3756" s="9"/>
      <c r="H3756" s="9"/>
      <c r="U3756" s="11"/>
      <c r="V3756" s="11"/>
      <c r="W3756" s="11"/>
    </row>
    <row r="3757" spans="1:23" ht="12.75" x14ac:dyDescent="0.2">
      <c r="A3757" s="5"/>
      <c r="B3757" s="5"/>
      <c r="C3757" s="9"/>
      <c r="D3757" s="9"/>
      <c r="E3757" s="9"/>
      <c r="F3757" s="9"/>
      <c r="G3757" s="9"/>
      <c r="H3757" s="9"/>
      <c r="U3757" s="11"/>
      <c r="V3757" s="11"/>
      <c r="W3757" s="11"/>
    </row>
    <row r="3758" spans="1:23" ht="12.75" x14ac:dyDescent="0.2">
      <c r="A3758" s="5"/>
      <c r="B3758" s="5"/>
      <c r="C3758" s="9"/>
      <c r="D3758" s="9"/>
      <c r="E3758" s="9"/>
      <c r="F3758" s="9"/>
      <c r="G3758" s="9"/>
      <c r="H3758" s="9"/>
      <c r="U3758" s="11"/>
      <c r="V3758" s="11"/>
      <c r="W3758" s="11"/>
    </row>
    <row r="3759" spans="1:23" ht="12.75" x14ac:dyDescent="0.2">
      <c r="A3759" s="5"/>
      <c r="B3759" s="5"/>
      <c r="C3759" s="9"/>
      <c r="D3759" s="9"/>
      <c r="E3759" s="9"/>
      <c r="F3759" s="9"/>
      <c r="G3759" s="9"/>
      <c r="H3759" s="9"/>
      <c r="U3759" s="11"/>
      <c r="V3759" s="11"/>
      <c r="W3759" s="11"/>
    </row>
    <row r="3760" spans="1:23" ht="12.75" x14ac:dyDescent="0.2">
      <c r="A3760" s="5"/>
      <c r="B3760" s="5"/>
      <c r="C3760" s="9"/>
      <c r="D3760" s="9"/>
      <c r="E3760" s="9"/>
      <c r="F3760" s="9"/>
      <c r="G3760" s="9"/>
      <c r="H3760" s="9"/>
      <c r="U3760" s="11"/>
      <c r="V3760" s="11"/>
      <c r="W3760" s="11"/>
    </row>
    <row r="3761" spans="1:23" ht="12.75" x14ac:dyDescent="0.2">
      <c r="A3761" s="5"/>
      <c r="B3761" s="5"/>
      <c r="C3761" s="9"/>
      <c r="D3761" s="9"/>
      <c r="E3761" s="9"/>
      <c r="F3761" s="9"/>
      <c r="G3761" s="9"/>
      <c r="H3761" s="9"/>
      <c r="U3761" s="11"/>
      <c r="V3761" s="11"/>
      <c r="W3761" s="11"/>
    </row>
    <row r="3762" spans="1:23" ht="12.75" x14ac:dyDescent="0.2">
      <c r="A3762" s="5"/>
      <c r="B3762" s="5"/>
      <c r="C3762" s="9"/>
      <c r="D3762" s="9"/>
      <c r="E3762" s="9"/>
      <c r="F3762" s="9"/>
      <c r="G3762" s="9"/>
      <c r="H3762" s="9"/>
      <c r="U3762" s="11"/>
      <c r="V3762" s="11"/>
      <c r="W3762" s="11"/>
    </row>
    <row r="3763" spans="1:23" ht="12.75" x14ac:dyDescent="0.2">
      <c r="A3763" s="5"/>
      <c r="B3763" s="5"/>
      <c r="C3763" s="9"/>
      <c r="D3763" s="9"/>
      <c r="E3763" s="9"/>
      <c r="F3763" s="9"/>
      <c r="G3763" s="9"/>
      <c r="H3763" s="9"/>
      <c r="U3763" s="11"/>
      <c r="V3763" s="11"/>
      <c r="W3763" s="11"/>
    </row>
    <row r="3764" spans="1:23" ht="12.75" x14ac:dyDescent="0.2">
      <c r="A3764" s="5"/>
      <c r="B3764" s="5"/>
      <c r="C3764" s="9"/>
      <c r="D3764" s="9"/>
      <c r="E3764" s="9"/>
      <c r="F3764" s="9"/>
      <c r="G3764" s="9"/>
      <c r="H3764" s="9"/>
      <c r="U3764" s="11"/>
      <c r="V3764" s="11"/>
      <c r="W3764" s="11"/>
    </row>
    <row r="3765" spans="1:23" ht="12.75" x14ac:dyDescent="0.2">
      <c r="A3765" s="5"/>
      <c r="B3765" s="5"/>
      <c r="C3765" s="9"/>
      <c r="D3765" s="9"/>
      <c r="E3765" s="9"/>
      <c r="F3765" s="9"/>
      <c r="G3765" s="9"/>
      <c r="H3765" s="9"/>
      <c r="U3765" s="11"/>
      <c r="V3765" s="11"/>
      <c r="W3765" s="11"/>
    </row>
    <row r="3766" spans="1:23" ht="12.75" x14ac:dyDescent="0.2">
      <c r="A3766" s="5"/>
      <c r="B3766" s="5"/>
      <c r="C3766" s="9"/>
      <c r="D3766" s="9"/>
      <c r="E3766" s="9"/>
      <c r="F3766" s="9"/>
      <c r="G3766" s="9"/>
      <c r="H3766" s="9"/>
      <c r="U3766" s="11"/>
      <c r="V3766" s="11"/>
      <c r="W3766" s="11"/>
    </row>
    <row r="3767" spans="1:23" ht="12.75" x14ac:dyDescent="0.2">
      <c r="A3767" s="5"/>
      <c r="B3767" s="5"/>
      <c r="C3767" s="9"/>
      <c r="D3767" s="9"/>
      <c r="E3767" s="9"/>
      <c r="F3767" s="9"/>
      <c r="G3767" s="9"/>
      <c r="H3767" s="9"/>
      <c r="U3767" s="11"/>
      <c r="V3767" s="11"/>
      <c r="W3767" s="11"/>
    </row>
    <row r="3768" spans="1:23" ht="12.75" x14ac:dyDescent="0.2">
      <c r="A3768" s="5"/>
      <c r="B3768" s="5"/>
      <c r="C3768" s="9"/>
      <c r="D3768" s="9"/>
      <c r="E3768" s="9"/>
      <c r="F3768" s="9"/>
      <c r="G3768" s="9"/>
      <c r="H3768" s="9"/>
      <c r="U3768" s="11"/>
      <c r="V3768" s="11"/>
      <c r="W3768" s="11"/>
    </row>
    <row r="3769" spans="1:23" ht="12.75" x14ac:dyDescent="0.2">
      <c r="A3769" s="5"/>
      <c r="B3769" s="5"/>
      <c r="C3769" s="9"/>
      <c r="D3769" s="9"/>
      <c r="E3769" s="9"/>
      <c r="F3769" s="9"/>
      <c r="G3769" s="9"/>
      <c r="H3769" s="9"/>
      <c r="U3769" s="11"/>
      <c r="V3769" s="11"/>
      <c r="W3769" s="11"/>
    </row>
    <row r="3770" spans="1:23" ht="12.75" x14ac:dyDescent="0.2">
      <c r="A3770" s="5"/>
      <c r="B3770" s="5"/>
      <c r="C3770" s="9"/>
      <c r="D3770" s="9"/>
      <c r="E3770" s="9"/>
      <c r="F3770" s="9"/>
      <c r="G3770" s="9"/>
      <c r="H3770" s="9"/>
      <c r="U3770" s="11"/>
      <c r="V3770" s="11"/>
      <c r="W3770" s="11"/>
    </row>
    <row r="3771" spans="1:23" ht="12.75" x14ac:dyDescent="0.2">
      <c r="A3771" s="5"/>
      <c r="B3771" s="5"/>
      <c r="C3771" s="9"/>
      <c r="D3771" s="9"/>
      <c r="E3771" s="9"/>
      <c r="F3771" s="9"/>
      <c r="G3771" s="9"/>
      <c r="H3771" s="9"/>
      <c r="U3771" s="11"/>
      <c r="V3771" s="11"/>
      <c r="W3771" s="11"/>
    </row>
    <row r="3772" spans="1:23" ht="12.75" x14ac:dyDescent="0.2">
      <c r="A3772" s="5"/>
      <c r="B3772" s="5"/>
      <c r="C3772" s="9"/>
      <c r="D3772" s="9"/>
      <c r="E3772" s="9"/>
      <c r="F3772" s="9"/>
      <c r="G3772" s="9"/>
      <c r="H3772" s="9"/>
      <c r="U3772" s="11"/>
      <c r="V3772" s="11"/>
      <c r="W3772" s="11"/>
    </row>
    <row r="3773" spans="1:23" ht="12.75" x14ac:dyDescent="0.2">
      <c r="A3773" s="5"/>
      <c r="B3773" s="5"/>
      <c r="C3773" s="9"/>
      <c r="D3773" s="9"/>
      <c r="E3773" s="9"/>
      <c r="F3773" s="9"/>
      <c r="G3773" s="9"/>
      <c r="H3773" s="9"/>
      <c r="U3773" s="11"/>
      <c r="V3773" s="11"/>
      <c r="W3773" s="11"/>
    </row>
    <row r="3774" spans="1:23" ht="12.75" x14ac:dyDescent="0.2">
      <c r="A3774" s="5"/>
      <c r="B3774" s="5"/>
      <c r="C3774" s="9"/>
      <c r="D3774" s="9"/>
      <c r="E3774" s="9"/>
      <c r="F3774" s="9"/>
      <c r="G3774" s="9"/>
      <c r="H3774" s="9"/>
      <c r="U3774" s="11"/>
      <c r="V3774" s="11"/>
      <c r="W3774" s="11"/>
    </row>
    <row r="3775" spans="1:23" ht="12.75" x14ac:dyDescent="0.2">
      <c r="A3775" s="5"/>
      <c r="B3775" s="5"/>
      <c r="C3775" s="9"/>
      <c r="D3775" s="9"/>
      <c r="E3775" s="9"/>
      <c r="F3775" s="9"/>
      <c r="G3775" s="9"/>
      <c r="H3775" s="9"/>
      <c r="U3775" s="11"/>
      <c r="V3775" s="11"/>
      <c r="W3775" s="11"/>
    </row>
    <row r="3776" spans="1:23" ht="12.75" x14ac:dyDescent="0.2">
      <c r="A3776" s="5"/>
      <c r="B3776" s="5"/>
      <c r="C3776" s="9"/>
      <c r="D3776" s="9"/>
      <c r="E3776" s="9"/>
      <c r="F3776" s="9"/>
      <c r="G3776" s="9"/>
      <c r="H3776" s="9"/>
      <c r="U3776" s="11"/>
      <c r="V3776" s="11"/>
      <c r="W3776" s="11"/>
    </row>
    <row r="3777" spans="1:23" ht="12.75" x14ac:dyDescent="0.2">
      <c r="A3777" s="5"/>
      <c r="B3777" s="5"/>
      <c r="C3777" s="9"/>
      <c r="D3777" s="9"/>
      <c r="E3777" s="9"/>
      <c r="F3777" s="9"/>
      <c r="G3777" s="9"/>
      <c r="H3777" s="9"/>
      <c r="U3777" s="11"/>
      <c r="V3777" s="11"/>
      <c r="W3777" s="11"/>
    </row>
    <row r="3778" spans="1:23" ht="12.75" x14ac:dyDescent="0.2">
      <c r="A3778" s="5"/>
      <c r="B3778" s="5"/>
      <c r="C3778" s="9"/>
      <c r="D3778" s="9"/>
      <c r="E3778" s="9"/>
      <c r="F3778" s="9"/>
      <c r="G3778" s="9"/>
      <c r="H3778" s="9"/>
      <c r="U3778" s="11"/>
      <c r="V3778" s="11"/>
      <c r="W3778" s="11"/>
    </row>
    <row r="3779" spans="1:23" ht="12.75" x14ac:dyDescent="0.2">
      <c r="A3779" s="5"/>
      <c r="B3779" s="5"/>
      <c r="C3779" s="9"/>
      <c r="D3779" s="9"/>
      <c r="E3779" s="9"/>
      <c r="F3779" s="9"/>
      <c r="G3779" s="9"/>
      <c r="H3779" s="9"/>
      <c r="U3779" s="11"/>
      <c r="V3779" s="11"/>
      <c r="W3779" s="11"/>
    </row>
    <row r="3780" spans="1:23" ht="12.75" x14ac:dyDescent="0.2">
      <c r="A3780" s="5"/>
      <c r="B3780" s="5"/>
      <c r="C3780" s="9"/>
      <c r="D3780" s="9"/>
      <c r="E3780" s="9"/>
      <c r="F3780" s="9"/>
      <c r="G3780" s="9"/>
      <c r="H3780" s="9"/>
      <c r="U3780" s="11"/>
      <c r="V3780" s="11"/>
      <c r="W3780" s="11"/>
    </row>
    <row r="3781" spans="1:23" ht="12.75" x14ac:dyDescent="0.2">
      <c r="A3781" s="5"/>
      <c r="B3781" s="5"/>
      <c r="C3781" s="9"/>
      <c r="D3781" s="9"/>
      <c r="E3781" s="9"/>
      <c r="F3781" s="9"/>
      <c r="G3781" s="9"/>
      <c r="H3781" s="9"/>
      <c r="U3781" s="11"/>
      <c r="V3781" s="11"/>
      <c r="W3781" s="11"/>
    </row>
    <row r="3782" spans="1:23" ht="12.75" x14ac:dyDescent="0.2">
      <c r="A3782" s="5"/>
      <c r="B3782" s="5"/>
      <c r="C3782" s="9"/>
      <c r="D3782" s="9"/>
      <c r="E3782" s="9"/>
      <c r="F3782" s="9"/>
      <c r="G3782" s="9"/>
      <c r="H3782" s="9"/>
      <c r="U3782" s="11"/>
      <c r="V3782" s="11"/>
      <c r="W3782" s="11"/>
    </row>
    <row r="3783" spans="1:23" ht="12.75" x14ac:dyDescent="0.2">
      <c r="A3783" s="5"/>
      <c r="B3783" s="5"/>
      <c r="C3783" s="9"/>
      <c r="D3783" s="9"/>
      <c r="E3783" s="9"/>
      <c r="F3783" s="9"/>
      <c r="G3783" s="9"/>
      <c r="H3783" s="9"/>
      <c r="U3783" s="11"/>
      <c r="V3783" s="11"/>
      <c r="W3783" s="11"/>
    </row>
    <row r="3784" spans="1:23" ht="12.75" x14ac:dyDescent="0.2">
      <c r="A3784" s="5"/>
      <c r="B3784" s="5"/>
      <c r="C3784" s="9"/>
      <c r="D3784" s="9"/>
      <c r="E3784" s="9"/>
      <c r="F3784" s="9"/>
      <c r="G3784" s="9"/>
      <c r="H3784" s="9"/>
      <c r="U3784" s="11"/>
      <c r="V3784" s="11"/>
      <c r="W3784" s="11"/>
    </row>
    <row r="3785" spans="1:23" ht="12.75" x14ac:dyDescent="0.2">
      <c r="A3785" s="5"/>
      <c r="B3785" s="5"/>
      <c r="C3785" s="9"/>
      <c r="D3785" s="9"/>
      <c r="E3785" s="9"/>
      <c r="F3785" s="9"/>
      <c r="G3785" s="9"/>
      <c r="H3785" s="9"/>
      <c r="U3785" s="11"/>
      <c r="V3785" s="11"/>
      <c r="W3785" s="11"/>
    </row>
    <row r="3786" spans="1:23" ht="12.75" x14ac:dyDescent="0.2">
      <c r="A3786" s="5"/>
      <c r="B3786" s="5"/>
      <c r="C3786" s="9"/>
      <c r="D3786" s="9"/>
      <c r="E3786" s="9"/>
      <c r="F3786" s="9"/>
      <c r="G3786" s="9"/>
      <c r="H3786" s="9"/>
      <c r="U3786" s="11"/>
      <c r="V3786" s="11"/>
      <c r="W3786" s="11"/>
    </row>
    <row r="3787" spans="1:23" ht="12.75" x14ac:dyDescent="0.2">
      <c r="A3787" s="5"/>
      <c r="B3787" s="5"/>
      <c r="C3787" s="9"/>
      <c r="D3787" s="9"/>
      <c r="E3787" s="9"/>
      <c r="F3787" s="9"/>
      <c r="G3787" s="9"/>
      <c r="H3787" s="9"/>
      <c r="U3787" s="11"/>
      <c r="V3787" s="11"/>
      <c r="W3787" s="11"/>
    </row>
    <row r="3788" spans="1:23" ht="12.75" x14ac:dyDescent="0.2">
      <c r="A3788" s="5"/>
      <c r="B3788" s="5"/>
      <c r="C3788" s="9"/>
      <c r="D3788" s="9"/>
      <c r="E3788" s="9"/>
      <c r="F3788" s="9"/>
      <c r="G3788" s="9"/>
      <c r="H3788" s="9"/>
      <c r="U3788" s="11"/>
      <c r="V3788" s="11"/>
      <c r="W3788" s="11"/>
    </row>
    <row r="3789" spans="1:23" ht="12.75" x14ac:dyDescent="0.2">
      <c r="A3789" s="5"/>
      <c r="B3789" s="5"/>
      <c r="C3789" s="9"/>
      <c r="D3789" s="9"/>
      <c r="E3789" s="9"/>
      <c r="F3789" s="9"/>
      <c r="G3789" s="9"/>
      <c r="H3789" s="9"/>
      <c r="U3789" s="11"/>
      <c r="V3789" s="11"/>
      <c r="W3789" s="11"/>
    </row>
    <row r="3790" spans="1:23" ht="12.75" x14ac:dyDescent="0.2">
      <c r="A3790" s="5"/>
      <c r="B3790" s="5"/>
      <c r="C3790" s="9"/>
      <c r="D3790" s="9"/>
      <c r="E3790" s="9"/>
      <c r="F3790" s="9"/>
      <c r="G3790" s="9"/>
      <c r="H3790" s="9"/>
      <c r="U3790" s="11"/>
      <c r="V3790" s="11"/>
      <c r="W3790" s="11"/>
    </row>
    <row r="3791" spans="1:23" ht="12.75" x14ac:dyDescent="0.2">
      <c r="A3791" s="5"/>
      <c r="B3791" s="5"/>
      <c r="C3791" s="9"/>
      <c r="D3791" s="9"/>
      <c r="E3791" s="9"/>
      <c r="F3791" s="9"/>
      <c r="G3791" s="9"/>
      <c r="H3791" s="9"/>
      <c r="U3791" s="11"/>
      <c r="V3791" s="11"/>
      <c r="W3791" s="11"/>
    </row>
    <row r="3792" spans="1:23" ht="12.75" x14ac:dyDescent="0.2">
      <c r="A3792" s="5"/>
      <c r="B3792" s="5"/>
      <c r="C3792" s="9"/>
      <c r="D3792" s="9"/>
      <c r="E3792" s="9"/>
      <c r="F3792" s="9"/>
      <c r="G3792" s="9"/>
      <c r="H3792" s="9"/>
      <c r="U3792" s="11"/>
      <c r="V3792" s="11"/>
      <c r="W3792" s="11"/>
    </row>
    <row r="3793" spans="1:23" ht="12.75" x14ac:dyDescent="0.2">
      <c r="A3793" s="5"/>
      <c r="B3793" s="5"/>
      <c r="C3793" s="9"/>
      <c r="D3793" s="9"/>
      <c r="E3793" s="9"/>
      <c r="F3793" s="9"/>
      <c r="G3793" s="9"/>
      <c r="H3793" s="9"/>
      <c r="U3793" s="11"/>
      <c r="V3793" s="11"/>
      <c r="W3793" s="11"/>
    </row>
    <row r="3794" spans="1:23" ht="12.75" x14ac:dyDescent="0.2">
      <c r="A3794" s="5"/>
      <c r="B3794" s="5"/>
      <c r="C3794" s="9"/>
      <c r="D3794" s="9"/>
      <c r="E3794" s="9"/>
      <c r="F3794" s="9"/>
      <c r="G3794" s="9"/>
      <c r="H3794" s="9"/>
      <c r="U3794" s="11"/>
      <c r="V3794" s="11"/>
      <c r="W3794" s="11"/>
    </row>
    <row r="3795" spans="1:23" ht="12.75" x14ac:dyDescent="0.2">
      <c r="A3795" s="5"/>
      <c r="B3795" s="5"/>
      <c r="C3795" s="9"/>
      <c r="D3795" s="9"/>
      <c r="E3795" s="9"/>
      <c r="F3795" s="9"/>
      <c r="G3795" s="9"/>
      <c r="H3795" s="9"/>
      <c r="U3795" s="11"/>
      <c r="V3795" s="11"/>
      <c r="W3795" s="11"/>
    </row>
    <row r="3796" spans="1:23" ht="12.75" x14ac:dyDescent="0.2">
      <c r="A3796" s="5"/>
      <c r="B3796" s="5"/>
      <c r="C3796" s="9"/>
      <c r="D3796" s="9"/>
      <c r="E3796" s="9"/>
      <c r="F3796" s="9"/>
      <c r="G3796" s="9"/>
      <c r="H3796" s="9"/>
      <c r="U3796" s="11"/>
      <c r="V3796" s="11"/>
      <c r="W3796" s="11"/>
    </row>
    <row r="3797" spans="1:23" ht="12.75" x14ac:dyDescent="0.2">
      <c r="A3797" s="5"/>
      <c r="B3797" s="5"/>
      <c r="C3797" s="9"/>
      <c r="D3797" s="9"/>
      <c r="E3797" s="9"/>
      <c r="F3797" s="9"/>
      <c r="G3797" s="9"/>
      <c r="H3797" s="9"/>
      <c r="U3797" s="11"/>
      <c r="V3797" s="11"/>
      <c r="W3797" s="11"/>
    </row>
    <row r="3798" spans="1:23" ht="12.75" x14ac:dyDescent="0.2">
      <c r="A3798" s="5"/>
      <c r="B3798" s="5"/>
      <c r="C3798" s="9"/>
      <c r="D3798" s="9"/>
      <c r="E3798" s="9"/>
      <c r="F3798" s="9"/>
      <c r="G3798" s="9"/>
      <c r="H3798" s="9"/>
      <c r="U3798" s="11"/>
      <c r="V3798" s="11"/>
      <c r="W3798" s="11"/>
    </row>
    <row r="3799" spans="1:23" ht="12.75" x14ac:dyDescent="0.2">
      <c r="A3799" s="5"/>
      <c r="B3799" s="5"/>
      <c r="C3799" s="9"/>
      <c r="D3799" s="9"/>
      <c r="E3799" s="9"/>
      <c r="F3799" s="9"/>
      <c r="G3799" s="9"/>
      <c r="H3799" s="9"/>
      <c r="U3799" s="11"/>
      <c r="V3799" s="11"/>
      <c r="W3799" s="11"/>
    </row>
    <row r="3800" spans="1:23" ht="12.75" x14ac:dyDescent="0.2">
      <c r="A3800" s="5"/>
      <c r="B3800" s="5"/>
      <c r="C3800" s="9"/>
      <c r="D3800" s="9"/>
      <c r="E3800" s="9"/>
      <c r="F3800" s="9"/>
      <c r="G3800" s="9"/>
      <c r="H3800" s="9"/>
      <c r="U3800" s="11"/>
      <c r="V3800" s="11"/>
      <c r="W3800" s="11"/>
    </row>
    <row r="3801" spans="1:23" ht="12.75" x14ac:dyDescent="0.2">
      <c r="A3801" s="5"/>
      <c r="B3801" s="5"/>
      <c r="C3801" s="9"/>
      <c r="D3801" s="9"/>
      <c r="E3801" s="9"/>
      <c r="F3801" s="9"/>
      <c r="G3801" s="9"/>
      <c r="H3801" s="9"/>
      <c r="U3801" s="11"/>
      <c r="V3801" s="11"/>
      <c r="W3801" s="11"/>
    </row>
    <row r="3802" spans="1:23" ht="12.75" x14ac:dyDescent="0.2">
      <c r="A3802" s="5"/>
      <c r="B3802" s="5"/>
      <c r="C3802" s="9"/>
      <c r="D3802" s="9"/>
      <c r="E3802" s="9"/>
      <c r="F3802" s="9"/>
      <c r="G3802" s="9"/>
      <c r="H3802" s="9"/>
      <c r="U3802" s="11"/>
      <c r="V3802" s="11"/>
      <c r="W3802" s="11"/>
    </row>
    <row r="3803" spans="1:23" ht="12.75" x14ac:dyDescent="0.2">
      <c r="A3803" s="5"/>
      <c r="B3803" s="5"/>
      <c r="C3803" s="9"/>
      <c r="D3803" s="9"/>
      <c r="E3803" s="9"/>
      <c r="F3803" s="9"/>
      <c r="G3803" s="9"/>
      <c r="H3803" s="9"/>
      <c r="U3803" s="11"/>
      <c r="V3803" s="11"/>
      <c r="W3803" s="11"/>
    </row>
    <row r="3804" spans="1:23" ht="12.75" x14ac:dyDescent="0.2">
      <c r="A3804" s="5"/>
      <c r="B3804" s="5"/>
      <c r="C3804" s="9"/>
      <c r="D3804" s="9"/>
      <c r="E3804" s="9"/>
      <c r="F3804" s="9"/>
      <c r="G3804" s="9"/>
      <c r="H3804" s="9"/>
      <c r="U3804" s="11"/>
      <c r="V3804" s="11"/>
      <c r="W3804" s="11"/>
    </row>
    <row r="3805" spans="1:23" ht="12.75" x14ac:dyDescent="0.2">
      <c r="A3805" s="5"/>
      <c r="B3805" s="5"/>
      <c r="C3805" s="9"/>
      <c r="D3805" s="9"/>
      <c r="E3805" s="9"/>
      <c r="F3805" s="9"/>
      <c r="G3805" s="9"/>
      <c r="H3805" s="9"/>
      <c r="U3805" s="11"/>
      <c r="V3805" s="11"/>
      <c r="W3805" s="11"/>
    </row>
    <row r="3806" spans="1:23" ht="12.75" x14ac:dyDescent="0.2">
      <c r="A3806" s="5"/>
      <c r="B3806" s="5"/>
      <c r="C3806" s="9"/>
      <c r="D3806" s="9"/>
      <c r="E3806" s="9"/>
      <c r="F3806" s="9"/>
      <c r="G3806" s="9"/>
      <c r="H3806" s="9"/>
      <c r="U3806" s="11"/>
      <c r="V3806" s="11"/>
      <c r="W3806" s="11"/>
    </row>
    <row r="3807" spans="1:23" ht="12.75" x14ac:dyDescent="0.2">
      <c r="A3807" s="5"/>
      <c r="B3807" s="5"/>
      <c r="C3807" s="9"/>
      <c r="D3807" s="9"/>
      <c r="E3807" s="9"/>
      <c r="F3807" s="9"/>
      <c r="G3807" s="9"/>
      <c r="H3807" s="9"/>
      <c r="U3807" s="11"/>
      <c r="V3807" s="11"/>
      <c r="W3807" s="11"/>
    </row>
    <row r="3808" spans="1:23" ht="12.75" x14ac:dyDescent="0.2">
      <c r="A3808" s="5"/>
      <c r="B3808" s="5"/>
      <c r="C3808" s="9"/>
      <c r="D3808" s="9"/>
      <c r="E3808" s="9"/>
      <c r="F3808" s="9"/>
      <c r="G3808" s="9"/>
      <c r="H3808" s="9"/>
      <c r="U3808" s="11"/>
      <c r="V3808" s="11"/>
      <c r="W3808" s="11"/>
    </row>
    <row r="3809" spans="1:23" ht="12.75" x14ac:dyDescent="0.2">
      <c r="A3809" s="5"/>
      <c r="B3809" s="5"/>
      <c r="C3809" s="9"/>
      <c r="D3809" s="9"/>
      <c r="E3809" s="9"/>
      <c r="F3809" s="9"/>
      <c r="G3809" s="9"/>
      <c r="H3809" s="9"/>
      <c r="U3809" s="11"/>
      <c r="V3809" s="11"/>
      <c r="W3809" s="11"/>
    </row>
    <row r="3810" spans="1:23" ht="12.75" x14ac:dyDescent="0.2">
      <c r="A3810" s="5"/>
      <c r="B3810" s="5"/>
      <c r="C3810" s="9"/>
      <c r="D3810" s="9"/>
      <c r="E3810" s="9"/>
      <c r="F3810" s="9"/>
      <c r="G3810" s="9"/>
      <c r="H3810" s="9"/>
      <c r="U3810" s="11"/>
      <c r="V3810" s="11"/>
      <c r="W3810" s="11"/>
    </row>
    <row r="3811" spans="1:23" ht="12.75" x14ac:dyDescent="0.2">
      <c r="A3811" s="5"/>
      <c r="B3811" s="5"/>
      <c r="C3811" s="9"/>
      <c r="D3811" s="9"/>
      <c r="E3811" s="9"/>
      <c r="F3811" s="9"/>
      <c r="G3811" s="9"/>
      <c r="H3811" s="9"/>
      <c r="U3811" s="11"/>
      <c r="V3811" s="11"/>
      <c r="W3811" s="11"/>
    </row>
    <row r="3812" spans="1:23" ht="12.75" x14ac:dyDescent="0.2">
      <c r="A3812" s="5"/>
      <c r="B3812" s="5"/>
      <c r="C3812" s="9"/>
      <c r="D3812" s="9"/>
      <c r="E3812" s="9"/>
      <c r="F3812" s="9"/>
      <c r="G3812" s="9"/>
      <c r="H3812" s="9"/>
      <c r="U3812" s="11"/>
      <c r="V3812" s="11"/>
      <c r="W3812" s="11"/>
    </row>
    <row r="3813" spans="1:23" ht="12.75" x14ac:dyDescent="0.2">
      <c r="A3813" s="5"/>
      <c r="B3813" s="5"/>
      <c r="C3813" s="9"/>
      <c r="D3813" s="9"/>
      <c r="E3813" s="9"/>
      <c r="F3813" s="9"/>
      <c r="G3813" s="9"/>
      <c r="H3813" s="9"/>
      <c r="U3813" s="11"/>
      <c r="V3813" s="11"/>
      <c r="W3813" s="11"/>
    </row>
    <row r="3814" spans="1:23" ht="12.75" x14ac:dyDescent="0.2">
      <c r="A3814" s="5"/>
      <c r="B3814" s="5"/>
      <c r="C3814" s="9"/>
      <c r="D3814" s="9"/>
      <c r="E3814" s="9"/>
      <c r="F3814" s="9"/>
      <c r="G3814" s="9"/>
      <c r="H3814" s="9"/>
      <c r="U3814" s="11"/>
      <c r="V3814" s="11"/>
      <c r="W3814" s="11"/>
    </row>
    <row r="3815" spans="1:23" ht="12.75" x14ac:dyDescent="0.2">
      <c r="A3815" s="5"/>
      <c r="B3815" s="5"/>
      <c r="C3815" s="9"/>
      <c r="D3815" s="9"/>
      <c r="E3815" s="9"/>
      <c r="F3815" s="9"/>
      <c r="G3815" s="9"/>
      <c r="H3815" s="9"/>
      <c r="U3815" s="11"/>
      <c r="V3815" s="11"/>
      <c r="W3815" s="11"/>
    </row>
    <row r="3816" spans="1:23" ht="12.75" x14ac:dyDescent="0.2">
      <c r="A3816" s="5"/>
      <c r="B3816" s="5"/>
      <c r="C3816" s="9"/>
      <c r="D3816" s="9"/>
      <c r="E3816" s="9"/>
      <c r="F3816" s="9"/>
      <c r="G3816" s="9"/>
      <c r="H3816" s="9"/>
      <c r="U3816" s="11"/>
      <c r="V3816" s="11"/>
      <c r="W3816" s="11"/>
    </row>
    <row r="3817" spans="1:23" ht="12.75" x14ac:dyDescent="0.2">
      <c r="A3817" s="5"/>
      <c r="B3817" s="5"/>
      <c r="C3817" s="9"/>
      <c r="D3817" s="9"/>
      <c r="E3817" s="9"/>
      <c r="F3817" s="9"/>
      <c r="G3817" s="9"/>
      <c r="H3817" s="9"/>
      <c r="U3817" s="11"/>
      <c r="V3817" s="11"/>
      <c r="W3817" s="11"/>
    </row>
    <row r="3818" spans="1:23" ht="12.75" x14ac:dyDescent="0.2">
      <c r="A3818" s="5"/>
      <c r="B3818" s="5"/>
      <c r="C3818" s="9"/>
      <c r="D3818" s="9"/>
      <c r="E3818" s="9"/>
      <c r="F3818" s="9"/>
      <c r="G3818" s="9"/>
      <c r="H3818" s="9"/>
      <c r="U3818" s="11"/>
      <c r="V3818" s="11"/>
      <c r="W3818" s="11"/>
    </row>
    <row r="3819" spans="1:23" ht="12.75" x14ac:dyDescent="0.2">
      <c r="A3819" s="5"/>
      <c r="B3819" s="5"/>
      <c r="C3819" s="9"/>
      <c r="D3819" s="9"/>
      <c r="E3819" s="9"/>
      <c r="F3819" s="9"/>
      <c r="G3819" s="9"/>
      <c r="H3819" s="9"/>
      <c r="U3819" s="11"/>
      <c r="V3819" s="11"/>
      <c r="W3819" s="11"/>
    </row>
    <row r="3820" spans="1:23" ht="12.75" x14ac:dyDescent="0.2">
      <c r="A3820" s="5"/>
      <c r="B3820" s="5"/>
      <c r="C3820" s="9"/>
      <c r="D3820" s="9"/>
      <c r="E3820" s="9"/>
      <c r="F3820" s="9"/>
      <c r="G3820" s="9"/>
      <c r="H3820" s="9"/>
      <c r="U3820" s="11"/>
      <c r="V3820" s="11"/>
      <c r="W3820" s="11"/>
    </row>
    <row r="3821" spans="1:23" ht="12.75" x14ac:dyDescent="0.2">
      <c r="A3821" s="5"/>
      <c r="B3821" s="5"/>
      <c r="C3821" s="9"/>
      <c r="D3821" s="9"/>
      <c r="E3821" s="9"/>
      <c r="F3821" s="9"/>
      <c r="G3821" s="9"/>
      <c r="H3821" s="9"/>
      <c r="U3821" s="11"/>
      <c r="V3821" s="11"/>
      <c r="W3821" s="11"/>
    </row>
    <row r="3822" spans="1:23" ht="12.75" x14ac:dyDescent="0.2">
      <c r="A3822" s="5"/>
      <c r="B3822" s="5"/>
      <c r="C3822" s="9"/>
      <c r="D3822" s="9"/>
      <c r="E3822" s="9"/>
      <c r="F3822" s="9"/>
      <c r="G3822" s="9"/>
      <c r="H3822" s="9"/>
      <c r="U3822" s="11"/>
      <c r="V3822" s="11"/>
      <c r="W3822" s="11"/>
    </row>
    <row r="3823" spans="1:23" ht="12.75" x14ac:dyDescent="0.2">
      <c r="A3823" s="5"/>
      <c r="B3823" s="5"/>
      <c r="C3823" s="9"/>
      <c r="D3823" s="9"/>
      <c r="E3823" s="9"/>
      <c r="F3823" s="9"/>
      <c r="G3823" s="9"/>
      <c r="H3823" s="9"/>
      <c r="U3823" s="11"/>
      <c r="V3823" s="11"/>
      <c r="W3823" s="11"/>
    </row>
    <row r="3824" spans="1:23" ht="12.75" x14ac:dyDescent="0.2">
      <c r="A3824" s="5"/>
      <c r="B3824" s="5"/>
      <c r="C3824" s="9"/>
      <c r="D3824" s="9"/>
      <c r="E3824" s="9"/>
      <c r="F3824" s="9"/>
      <c r="G3824" s="9"/>
      <c r="H3824" s="9"/>
      <c r="U3824" s="11"/>
      <c r="V3824" s="11"/>
      <c r="W3824" s="11"/>
    </row>
    <row r="3825" spans="1:23" ht="12.75" x14ac:dyDescent="0.2">
      <c r="A3825" s="5"/>
      <c r="B3825" s="5"/>
      <c r="C3825" s="9"/>
      <c r="D3825" s="9"/>
      <c r="E3825" s="9"/>
      <c r="F3825" s="9"/>
      <c r="G3825" s="9"/>
      <c r="H3825" s="9"/>
      <c r="U3825" s="11"/>
      <c r="V3825" s="11"/>
      <c r="W3825" s="11"/>
    </row>
    <row r="3826" spans="1:23" ht="12.75" x14ac:dyDescent="0.2">
      <c r="A3826" s="5"/>
      <c r="B3826" s="5"/>
      <c r="C3826" s="9"/>
      <c r="D3826" s="9"/>
      <c r="E3826" s="9"/>
      <c r="F3826" s="9"/>
      <c r="G3826" s="9"/>
      <c r="H3826" s="9"/>
      <c r="U3826" s="11"/>
      <c r="V3826" s="11"/>
      <c r="W3826" s="11"/>
    </row>
    <row r="3827" spans="1:23" ht="12.75" x14ac:dyDescent="0.2">
      <c r="A3827" s="5"/>
      <c r="B3827" s="5"/>
      <c r="C3827" s="9"/>
      <c r="D3827" s="9"/>
      <c r="E3827" s="9"/>
      <c r="F3827" s="9"/>
      <c r="G3827" s="9"/>
      <c r="H3827" s="9"/>
      <c r="U3827" s="11"/>
      <c r="V3827" s="11"/>
      <c r="W3827" s="11"/>
    </row>
    <row r="3828" spans="1:23" ht="12.75" x14ac:dyDescent="0.2">
      <c r="A3828" s="5"/>
      <c r="B3828" s="5"/>
      <c r="C3828" s="9"/>
      <c r="D3828" s="9"/>
      <c r="E3828" s="9"/>
      <c r="F3828" s="9"/>
      <c r="G3828" s="9"/>
      <c r="H3828" s="9"/>
      <c r="U3828" s="11"/>
      <c r="V3828" s="11"/>
      <c r="W3828" s="11"/>
    </row>
    <row r="3829" spans="1:23" ht="12.75" x14ac:dyDescent="0.2">
      <c r="A3829" s="5"/>
      <c r="B3829" s="5"/>
      <c r="C3829" s="9"/>
      <c r="D3829" s="9"/>
      <c r="E3829" s="9"/>
      <c r="F3829" s="9"/>
      <c r="G3829" s="9"/>
      <c r="H3829" s="9"/>
      <c r="U3829" s="11"/>
      <c r="V3829" s="11"/>
      <c r="W3829" s="11"/>
    </row>
    <row r="3830" spans="1:23" ht="12.75" x14ac:dyDescent="0.2">
      <c r="A3830" s="5"/>
      <c r="B3830" s="5"/>
      <c r="C3830" s="9"/>
      <c r="D3830" s="9"/>
      <c r="E3830" s="9"/>
      <c r="F3830" s="9"/>
      <c r="G3830" s="9"/>
      <c r="H3830" s="9"/>
      <c r="U3830" s="11"/>
      <c r="V3830" s="11"/>
      <c r="W3830" s="11"/>
    </row>
    <row r="3831" spans="1:23" ht="12.75" x14ac:dyDescent="0.2">
      <c r="A3831" s="5"/>
      <c r="B3831" s="5"/>
      <c r="C3831" s="9"/>
      <c r="D3831" s="9"/>
      <c r="E3831" s="9"/>
      <c r="F3831" s="9"/>
      <c r="G3831" s="9"/>
      <c r="H3831" s="9"/>
      <c r="U3831" s="11"/>
      <c r="V3831" s="11"/>
      <c r="W3831" s="11"/>
    </row>
    <row r="3832" spans="1:23" ht="12.75" x14ac:dyDescent="0.2">
      <c r="A3832" s="5"/>
      <c r="B3832" s="5"/>
      <c r="C3832" s="9"/>
      <c r="D3832" s="9"/>
      <c r="E3832" s="9"/>
      <c r="F3832" s="9"/>
      <c r="G3832" s="9"/>
      <c r="H3832" s="9"/>
      <c r="U3832" s="11"/>
      <c r="V3832" s="11"/>
      <c r="W3832" s="11"/>
    </row>
    <row r="3833" spans="1:23" ht="12.75" x14ac:dyDescent="0.2">
      <c r="A3833" s="5"/>
      <c r="B3833" s="5"/>
      <c r="C3833" s="9"/>
      <c r="D3833" s="9"/>
      <c r="E3833" s="9"/>
      <c r="F3833" s="9"/>
      <c r="G3833" s="9"/>
      <c r="H3833" s="9"/>
      <c r="U3833" s="11"/>
      <c r="V3833" s="11"/>
      <c r="W3833" s="11"/>
    </row>
    <row r="3834" spans="1:23" ht="12.75" x14ac:dyDescent="0.2">
      <c r="A3834" s="5"/>
      <c r="B3834" s="5"/>
      <c r="C3834" s="9"/>
      <c r="D3834" s="9"/>
      <c r="E3834" s="9"/>
      <c r="F3834" s="9"/>
      <c r="G3834" s="9"/>
      <c r="H3834" s="9"/>
      <c r="U3834" s="11"/>
      <c r="V3834" s="11"/>
      <c r="W3834" s="11"/>
    </row>
    <row r="3835" spans="1:23" ht="12.75" x14ac:dyDescent="0.2">
      <c r="A3835" s="5"/>
      <c r="B3835" s="5"/>
      <c r="C3835" s="9"/>
      <c r="D3835" s="9"/>
      <c r="E3835" s="9"/>
      <c r="F3835" s="9"/>
      <c r="G3835" s="9"/>
      <c r="H3835" s="9"/>
      <c r="U3835" s="11"/>
      <c r="V3835" s="11"/>
      <c r="W3835" s="11"/>
    </row>
    <row r="3836" spans="1:23" ht="12.75" x14ac:dyDescent="0.2">
      <c r="A3836" s="5"/>
      <c r="B3836" s="5"/>
      <c r="C3836" s="9"/>
      <c r="D3836" s="9"/>
      <c r="E3836" s="9"/>
      <c r="F3836" s="9"/>
      <c r="G3836" s="9"/>
      <c r="H3836" s="9"/>
      <c r="U3836" s="11"/>
      <c r="V3836" s="11"/>
      <c r="W3836" s="11"/>
    </row>
    <row r="3837" spans="1:23" ht="12.75" x14ac:dyDescent="0.2">
      <c r="A3837" s="5"/>
      <c r="B3837" s="5"/>
      <c r="C3837" s="9"/>
      <c r="D3837" s="9"/>
      <c r="E3837" s="9"/>
      <c r="F3837" s="9"/>
      <c r="G3837" s="9"/>
      <c r="H3837" s="9"/>
      <c r="U3837" s="11"/>
      <c r="V3837" s="11"/>
      <c r="W3837" s="11"/>
    </row>
    <row r="3838" spans="1:23" ht="12.75" x14ac:dyDescent="0.2">
      <c r="A3838" s="5"/>
      <c r="B3838" s="5"/>
      <c r="C3838" s="9"/>
      <c r="D3838" s="9"/>
      <c r="E3838" s="9"/>
      <c r="F3838" s="9"/>
      <c r="G3838" s="9"/>
      <c r="H3838" s="9"/>
      <c r="U3838" s="11"/>
      <c r="V3838" s="11"/>
      <c r="W3838" s="11"/>
    </row>
    <row r="3839" spans="1:23" ht="12.75" x14ac:dyDescent="0.2">
      <c r="A3839" s="5"/>
      <c r="B3839" s="5"/>
      <c r="C3839" s="9"/>
      <c r="D3839" s="9"/>
      <c r="E3839" s="9"/>
      <c r="F3839" s="9"/>
      <c r="G3839" s="9"/>
      <c r="H3839" s="9"/>
      <c r="U3839" s="11"/>
      <c r="V3839" s="11"/>
      <c r="W3839" s="11"/>
    </row>
    <row r="3840" spans="1:23" ht="12.75" x14ac:dyDescent="0.2">
      <c r="A3840" s="5"/>
      <c r="B3840" s="5"/>
      <c r="C3840" s="9"/>
      <c r="D3840" s="9"/>
      <c r="E3840" s="9"/>
      <c r="F3840" s="9"/>
      <c r="G3840" s="9"/>
      <c r="H3840" s="9"/>
      <c r="U3840" s="11"/>
      <c r="V3840" s="11"/>
      <c r="W3840" s="11"/>
    </row>
    <row r="3841" spans="1:23" ht="12.75" x14ac:dyDescent="0.2">
      <c r="A3841" s="5"/>
      <c r="B3841" s="5"/>
      <c r="C3841" s="9"/>
      <c r="D3841" s="9"/>
      <c r="E3841" s="9"/>
      <c r="F3841" s="9"/>
      <c r="G3841" s="9"/>
      <c r="H3841" s="9"/>
      <c r="U3841" s="11"/>
      <c r="V3841" s="11"/>
      <c r="W3841" s="11"/>
    </row>
    <row r="3842" spans="1:23" ht="12.75" x14ac:dyDescent="0.2">
      <c r="A3842" s="5"/>
      <c r="B3842" s="5"/>
      <c r="C3842" s="9"/>
      <c r="D3842" s="9"/>
      <c r="E3842" s="9"/>
      <c r="F3842" s="9"/>
      <c r="G3842" s="9"/>
      <c r="H3842" s="9"/>
      <c r="U3842" s="11"/>
      <c r="V3842" s="11"/>
      <c r="W3842" s="11"/>
    </row>
    <row r="3843" spans="1:23" ht="12.75" x14ac:dyDescent="0.2">
      <c r="A3843" s="5"/>
      <c r="B3843" s="5"/>
      <c r="C3843" s="9"/>
      <c r="D3843" s="9"/>
      <c r="E3843" s="9"/>
      <c r="F3843" s="9"/>
      <c r="G3843" s="9"/>
      <c r="H3843" s="9"/>
      <c r="U3843" s="11"/>
      <c r="V3843" s="11"/>
      <c r="W3843" s="11"/>
    </row>
    <row r="3844" spans="1:23" ht="12.75" x14ac:dyDescent="0.2">
      <c r="A3844" s="5"/>
      <c r="B3844" s="5"/>
      <c r="C3844" s="9"/>
      <c r="D3844" s="9"/>
      <c r="E3844" s="9"/>
      <c r="F3844" s="9"/>
      <c r="G3844" s="9"/>
      <c r="H3844" s="9"/>
      <c r="U3844" s="11"/>
      <c r="V3844" s="11"/>
      <c r="W3844" s="11"/>
    </row>
    <row r="3845" spans="1:23" ht="12.75" x14ac:dyDescent="0.2">
      <c r="A3845" s="5"/>
      <c r="B3845" s="5"/>
      <c r="C3845" s="9"/>
      <c r="D3845" s="9"/>
      <c r="E3845" s="9"/>
      <c r="F3845" s="9"/>
      <c r="G3845" s="9"/>
      <c r="H3845" s="9"/>
      <c r="U3845" s="11"/>
      <c r="V3845" s="11"/>
      <c r="W3845" s="11"/>
    </row>
    <row r="3846" spans="1:23" ht="12.75" x14ac:dyDescent="0.2">
      <c r="A3846" s="5"/>
      <c r="B3846" s="5"/>
      <c r="C3846" s="9"/>
      <c r="D3846" s="9"/>
      <c r="E3846" s="9"/>
      <c r="F3846" s="9"/>
      <c r="G3846" s="9"/>
      <c r="H3846" s="9"/>
      <c r="U3846" s="11"/>
      <c r="V3846" s="11"/>
      <c r="W3846" s="11"/>
    </row>
    <row r="3847" spans="1:23" ht="12.75" x14ac:dyDescent="0.2">
      <c r="A3847" s="5"/>
      <c r="B3847" s="5"/>
      <c r="C3847" s="9"/>
      <c r="D3847" s="9"/>
      <c r="E3847" s="9"/>
      <c r="F3847" s="9"/>
      <c r="G3847" s="9"/>
      <c r="H3847" s="9"/>
      <c r="U3847" s="11"/>
      <c r="V3847" s="11"/>
      <c r="W3847" s="11"/>
    </row>
    <row r="3848" spans="1:23" ht="12.75" x14ac:dyDescent="0.2">
      <c r="A3848" s="5"/>
      <c r="B3848" s="5"/>
      <c r="C3848" s="9"/>
      <c r="D3848" s="9"/>
      <c r="E3848" s="9"/>
      <c r="F3848" s="9"/>
      <c r="G3848" s="9"/>
      <c r="H3848" s="9"/>
      <c r="U3848" s="11"/>
      <c r="V3848" s="11"/>
      <c r="W3848" s="11"/>
    </row>
    <row r="3849" spans="1:23" ht="12.75" x14ac:dyDescent="0.2">
      <c r="A3849" s="5"/>
      <c r="B3849" s="5"/>
      <c r="C3849" s="9"/>
      <c r="D3849" s="9"/>
      <c r="E3849" s="9"/>
      <c r="F3849" s="9"/>
      <c r="G3849" s="9"/>
      <c r="H3849" s="9"/>
      <c r="U3849" s="11"/>
      <c r="V3849" s="11"/>
      <c r="W3849" s="11"/>
    </row>
    <row r="3850" spans="1:23" ht="12.75" x14ac:dyDescent="0.2">
      <c r="A3850" s="5"/>
      <c r="B3850" s="5"/>
      <c r="C3850" s="9"/>
      <c r="D3850" s="9"/>
      <c r="E3850" s="9"/>
      <c r="F3850" s="9"/>
      <c r="G3850" s="9"/>
      <c r="H3850" s="9"/>
      <c r="U3850" s="11"/>
      <c r="V3850" s="11"/>
      <c r="W3850" s="11"/>
    </row>
    <row r="3851" spans="1:23" ht="12.75" x14ac:dyDescent="0.2">
      <c r="A3851" s="5"/>
      <c r="B3851" s="5"/>
      <c r="C3851" s="9"/>
      <c r="D3851" s="9"/>
      <c r="E3851" s="9"/>
      <c r="F3851" s="9"/>
      <c r="G3851" s="9"/>
      <c r="H3851" s="9"/>
      <c r="U3851" s="11"/>
      <c r="V3851" s="11"/>
      <c r="W3851" s="11"/>
    </row>
    <row r="3852" spans="1:23" ht="12.75" x14ac:dyDescent="0.2">
      <c r="A3852" s="5"/>
      <c r="B3852" s="5"/>
      <c r="C3852" s="9"/>
      <c r="D3852" s="9"/>
      <c r="E3852" s="9"/>
      <c r="F3852" s="9"/>
      <c r="G3852" s="9"/>
      <c r="H3852" s="9"/>
      <c r="U3852" s="11"/>
      <c r="V3852" s="11"/>
      <c r="W3852" s="11"/>
    </row>
    <row r="3853" spans="1:23" ht="12.75" x14ac:dyDescent="0.2">
      <c r="A3853" s="5"/>
      <c r="B3853" s="5"/>
      <c r="C3853" s="9"/>
      <c r="D3853" s="9"/>
      <c r="E3853" s="9"/>
      <c r="F3853" s="9"/>
      <c r="G3853" s="9"/>
      <c r="H3853" s="9"/>
      <c r="U3853" s="11"/>
      <c r="V3853" s="11"/>
      <c r="W3853" s="11"/>
    </row>
    <row r="3854" spans="1:23" ht="12.75" x14ac:dyDescent="0.2">
      <c r="A3854" s="5"/>
      <c r="B3854" s="5"/>
      <c r="C3854" s="9"/>
      <c r="D3854" s="9"/>
      <c r="E3854" s="9"/>
      <c r="F3854" s="9"/>
      <c r="G3854" s="9"/>
      <c r="H3854" s="9"/>
      <c r="U3854" s="11"/>
      <c r="V3854" s="11"/>
      <c r="W3854" s="11"/>
    </row>
    <row r="3855" spans="1:23" ht="12.75" x14ac:dyDescent="0.2">
      <c r="A3855" s="5"/>
      <c r="B3855" s="5"/>
      <c r="C3855" s="9"/>
      <c r="D3855" s="9"/>
      <c r="E3855" s="9"/>
      <c r="F3855" s="9"/>
      <c r="G3855" s="9"/>
      <c r="H3855" s="9"/>
      <c r="U3855" s="11"/>
      <c r="V3855" s="11"/>
      <c r="W3855" s="11"/>
    </row>
    <row r="3856" spans="1:23" ht="12.75" x14ac:dyDescent="0.2">
      <c r="A3856" s="5"/>
      <c r="B3856" s="5"/>
      <c r="C3856" s="9"/>
      <c r="D3856" s="9"/>
      <c r="E3856" s="9"/>
      <c r="F3856" s="9"/>
      <c r="G3856" s="9"/>
      <c r="H3856" s="9"/>
      <c r="U3856" s="11"/>
      <c r="V3856" s="11"/>
      <c r="W3856" s="11"/>
    </row>
    <row r="3857" spans="1:23" ht="12.75" x14ac:dyDescent="0.2">
      <c r="A3857" s="5"/>
      <c r="B3857" s="5"/>
      <c r="C3857" s="9"/>
      <c r="D3857" s="9"/>
      <c r="E3857" s="9"/>
      <c r="F3857" s="9"/>
      <c r="G3857" s="9"/>
      <c r="H3857" s="9"/>
      <c r="U3857" s="11"/>
      <c r="V3857" s="11"/>
      <c r="W3857" s="11"/>
    </row>
    <row r="3858" spans="1:23" ht="12.75" x14ac:dyDescent="0.2">
      <c r="A3858" s="5"/>
      <c r="B3858" s="5"/>
      <c r="C3858" s="9"/>
      <c r="D3858" s="9"/>
      <c r="E3858" s="9"/>
      <c r="F3858" s="9"/>
      <c r="G3858" s="9"/>
      <c r="H3858" s="9"/>
      <c r="U3858" s="11"/>
      <c r="V3858" s="11"/>
      <c r="W3858" s="11"/>
    </row>
    <row r="3859" spans="1:23" ht="12.75" x14ac:dyDescent="0.2">
      <c r="A3859" s="5"/>
      <c r="B3859" s="5"/>
      <c r="C3859" s="9"/>
      <c r="D3859" s="9"/>
      <c r="E3859" s="9"/>
      <c r="F3859" s="9"/>
      <c r="G3859" s="9"/>
      <c r="H3859" s="9"/>
      <c r="U3859" s="11"/>
      <c r="V3859" s="11"/>
      <c r="W3859" s="11"/>
    </row>
    <row r="3860" spans="1:23" ht="12.75" x14ac:dyDescent="0.2">
      <c r="A3860" s="5"/>
      <c r="B3860" s="5"/>
      <c r="C3860" s="9"/>
      <c r="D3860" s="9"/>
      <c r="E3860" s="9"/>
      <c r="F3860" s="9"/>
      <c r="G3860" s="9"/>
      <c r="H3860" s="9"/>
      <c r="U3860" s="11"/>
      <c r="V3860" s="11"/>
      <c r="W3860" s="11"/>
    </row>
    <row r="3861" spans="1:23" ht="12.75" x14ac:dyDescent="0.2">
      <c r="A3861" s="5"/>
      <c r="B3861" s="5"/>
      <c r="C3861" s="9"/>
      <c r="D3861" s="9"/>
      <c r="E3861" s="9"/>
      <c r="F3861" s="9"/>
      <c r="G3861" s="9"/>
      <c r="H3861" s="9"/>
      <c r="U3861" s="11"/>
      <c r="V3861" s="11"/>
      <c r="W3861" s="11"/>
    </row>
    <row r="3862" spans="1:23" ht="12.75" x14ac:dyDescent="0.2">
      <c r="A3862" s="5"/>
      <c r="B3862" s="5"/>
      <c r="C3862" s="9"/>
      <c r="D3862" s="9"/>
      <c r="E3862" s="9"/>
      <c r="F3862" s="9"/>
      <c r="G3862" s="9"/>
      <c r="H3862" s="9"/>
      <c r="U3862" s="11"/>
      <c r="V3862" s="11"/>
      <c r="W3862" s="11"/>
    </row>
    <row r="3863" spans="1:23" ht="12.75" x14ac:dyDescent="0.2">
      <c r="A3863" s="5"/>
      <c r="B3863" s="5"/>
      <c r="C3863" s="9"/>
      <c r="D3863" s="9"/>
      <c r="E3863" s="9"/>
      <c r="F3863" s="9"/>
      <c r="G3863" s="9"/>
      <c r="H3863" s="9"/>
      <c r="U3863" s="11"/>
      <c r="V3863" s="11"/>
      <c r="W3863" s="11"/>
    </row>
    <row r="3864" spans="1:23" ht="12.75" x14ac:dyDescent="0.2">
      <c r="A3864" s="5"/>
      <c r="B3864" s="5"/>
      <c r="C3864" s="9"/>
      <c r="D3864" s="9"/>
      <c r="E3864" s="9"/>
      <c r="F3864" s="9"/>
      <c r="G3864" s="9"/>
      <c r="H3864" s="9"/>
      <c r="U3864" s="11"/>
      <c r="V3864" s="11"/>
      <c r="W3864" s="11"/>
    </row>
    <row r="3865" spans="1:23" ht="12.75" x14ac:dyDescent="0.2">
      <c r="A3865" s="5"/>
      <c r="B3865" s="5"/>
      <c r="C3865" s="9"/>
      <c r="D3865" s="9"/>
      <c r="E3865" s="9"/>
      <c r="F3865" s="9"/>
      <c r="G3865" s="9"/>
      <c r="H3865" s="9"/>
      <c r="U3865" s="11"/>
      <c r="V3865" s="11"/>
      <c r="W3865" s="11"/>
    </row>
    <row r="3866" spans="1:23" ht="12.75" x14ac:dyDescent="0.2">
      <c r="A3866" s="5"/>
      <c r="B3866" s="5"/>
      <c r="C3866" s="9"/>
      <c r="D3866" s="9"/>
      <c r="E3866" s="9"/>
      <c r="F3866" s="9"/>
      <c r="G3866" s="9"/>
      <c r="H3866" s="9"/>
      <c r="U3866" s="11"/>
      <c r="V3866" s="11"/>
      <c r="W3866" s="11"/>
    </row>
    <row r="3867" spans="1:23" ht="12.75" x14ac:dyDescent="0.2">
      <c r="A3867" s="5"/>
      <c r="B3867" s="5"/>
      <c r="C3867" s="9"/>
      <c r="D3867" s="9"/>
      <c r="E3867" s="9"/>
      <c r="F3867" s="9"/>
      <c r="G3867" s="9"/>
      <c r="H3867" s="9"/>
      <c r="U3867" s="11"/>
      <c r="V3867" s="11"/>
      <c r="W3867" s="11"/>
    </row>
    <row r="3868" spans="1:23" ht="12.75" x14ac:dyDescent="0.2">
      <c r="A3868" s="5"/>
      <c r="B3868" s="5"/>
      <c r="C3868" s="9"/>
      <c r="D3868" s="9"/>
      <c r="E3868" s="9"/>
      <c r="F3868" s="9"/>
      <c r="G3868" s="9"/>
      <c r="H3868" s="9"/>
      <c r="U3868" s="11"/>
      <c r="V3868" s="11"/>
      <c r="W3868" s="11"/>
    </row>
    <row r="3869" spans="1:23" ht="12.75" x14ac:dyDescent="0.2">
      <c r="A3869" s="5"/>
      <c r="B3869" s="5"/>
      <c r="C3869" s="9"/>
      <c r="D3869" s="9"/>
      <c r="E3869" s="9"/>
      <c r="F3869" s="9"/>
      <c r="G3869" s="9"/>
      <c r="H3869" s="9"/>
      <c r="U3869" s="11"/>
      <c r="V3869" s="11"/>
      <c r="W3869" s="11"/>
    </row>
    <row r="3870" spans="1:23" ht="12.75" x14ac:dyDescent="0.2">
      <c r="A3870" s="5"/>
      <c r="B3870" s="5"/>
      <c r="C3870" s="9"/>
      <c r="D3870" s="9"/>
      <c r="E3870" s="9"/>
      <c r="F3870" s="9"/>
      <c r="G3870" s="9"/>
      <c r="H3870" s="9"/>
      <c r="U3870" s="11"/>
      <c r="V3870" s="11"/>
      <c r="W3870" s="11"/>
    </row>
    <row r="3871" spans="1:23" ht="12.75" x14ac:dyDescent="0.2">
      <c r="A3871" s="5"/>
      <c r="B3871" s="5"/>
      <c r="C3871" s="9"/>
      <c r="D3871" s="9"/>
      <c r="E3871" s="9"/>
      <c r="F3871" s="9"/>
      <c r="G3871" s="9"/>
      <c r="H3871" s="9"/>
      <c r="U3871" s="11"/>
      <c r="V3871" s="11"/>
      <c r="W3871" s="11"/>
    </row>
    <row r="3872" spans="1:23" ht="12.75" x14ac:dyDescent="0.2">
      <c r="A3872" s="5"/>
      <c r="B3872" s="5"/>
      <c r="C3872" s="9"/>
      <c r="D3872" s="9"/>
      <c r="E3872" s="9"/>
      <c r="F3872" s="9"/>
      <c r="G3872" s="9"/>
      <c r="H3872" s="9"/>
      <c r="U3872" s="11"/>
      <c r="V3872" s="11"/>
      <c r="W3872" s="11"/>
    </row>
    <row r="3873" spans="1:23" ht="12.75" x14ac:dyDescent="0.2">
      <c r="A3873" s="5"/>
      <c r="B3873" s="5"/>
      <c r="C3873" s="9"/>
      <c r="D3873" s="9"/>
      <c r="E3873" s="9"/>
      <c r="F3873" s="9"/>
      <c r="G3873" s="9"/>
      <c r="H3873" s="9"/>
      <c r="U3873" s="11"/>
      <c r="V3873" s="11"/>
      <c r="W3873" s="11"/>
    </row>
    <row r="3874" spans="1:23" ht="12.75" x14ac:dyDescent="0.2">
      <c r="A3874" s="5"/>
      <c r="B3874" s="5"/>
      <c r="C3874" s="9"/>
      <c r="D3874" s="9"/>
      <c r="E3874" s="9"/>
      <c r="F3874" s="9"/>
      <c r="G3874" s="9"/>
      <c r="H3874" s="9"/>
      <c r="U3874" s="11"/>
      <c r="V3874" s="11"/>
      <c r="W3874" s="11"/>
    </row>
    <row r="3875" spans="1:23" ht="12.75" x14ac:dyDescent="0.2">
      <c r="A3875" s="5"/>
      <c r="B3875" s="5"/>
      <c r="C3875" s="9"/>
      <c r="D3875" s="9"/>
      <c r="E3875" s="9"/>
      <c r="F3875" s="9"/>
      <c r="G3875" s="9"/>
      <c r="H3875" s="9"/>
      <c r="U3875" s="11"/>
      <c r="V3875" s="11"/>
      <c r="W3875" s="11"/>
    </row>
    <row r="3876" spans="1:23" ht="12.75" x14ac:dyDescent="0.2">
      <c r="A3876" s="5"/>
      <c r="B3876" s="5"/>
      <c r="C3876" s="9"/>
      <c r="D3876" s="9"/>
      <c r="E3876" s="9"/>
      <c r="F3876" s="9"/>
      <c r="G3876" s="9"/>
      <c r="H3876" s="9"/>
      <c r="U3876" s="11"/>
      <c r="V3876" s="11"/>
      <c r="W3876" s="11"/>
    </row>
    <row r="3877" spans="1:23" ht="12.75" x14ac:dyDescent="0.2">
      <c r="A3877" s="5"/>
      <c r="B3877" s="5"/>
      <c r="C3877" s="9"/>
      <c r="D3877" s="9"/>
      <c r="E3877" s="9"/>
      <c r="F3877" s="9"/>
      <c r="G3877" s="9"/>
      <c r="H3877" s="9"/>
      <c r="U3877" s="11"/>
      <c r="V3877" s="11"/>
      <c r="W3877" s="11"/>
    </row>
    <row r="3878" spans="1:23" ht="12.75" x14ac:dyDescent="0.2">
      <c r="A3878" s="5"/>
      <c r="B3878" s="5"/>
      <c r="C3878" s="9"/>
      <c r="D3878" s="9"/>
      <c r="E3878" s="9"/>
      <c r="F3878" s="9"/>
      <c r="G3878" s="9"/>
      <c r="H3878" s="9"/>
      <c r="U3878" s="11"/>
      <c r="V3878" s="11"/>
      <c r="W3878" s="11"/>
    </row>
    <row r="3879" spans="1:23" ht="12.75" x14ac:dyDescent="0.2">
      <c r="A3879" s="5"/>
      <c r="B3879" s="5"/>
      <c r="C3879" s="9"/>
      <c r="D3879" s="9"/>
      <c r="E3879" s="9"/>
      <c r="F3879" s="9"/>
      <c r="G3879" s="9"/>
      <c r="H3879" s="9"/>
      <c r="U3879" s="11"/>
      <c r="V3879" s="11"/>
      <c r="W3879" s="11"/>
    </row>
    <row r="3880" spans="1:23" ht="12.75" x14ac:dyDescent="0.2">
      <c r="A3880" s="5"/>
      <c r="B3880" s="5"/>
      <c r="C3880" s="9"/>
      <c r="D3880" s="9"/>
      <c r="E3880" s="9"/>
      <c r="F3880" s="9"/>
      <c r="G3880" s="9"/>
      <c r="H3880" s="9"/>
      <c r="U3880" s="11"/>
      <c r="V3880" s="11"/>
      <c r="W3880" s="11"/>
    </row>
    <row r="3881" spans="1:23" ht="12.75" x14ac:dyDescent="0.2">
      <c r="A3881" s="5"/>
      <c r="B3881" s="5"/>
      <c r="C3881" s="9"/>
      <c r="D3881" s="9"/>
      <c r="E3881" s="9"/>
      <c r="F3881" s="9"/>
      <c r="G3881" s="9"/>
      <c r="H3881" s="9"/>
      <c r="U3881" s="11"/>
      <c r="V3881" s="11"/>
      <c r="W3881" s="11"/>
    </row>
    <row r="3882" spans="1:23" ht="12.75" x14ac:dyDescent="0.2">
      <c r="A3882" s="5"/>
      <c r="B3882" s="5"/>
      <c r="C3882" s="9"/>
      <c r="D3882" s="9"/>
      <c r="E3882" s="9"/>
      <c r="F3882" s="9"/>
      <c r="G3882" s="9"/>
      <c r="H3882" s="9"/>
      <c r="U3882" s="11"/>
      <c r="V3882" s="11"/>
      <c r="W3882" s="11"/>
    </row>
    <row r="3883" spans="1:23" ht="12.75" x14ac:dyDescent="0.2">
      <c r="A3883" s="5"/>
      <c r="B3883" s="5"/>
      <c r="C3883" s="9"/>
      <c r="D3883" s="9"/>
      <c r="E3883" s="9"/>
      <c r="F3883" s="9"/>
      <c r="G3883" s="9"/>
      <c r="H3883" s="9"/>
      <c r="U3883" s="11"/>
      <c r="V3883" s="11"/>
      <c r="W3883" s="11"/>
    </row>
    <row r="3884" spans="1:23" ht="12.75" x14ac:dyDescent="0.2">
      <c r="A3884" s="5"/>
      <c r="B3884" s="5"/>
      <c r="C3884" s="9"/>
      <c r="D3884" s="9"/>
      <c r="E3884" s="9"/>
      <c r="F3884" s="9"/>
      <c r="G3884" s="9"/>
      <c r="H3884" s="9"/>
      <c r="U3884" s="11"/>
      <c r="V3884" s="11"/>
      <c r="W3884" s="11"/>
    </row>
    <row r="3885" spans="1:23" ht="12.75" x14ac:dyDescent="0.2">
      <c r="A3885" s="5"/>
      <c r="B3885" s="5"/>
      <c r="C3885" s="9"/>
      <c r="D3885" s="9"/>
      <c r="E3885" s="9"/>
      <c r="F3885" s="9"/>
      <c r="G3885" s="9"/>
      <c r="H3885" s="9"/>
      <c r="U3885" s="11"/>
      <c r="V3885" s="11"/>
      <c r="W3885" s="11"/>
    </row>
    <row r="3886" spans="1:23" ht="12.75" x14ac:dyDescent="0.2">
      <c r="A3886" s="5"/>
      <c r="B3886" s="5"/>
      <c r="C3886" s="9"/>
      <c r="D3886" s="9"/>
      <c r="E3886" s="9"/>
      <c r="F3886" s="9"/>
      <c r="G3886" s="9"/>
      <c r="H3886" s="9"/>
      <c r="U3886" s="11"/>
      <c r="V3886" s="11"/>
      <c r="W3886" s="11"/>
    </row>
    <row r="3887" spans="1:23" ht="12.75" x14ac:dyDescent="0.2">
      <c r="A3887" s="5"/>
      <c r="B3887" s="5"/>
      <c r="C3887" s="9"/>
      <c r="D3887" s="9"/>
      <c r="E3887" s="9"/>
      <c r="F3887" s="9"/>
      <c r="G3887" s="9"/>
      <c r="H3887" s="9"/>
      <c r="U3887" s="11"/>
      <c r="V3887" s="11"/>
      <c r="W3887" s="11"/>
    </row>
    <row r="3888" spans="1:23" ht="12.75" x14ac:dyDescent="0.2">
      <c r="A3888" s="5"/>
      <c r="B3888" s="5"/>
      <c r="C3888" s="9"/>
      <c r="D3888" s="9"/>
      <c r="E3888" s="9"/>
      <c r="F3888" s="9"/>
      <c r="G3888" s="9"/>
      <c r="H3888" s="9"/>
      <c r="U3888" s="11"/>
      <c r="V3888" s="11"/>
      <c r="W3888" s="11"/>
    </row>
    <row r="3889" spans="1:23" ht="12.75" x14ac:dyDescent="0.2">
      <c r="A3889" s="5"/>
      <c r="B3889" s="5"/>
      <c r="C3889" s="9"/>
      <c r="D3889" s="9"/>
      <c r="E3889" s="9"/>
      <c r="F3889" s="9"/>
      <c r="G3889" s="9"/>
      <c r="H3889" s="9"/>
      <c r="U3889" s="11"/>
      <c r="V3889" s="11"/>
      <c r="W3889" s="11"/>
    </row>
    <row r="3890" spans="1:23" ht="12.75" x14ac:dyDescent="0.2">
      <c r="A3890" s="5"/>
      <c r="B3890" s="5"/>
      <c r="C3890" s="9"/>
      <c r="D3890" s="9"/>
      <c r="E3890" s="9"/>
      <c r="F3890" s="9"/>
      <c r="G3890" s="9"/>
      <c r="H3890" s="9"/>
      <c r="U3890" s="11"/>
      <c r="V3890" s="11"/>
      <c r="W3890" s="11"/>
    </row>
    <row r="3891" spans="1:23" ht="12.75" x14ac:dyDescent="0.2">
      <c r="A3891" s="5"/>
      <c r="B3891" s="5"/>
      <c r="C3891" s="9"/>
      <c r="D3891" s="9"/>
      <c r="E3891" s="9"/>
      <c r="F3891" s="9"/>
      <c r="G3891" s="9"/>
      <c r="H3891" s="9"/>
      <c r="U3891" s="11"/>
      <c r="V3891" s="11"/>
      <c r="W3891" s="11"/>
    </row>
    <row r="3892" spans="1:23" ht="12.75" x14ac:dyDescent="0.2">
      <c r="A3892" s="5"/>
      <c r="B3892" s="5"/>
      <c r="C3892" s="9"/>
      <c r="D3892" s="9"/>
      <c r="E3892" s="9"/>
      <c r="F3892" s="9"/>
      <c r="G3892" s="9"/>
      <c r="H3892" s="9"/>
      <c r="U3892" s="11"/>
      <c r="V3892" s="11"/>
      <c r="W3892" s="11"/>
    </row>
    <row r="3893" spans="1:23" ht="12.75" x14ac:dyDescent="0.2">
      <c r="A3893" s="5"/>
      <c r="B3893" s="5"/>
      <c r="C3893" s="9"/>
      <c r="D3893" s="9"/>
      <c r="E3893" s="9"/>
      <c r="F3893" s="9"/>
      <c r="G3893" s="9"/>
      <c r="H3893" s="9"/>
      <c r="U3893" s="11"/>
      <c r="V3893" s="11"/>
      <c r="W3893" s="11"/>
    </row>
    <row r="3894" spans="1:23" ht="12.75" x14ac:dyDescent="0.2">
      <c r="A3894" s="5"/>
      <c r="B3894" s="5"/>
      <c r="C3894" s="9"/>
      <c r="D3894" s="9"/>
      <c r="E3894" s="9"/>
      <c r="F3894" s="9"/>
      <c r="G3894" s="9"/>
      <c r="H3894" s="9"/>
      <c r="U3894" s="11"/>
      <c r="V3894" s="11"/>
      <c r="W3894" s="11"/>
    </row>
    <row r="3895" spans="1:23" ht="12.75" x14ac:dyDescent="0.2">
      <c r="A3895" s="5"/>
      <c r="B3895" s="5"/>
      <c r="C3895" s="9"/>
      <c r="D3895" s="9"/>
      <c r="E3895" s="9"/>
      <c r="F3895" s="9"/>
      <c r="G3895" s="9"/>
      <c r="H3895" s="9"/>
      <c r="U3895" s="11"/>
      <c r="V3895" s="11"/>
      <c r="W3895" s="11"/>
    </row>
    <row r="3896" spans="1:23" ht="12.75" x14ac:dyDescent="0.2">
      <c r="A3896" s="5"/>
      <c r="B3896" s="5"/>
      <c r="C3896" s="9"/>
      <c r="D3896" s="9"/>
      <c r="E3896" s="9"/>
      <c r="F3896" s="9"/>
      <c r="G3896" s="9"/>
      <c r="H3896" s="9"/>
      <c r="U3896" s="11"/>
      <c r="V3896" s="11"/>
      <c r="W3896" s="11"/>
    </row>
    <row r="3897" spans="1:23" ht="12.75" x14ac:dyDescent="0.2">
      <c r="A3897" s="5"/>
      <c r="B3897" s="5"/>
      <c r="C3897" s="9"/>
      <c r="D3897" s="9"/>
      <c r="E3897" s="9"/>
      <c r="F3897" s="9"/>
      <c r="G3897" s="9"/>
      <c r="H3897" s="9"/>
      <c r="U3897" s="11"/>
      <c r="V3897" s="11"/>
      <c r="W3897" s="11"/>
    </row>
    <row r="3898" spans="1:23" ht="12.75" x14ac:dyDescent="0.2">
      <c r="A3898" s="5"/>
      <c r="B3898" s="5"/>
      <c r="C3898" s="9"/>
      <c r="D3898" s="9"/>
      <c r="E3898" s="9"/>
      <c r="F3898" s="9"/>
      <c r="G3898" s="9"/>
      <c r="H3898" s="9"/>
      <c r="U3898" s="11"/>
      <c r="V3898" s="11"/>
      <c r="W3898" s="11"/>
    </row>
    <row r="3899" spans="1:23" ht="12.75" x14ac:dyDescent="0.2">
      <c r="A3899" s="5"/>
      <c r="B3899" s="5"/>
      <c r="C3899" s="9"/>
      <c r="D3899" s="9"/>
      <c r="E3899" s="9"/>
      <c r="F3899" s="9"/>
      <c r="G3899" s="9"/>
      <c r="H3899" s="9"/>
      <c r="U3899" s="11"/>
      <c r="V3899" s="11"/>
      <c r="W3899" s="11"/>
    </row>
    <row r="3900" spans="1:23" ht="12.75" x14ac:dyDescent="0.2">
      <c r="A3900" s="5"/>
      <c r="B3900" s="5"/>
      <c r="C3900" s="9"/>
      <c r="D3900" s="9"/>
      <c r="E3900" s="9"/>
      <c r="F3900" s="9"/>
      <c r="G3900" s="9"/>
      <c r="H3900" s="9"/>
      <c r="U3900" s="11"/>
      <c r="V3900" s="11"/>
      <c r="W3900" s="11"/>
    </row>
    <row r="3901" spans="1:23" ht="12.75" x14ac:dyDescent="0.2">
      <c r="A3901" s="5"/>
      <c r="B3901" s="5"/>
      <c r="C3901" s="9"/>
      <c r="D3901" s="9"/>
      <c r="E3901" s="9"/>
      <c r="F3901" s="9"/>
      <c r="G3901" s="9"/>
      <c r="H3901" s="9"/>
      <c r="U3901" s="11"/>
      <c r="V3901" s="11"/>
      <c r="W3901" s="11"/>
    </row>
    <row r="3902" spans="1:23" ht="12.75" x14ac:dyDescent="0.2">
      <c r="A3902" s="5"/>
      <c r="B3902" s="5"/>
      <c r="C3902" s="9"/>
      <c r="D3902" s="9"/>
      <c r="E3902" s="9"/>
      <c r="F3902" s="9"/>
      <c r="G3902" s="9"/>
      <c r="H3902" s="9"/>
      <c r="U3902" s="11"/>
      <c r="V3902" s="11"/>
      <c r="W3902" s="11"/>
    </row>
    <row r="3903" spans="1:23" ht="12.75" x14ac:dyDescent="0.2">
      <c r="A3903" s="5"/>
      <c r="B3903" s="5"/>
      <c r="C3903" s="9"/>
      <c r="D3903" s="9"/>
      <c r="E3903" s="9"/>
      <c r="F3903" s="9"/>
      <c r="G3903" s="9"/>
      <c r="H3903" s="9"/>
      <c r="U3903" s="11"/>
      <c r="V3903" s="11"/>
      <c r="W3903" s="11"/>
    </row>
    <row r="3904" spans="1:23" ht="12.75" x14ac:dyDescent="0.2">
      <c r="A3904" s="5"/>
      <c r="B3904" s="5"/>
      <c r="C3904" s="9"/>
      <c r="D3904" s="9"/>
      <c r="E3904" s="9"/>
      <c r="F3904" s="9"/>
      <c r="G3904" s="9"/>
      <c r="H3904" s="9"/>
      <c r="U3904" s="11"/>
      <c r="V3904" s="11"/>
      <c r="W3904" s="11"/>
    </row>
    <row r="3905" spans="1:23" ht="12.75" x14ac:dyDescent="0.2">
      <c r="A3905" s="5"/>
      <c r="B3905" s="5"/>
      <c r="C3905" s="9"/>
      <c r="D3905" s="9"/>
      <c r="E3905" s="9"/>
      <c r="F3905" s="9"/>
      <c r="G3905" s="9"/>
      <c r="H3905" s="9"/>
      <c r="U3905" s="11"/>
      <c r="V3905" s="11"/>
      <c r="W3905" s="11"/>
    </row>
    <row r="3906" spans="1:23" ht="12.75" x14ac:dyDescent="0.2">
      <c r="A3906" s="5"/>
      <c r="B3906" s="5"/>
      <c r="C3906" s="9"/>
      <c r="D3906" s="9"/>
      <c r="E3906" s="9"/>
      <c r="F3906" s="9"/>
      <c r="G3906" s="9"/>
      <c r="H3906" s="9"/>
      <c r="U3906" s="11"/>
      <c r="V3906" s="11"/>
      <c r="W3906" s="11"/>
    </row>
    <row r="3907" spans="1:23" ht="12.75" x14ac:dyDescent="0.2">
      <c r="A3907" s="5"/>
      <c r="B3907" s="5"/>
      <c r="C3907" s="9"/>
      <c r="D3907" s="9"/>
      <c r="E3907" s="9"/>
      <c r="F3907" s="9"/>
      <c r="G3907" s="9"/>
      <c r="H3907" s="9"/>
      <c r="U3907" s="11"/>
      <c r="V3907" s="11"/>
      <c r="W3907" s="11"/>
    </row>
    <row r="3908" spans="1:23" ht="12.75" x14ac:dyDescent="0.2">
      <c r="A3908" s="5"/>
      <c r="B3908" s="5"/>
      <c r="C3908" s="9"/>
      <c r="D3908" s="9"/>
      <c r="E3908" s="9"/>
      <c r="F3908" s="9"/>
      <c r="G3908" s="9"/>
      <c r="H3908" s="9"/>
      <c r="U3908" s="11"/>
      <c r="V3908" s="11"/>
      <c r="W3908" s="11"/>
    </row>
    <row r="3909" spans="1:23" ht="12.75" x14ac:dyDescent="0.2">
      <c r="A3909" s="5"/>
      <c r="B3909" s="5"/>
      <c r="C3909" s="9"/>
      <c r="D3909" s="9"/>
      <c r="E3909" s="9"/>
      <c r="F3909" s="9"/>
      <c r="G3909" s="9"/>
      <c r="H3909" s="9"/>
      <c r="U3909" s="11"/>
      <c r="V3909" s="11"/>
      <c r="W3909" s="11"/>
    </row>
    <row r="3910" spans="1:23" ht="12.75" x14ac:dyDescent="0.2">
      <c r="A3910" s="5"/>
      <c r="B3910" s="5"/>
      <c r="C3910" s="9"/>
      <c r="D3910" s="9"/>
      <c r="E3910" s="9"/>
      <c r="F3910" s="9"/>
      <c r="G3910" s="9"/>
      <c r="H3910" s="9"/>
      <c r="U3910" s="11"/>
      <c r="V3910" s="11"/>
      <c r="W3910" s="11"/>
    </row>
    <row r="3911" spans="1:23" ht="12.75" x14ac:dyDescent="0.2">
      <c r="A3911" s="5"/>
      <c r="B3911" s="5"/>
      <c r="C3911" s="9"/>
      <c r="D3911" s="9"/>
      <c r="E3911" s="9"/>
      <c r="F3911" s="9"/>
      <c r="G3911" s="9"/>
      <c r="H3911" s="9"/>
      <c r="U3911" s="11"/>
      <c r="V3911" s="11"/>
      <c r="W3911" s="11"/>
    </row>
    <row r="3912" spans="1:23" ht="12.75" x14ac:dyDescent="0.2">
      <c r="A3912" s="5"/>
      <c r="B3912" s="5"/>
      <c r="C3912" s="9"/>
      <c r="D3912" s="9"/>
      <c r="E3912" s="9"/>
      <c r="F3912" s="9"/>
      <c r="G3912" s="9"/>
      <c r="H3912" s="9"/>
      <c r="U3912" s="11"/>
      <c r="V3912" s="11"/>
      <c r="W3912" s="11"/>
    </row>
    <row r="3913" spans="1:23" ht="12.75" x14ac:dyDescent="0.2">
      <c r="A3913" s="5"/>
      <c r="B3913" s="5"/>
      <c r="C3913" s="9"/>
      <c r="D3913" s="9"/>
      <c r="E3913" s="9"/>
      <c r="F3913" s="9"/>
      <c r="G3913" s="9"/>
      <c r="H3913" s="9"/>
      <c r="U3913" s="11"/>
      <c r="V3913" s="11"/>
      <c r="W3913" s="11"/>
    </row>
    <row r="3914" spans="1:23" ht="12.75" x14ac:dyDescent="0.2">
      <c r="A3914" s="5"/>
      <c r="B3914" s="5"/>
      <c r="C3914" s="9"/>
      <c r="D3914" s="9"/>
      <c r="E3914" s="9"/>
      <c r="F3914" s="9"/>
      <c r="G3914" s="9"/>
      <c r="H3914" s="9"/>
      <c r="U3914" s="11"/>
      <c r="V3914" s="11"/>
      <c r="W3914" s="11"/>
    </row>
    <row r="3915" spans="1:23" ht="12.75" x14ac:dyDescent="0.2">
      <c r="A3915" s="5"/>
      <c r="B3915" s="5"/>
      <c r="C3915" s="9"/>
      <c r="D3915" s="9"/>
      <c r="E3915" s="9"/>
      <c r="F3915" s="9"/>
      <c r="G3915" s="9"/>
      <c r="H3915" s="9"/>
      <c r="U3915" s="11"/>
      <c r="V3915" s="11"/>
      <c r="W3915" s="11"/>
    </row>
    <row r="3916" spans="1:23" ht="12.75" x14ac:dyDescent="0.2">
      <c r="A3916" s="5"/>
      <c r="B3916" s="5"/>
      <c r="C3916" s="9"/>
      <c r="D3916" s="9"/>
      <c r="E3916" s="9"/>
      <c r="F3916" s="9"/>
      <c r="G3916" s="9"/>
      <c r="H3916" s="9"/>
      <c r="U3916" s="11"/>
      <c r="V3916" s="11"/>
      <c r="W3916" s="11"/>
    </row>
    <row r="3917" spans="1:23" ht="12.75" x14ac:dyDescent="0.2">
      <c r="A3917" s="5"/>
      <c r="B3917" s="5"/>
      <c r="C3917" s="9"/>
      <c r="D3917" s="9"/>
      <c r="E3917" s="9"/>
      <c r="F3917" s="9"/>
      <c r="G3917" s="9"/>
      <c r="H3917" s="9"/>
      <c r="U3917" s="11"/>
      <c r="V3917" s="11"/>
      <c r="W3917" s="11"/>
    </row>
    <row r="3918" spans="1:23" ht="12.75" x14ac:dyDescent="0.2">
      <c r="A3918" s="5"/>
      <c r="B3918" s="5"/>
      <c r="C3918" s="9"/>
      <c r="D3918" s="9"/>
      <c r="E3918" s="9"/>
      <c r="F3918" s="9"/>
      <c r="G3918" s="9"/>
      <c r="H3918" s="9"/>
      <c r="U3918" s="11"/>
      <c r="V3918" s="11"/>
      <c r="W3918" s="11"/>
    </row>
    <row r="3919" spans="1:23" ht="12.75" x14ac:dyDescent="0.2">
      <c r="A3919" s="5"/>
      <c r="B3919" s="5"/>
      <c r="C3919" s="9"/>
      <c r="D3919" s="9"/>
      <c r="E3919" s="9"/>
      <c r="F3919" s="9"/>
      <c r="G3919" s="9"/>
      <c r="H3919" s="9"/>
      <c r="U3919" s="11"/>
      <c r="V3919" s="11"/>
      <c r="W3919" s="11"/>
    </row>
    <row r="3920" spans="1:23" ht="12.75" x14ac:dyDescent="0.2">
      <c r="A3920" s="5"/>
      <c r="B3920" s="5"/>
      <c r="C3920" s="9"/>
      <c r="D3920" s="9"/>
      <c r="E3920" s="9"/>
      <c r="F3920" s="9"/>
      <c r="G3920" s="9"/>
      <c r="H3920" s="9"/>
      <c r="U3920" s="11"/>
      <c r="V3920" s="11"/>
      <c r="W3920" s="11"/>
    </row>
    <row r="3921" spans="1:23" ht="12.75" x14ac:dyDescent="0.2">
      <c r="A3921" s="5"/>
      <c r="B3921" s="5"/>
      <c r="C3921" s="9"/>
      <c r="D3921" s="9"/>
      <c r="E3921" s="9"/>
      <c r="F3921" s="9"/>
      <c r="G3921" s="9"/>
      <c r="H3921" s="9"/>
      <c r="U3921" s="11"/>
      <c r="V3921" s="11"/>
      <c r="W3921" s="11"/>
    </row>
    <row r="3922" spans="1:23" ht="12.75" x14ac:dyDescent="0.2">
      <c r="A3922" s="5"/>
      <c r="B3922" s="5"/>
      <c r="C3922" s="9"/>
      <c r="D3922" s="9"/>
      <c r="E3922" s="9"/>
      <c r="F3922" s="9"/>
      <c r="G3922" s="9"/>
      <c r="H3922" s="9"/>
      <c r="U3922" s="11"/>
      <c r="V3922" s="11"/>
      <c r="W3922" s="11"/>
    </row>
    <row r="3923" spans="1:23" ht="12.75" x14ac:dyDescent="0.2">
      <c r="A3923" s="5"/>
      <c r="B3923" s="5"/>
      <c r="C3923" s="9"/>
      <c r="D3923" s="9"/>
      <c r="E3923" s="9"/>
      <c r="F3923" s="9"/>
      <c r="G3923" s="9"/>
      <c r="H3923" s="9"/>
      <c r="U3923" s="11"/>
      <c r="V3923" s="11"/>
      <c r="W3923" s="11"/>
    </row>
    <row r="3924" spans="1:23" ht="12.75" x14ac:dyDescent="0.2">
      <c r="A3924" s="5"/>
      <c r="B3924" s="5"/>
      <c r="C3924" s="9"/>
      <c r="D3924" s="9"/>
      <c r="E3924" s="9"/>
      <c r="F3924" s="9"/>
      <c r="G3924" s="9"/>
      <c r="H3924" s="9"/>
      <c r="U3924" s="11"/>
      <c r="V3924" s="11"/>
      <c r="W3924" s="11"/>
    </row>
    <row r="3925" spans="1:23" ht="12.75" x14ac:dyDescent="0.2">
      <c r="A3925" s="5"/>
      <c r="B3925" s="5"/>
      <c r="C3925" s="9"/>
      <c r="D3925" s="9"/>
      <c r="E3925" s="9"/>
      <c r="F3925" s="9"/>
      <c r="G3925" s="9"/>
      <c r="H3925" s="9"/>
      <c r="U3925" s="11"/>
      <c r="V3925" s="11"/>
      <c r="W3925" s="11"/>
    </row>
    <row r="3926" spans="1:23" ht="12.75" x14ac:dyDescent="0.2">
      <c r="A3926" s="5"/>
      <c r="B3926" s="5"/>
      <c r="C3926" s="9"/>
      <c r="D3926" s="9"/>
      <c r="E3926" s="9"/>
      <c r="F3926" s="9"/>
      <c r="G3926" s="9"/>
      <c r="H3926" s="9"/>
      <c r="U3926" s="11"/>
      <c r="V3926" s="11"/>
      <c r="W3926" s="11"/>
    </row>
    <row r="3927" spans="1:23" ht="12.75" x14ac:dyDescent="0.2">
      <c r="A3927" s="5"/>
      <c r="B3927" s="5"/>
      <c r="C3927" s="9"/>
      <c r="D3927" s="9"/>
      <c r="E3927" s="9"/>
      <c r="F3927" s="9"/>
      <c r="G3927" s="9"/>
      <c r="H3927" s="9"/>
      <c r="U3927" s="11"/>
      <c r="V3927" s="11"/>
      <c r="W3927" s="11"/>
    </row>
    <row r="3928" spans="1:23" ht="12.75" x14ac:dyDescent="0.2">
      <c r="A3928" s="5"/>
      <c r="B3928" s="5"/>
      <c r="C3928" s="9"/>
      <c r="D3928" s="9"/>
      <c r="E3928" s="9"/>
      <c r="F3928" s="9"/>
      <c r="G3928" s="9"/>
      <c r="H3928" s="9"/>
      <c r="U3928" s="11"/>
      <c r="V3928" s="11"/>
      <c r="W3928" s="11"/>
    </row>
    <row r="3929" spans="1:23" ht="12.75" x14ac:dyDescent="0.2">
      <c r="A3929" s="5"/>
      <c r="B3929" s="5"/>
      <c r="U3929" s="11"/>
      <c r="V3929" s="11"/>
      <c r="W3929" s="11"/>
    </row>
    <row r="3930" spans="1:23" ht="12.75" x14ac:dyDescent="0.2">
      <c r="A3930" s="5"/>
      <c r="B3930" s="5"/>
      <c r="U3930" s="11"/>
      <c r="V3930" s="11"/>
      <c r="W3930" s="11"/>
    </row>
    <row r="3931" spans="1:23" ht="12.75" x14ac:dyDescent="0.2">
      <c r="A3931" s="5"/>
      <c r="B3931" s="5"/>
      <c r="U3931" s="11"/>
      <c r="V3931" s="11"/>
      <c r="W3931" s="11"/>
    </row>
    <row r="3932" spans="1:23" ht="12.75" x14ac:dyDescent="0.2">
      <c r="A3932" s="5"/>
      <c r="B3932" s="5"/>
      <c r="U3932" s="11"/>
      <c r="V3932" s="11"/>
      <c r="W3932" s="11"/>
    </row>
    <row r="3933" spans="1:23" ht="12.75" x14ac:dyDescent="0.2">
      <c r="A3933" s="5"/>
      <c r="B3933" s="5"/>
      <c r="U3933" s="11"/>
      <c r="V3933" s="11"/>
      <c r="W3933" s="11"/>
    </row>
    <row r="3934" spans="1:23" ht="12.75" x14ac:dyDescent="0.2">
      <c r="A3934" s="5"/>
      <c r="B3934" s="5"/>
      <c r="U3934" s="11"/>
      <c r="V3934" s="11"/>
      <c r="W3934" s="11"/>
    </row>
    <row r="3935" spans="1:23" ht="12.75" x14ac:dyDescent="0.2">
      <c r="A3935" s="5"/>
      <c r="B3935" s="5"/>
      <c r="U3935" s="11"/>
      <c r="V3935" s="11"/>
      <c r="W3935" s="11"/>
    </row>
    <row r="3936" spans="1:23" ht="12.75" x14ac:dyDescent="0.2">
      <c r="A3936" s="5"/>
      <c r="B3936" s="5"/>
      <c r="U3936" s="11"/>
      <c r="V3936" s="11"/>
      <c r="W3936" s="11"/>
    </row>
    <row r="3937" spans="1:23" ht="12.75" x14ac:dyDescent="0.2">
      <c r="A3937" s="5"/>
      <c r="B3937" s="5"/>
      <c r="U3937" s="11"/>
      <c r="V3937" s="11"/>
      <c r="W3937" s="11"/>
    </row>
    <row r="3938" spans="1:23" ht="12.75" x14ac:dyDescent="0.2">
      <c r="A3938" s="5"/>
      <c r="B3938" s="5"/>
      <c r="U3938" s="11"/>
      <c r="V3938" s="11"/>
      <c r="W3938" s="11"/>
    </row>
    <row r="3939" spans="1:23" ht="12.75" x14ac:dyDescent="0.2">
      <c r="A3939" s="5"/>
      <c r="B3939" s="5"/>
      <c r="U3939" s="11"/>
      <c r="V3939" s="11"/>
      <c r="W3939" s="11"/>
    </row>
    <row r="3940" spans="1:23" ht="12.75" x14ac:dyDescent="0.2">
      <c r="A3940" s="5"/>
      <c r="B3940" s="5"/>
      <c r="U3940" s="11"/>
      <c r="V3940" s="11"/>
      <c r="W3940" s="11"/>
    </row>
    <row r="3941" spans="1:23" ht="12.75" x14ac:dyDescent="0.2">
      <c r="A3941" s="5"/>
      <c r="B3941" s="5"/>
      <c r="U3941" s="11"/>
      <c r="V3941" s="11"/>
      <c r="W3941" s="11"/>
    </row>
    <row r="3942" spans="1:23" ht="12.75" x14ac:dyDescent="0.2">
      <c r="A3942" s="5"/>
      <c r="B3942" s="5"/>
      <c r="U3942" s="11"/>
      <c r="V3942" s="11"/>
      <c r="W3942" s="11"/>
    </row>
    <row r="3943" spans="1:23" ht="12.75" x14ac:dyDescent="0.2">
      <c r="A3943" s="5"/>
      <c r="B3943" s="5"/>
      <c r="U3943" s="11"/>
      <c r="V3943" s="11"/>
      <c r="W3943" s="11"/>
    </row>
    <row r="3944" spans="1:23" ht="12.75" x14ac:dyDescent="0.2">
      <c r="A3944" s="5"/>
      <c r="B3944" s="5"/>
      <c r="U3944" s="11"/>
      <c r="V3944" s="11"/>
      <c r="W3944" s="11"/>
    </row>
    <row r="3945" spans="1:23" ht="12.75" x14ac:dyDescent="0.2">
      <c r="A3945" s="5"/>
      <c r="B3945" s="5"/>
      <c r="U3945" s="11"/>
      <c r="V3945" s="11"/>
      <c r="W3945" s="11"/>
    </row>
    <row r="3946" spans="1:23" ht="12.75" x14ac:dyDescent="0.2">
      <c r="A3946" s="5"/>
      <c r="B3946" s="5"/>
      <c r="U3946" s="11"/>
      <c r="V3946" s="11"/>
      <c r="W3946" s="11"/>
    </row>
    <row r="3947" spans="1:23" ht="12.75" x14ac:dyDescent="0.2">
      <c r="A3947" s="5"/>
      <c r="B3947" s="5"/>
      <c r="U3947" s="11"/>
      <c r="V3947" s="11"/>
      <c r="W3947" s="11"/>
    </row>
    <row r="3948" spans="1:23" ht="12.75" x14ac:dyDescent="0.2">
      <c r="A3948" s="5"/>
      <c r="B3948" s="5"/>
      <c r="U3948" s="11"/>
      <c r="V3948" s="11"/>
      <c r="W3948" s="11"/>
    </row>
    <row r="3949" spans="1:23" ht="12.75" x14ac:dyDescent="0.2">
      <c r="A3949" s="5"/>
      <c r="B3949" s="5"/>
      <c r="U3949" s="11"/>
      <c r="V3949" s="11"/>
      <c r="W3949" s="11"/>
    </row>
    <row r="3950" spans="1:23" ht="12.75" x14ac:dyDescent="0.2">
      <c r="A3950" s="5"/>
      <c r="B3950" s="5"/>
      <c r="U3950" s="11"/>
      <c r="V3950" s="11"/>
      <c r="W3950" s="11"/>
    </row>
    <row r="3951" spans="1:23" ht="12.75" x14ac:dyDescent="0.2">
      <c r="A3951" s="5"/>
      <c r="B3951" s="5"/>
      <c r="U3951" s="11"/>
      <c r="V3951" s="11"/>
      <c r="W3951" s="11"/>
    </row>
    <row r="3952" spans="1:23" ht="12.75" x14ac:dyDescent="0.2">
      <c r="A3952" s="5"/>
      <c r="B3952" s="5"/>
      <c r="U3952" s="11"/>
      <c r="V3952" s="11"/>
      <c r="W3952" s="11"/>
    </row>
    <row r="3953" spans="1:23" ht="12.75" x14ac:dyDescent="0.2">
      <c r="A3953" s="5"/>
      <c r="B3953" s="5"/>
      <c r="U3953" s="11"/>
      <c r="V3953" s="11"/>
      <c r="W3953" s="11"/>
    </row>
    <row r="3954" spans="1:23" ht="12.75" x14ac:dyDescent="0.2">
      <c r="A3954" s="5"/>
      <c r="B3954" s="5"/>
      <c r="U3954" s="11"/>
      <c r="V3954" s="11"/>
      <c r="W3954" s="11"/>
    </row>
    <row r="3955" spans="1:23" ht="12.75" x14ac:dyDescent="0.2">
      <c r="A3955" s="5"/>
      <c r="B3955" s="5"/>
      <c r="U3955" s="11"/>
      <c r="V3955" s="11"/>
      <c r="W3955" s="11"/>
    </row>
    <row r="3956" spans="1:23" ht="12.75" x14ac:dyDescent="0.2">
      <c r="A3956" s="5"/>
      <c r="B3956" s="5"/>
      <c r="U3956" s="11"/>
      <c r="V3956" s="11"/>
      <c r="W3956" s="11"/>
    </row>
    <row r="3957" spans="1:23" ht="12.75" x14ac:dyDescent="0.2">
      <c r="A3957" s="5"/>
      <c r="B3957" s="5"/>
      <c r="U3957" s="11"/>
      <c r="V3957" s="11"/>
      <c r="W3957" s="11"/>
    </row>
    <row r="3958" spans="1:23" ht="12.75" x14ac:dyDescent="0.2">
      <c r="A3958" s="5"/>
      <c r="B3958" s="5"/>
      <c r="U3958" s="11"/>
      <c r="V3958" s="11"/>
      <c r="W3958" s="11"/>
    </row>
    <row r="3959" spans="1:23" ht="12.75" x14ac:dyDescent="0.2">
      <c r="A3959" s="5"/>
      <c r="B3959" s="5"/>
      <c r="U3959" s="11"/>
      <c r="V3959" s="11"/>
      <c r="W3959" s="11"/>
    </row>
    <row r="3960" spans="1:23" ht="12.75" x14ac:dyDescent="0.2">
      <c r="A3960" s="5"/>
      <c r="B3960" s="5"/>
      <c r="U3960" s="11"/>
      <c r="V3960" s="11"/>
      <c r="W3960" s="11"/>
    </row>
    <row r="3961" spans="1:23" ht="12.75" x14ac:dyDescent="0.2">
      <c r="A3961" s="5"/>
      <c r="B3961" s="5"/>
      <c r="U3961" s="11"/>
      <c r="V3961" s="11"/>
      <c r="W3961" s="11"/>
    </row>
    <row r="3962" spans="1:23" ht="12.75" x14ac:dyDescent="0.2">
      <c r="A3962" s="5"/>
      <c r="B3962" s="5"/>
      <c r="U3962" s="11"/>
      <c r="V3962" s="11"/>
      <c r="W3962" s="11"/>
    </row>
    <row r="3963" spans="1:23" ht="12.75" x14ac:dyDescent="0.2">
      <c r="A3963" s="5"/>
      <c r="B3963" s="5"/>
      <c r="U3963" s="11"/>
      <c r="V3963" s="11"/>
      <c r="W3963" s="11"/>
    </row>
    <row r="3964" spans="1:23" ht="12.75" x14ac:dyDescent="0.2">
      <c r="A3964" s="5"/>
      <c r="B3964" s="5"/>
      <c r="U3964" s="11"/>
      <c r="V3964" s="11"/>
      <c r="W3964" s="11"/>
    </row>
    <row r="3965" spans="1:23" ht="12.75" x14ac:dyDescent="0.2">
      <c r="A3965" s="5"/>
      <c r="B3965" s="5"/>
      <c r="U3965" s="11"/>
      <c r="V3965" s="11"/>
      <c r="W3965" s="11"/>
    </row>
    <row r="3966" spans="1:23" ht="12.75" x14ac:dyDescent="0.2">
      <c r="A3966" s="5"/>
      <c r="B3966" s="5"/>
      <c r="U3966" s="11"/>
      <c r="V3966" s="11"/>
      <c r="W3966" s="11"/>
    </row>
    <row r="3967" spans="1:23" ht="12.75" x14ac:dyDescent="0.2">
      <c r="A3967" s="5"/>
      <c r="B3967" s="5"/>
      <c r="U3967" s="11"/>
      <c r="V3967" s="11"/>
      <c r="W3967" s="11"/>
    </row>
    <row r="3968" spans="1:23" ht="12.75" x14ac:dyDescent="0.2">
      <c r="A3968" s="5"/>
      <c r="B3968" s="5"/>
      <c r="U3968" s="11"/>
      <c r="V3968" s="11"/>
      <c r="W3968" s="11"/>
    </row>
    <row r="3969" spans="1:23" ht="12.75" x14ac:dyDescent="0.2">
      <c r="A3969" s="5"/>
      <c r="B3969" s="5"/>
      <c r="U3969" s="11"/>
      <c r="V3969" s="11"/>
      <c r="W3969" s="11"/>
    </row>
    <row r="3970" spans="1:23" ht="12.75" x14ac:dyDescent="0.2">
      <c r="A3970" s="5"/>
      <c r="B3970" s="5"/>
      <c r="U3970" s="11"/>
      <c r="V3970" s="11"/>
      <c r="W3970" s="11"/>
    </row>
    <row r="3971" spans="1:23" ht="12.75" x14ac:dyDescent="0.2">
      <c r="A3971" s="5"/>
      <c r="B3971" s="5"/>
      <c r="U3971" s="11"/>
      <c r="V3971" s="11"/>
      <c r="W3971" s="11"/>
    </row>
    <row r="3972" spans="1:23" ht="12.75" x14ac:dyDescent="0.2">
      <c r="A3972" s="5"/>
      <c r="B3972" s="5"/>
      <c r="U3972" s="11"/>
      <c r="V3972" s="11"/>
      <c r="W3972" s="11"/>
    </row>
    <row r="3973" spans="1:23" ht="12.75" x14ac:dyDescent="0.2">
      <c r="A3973" s="5"/>
      <c r="B3973" s="5"/>
      <c r="U3973" s="11"/>
      <c r="V3973" s="11"/>
      <c r="W3973" s="11"/>
    </row>
    <row r="3974" spans="1:23" ht="12.75" x14ac:dyDescent="0.2">
      <c r="A3974" s="5"/>
      <c r="B3974" s="5"/>
      <c r="U3974" s="11"/>
      <c r="V3974" s="11"/>
      <c r="W3974" s="11"/>
    </row>
    <row r="3975" spans="1:23" ht="12.75" x14ac:dyDescent="0.2">
      <c r="A3975" s="5"/>
      <c r="B3975" s="5"/>
      <c r="U3975" s="11"/>
      <c r="V3975" s="11"/>
      <c r="W3975" s="11"/>
    </row>
    <row r="3976" spans="1:23" ht="12.75" x14ac:dyDescent="0.2">
      <c r="A3976" s="5"/>
      <c r="B3976" s="5"/>
      <c r="U3976" s="11"/>
      <c r="V3976" s="11"/>
      <c r="W3976" s="11"/>
    </row>
    <row r="3977" spans="1:23" ht="12.75" x14ac:dyDescent="0.2">
      <c r="A3977" s="5"/>
      <c r="B3977" s="5"/>
      <c r="U3977" s="11"/>
      <c r="V3977" s="11"/>
      <c r="W3977" s="11"/>
    </row>
    <row r="3978" spans="1:23" ht="12.75" x14ac:dyDescent="0.2">
      <c r="A3978" s="5"/>
      <c r="B3978" s="5"/>
      <c r="U3978" s="11"/>
      <c r="V3978" s="11"/>
      <c r="W3978" s="11"/>
    </row>
    <row r="3979" spans="1:23" ht="12.75" x14ac:dyDescent="0.2">
      <c r="A3979" s="5"/>
      <c r="B3979" s="5"/>
      <c r="U3979" s="11"/>
      <c r="V3979" s="11"/>
      <c r="W3979" s="11"/>
    </row>
    <row r="3980" spans="1:23" ht="12.75" x14ac:dyDescent="0.2">
      <c r="A3980" s="5"/>
      <c r="B3980" s="5"/>
      <c r="U3980" s="11"/>
      <c r="V3980" s="11"/>
      <c r="W3980" s="11"/>
    </row>
    <row r="3981" spans="1:23" ht="12.75" x14ac:dyDescent="0.2">
      <c r="A3981" s="5"/>
      <c r="B3981" s="5"/>
      <c r="U3981" s="11"/>
      <c r="V3981" s="11"/>
      <c r="W3981" s="11"/>
    </row>
    <row r="3982" spans="1:23" ht="12.75" x14ac:dyDescent="0.2">
      <c r="A3982" s="5"/>
      <c r="B3982" s="5"/>
      <c r="U3982" s="11"/>
      <c r="V3982" s="11"/>
      <c r="W3982" s="11"/>
    </row>
    <row r="3983" spans="1:23" ht="12.75" x14ac:dyDescent="0.2">
      <c r="A3983" s="5"/>
      <c r="B3983" s="5"/>
      <c r="U3983" s="11"/>
      <c r="V3983" s="11"/>
      <c r="W3983" s="11"/>
    </row>
    <row r="3984" spans="1:23" ht="12.75" x14ac:dyDescent="0.2">
      <c r="A3984" s="5"/>
      <c r="B3984" s="5"/>
      <c r="U3984" s="11"/>
      <c r="V3984" s="11"/>
      <c r="W3984" s="11"/>
    </row>
    <row r="3985" spans="1:23" ht="12.75" x14ac:dyDescent="0.2">
      <c r="A3985" s="5"/>
      <c r="B3985" s="5"/>
      <c r="U3985" s="11"/>
      <c r="V3985" s="11"/>
      <c r="W3985" s="11"/>
    </row>
    <row r="3986" spans="1:23" ht="12.75" x14ac:dyDescent="0.2">
      <c r="A3986" s="5"/>
      <c r="B3986" s="5"/>
      <c r="U3986" s="11"/>
      <c r="V3986" s="11"/>
      <c r="W3986" s="11"/>
    </row>
    <row r="3987" spans="1:23" ht="12.75" x14ac:dyDescent="0.2">
      <c r="A3987" s="5"/>
      <c r="B3987" s="5"/>
      <c r="U3987" s="11"/>
      <c r="V3987" s="11"/>
      <c r="W3987" s="11"/>
    </row>
    <row r="3988" spans="1:23" ht="12.75" x14ac:dyDescent="0.2">
      <c r="A3988" s="5"/>
      <c r="B3988" s="5"/>
      <c r="U3988" s="11"/>
      <c r="V3988" s="11"/>
      <c r="W3988" s="11"/>
    </row>
    <row r="3989" spans="1:23" ht="12.75" x14ac:dyDescent="0.2">
      <c r="A3989" s="5"/>
      <c r="B3989" s="5"/>
      <c r="U3989" s="11"/>
      <c r="V3989" s="11"/>
      <c r="W3989" s="11"/>
    </row>
    <row r="3990" spans="1:23" ht="12.75" x14ac:dyDescent="0.2">
      <c r="A3990" s="5"/>
      <c r="B3990" s="5"/>
      <c r="U3990" s="11"/>
      <c r="V3990" s="11"/>
      <c r="W3990" s="11"/>
    </row>
    <row r="3991" spans="1:23" ht="12.75" x14ac:dyDescent="0.2">
      <c r="A3991" s="5"/>
      <c r="B3991" s="5"/>
      <c r="U3991" s="11"/>
      <c r="V3991" s="11"/>
      <c r="W3991" s="11"/>
    </row>
    <row r="3992" spans="1:23" ht="12.75" x14ac:dyDescent="0.2">
      <c r="A3992" s="5"/>
      <c r="B3992" s="5"/>
      <c r="U3992" s="11"/>
      <c r="V3992" s="11"/>
      <c r="W3992" s="11"/>
    </row>
    <row r="3993" spans="1:23" ht="12.75" x14ac:dyDescent="0.2">
      <c r="A3993" s="5"/>
      <c r="B3993" s="5"/>
      <c r="U3993" s="11"/>
      <c r="V3993" s="11"/>
      <c r="W3993" s="11"/>
    </row>
    <row r="3994" spans="1:23" ht="12.75" x14ac:dyDescent="0.2">
      <c r="A3994" s="5"/>
      <c r="B3994" s="5"/>
      <c r="U3994" s="11"/>
      <c r="V3994" s="11"/>
      <c r="W3994" s="11"/>
    </row>
    <row r="3995" spans="1:23" ht="12.75" x14ac:dyDescent="0.2">
      <c r="A3995" s="5"/>
      <c r="B3995" s="5"/>
      <c r="U3995" s="11"/>
      <c r="V3995" s="11"/>
      <c r="W3995" s="11"/>
    </row>
    <row r="3996" spans="1:23" ht="12.75" x14ac:dyDescent="0.2">
      <c r="A3996" s="5"/>
      <c r="B3996" s="5"/>
      <c r="U3996" s="11"/>
      <c r="V3996" s="11"/>
      <c r="W3996" s="11"/>
    </row>
    <row r="3997" spans="1:23" ht="12.75" x14ac:dyDescent="0.2">
      <c r="A3997" s="5"/>
      <c r="B3997" s="5"/>
      <c r="U3997" s="11"/>
      <c r="V3997" s="11"/>
      <c r="W3997" s="11"/>
    </row>
    <row r="3998" spans="1:23" ht="12.75" x14ac:dyDescent="0.2">
      <c r="A3998" s="5"/>
      <c r="B3998" s="5"/>
      <c r="U3998" s="11"/>
      <c r="V3998" s="11"/>
      <c r="W3998" s="11"/>
    </row>
    <row r="3999" spans="1:23" ht="12.75" x14ac:dyDescent="0.2">
      <c r="A3999" s="5"/>
      <c r="B3999" s="5"/>
      <c r="U3999" s="11"/>
      <c r="V3999" s="11"/>
      <c r="W3999" s="11"/>
    </row>
    <row r="4000" spans="1:23" ht="12.75" x14ac:dyDescent="0.2">
      <c r="A4000" s="5"/>
      <c r="B4000" s="5"/>
      <c r="U4000" s="11"/>
      <c r="V4000" s="11"/>
      <c r="W4000" s="11"/>
    </row>
    <row r="4001" spans="1:23" ht="12.75" x14ac:dyDescent="0.2">
      <c r="A4001" s="5"/>
      <c r="B4001" s="5"/>
      <c r="U4001" s="11"/>
      <c r="V4001" s="11"/>
      <c r="W4001" s="11"/>
    </row>
    <row r="4002" spans="1:23" ht="12.75" x14ac:dyDescent="0.2">
      <c r="A4002" s="5"/>
      <c r="B4002" s="5"/>
      <c r="U4002" s="11"/>
      <c r="V4002" s="11"/>
      <c r="W4002" s="11"/>
    </row>
    <row r="4003" spans="1:23" ht="12.75" x14ac:dyDescent="0.2">
      <c r="A4003" s="5"/>
      <c r="B4003" s="5"/>
      <c r="U4003" s="11"/>
      <c r="V4003" s="11"/>
      <c r="W4003" s="11"/>
    </row>
    <row r="4004" spans="1:23" ht="12.75" x14ac:dyDescent="0.2">
      <c r="A4004" s="5"/>
      <c r="B4004" s="5"/>
      <c r="U4004" s="11"/>
      <c r="V4004" s="11"/>
      <c r="W4004" s="11"/>
    </row>
    <row r="4005" spans="1:23" ht="12.75" x14ac:dyDescent="0.2">
      <c r="A4005" s="5"/>
      <c r="B4005" s="5"/>
      <c r="U4005" s="11"/>
      <c r="V4005" s="11"/>
      <c r="W4005" s="11"/>
    </row>
    <row r="4006" spans="1:23" ht="12.75" x14ac:dyDescent="0.2">
      <c r="A4006" s="5"/>
      <c r="B4006" s="5"/>
      <c r="U4006" s="11"/>
      <c r="V4006" s="11"/>
      <c r="W4006" s="11"/>
    </row>
    <row r="4007" spans="1:23" ht="12.75" x14ac:dyDescent="0.2">
      <c r="A4007" s="5"/>
      <c r="B4007" s="5"/>
      <c r="U4007" s="11"/>
      <c r="V4007" s="11"/>
      <c r="W4007" s="11"/>
    </row>
    <row r="4008" spans="1:23" ht="12.75" x14ac:dyDescent="0.2">
      <c r="A4008" s="5"/>
      <c r="B4008" s="5"/>
      <c r="U4008" s="11"/>
      <c r="V4008" s="11"/>
      <c r="W4008" s="11"/>
    </row>
    <row r="4009" spans="1:23" ht="12.75" x14ac:dyDescent="0.2">
      <c r="A4009" s="5"/>
      <c r="B4009" s="5"/>
      <c r="U4009" s="11"/>
      <c r="V4009" s="11"/>
      <c r="W4009" s="11"/>
    </row>
    <row r="4010" spans="1:23" ht="12.75" x14ac:dyDescent="0.2">
      <c r="A4010" s="5"/>
      <c r="B4010" s="5"/>
      <c r="U4010" s="11"/>
      <c r="V4010" s="11"/>
      <c r="W4010" s="11"/>
    </row>
    <row r="4011" spans="1:23" ht="12.75" x14ac:dyDescent="0.2">
      <c r="A4011" s="5"/>
      <c r="B4011" s="5"/>
      <c r="U4011" s="11"/>
      <c r="V4011" s="11"/>
      <c r="W4011" s="11"/>
    </row>
    <row r="4012" spans="1:23" ht="12.75" x14ac:dyDescent="0.2">
      <c r="A4012" s="5"/>
      <c r="B4012" s="5"/>
      <c r="U4012" s="11"/>
      <c r="V4012" s="11"/>
      <c r="W4012" s="11"/>
    </row>
    <row r="4013" spans="1:23" ht="12.75" x14ac:dyDescent="0.2">
      <c r="A4013" s="5"/>
      <c r="B4013" s="5"/>
      <c r="U4013" s="11"/>
      <c r="V4013" s="11"/>
      <c r="W4013" s="11"/>
    </row>
    <row r="4014" spans="1:23" ht="12.75" x14ac:dyDescent="0.2">
      <c r="A4014" s="5"/>
      <c r="B4014" s="5"/>
      <c r="U4014" s="11"/>
      <c r="V4014" s="11"/>
      <c r="W4014" s="11"/>
    </row>
    <row r="4015" spans="1:23" ht="12.75" x14ac:dyDescent="0.2">
      <c r="A4015" s="5"/>
      <c r="B4015" s="5"/>
      <c r="U4015" s="11"/>
      <c r="V4015" s="11"/>
      <c r="W4015" s="11"/>
    </row>
    <row r="4016" spans="1:23" ht="12.75" x14ac:dyDescent="0.2">
      <c r="A4016" s="5"/>
      <c r="B4016" s="5"/>
      <c r="U4016" s="11"/>
      <c r="V4016" s="11"/>
      <c r="W4016" s="11"/>
    </row>
    <row r="4017" spans="1:23" ht="12.75" x14ac:dyDescent="0.2">
      <c r="A4017" s="5"/>
      <c r="B4017" s="5"/>
      <c r="U4017" s="11"/>
      <c r="V4017" s="11"/>
      <c r="W4017" s="11"/>
    </row>
    <row r="4018" spans="1:23" ht="12.75" x14ac:dyDescent="0.2">
      <c r="A4018" s="5"/>
      <c r="B4018" s="5"/>
      <c r="U4018" s="11"/>
      <c r="V4018" s="11"/>
      <c r="W4018" s="11"/>
    </row>
    <row r="4019" spans="1:23" ht="12.75" x14ac:dyDescent="0.2">
      <c r="A4019" s="5"/>
      <c r="B4019" s="5"/>
      <c r="U4019" s="11"/>
      <c r="V4019" s="11"/>
      <c r="W4019" s="11"/>
    </row>
    <row r="4020" spans="1:23" ht="12.75" x14ac:dyDescent="0.2">
      <c r="A4020" s="5"/>
      <c r="B4020" s="5"/>
      <c r="U4020" s="11"/>
      <c r="V4020" s="11"/>
      <c r="W4020" s="11"/>
    </row>
    <row r="4021" spans="1:23" ht="12.75" x14ac:dyDescent="0.2">
      <c r="A4021" s="5"/>
      <c r="B4021" s="5"/>
      <c r="U4021" s="11"/>
      <c r="V4021" s="11"/>
      <c r="W4021" s="11"/>
    </row>
    <row r="4022" spans="1:23" ht="12.75" x14ac:dyDescent="0.2">
      <c r="A4022" s="5"/>
      <c r="B4022" s="5"/>
      <c r="U4022" s="11"/>
      <c r="V4022" s="11"/>
      <c r="W4022" s="11"/>
    </row>
    <row r="4023" spans="1:23" ht="12.75" x14ac:dyDescent="0.2">
      <c r="A4023" s="5"/>
      <c r="B4023" s="5"/>
      <c r="U4023" s="11"/>
      <c r="V4023" s="11"/>
      <c r="W4023" s="11"/>
    </row>
    <row r="4024" spans="1:23" ht="12.75" x14ac:dyDescent="0.2">
      <c r="A4024" s="5"/>
      <c r="B4024" s="5"/>
      <c r="U4024" s="11"/>
      <c r="V4024" s="11"/>
      <c r="W4024" s="11"/>
    </row>
    <row r="4025" spans="1:23" ht="12.75" x14ac:dyDescent="0.2">
      <c r="A4025" s="5"/>
      <c r="B4025" s="5"/>
      <c r="U4025" s="11"/>
      <c r="V4025" s="11"/>
      <c r="W4025" s="11"/>
    </row>
    <row r="4026" spans="1:23" ht="12.75" x14ac:dyDescent="0.2">
      <c r="A4026" s="5"/>
      <c r="B4026" s="5"/>
      <c r="U4026" s="11"/>
      <c r="V4026" s="11"/>
      <c r="W4026" s="11"/>
    </row>
    <row r="4027" spans="1:23" ht="12.75" x14ac:dyDescent="0.2">
      <c r="A4027" s="5"/>
      <c r="B4027" s="5"/>
      <c r="U4027" s="11"/>
      <c r="V4027" s="11"/>
      <c r="W4027" s="11"/>
    </row>
    <row r="4028" spans="1:23" ht="12.75" x14ac:dyDescent="0.2">
      <c r="A4028" s="5"/>
      <c r="B4028" s="5"/>
      <c r="U4028" s="11"/>
      <c r="V4028" s="11"/>
      <c r="W4028" s="11"/>
    </row>
    <row r="4029" spans="1:23" ht="12.75" x14ac:dyDescent="0.2">
      <c r="A4029" s="5"/>
      <c r="B4029" s="5"/>
      <c r="U4029" s="11"/>
      <c r="V4029" s="11"/>
      <c r="W4029" s="11"/>
    </row>
    <row r="4030" spans="1:23" ht="12.75" x14ac:dyDescent="0.2">
      <c r="A4030" s="5"/>
      <c r="B4030" s="5"/>
      <c r="U4030" s="11"/>
      <c r="V4030" s="11"/>
      <c r="W4030" s="11"/>
    </row>
    <row r="4031" spans="1:23" ht="12.75" x14ac:dyDescent="0.2">
      <c r="A4031" s="5"/>
      <c r="B4031" s="5"/>
      <c r="U4031" s="11"/>
      <c r="V4031" s="11"/>
      <c r="W4031" s="11"/>
    </row>
    <row r="4032" spans="1:23" ht="12.75" x14ac:dyDescent="0.2">
      <c r="A4032" s="5"/>
      <c r="B4032" s="5"/>
      <c r="U4032" s="11"/>
      <c r="V4032" s="11"/>
      <c r="W4032" s="11"/>
    </row>
    <row r="4033" spans="1:23" ht="12.75" x14ac:dyDescent="0.2">
      <c r="A4033" s="5"/>
      <c r="B4033" s="5"/>
      <c r="U4033" s="11"/>
      <c r="V4033" s="11"/>
      <c r="W4033" s="11"/>
    </row>
    <row r="4034" spans="1:23" ht="12.75" x14ac:dyDescent="0.2">
      <c r="A4034" s="5"/>
      <c r="B4034" s="5"/>
      <c r="U4034" s="11"/>
      <c r="V4034" s="11"/>
      <c r="W4034" s="11"/>
    </row>
    <row r="4035" spans="1:23" ht="12.75" x14ac:dyDescent="0.2">
      <c r="A4035" s="5"/>
      <c r="B4035" s="5"/>
      <c r="U4035" s="11"/>
      <c r="V4035" s="11"/>
      <c r="W4035" s="11"/>
    </row>
    <row r="4036" spans="1:23" ht="12.75" x14ac:dyDescent="0.2">
      <c r="A4036" s="5"/>
      <c r="B4036" s="5"/>
      <c r="U4036" s="11"/>
      <c r="V4036" s="11"/>
      <c r="W4036" s="11"/>
    </row>
    <row r="4037" spans="1:23" ht="12.75" x14ac:dyDescent="0.2">
      <c r="A4037" s="5"/>
      <c r="B4037" s="5"/>
      <c r="U4037" s="11"/>
      <c r="V4037" s="11"/>
      <c r="W4037" s="11"/>
    </row>
    <row r="4038" spans="1:23" ht="12.75" x14ac:dyDescent="0.2">
      <c r="A4038" s="5"/>
      <c r="B4038" s="5"/>
      <c r="U4038" s="11"/>
      <c r="V4038" s="11"/>
      <c r="W4038" s="11"/>
    </row>
    <row r="4039" spans="1:23" ht="12.75" x14ac:dyDescent="0.2">
      <c r="A4039" s="5"/>
      <c r="B4039" s="5"/>
      <c r="U4039" s="11"/>
      <c r="V4039" s="11"/>
      <c r="W4039" s="11"/>
    </row>
    <row r="4040" spans="1:23" ht="12.75" x14ac:dyDescent="0.2">
      <c r="A4040" s="5"/>
      <c r="B4040" s="5"/>
      <c r="U4040" s="11"/>
      <c r="V4040" s="11"/>
      <c r="W4040" s="11"/>
    </row>
    <row r="4041" spans="1:23" ht="12.75" x14ac:dyDescent="0.2">
      <c r="A4041" s="5"/>
      <c r="B4041" s="5"/>
      <c r="U4041" s="11"/>
      <c r="V4041" s="11"/>
      <c r="W4041" s="11"/>
    </row>
    <row r="4042" spans="1:23" ht="12.75" x14ac:dyDescent="0.2">
      <c r="A4042" s="5"/>
      <c r="B4042" s="5"/>
      <c r="U4042" s="11"/>
      <c r="V4042" s="11"/>
      <c r="W4042" s="11"/>
    </row>
    <row r="4043" spans="1:23" ht="12.75" x14ac:dyDescent="0.2">
      <c r="A4043" s="5"/>
      <c r="B4043" s="5"/>
      <c r="U4043" s="11"/>
      <c r="V4043" s="11"/>
      <c r="W4043" s="11"/>
    </row>
    <row r="4044" spans="1:23" ht="12.75" x14ac:dyDescent="0.2">
      <c r="A4044" s="5"/>
      <c r="B4044" s="5"/>
      <c r="U4044" s="11"/>
      <c r="V4044" s="11"/>
      <c r="W4044" s="11"/>
    </row>
    <row r="4045" spans="1:23" ht="12.75" x14ac:dyDescent="0.2">
      <c r="A4045" s="5"/>
      <c r="B4045" s="5"/>
      <c r="U4045" s="11"/>
      <c r="V4045" s="11"/>
      <c r="W4045" s="11"/>
    </row>
    <row r="4046" spans="1:23" ht="12.75" x14ac:dyDescent="0.2">
      <c r="A4046" s="5"/>
      <c r="B4046" s="5"/>
      <c r="U4046" s="11"/>
      <c r="V4046" s="11"/>
      <c r="W4046" s="11"/>
    </row>
    <row r="4047" spans="1:23" ht="12.75" x14ac:dyDescent="0.2">
      <c r="A4047" s="5"/>
      <c r="B4047" s="5"/>
      <c r="U4047" s="11"/>
      <c r="V4047" s="11"/>
      <c r="W4047" s="11"/>
    </row>
    <row r="4048" spans="1:23" ht="12.75" x14ac:dyDescent="0.2">
      <c r="A4048" s="5"/>
      <c r="B4048" s="5"/>
      <c r="U4048" s="11"/>
      <c r="V4048" s="11"/>
      <c r="W4048" s="11"/>
    </row>
    <row r="4049" spans="1:23" ht="12.75" x14ac:dyDescent="0.2">
      <c r="A4049" s="5"/>
      <c r="B4049" s="5"/>
      <c r="U4049" s="11"/>
      <c r="V4049" s="11"/>
      <c r="W4049" s="11"/>
    </row>
    <row r="4050" spans="1:23" ht="12.75" x14ac:dyDescent="0.2">
      <c r="A4050" s="5"/>
      <c r="B4050" s="5"/>
      <c r="U4050" s="11"/>
      <c r="V4050" s="11"/>
      <c r="W4050" s="11"/>
    </row>
    <row r="4051" spans="1:23" ht="12.75" x14ac:dyDescent="0.2">
      <c r="A4051" s="5"/>
      <c r="B4051" s="5"/>
      <c r="U4051" s="11"/>
      <c r="V4051" s="11"/>
      <c r="W4051" s="11"/>
    </row>
    <row r="4052" spans="1:23" ht="12.75" x14ac:dyDescent="0.2">
      <c r="A4052" s="5"/>
      <c r="B4052" s="5"/>
      <c r="U4052" s="11"/>
      <c r="V4052" s="11"/>
      <c r="W4052" s="11"/>
    </row>
    <row r="4053" spans="1:23" ht="12.75" x14ac:dyDescent="0.2">
      <c r="A4053" s="5"/>
      <c r="B4053" s="5"/>
      <c r="U4053" s="11"/>
      <c r="V4053" s="11"/>
      <c r="W4053" s="11"/>
    </row>
    <row r="4054" spans="1:23" ht="12.75" x14ac:dyDescent="0.2">
      <c r="A4054" s="5"/>
      <c r="B4054" s="5"/>
      <c r="U4054" s="11"/>
      <c r="V4054" s="11"/>
      <c r="W4054" s="11"/>
    </row>
    <row r="4055" spans="1:23" ht="12.75" x14ac:dyDescent="0.2">
      <c r="A4055" s="5"/>
      <c r="B4055" s="5"/>
      <c r="U4055" s="11"/>
      <c r="V4055" s="11"/>
      <c r="W4055" s="11"/>
    </row>
    <row r="4056" spans="1:23" ht="12.75" x14ac:dyDescent="0.2">
      <c r="A4056" s="5"/>
      <c r="B4056" s="5"/>
      <c r="U4056" s="11"/>
      <c r="V4056" s="11"/>
      <c r="W4056" s="11"/>
    </row>
    <row r="4057" spans="1:23" ht="12.75" x14ac:dyDescent="0.2">
      <c r="A4057" s="5"/>
      <c r="B4057" s="5"/>
      <c r="U4057" s="11"/>
      <c r="V4057" s="11"/>
      <c r="W4057" s="11"/>
    </row>
    <row r="4058" spans="1:23" ht="12.75" x14ac:dyDescent="0.2">
      <c r="A4058" s="5"/>
      <c r="B4058" s="5"/>
      <c r="U4058" s="11"/>
      <c r="V4058" s="11"/>
      <c r="W4058" s="11"/>
    </row>
    <row r="4059" spans="1:23" ht="12.75" x14ac:dyDescent="0.2">
      <c r="A4059" s="5"/>
      <c r="B4059" s="5"/>
      <c r="U4059" s="11"/>
      <c r="V4059" s="11"/>
      <c r="W4059" s="11"/>
    </row>
    <row r="4060" spans="1:23" ht="12.75" x14ac:dyDescent="0.2">
      <c r="A4060" s="5"/>
      <c r="B4060" s="5"/>
      <c r="U4060" s="11"/>
      <c r="V4060" s="11"/>
      <c r="W4060" s="11"/>
    </row>
    <row r="4061" spans="1:23" ht="12.75" x14ac:dyDescent="0.2">
      <c r="A4061" s="5"/>
      <c r="B4061" s="5"/>
      <c r="U4061" s="11"/>
      <c r="V4061" s="11"/>
      <c r="W4061" s="11"/>
    </row>
    <row r="4062" spans="1:23" ht="12.75" x14ac:dyDescent="0.2">
      <c r="A4062" s="5"/>
      <c r="B4062" s="5"/>
      <c r="U4062" s="11"/>
      <c r="V4062" s="11"/>
      <c r="W4062" s="11"/>
    </row>
    <row r="4063" spans="1:23" ht="12.75" x14ac:dyDescent="0.2">
      <c r="A4063" s="5"/>
      <c r="B4063" s="5"/>
      <c r="U4063" s="11"/>
      <c r="V4063" s="11"/>
      <c r="W4063" s="11"/>
    </row>
    <row r="4064" spans="1:23" ht="12.75" x14ac:dyDescent="0.2">
      <c r="A4064" s="5"/>
      <c r="B4064" s="5"/>
      <c r="U4064" s="11"/>
      <c r="V4064" s="11"/>
      <c r="W4064" s="11"/>
    </row>
    <row r="4065" spans="1:23" ht="12.75" x14ac:dyDescent="0.2">
      <c r="A4065" s="5"/>
      <c r="B4065" s="5"/>
      <c r="U4065" s="11"/>
      <c r="V4065" s="11"/>
      <c r="W4065" s="11"/>
    </row>
    <row r="4066" spans="1:23" ht="12.75" x14ac:dyDescent="0.2">
      <c r="A4066" s="5"/>
      <c r="B4066" s="5"/>
      <c r="U4066" s="11"/>
      <c r="V4066" s="11"/>
      <c r="W4066" s="11"/>
    </row>
    <row r="4067" spans="1:23" ht="12.75" x14ac:dyDescent="0.2">
      <c r="A4067" s="5"/>
      <c r="B4067" s="5"/>
      <c r="U4067" s="11"/>
      <c r="V4067" s="11"/>
      <c r="W4067" s="11"/>
    </row>
    <row r="4068" spans="1:23" ht="12.75" x14ac:dyDescent="0.2">
      <c r="A4068" s="5"/>
      <c r="B4068" s="5"/>
      <c r="U4068" s="11"/>
      <c r="V4068" s="11"/>
      <c r="W4068" s="11"/>
    </row>
    <row r="4069" spans="1:23" ht="12.75" x14ac:dyDescent="0.2">
      <c r="A4069" s="5"/>
      <c r="B4069" s="5"/>
      <c r="U4069" s="11"/>
      <c r="V4069" s="11"/>
      <c r="W4069" s="11"/>
    </row>
    <row r="4070" spans="1:23" ht="12.75" x14ac:dyDescent="0.2">
      <c r="A4070" s="5"/>
      <c r="B4070" s="5"/>
      <c r="U4070" s="11"/>
      <c r="V4070" s="11"/>
      <c r="W4070" s="11"/>
    </row>
    <row r="4071" spans="1:23" ht="12.75" x14ac:dyDescent="0.2">
      <c r="A4071" s="5"/>
      <c r="B4071" s="5"/>
      <c r="U4071" s="11"/>
      <c r="V4071" s="11"/>
      <c r="W4071" s="11"/>
    </row>
    <row r="4072" spans="1:23" ht="12.75" x14ac:dyDescent="0.2">
      <c r="A4072" s="5"/>
      <c r="B4072" s="5"/>
      <c r="U4072" s="11"/>
      <c r="V4072" s="11"/>
      <c r="W4072" s="11"/>
    </row>
    <row r="4073" spans="1:23" ht="12.75" x14ac:dyDescent="0.2">
      <c r="A4073" s="5"/>
      <c r="B4073" s="5"/>
      <c r="U4073" s="11"/>
      <c r="V4073" s="11"/>
      <c r="W4073" s="11"/>
    </row>
    <row r="4074" spans="1:23" ht="12.75" x14ac:dyDescent="0.2">
      <c r="A4074" s="5"/>
      <c r="B4074" s="5"/>
      <c r="U4074" s="11"/>
      <c r="V4074" s="11"/>
      <c r="W4074" s="11"/>
    </row>
    <row r="4075" spans="1:23" ht="12.75" x14ac:dyDescent="0.2">
      <c r="A4075" s="5"/>
      <c r="B4075" s="5"/>
      <c r="U4075" s="11"/>
      <c r="V4075" s="11"/>
      <c r="W4075" s="11"/>
    </row>
    <row r="4076" spans="1:23" ht="12.75" x14ac:dyDescent="0.2">
      <c r="A4076" s="5"/>
      <c r="B4076" s="5"/>
      <c r="U4076" s="11"/>
      <c r="V4076" s="11"/>
      <c r="W4076" s="11"/>
    </row>
    <row r="4077" spans="1:23" ht="12.75" x14ac:dyDescent="0.2">
      <c r="A4077" s="5"/>
      <c r="B4077" s="5"/>
      <c r="U4077" s="11"/>
      <c r="V4077" s="11"/>
      <c r="W4077" s="11"/>
    </row>
    <row r="4078" spans="1:23" ht="12.75" x14ac:dyDescent="0.2">
      <c r="A4078" s="5"/>
      <c r="B4078" s="5"/>
      <c r="U4078" s="11"/>
      <c r="V4078" s="11"/>
      <c r="W4078" s="11"/>
    </row>
    <row r="4079" spans="1:23" ht="12.75" x14ac:dyDescent="0.2">
      <c r="A4079" s="5"/>
      <c r="B4079" s="5"/>
      <c r="U4079" s="11"/>
      <c r="V4079" s="11"/>
      <c r="W4079" s="11"/>
    </row>
    <row r="4080" spans="1:23" ht="12.75" x14ac:dyDescent="0.2">
      <c r="A4080" s="5"/>
      <c r="B4080" s="5"/>
      <c r="U4080" s="11"/>
      <c r="V4080" s="11"/>
      <c r="W4080" s="11"/>
    </row>
    <row r="4081" spans="1:23" ht="12.75" x14ac:dyDescent="0.2">
      <c r="A4081" s="5"/>
      <c r="B4081" s="5"/>
      <c r="U4081" s="11"/>
      <c r="V4081" s="11"/>
      <c r="W4081" s="11"/>
    </row>
    <row r="4082" spans="1:23" ht="12.75" x14ac:dyDescent="0.2">
      <c r="A4082" s="5"/>
      <c r="B4082" s="5"/>
      <c r="U4082" s="11"/>
      <c r="V4082" s="11"/>
      <c r="W4082" s="11"/>
    </row>
    <row r="4083" spans="1:23" ht="12.75" x14ac:dyDescent="0.2">
      <c r="A4083" s="5"/>
      <c r="B4083" s="5"/>
      <c r="U4083" s="11"/>
      <c r="V4083" s="11"/>
      <c r="W4083" s="11"/>
    </row>
    <row r="4084" spans="1:23" ht="12.75" x14ac:dyDescent="0.2">
      <c r="A4084" s="5"/>
      <c r="B4084" s="5"/>
      <c r="U4084" s="11"/>
      <c r="V4084" s="11"/>
      <c r="W4084" s="11"/>
    </row>
    <row r="4085" spans="1:23" ht="12.75" x14ac:dyDescent="0.2">
      <c r="A4085" s="5"/>
      <c r="B4085" s="5"/>
      <c r="U4085" s="11"/>
      <c r="V4085" s="11"/>
      <c r="W4085" s="11"/>
    </row>
    <row r="4086" spans="1:23" ht="12.75" x14ac:dyDescent="0.2">
      <c r="A4086" s="5"/>
      <c r="B4086" s="5"/>
      <c r="U4086" s="11"/>
      <c r="V4086" s="11"/>
      <c r="W4086" s="11"/>
    </row>
    <row r="4087" spans="1:23" ht="12.75" x14ac:dyDescent="0.2">
      <c r="A4087" s="5"/>
      <c r="B4087" s="5"/>
      <c r="U4087" s="11"/>
      <c r="V4087" s="11"/>
      <c r="W4087" s="11"/>
    </row>
    <row r="4088" spans="1:23" ht="12.75" x14ac:dyDescent="0.2">
      <c r="A4088" s="5"/>
      <c r="B4088" s="5"/>
      <c r="U4088" s="11"/>
      <c r="V4088" s="11"/>
      <c r="W4088" s="11"/>
    </row>
    <row r="4089" spans="1:23" ht="12.75" x14ac:dyDescent="0.2">
      <c r="A4089" s="5"/>
      <c r="B4089" s="5"/>
      <c r="U4089" s="11"/>
      <c r="V4089" s="11"/>
      <c r="W4089" s="11"/>
    </row>
    <row r="4090" spans="1:23" ht="12.75" x14ac:dyDescent="0.2">
      <c r="A4090" s="5"/>
      <c r="B4090" s="5"/>
      <c r="U4090" s="11"/>
      <c r="V4090" s="11"/>
      <c r="W4090" s="11"/>
    </row>
    <row r="4091" spans="1:23" ht="12.75" x14ac:dyDescent="0.2">
      <c r="A4091" s="5"/>
      <c r="B4091" s="5"/>
      <c r="U4091" s="11"/>
      <c r="V4091" s="11"/>
      <c r="W4091" s="11"/>
    </row>
    <row r="4092" spans="1:23" ht="12.75" x14ac:dyDescent="0.2">
      <c r="A4092" s="5"/>
      <c r="B4092" s="5"/>
      <c r="U4092" s="11"/>
      <c r="V4092" s="11"/>
      <c r="W4092" s="11"/>
    </row>
    <row r="4093" spans="1:23" ht="12.75" x14ac:dyDescent="0.2">
      <c r="A4093" s="5"/>
      <c r="B4093" s="5"/>
      <c r="U4093" s="11"/>
      <c r="V4093" s="11"/>
      <c r="W4093" s="11"/>
    </row>
    <row r="4094" spans="1:23" ht="12.75" x14ac:dyDescent="0.2">
      <c r="A4094" s="5"/>
      <c r="B4094" s="5"/>
      <c r="U4094" s="11"/>
      <c r="V4094" s="11"/>
      <c r="W4094" s="11"/>
    </row>
    <row r="4095" spans="1:23" ht="12.75" x14ac:dyDescent="0.2">
      <c r="A4095" s="5"/>
      <c r="B4095" s="5"/>
      <c r="U4095" s="11"/>
      <c r="V4095" s="11"/>
      <c r="W4095" s="11"/>
    </row>
    <row r="4096" spans="1:23" ht="12.75" x14ac:dyDescent="0.2">
      <c r="A4096" s="5"/>
      <c r="B4096" s="5"/>
      <c r="U4096" s="11"/>
      <c r="V4096" s="11"/>
      <c r="W4096" s="11"/>
    </row>
    <row r="4097" spans="1:23" ht="12.75" x14ac:dyDescent="0.2">
      <c r="A4097" s="5"/>
      <c r="B4097" s="5"/>
      <c r="U4097" s="11"/>
      <c r="V4097" s="11"/>
      <c r="W4097" s="11"/>
    </row>
    <row r="4098" spans="1:23" ht="12.75" x14ac:dyDescent="0.2">
      <c r="A4098" s="5"/>
      <c r="B4098" s="5"/>
      <c r="U4098" s="11"/>
      <c r="V4098" s="11"/>
      <c r="W4098" s="11"/>
    </row>
    <row r="4099" spans="1:23" ht="12.75" x14ac:dyDescent="0.2">
      <c r="A4099" s="5"/>
      <c r="B4099" s="5"/>
      <c r="U4099" s="11"/>
      <c r="V4099" s="11"/>
      <c r="W4099" s="11"/>
    </row>
    <row r="4100" spans="1:23" ht="12.75" x14ac:dyDescent="0.2">
      <c r="A4100" s="5"/>
      <c r="B4100" s="5"/>
      <c r="U4100" s="11"/>
      <c r="V4100" s="11"/>
      <c r="W4100" s="11"/>
    </row>
    <row r="4101" spans="1:23" ht="12.75" x14ac:dyDescent="0.2">
      <c r="A4101" s="5"/>
      <c r="B4101" s="5"/>
      <c r="U4101" s="11"/>
      <c r="V4101" s="11"/>
      <c r="W4101" s="11"/>
    </row>
    <row r="4102" spans="1:23" ht="12.75" x14ac:dyDescent="0.2">
      <c r="A4102" s="5"/>
      <c r="B4102" s="5"/>
      <c r="U4102" s="11"/>
      <c r="V4102" s="11"/>
      <c r="W4102" s="11"/>
    </row>
    <row r="4103" spans="1:23" ht="12.75" x14ac:dyDescent="0.2">
      <c r="A4103" s="5"/>
      <c r="B4103" s="5"/>
      <c r="U4103" s="11"/>
      <c r="V4103" s="11"/>
      <c r="W4103" s="11"/>
    </row>
    <row r="4104" spans="1:23" ht="12.75" x14ac:dyDescent="0.2">
      <c r="A4104" s="5"/>
      <c r="B4104" s="5"/>
      <c r="U4104" s="11"/>
      <c r="V4104" s="11"/>
      <c r="W4104" s="11"/>
    </row>
    <row r="4105" spans="1:23" ht="12.75" x14ac:dyDescent="0.2">
      <c r="A4105" s="5"/>
      <c r="B4105" s="5"/>
      <c r="U4105" s="11"/>
      <c r="V4105" s="11"/>
      <c r="W4105" s="11"/>
    </row>
    <row r="4106" spans="1:23" ht="12.75" x14ac:dyDescent="0.2">
      <c r="A4106" s="5"/>
      <c r="B4106" s="5"/>
      <c r="U4106" s="11"/>
      <c r="V4106" s="11"/>
      <c r="W4106" s="11"/>
    </row>
    <row r="4107" spans="1:23" ht="12.75" x14ac:dyDescent="0.2">
      <c r="A4107" s="5"/>
      <c r="B4107" s="5"/>
      <c r="U4107" s="11"/>
      <c r="V4107" s="11"/>
      <c r="W4107" s="11"/>
    </row>
    <row r="4108" spans="1:23" ht="12.75" x14ac:dyDescent="0.2">
      <c r="A4108" s="5"/>
      <c r="B4108" s="5"/>
      <c r="U4108" s="11"/>
      <c r="V4108" s="11"/>
      <c r="W4108" s="11"/>
    </row>
    <row r="4109" spans="1:23" ht="12.75" x14ac:dyDescent="0.2">
      <c r="A4109" s="5"/>
      <c r="B4109" s="5"/>
      <c r="U4109" s="11"/>
      <c r="V4109" s="11"/>
      <c r="W4109" s="11"/>
    </row>
    <row r="4110" spans="1:23" ht="12.75" x14ac:dyDescent="0.2">
      <c r="A4110" s="5"/>
      <c r="B4110" s="5"/>
      <c r="U4110" s="11"/>
      <c r="V4110" s="11"/>
      <c r="W4110" s="11"/>
    </row>
    <row r="4111" spans="1:23" ht="12.75" x14ac:dyDescent="0.2">
      <c r="A4111" s="5"/>
      <c r="B4111" s="5"/>
      <c r="U4111" s="11"/>
      <c r="V4111" s="11"/>
      <c r="W4111" s="11"/>
    </row>
    <row r="4112" spans="1:23" ht="12.75" x14ac:dyDescent="0.2">
      <c r="A4112" s="5"/>
      <c r="B4112" s="5"/>
      <c r="U4112" s="11"/>
      <c r="V4112" s="11"/>
      <c r="W4112" s="11"/>
    </row>
    <row r="4113" spans="1:23" ht="12.75" x14ac:dyDescent="0.2">
      <c r="A4113" s="5"/>
      <c r="B4113" s="5"/>
      <c r="U4113" s="11"/>
      <c r="V4113" s="11"/>
      <c r="W4113" s="11"/>
    </row>
    <row r="4114" spans="1:23" ht="12.75" x14ac:dyDescent="0.2">
      <c r="A4114" s="5"/>
      <c r="B4114" s="5"/>
      <c r="U4114" s="11"/>
      <c r="V4114" s="11"/>
      <c r="W4114" s="11"/>
    </row>
    <row r="4115" spans="1:23" ht="12.75" x14ac:dyDescent="0.2">
      <c r="A4115" s="5"/>
      <c r="B4115" s="5"/>
      <c r="U4115" s="11"/>
      <c r="V4115" s="11"/>
      <c r="W4115" s="11"/>
    </row>
    <row r="4116" spans="1:23" ht="12.75" x14ac:dyDescent="0.2">
      <c r="A4116" s="5"/>
      <c r="B4116" s="5"/>
      <c r="U4116" s="11"/>
      <c r="V4116" s="11"/>
      <c r="W4116" s="11"/>
    </row>
    <row r="4117" spans="1:23" ht="12.75" x14ac:dyDescent="0.2">
      <c r="A4117" s="5"/>
      <c r="B4117" s="5"/>
      <c r="U4117" s="11"/>
      <c r="V4117" s="11"/>
      <c r="W4117" s="11"/>
    </row>
    <row r="4118" spans="1:23" ht="12.75" x14ac:dyDescent="0.2">
      <c r="A4118" s="5"/>
      <c r="B4118" s="5"/>
      <c r="U4118" s="11"/>
      <c r="V4118" s="11"/>
      <c r="W4118" s="11"/>
    </row>
    <row r="4119" spans="1:23" ht="12.75" x14ac:dyDescent="0.2">
      <c r="A4119" s="5"/>
      <c r="B4119" s="5"/>
      <c r="U4119" s="11"/>
      <c r="V4119" s="11"/>
      <c r="W4119" s="11"/>
    </row>
    <row r="4120" spans="1:23" ht="12.75" x14ac:dyDescent="0.2">
      <c r="A4120" s="5"/>
      <c r="B4120" s="5"/>
      <c r="U4120" s="11"/>
      <c r="V4120" s="11"/>
      <c r="W4120" s="11"/>
    </row>
    <row r="4121" spans="1:23" ht="12.75" x14ac:dyDescent="0.2">
      <c r="A4121" s="5"/>
      <c r="B4121" s="5"/>
      <c r="U4121" s="11"/>
      <c r="V4121" s="11"/>
      <c r="W4121" s="11"/>
    </row>
    <row r="4122" spans="1:23" ht="12.75" x14ac:dyDescent="0.2">
      <c r="A4122" s="5"/>
      <c r="B4122" s="5"/>
      <c r="U4122" s="11"/>
      <c r="V4122" s="11"/>
      <c r="W4122" s="11"/>
    </row>
    <row r="4123" spans="1:23" ht="12.75" x14ac:dyDescent="0.2">
      <c r="A4123" s="5"/>
      <c r="B4123" s="5"/>
      <c r="U4123" s="11"/>
      <c r="V4123" s="11"/>
      <c r="W4123" s="11"/>
    </row>
    <row r="4124" spans="1:23" ht="12.75" x14ac:dyDescent="0.2">
      <c r="A4124" s="5"/>
      <c r="B4124" s="5"/>
      <c r="U4124" s="11"/>
      <c r="V4124" s="11"/>
      <c r="W4124" s="11"/>
    </row>
    <row r="4125" spans="1:23" ht="12.75" x14ac:dyDescent="0.2">
      <c r="A4125" s="5"/>
      <c r="B4125" s="5"/>
      <c r="U4125" s="11"/>
      <c r="V4125" s="11"/>
      <c r="W4125" s="11"/>
    </row>
    <row r="4126" spans="1:23" ht="12.75" x14ac:dyDescent="0.2">
      <c r="A4126" s="5"/>
      <c r="B4126" s="5"/>
      <c r="U4126" s="11"/>
      <c r="V4126" s="11"/>
      <c r="W4126" s="11"/>
    </row>
    <row r="4127" spans="1:23" ht="12.75" x14ac:dyDescent="0.2">
      <c r="A4127" s="5"/>
      <c r="B4127" s="5"/>
      <c r="U4127" s="11"/>
      <c r="V4127" s="11"/>
      <c r="W4127" s="11"/>
    </row>
    <row r="4128" spans="1:23" ht="12.75" x14ac:dyDescent="0.2">
      <c r="A4128" s="5"/>
      <c r="B4128" s="5"/>
      <c r="U4128" s="11"/>
      <c r="V4128" s="11"/>
      <c r="W4128" s="11"/>
    </row>
    <row r="4129" spans="1:23" ht="12.75" x14ac:dyDescent="0.2">
      <c r="A4129" s="5"/>
      <c r="B4129" s="5"/>
      <c r="U4129" s="11"/>
      <c r="V4129" s="11"/>
      <c r="W4129" s="11"/>
    </row>
    <row r="4130" spans="1:23" ht="12.75" x14ac:dyDescent="0.2">
      <c r="A4130" s="5"/>
      <c r="B4130" s="5"/>
      <c r="U4130" s="11"/>
      <c r="V4130" s="11"/>
      <c r="W4130" s="11"/>
    </row>
    <row r="4131" spans="1:23" ht="12.75" x14ac:dyDescent="0.2">
      <c r="A4131" s="5"/>
      <c r="B4131" s="5"/>
      <c r="U4131" s="11"/>
      <c r="V4131" s="11"/>
      <c r="W4131" s="11"/>
    </row>
    <row r="4132" spans="1:23" ht="12.75" x14ac:dyDescent="0.2">
      <c r="A4132" s="5"/>
      <c r="B4132" s="5"/>
      <c r="U4132" s="11"/>
      <c r="V4132" s="11"/>
      <c r="W4132" s="11"/>
    </row>
    <row r="4133" spans="1:23" ht="12.75" x14ac:dyDescent="0.2">
      <c r="A4133" s="5"/>
      <c r="B4133" s="5"/>
      <c r="U4133" s="11"/>
      <c r="V4133" s="11"/>
      <c r="W4133" s="11"/>
    </row>
    <row r="4134" spans="1:23" ht="12.75" x14ac:dyDescent="0.2">
      <c r="A4134" s="5"/>
      <c r="B4134" s="5"/>
      <c r="U4134" s="11"/>
      <c r="V4134" s="11"/>
      <c r="W4134" s="11"/>
    </row>
    <row r="4135" spans="1:23" ht="12.75" x14ac:dyDescent="0.2">
      <c r="A4135" s="5"/>
      <c r="B4135" s="5"/>
      <c r="U4135" s="11"/>
      <c r="V4135" s="11"/>
      <c r="W4135" s="11"/>
    </row>
    <row r="4136" spans="1:23" ht="12.75" x14ac:dyDescent="0.2">
      <c r="A4136" s="5"/>
      <c r="B4136" s="5"/>
      <c r="U4136" s="11"/>
      <c r="V4136" s="11"/>
      <c r="W4136" s="11"/>
    </row>
    <row r="4137" spans="1:23" ht="12.75" x14ac:dyDescent="0.2">
      <c r="A4137" s="5"/>
      <c r="B4137" s="5"/>
      <c r="U4137" s="11"/>
      <c r="V4137" s="11"/>
      <c r="W4137" s="11"/>
    </row>
    <row r="4138" spans="1:23" ht="12.75" x14ac:dyDescent="0.2">
      <c r="A4138" s="5"/>
      <c r="B4138" s="5"/>
      <c r="U4138" s="11"/>
      <c r="V4138" s="11"/>
      <c r="W4138" s="11"/>
    </row>
    <row r="4139" spans="1:23" ht="12.75" x14ac:dyDescent="0.2">
      <c r="A4139" s="5"/>
      <c r="B4139" s="5"/>
      <c r="U4139" s="11"/>
      <c r="V4139" s="11"/>
      <c r="W4139" s="11"/>
    </row>
    <row r="4140" spans="1:23" ht="12.75" x14ac:dyDescent="0.2">
      <c r="A4140" s="5"/>
      <c r="B4140" s="5"/>
      <c r="U4140" s="11"/>
      <c r="V4140" s="11"/>
      <c r="W4140" s="11"/>
    </row>
    <row r="4141" spans="1:23" ht="12.75" x14ac:dyDescent="0.2">
      <c r="A4141" s="5"/>
      <c r="B4141" s="5"/>
      <c r="U4141" s="11"/>
      <c r="V4141" s="11"/>
      <c r="W4141" s="11"/>
    </row>
    <row r="4142" spans="1:23" ht="12.75" x14ac:dyDescent="0.2">
      <c r="A4142" s="5"/>
      <c r="B4142" s="5"/>
      <c r="U4142" s="11"/>
      <c r="V4142" s="11"/>
      <c r="W4142" s="11"/>
    </row>
    <row r="4143" spans="1:23" ht="12.75" x14ac:dyDescent="0.2">
      <c r="A4143" s="5"/>
      <c r="B4143" s="5"/>
      <c r="U4143" s="11"/>
      <c r="V4143" s="11"/>
      <c r="W4143" s="11"/>
    </row>
    <row r="4144" spans="1:23" ht="12.75" x14ac:dyDescent="0.2">
      <c r="A4144" s="5"/>
      <c r="B4144" s="5"/>
      <c r="U4144" s="11"/>
      <c r="V4144" s="11"/>
      <c r="W4144" s="11"/>
    </row>
    <row r="4145" spans="1:23" ht="12.75" x14ac:dyDescent="0.2">
      <c r="A4145" s="5"/>
      <c r="B4145" s="5"/>
      <c r="U4145" s="11"/>
      <c r="V4145" s="11"/>
      <c r="W4145" s="11"/>
    </row>
    <row r="4146" spans="1:23" ht="12.75" x14ac:dyDescent="0.2">
      <c r="A4146" s="5"/>
      <c r="B4146" s="5"/>
      <c r="U4146" s="11"/>
      <c r="V4146" s="11"/>
      <c r="W4146" s="11"/>
    </row>
    <row r="4147" spans="1:23" ht="12.75" x14ac:dyDescent="0.2">
      <c r="A4147" s="5"/>
      <c r="B4147" s="5"/>
      <c r="U4147" s="11"/>
      <c r="V4147" s="11"/>
      <c r="W4147" s="11"/>
    </row>
    <row r="4148" spans="1:23" ht="12.75" x14ac:dyDescent="0.2">
      <c r="A4148" s="5"/>
      <c r="B4148" s="5"/>
      <c r="U4148" s="11"/>
      <c r="V4148" s="11"/>
      <c r="W4148" s="11"/>
    </row>
    <row r="4149" spans="1:23" ht="12.75" x14ac:dyDescent="0.2">
      <c r="A4149" s="5"/>
      <c r="B4149" s="5"/>
      <c r="U4149" s="11"/>
      <c r="V4149" s="11"/>
      <c r="W4149" s="11"/>
    </row>
    <row r="4150" spans="1:23" ht="12.75" x14ac:dyDescent="0.2">
      <c r="A4150" s="5"/>
      <c r="B4150" s="5"/>
      <c r="U4150" s="11"/>
      <c r="V4150" s="11"/>
      <c r="W4150" s="11"/>
    </row>
    <row r="4151" spans="1:23" ht="12.75" x14ac:dyDescent="0.2">
      <c r="A4151" s="5"/>
      <c r="B4151" s="5"/>
      <c r="U4151" s="11"/>
      <c r="V4151" s="11"/>
      <c r="W4151" s="11"/>
    </row>
    <row r="4152" spans="1:23" ht="12.75" x14ac:dyDescent="0.2">
      <c r="A4152" s="5"/>
      <c r="B4152" s="5"/>
      <c r="U4152" s="11"/>
      <c r="V4152" s="11"/>
      <c r="W4152" s="11"/>
    </row>
    <row r="4153" spans="1:23" ht="12.75" x14ac:dyDescent="0.2">
      <c r="A4153" s="5"/>
      <c r="B4153" s="5"/>
      <c r="U4153" s="11"/>
      <c r="V4153" s="11"/>
      <c r="W4153" s="11"/>
    </row>
    <row r="4154" spans="1:23" ht="12.75" x14ac:dyDescent="0.2">
      <c r="A4154" s="5"/>
      <c r="B4154" s="5"/>
      <c r="U4154" s="11"/>
      <c r="V4154" s="11"/>
      <c r="W4154" s="11"/>
    </row>
    <row r="4155" spans="1:23" ht="12.75" x14ac:dyDescent="0.2">
      <c r="A4155" s="5"/>
      <c r="B4155" s="5"/>
      <c r="U4155" s="11"/>
      <c r="V4155" s="11"/>
      <c r="W4155" s="11"/>
    </row>
    <row r="4156" spans="1:23" ht="12.75" x14ac:dyDescent="0.2">
      <c r="A4156" s="5"/>
      <c r="B4156" s="5"/>
      <c r="U4156" s="11"/>
      <c r="V4156" s="11"/>
      <c r="W4156" s="11"/>
    </row>
    <row r="4157" spans="1:23" ht="12.75" x14ac:dyDescent="0.2">
      <c r="A4157" s="5"/>
      <c r="B4157" s="5"/>
      <c r="U4157" s="11"/>
      <c r="V4157" s="11"/>
      <c r="W4157" s="11"/>
    </row>
    <row r="4158" spans="1:23" ht="12.75" x14ac:dyDescent="0.2">
      <c r="A4158" s="5"/>
      <c r="B4158" s="5"/>
      <c r="U4158" s="11"/>
      <c r="V4158" s="11"/>
      <c r="W4158" s="11"/>
    </row>
    <row r="4159" spans="1:23" ht="12.75" x14ac:dyDescent="0.2">
      <c r="A4159" s="5"/>
      <c r="B4159" s="5"/>
      <c r="U4159" s="11"/>
      <c r="V4159" s="11"/>
      <c r="W4159" s="11"/>
    </row>
    <row r="4160" spans="1:23" ht="12.75" x14ac:dyDescent="0.2">
      <c r="A4160" s="5"/>
      <c r="B4160" s="5"/>
      <c r="U4160" s="11"/>
      <c r="V4160" s="11"/>
      <c r="W4160" s="11"/>
    </row>
    <row r="4161" spans="1:23" ht="12.75" x14ac:dyDescent="0.2">
      <c r="A4161" s="5"/>
      <c r="B4161" s="5"/>
      <c r="U4161" s="11"/>
      <c r="V4161" s="11"/>
      <c r="W4161" s="11"/>
    </row>
    <row r="4162" spans="1:23" ht="12.75" x14ac:dyDescent="0.2">
      <c r="A4162" s="5"/>
      <c r="B4162" s="5"/>
      <c r="U4162" s="11"/>
      <c r="V4162" s="11"/>
      <c r="W4162" s="11"/>
    </row>
    <row r="4163" spans="1:23" ht="12.75" x14ac:dyDescent="0.2">
      <c r="A4163" s="5"/>
      <c r="B4163" s="5"/>
      <c r="U4163" s="11"/>
      <c r="V4163" s="11"/>
      <c r="W4163" s="11"/>
    </row>
    <row r="4164" spans="1:23" ht="12.75" x14ac:dyDescent="0.2">
      <c r="A4164" s="5"/>
      <c r="B4164" s="5"/>
      <c r="U4164" s="11"/>
      <c r="V4164" s="11"/>
      <c r="W4164" s="11"/>
    </row>
    <row r="4165" spans="1:23" ht="12.75" x14ac:dyDescent="0.2">
      <c r="A4165" s="5"/>
      <c r="B4165" s="5"/>
      <c r="U4165" s="11"/>
      <c r="V4165" s="11"/>
      <c r="W4165" s="11"/>
    </row>
    <row r="4166" spans="1:23" ht="12.75" x14ac:dyDescent="0.2">
      <c r="A4166" s="5"/>
      <c r="B4166" s="5"/>
      <c r="U4166" s="11"/>
      <c r="V4166" s="11"/>
      <c r="W4166" s="11"/>
    </row>
    <row r="4167" spans="1:23" ht="12.75" x14ac:dyDescent="0.2">
      <c r="A4167" s="5"/>
      <c r="B4167" s="5"/>
      <c r="U4167" s="11"/>
      <c r="V4167" s="11"/>
      <c r="W4167" s="11"/>
    </row>
    <row r="4168" spans="1:23" ht="12.75" x14ac:dyDescent="0.2">
      <c r="A4168" s="5"/>
      <c r="B4168" s="5"/>
      <c r="U4168" s="11"/>
      <c r="V4168" s="11"/>
      <c r="W4168" s="11"/>
    </row>
    <row r="4169" spans="1:23" ht="12.75" x14ac:dyDescent="0.2">
      <c r="A4169" s="5"/>
      <c r="B4169" s="5"/>
      <c r="U4169" s="11"/>
      <c r="V4169" s="11"/>
      <c r="W4169" s="11"/>
    </row>
    <row r="4170" spans="1:23" ht="12.75" x14ac:dyDescent="0.2">
      <c r="A4170" s="5"/>
      <c r="B4170" s="5"/>
      <c r="U4170" s="11"/>
      <c r="V4170" s="11"/>
      <c r="W4170" s="11"/>
    </row>
    <row r="4171" spans="1:23" ht="12.75" x14ac:dyDescent="0.2">
      <c r="A4171" s="5"/>
      <c r="B4171" s="5"/>
      <c r="U4171" s="11"/>
      <c r="V4171" s="11"/>
      <c r="W4171" s="11"/>
    </row>
    <row r="4172" spans="1:23" ht="12.75" x14ac:dyDescent="0.2">
      <c r="A4172" s="5"/>
      <c r="B4172" s="5"/>
      <c r="U4172" s="11"/>
      <c r="V4172" s="11"/>
      <c r="W4172" s="11"/>
    </row>
    <row r="4173" spans="1:23" ht="12.75" x14ac:dyDescent="0.2">
      <c r="A4173" s="5"/>
      <c r="B4173" s="5"/>
      <c r="U4173" s="11"/>
      <c r="V4173" s="11"/>
      <c r="W4173" s="11"/>
    </row>
    <row r="4174" spans="1:23" ht="12.75" x14ac:dyDescent="0.2">
      <c r="A4174" s="5"/>
      <c r="B4174" s="5"/>
      <c r="U4174" s="11"/>
      <c r="V4174" s="11"/>
      <c r="W4174" s="11"/>
    </row>
    <row r="4175" spans="1:23" ht="12.75" x14ac:dyDescent="0.2">
      <c r="A4175" s="5"/>
      <c r="B4175" s="5"/>
      <c r="U4175" s="11"/>
      <c r="V4175" s="11"/>
      <c r="W4175" s="11"/>
    </row>
    <row r="4176" spans="1:23" ht="12.75" x14ac:dyDescent="0.2">
      <c r="A4176" s="5"/>
      <c r="B4176" s="5"/>
      <c r="U4176" s="11"/>
      <c r="V4176" s="11"/>
      <c r="W4176" s="11"/>
    </row>
    <row r="4177" spans="1:23" ht="12.75" x14ac:dyDescent="0.2">
      <c r="A4177" s="5"/>
      <c r="B4177" s="5"/>
      <c r="U4177" s="11"/>
      <c r="V4177" s="11"/>
      <c r="W4177" s="11"/>
    </row>
    <row r="4178" spans="1:23" ht="12.75" x14ac:dyDescent="0.2">
      <c r="A4178" s="5"/>
      <c r="B4178" s="5"/>
      <c r="U4178" s="11"/>
      <c r="V4178" s="11"/>
      <c r="W4178" s="11"/>
    </row>
    <row r="4179" spans="1:23" ht="12.75" x14ac:dyDescent="0.2">
      <c r="A4179" s="5"/>
      <c r="B4179" s="5"/>
      <c r="U4179" s="11"/>
      <c r="V4179" s="11"/>
      <c r="W4179" s="11"/>
    </row>
    <row r="4180" spans="1:23" ht="12.75" x14ac:dyDescent="0.2">
      <c r="A4180" s="5"/>
      <c r="B4180" s="5"/>
      <c r="U4180" s="11"/>
      <c r="V4180" s="11"/>
      <c r="W4180" s="11"/>
    </row>
    <row r="4181" spans="1:23" ht="12.75" x14ac:dyDescent="0.2">
      <c r="A4181" s="5"/>
      <c r="B4181" s="5"/>
      <c r="U4181" s="11"/>
      <c r="V4181" s="11"/>
      <c r="W4181" s="11"/>
    </row>
    <row r="4182" spans="1:23" ht="12.75" x14ac:dyDescent="0.2">
      <c r="A4182" s="5"/>
      <c r="B4182" s="5"/>
      <c r="U4182" s="11"/>
      <c r="V4182" s="11"/>
      <c r="W4182" s="11"/>
    </row>
    <row r="4183" spans="1:23" ht="12.75" x14ac:dyDescent="0.2">
      <c r="A4183" s="5"/>
      <c r="B4183" s="5"/>
      <c r="U4183" s="11"/>
      <c r="V4183" s="11"/>
      <c r="W4183" s="11"/>
    </row>
    <row r="4184" spans="1:23" ht="12.75" x14ac:dyDescent="0.2">
      <c r="A4184" s="5"/>
      <c r="B4184" s="5"/>
      <c r="U4184" s="11"/>
      <c r="V4184" s="11"/>
      <c r="W4184" s="11"/>
    </row>
    <row r="4185" spans="1:23" ht="12.75" x14ac:dyDescent="0.2">
      <c r="A4185" s="5"/>
      <c r="B4185" s="5"/>
      <c r="U4185" s="11"/>
      <c r="V4185" s="11"/>
      <c r="W4185" s="11"/>
    </row>
    <row r="4186" spans="1:23" ht="12.75" x14ac:dyDescent="0.2">
      <c r="A4186" s="5"/>
      <c r="B4186" s="5"/>
      <c r="U4186" s="11"/>
      <c r="V4186" s="11"/>
      <c r="W4186" s="11"/>
    </row>
    <row r="4187" spans="1:23" ht="12.75" x14ac:dyDescent="0.2">
      <c r="A4187" s="5"/>
      <c r="B4187" s="5"/>
      <c r="U4187" s="11"/>
      <c r="V4187" s="11"/>
      <c r="W4187" s="11"/>
    </row>
    <row r="4188" spans="1:23" ht="12.75" x14ac:dyDescent="0.2">
      <c r="A4188" s="5"/>
      <c r="B4188" s="5"/>
      <c r="U4188" s="11"/>
      <c r="V4188" s="11"/>
      <c r="W4188" s="11"/>
    </row>
    <row r="4189" spans="1:23" ht="12.75" x14ac:dyDescent="0.2">
      <c r="A4189" s="5"/>
      <c r="B4189" s="5"/>
      <c r="U4189" s="11"/>
      <c r="V4189" s="11"/>
      <c r="W4189" s="11"/>
    </row>
    <row r="4190" spans="1:23" ht="12.75" x14ac:dyDescent="0.2">
      <c r="A4190" s="5"/>
      <c r="B4190" s="5"/>
      <c r="U4190" s="11"/>
      <c r="V4190" s="11"/>
      <c r="W4190" s="11"/>
    </row>
    <row r="4191" spans="1:23" ht="12.75" x14ac:dyDescent="0.2">
      <c r="A4191" s="5"/>
      <c r="B4191" s="5"/>
      <c r="U4191" s="11"/>
      <c r="V4191" s="11"/>
      <c r="W4191" s="11"/>
    </row>
    <row r="4192" spans="1:23" ht="12.75" x14ac:dyDescent="0.2">
      <c r="A4192" s="5"/>
      <c r="B4192" s="5"/>
      <c r="U4192" s="11"/>
      <c r="V4192" s="11"/>
      <c r="W4192" s="11"/>
    </row>
    <row r="4193" spans="1:23" ht="12.75" x14ac:dyDescent="0.2">
      <c r="A4193" s="5"/>
      <c r="B4193" s="5"/>
      <c r="U4193" s="11"/>
      <c r="V4193" s="11"/>
      <c r="W4193" s="11"/>
    </row>
    <row r="4194" spans="1:23" ht="12.75" x14ac:dyDescent="0.2">
      <c r="A4194" s="5"/>
      <c r="B4194" s="5"/>
      <c r="U4194" s="11"/>
      <c r="V4194" s="11"/>
      <c r="W4194" s="11"/>
    </row>
    <row r="4195" spans="1:23" ht="12.75" x14ac:dyDescent="0.2">
      <c r="A4195" s="5"/>
      <c r="B4195" s="5"/>
      <c r="U4195" s="11"/>
      <c r="V4195" s="11"/>
      <c r="W4195" s="11"/>
    </row>
    <row r="4196" spans="1:23" ht="12.75" x14ac:dyDescent="0.2">
      <c r="A4196" s="5"/>
      <c r="B4196" s="5"/>
      <c r="U4196" s="11"/>
      <c r="V4196" s="11"/>
      <c r="W4196" s="11"/>
    </row>
    <row r="4197" spans="1:23" ht="12.75" x14ac:dyDescent="0.2">
      <c r="A4197" s="5"/>
      <c r="B4197" s="5"/>
      <c r="U4197" s="11"/>
      <c r="V4197" s="11"/>
      <c r="W4197" s="11"/>
    </row>
    <row r="4198" spans="1:23" ht="12.75" x14ac:dyDescent="0.2">
      <c r="A4198" s="5"/>
      <c r="B4198" s="5"/>
      <c r="U4198" s="11"/>
      <c r="V4198" s="11"/>
      <c r="W4198" s="11"/>
    </row>
    <row r="4199" spans="1:23" ht="12.75" x14ac:dyDescent="0.2">
      <c r="A4199" s="5"/>
      <c r="B4199" s="5"/>
      <c r="U4199" s="11"/>
      <c r="V4199" s="11"/>
      <c r="W4199" s="11"/>
    </row>
    <row r="4200" spans="1:23" ht="12.75" x14ac:dyDescent="0.2">
      <c r="A4200" s="5"/>
      <c r="B4200" s="5"/>
      <c r="U4200" s="11"/>
      <c r="V4200" s="11"/>
      <c r="W4200" s="11"/>
    </row>
    <row r="4201" spans="1:23" ht="12.75" x14ac:dyDescent="0.2">
      <c r="A4201" s="5"/>
      <c r="B4201" s="5"/>
      <c r="U4201" s="11"/>
      <c r="V4201" s="11"/>
      <c r="W4201" s="11"/>
    </row>
    <row r="4202" spans="1:23" ht="12.75" x14ac:dyDescent="0.2">
      <c r="A4202" s="5"/>
      <c r="B4202" s="5"/>
      <c r="U4202" s="11"/>
      <c r="V4202" s="11"/>
      <c r="W4202" s="11"/>
    </row>
    <row r="4203" spans="1:23" ht="12.75" x14ac:dyDescent="0.2">
      <c r="A4203" s="5"/>
      <c r="B4203" s="5"/>
      <c r="U4203" s="11"/>
      <c r="V4203" s="11"/>
      <c r="W4203" s="11"/>
    </row>
    <row r="4204" spans="1:23" ht="12.75" x14ac:dyDescent="0.2">
      <c r="A4204" s="5"/>
      <c r="B4204" s="5"/>
      <c r="U4204" s="11"/>
      <c r="V4204" s="11"/>
      <c r="W4204" s="11"/>
    </row>
    <row r="4205" spans="1:23" ht="12.75" x14ac:dyDescent="0.2">
      <c r="A4205" s="5"/>
      <c r="B4205" s="5"/>
      <c r="U4205" s="11"/>
      <c r="V4205" s="11"/>
      <c r="W4205" s="11"/>
    </row>
    <row r="4206" spans="1:23" ht="12.75" x14ac:dyDescent="0.2">
      <c r="A4206" s="5"/>
      <c r="B4206" s="5"/>
      <c r="U4206" s="11"/>
      <c r="V4206" s="11"/>
      <c r="W4206" s="11"/>
    </row>
    <row r="4207" spans="1:23" ht="12.75" x14ac:dyDescent="0.2">
      <c r="A4207" s="5"/>
      <c r="B4207" s="5"/>
      <c r="U4207" s="11"/>
      <c r="V4207" s="11"/>
      <c r="W4207" s="11"/>
    </row>
    <row r="4208" spans="1:23" ht="12.75" x14ac:dyDescent="0.2">
      <c r="A4208" s="5"/>
      <c r="B4208" s="5"/>
      <c r="U4208" s="11"/>
      <c r="V4208" s="11"/>
      <c r="W4208" s="11"/>
    </row>
    <row r="4209" spans="1:23" ht="12.75" x14ac:dyDescent="0.2">
      <c r="A4209" s="5"/>
      <c r="B4209" s="5"/>
      <c r="U4209" s="11"/>
      <c r="V4209" s="11"/>
      <c r="W4209" s="11"/>
    </row>
    <row r="4210" spans="1:23" ht="12.75" x14ac:dyDescent="0.2">
      <c r="A4210" s="5"/>
      <c r="B4210" s="5"/>
      <c r="U4210" s="11"/>
      <c r="V4210" s="11"/>
      <c r="W4210" s="11"/>
    </row>
    <row r="4211" spans="1:23" ht="12.75" x14ac:dyDescent="0.2">
      <c r="A4211" s="5"/>
      <c r="B4211" s="5"/>
      <c r="U4211" s="11"/>
      <c r="V4211" s="11"/>
      <c r="W4211" s="11"/>
    </row>
    <row r="4212" spans="1:23" ht="12.75" x14ac:dyDescent="0.2">
      <c r="A4212" s="5"/>
      <c r="B4212" s="5"/>
      <c r="U4212" s="11"/>
      <c r="V4212" s="11"/>
      <c r="W4212" s="11"/>
    </row>
    <row r="4213" spans="1:23" ht="12.75" x14ac:dyDescent="0.2">
      <c r="A4213" s="5"/>
      <c r="B4213" s="5"/>
      <c r="U4213" s="11"/>
      <c r="V4213" s="11"/>
      <c r="W4213" s="11"/>
    </row>
    <row r="4214" spans="1:23" ht="12.75" x14ac:dyDescent="0.2">
      <c r="A4214" s="5"/>
      <c r="B4214" s="5"/>
      <c r="U4214" s="11"/>
      <c r="V4214" s="11"/>
      <c r="W4214" s="11"/>
    </row>
    <row r="4215" spans="1:23" ht="12.75" x14ac:dyDescent="0.2">
      <c r="A4215" s="5"/>
      <c r="B4215" s="5"/>
      <c r="U4215" s="11"/>
      <c r="V4215" s="11"/>
      <c r="W4215" s="11"/>
    </row>
    <row r="4216" spans="1:23" ht="12.75" x14ac:dyDescent="0.2">
      <c r="A4216" s="5"/>
      <c r="B4216" s="5"/>
      <c r="U4216" s="11"/>
      <c r="V4216" s="11"/>
      <c r="W4216" s="11"/>
    </row>
    <row r="4217" spans="1:23" ht="12.75" x14ac:dyDescent="0.2">
      <c r="A4217" s="5"/>
      <c r="B4217" s="5"/>
      <c r="U4217" s="11"/>
      <c r="V4217" s="11"/>
      <c r="W4217" s="11"/>
    </row>
    <row r="4218" spans="1:23" ht="12.75" x14ac:dyDescent="0.2">
      <c r="A4218" s="5"/>
      <c r="B4218" s="5"/>
      <c r="U4218" s="11"/>
      <c r="V4218" s="11"/>
      <c r="W4218" s="11"/>
    </row>
    <row r="4219" spans="1:23" ht="12.75" x14ac:dyDescent="0.2">
      <c r="A4219" s="5"/>
      <c r="B4219" s="5"/>
      <c r="U4219" s="11"/>
      <c r="V4219" s="11"/>
      <c r="W4219" s="11"/>
    </row>
    <row r="4220" spans="1:23" ht="12.75" x14ac:dyDescent="0.2">
      <c r="A4220" s="5"/>
      <c r="B4220" s="5"/>
      <c r="U4220" s="11"/>
      <c r="V4220" s="11"/>
      <c r="W4220" s="11"/>
    </row>
    <row r="4221" spans="1:23" ht="12.75" x14ac:dyDescent="0.2">
      <c r="A4221" s="5"/>
      <c r="B4221" s="5"/>
      <c r="U4221" s="11"/>
      <c r="V4221" s="11"/>
      <c r="W4221" s="11"/>
    </row>
    <row r="4222" spans="1:23" ht="12.75" x14ac:dyDescent="0.2">
      <c r="A4222" s="5"/>
      <c r="B4222" s="5"/>
      <c r="U4222" s="11"/>
      <c r="V4222" s="11"/>
      <c r="W4222" s="11"/>
    </row>
    <row r="4223" spans="1:23" ht="12.75" x14ac:dyDescent="0.2">
      <c r="A4223" s="5"/>
      <c r="B4223" s="5"/>
      <c r="U4223" s="11"/>
      <c r="V4223" s="11"/>
      <c r="W4223" s="11"/>
    </row>
    <row r="4224" spans="1:23" ht="12.75" x14ac:dyDescent="0.2">
      <c r="A4224" s="5"/>
      <c r="B4224" s="5"/>
      <c r="U4224" s="11"/>
      <c r="V4224" s="11"/>
      <c r="W4224" s="11"/>
    </row>
    <row r="4225" spans="1:23" ht="12.75" x14ac:dyDescent="0.2">
      <c r="A4225" s="5"/>
      <c r="B4225" s="5"/>
      <c r="U4225" s="11"/>
      <c r="V4225" s="11"/>
      <c r="W4225" s="11"/>
    </row>
    <row r="4226" spans="1:23" ht="12.75" x14ac:dyDescent="0.2">
      <c r="A4226" s="5"/>
      <c r="B4226" s="5"/>
      <c r="U4226" s="11"/>
      <c r="V4226" s="11"/>
      <c r="W4226" s="11"/>
    </row>
    <row r="4227" spans="1:23" ht="12.75" x14ac:dyDescent="0.2">
      <c r="A4227" s="5"/>
      <c r="B4227" s="5"/>
      <c r="U4227" s="11"/>
      <c r="V4227" s="11"/>
      <c r="W4227" s="11"/>
    </row>
    <row r="4228" spans="1:23" ht="12.75" x14ac:dyDescent="0.2">
      <c r="A4228" s="5"/>
      <c r="B4228" s="5"/>
      <c r="U4228" s="11"/>
      <c r="V4228" s="11"/>
      <c r="W4228" s="11"/>
    </row>
    <row r="4229" spans="1:23" ht="12.75" x14ac:dyDescent="0.2">
      <c r="A4229" s="5"/>
      <c r="B4229" s="5"/>
      <c r="U4229" s="11"/>
      <c r="V4229" s="11"/>
      <c r="W4229" s="11"/>
    </row>
    <row r="4230" spans="1:23" ht="12.75" x14ac:dyDescent="0.2">
      <c r="A4230" s="5"/>
      <c r="B4230" s="5"/>
      <c r="U4230" s="11"/>
      <c r="V4230" s="11"/>
      <c r="W4230" s="11"/>
    </row>
    <row r="4231" spans="1:23" ht="12.75" x14ac:dyDescent="0.2">
      <c r="A4231" s="5"/>
      <c r="B4231" s="5"/>
      <c r="U4231" s="11"/>
      <c r="V4231" s="11"/>
      <c r="W4231" s="11"/>
    </row>
    <row r="4232" spans="1:23" ht="12.75" x14ac:dyDescent="0.2">
      <c r="A4232" s="5"/>
      <c r="B4232" s="5"/>
      <c r="U4232" s="11"/>
      <c r="V4232" s="11"/>
      <c r="W4232" s="11"/>
    </row>
    <row r="4233" spans="1:23" ht="12.75" x14ac:dyDescent="0.2">
      <c r="A4233" s="5"/>
      <c r="B4233" s="5"/>
      <c r="U4233" s="11"/>
      <c r="V4233" s="11"/>
      <c r="W4233" s="11"/>
    </row>
    <row r="4234" spans="1:23" ht="12.75" x14ac:dyDescent="0.2">
      <c r="A4234" s="5"/>
      <c r="B4234" s="5"/>
      <c r="U4234" s="11"/>
      <c r="V4234" s="11"/>
      <c r="W4234" s="11"/>
    </row>
    <row r="4235" spans="1:23" ht="12.75" x14ac:dyDescent="0.2">
      <c r="A4235" s="5"/>
      <c r="B4235" s="5"/>
      <c r="U4235" s="11"/>
      <c r="V4235" s="11"/>
      <c r="W4235" s="11"/>
    </row>
    <row r="4236" spans="1:23" ht="12.75" x14ac:dyDescent="0.2">
      <c r="A4236" s="5"/>
      <c r="B4236" s="5"/>
      <c r="U4236" s="11"/>
      <c r="V4236" s="11"/>
      <c r="W4236" s="11"/>
    </row>
    <row r="4237" spans="1:23" ht="12.75" x14ac:dyDescent="0.2">
      <c r="A4237" s="5"/>
      <c r="B4237" s="5"/>
      <c r="U4237" s="11"/>
      <c r="V4237" s="11"/>
      <c r="W4237" s="11"/>
    </row>
    <row r="4238" spans="1:23" ht="12.75" x14ac:dyDescent="0.2">
      <c r="A4238" s="5"/>
      <c r="B4238" s="5"/>
      <c r="U4238" s="11"/>
      <c r="V4238" s="11"/>
      <c r="W4238" s="11"/>
    </row>
    <row r="4239" spans="1:23" ht="12.75" x14ac:dyDescent="0.2">
      <c r="A4239" s="5"/>
      <c r="B4239" s="5"/>
      <c r="U4239" s="11"/>
      <c r="V4239" s="11"/>
      <c r="W4239" s="11"/>
    </row>
    <row r="4240" spans="1:23" ht="12.75" x14ac:dyDescent="0.2">
      <c r="A4240" s="5"/>
      <c r="B4240" s="5"/>
      <c r="U4240" s="11"/>
      <c r="V4240" s="11"/>
      <c r="W4240" s="11"/>
    </row>
    <row r="4241" spans="1:23" ht="12.75" x14ac:dyDescent="0.2">
      <c r="A4241" s="5"/>
      <c r="B4241" s="5"/>
      <c r="U4241" s="11"/>
      <c r="V4241" s="11"/>
      <c r="W4241" s="11"/>
    </row>
    <row r="4242" spans="1:23" ht="12.75" x14ac:dyDescent="0.2">
      <c r="A4242" s="5"/>
      <c r="B4242" s="5"/>
      <c r="U4242" s="11"/>
      <c r="V4242" s="11"/>
      <c r="W4242" s="11"/>
    </row>
    <row r="4243" spans="1:23" ht="12.75" x14ac:dyDescent="0.2">
      <c r="A4243" s="5"/>
      <c r="B4243" s="5"/>
      <c r="U4243" s="11"/>
      <c r="V4243" s="11"/>
      <c r="W4243" s="11"/>
    </row>
    <row r="4244" spans="1:23" ht="12.75" x14ac:dyDescent="0.2">
      <c r="A4244" s="5"/>
      <c r="B4244" s="5"/>
      <c r="U4244" s="11"/>
      <c r="V4244" s="11"/>
      <c r="W4244" s="11"/>
    </row>
    <row r="4245" spans="1:23" ht="12.75" x14ac:dyDescent="0.2">
      <c r="A4245" s="5"/>
      <c r="B4245" s="5"/>
      <c r="U4245" s="11"/>
      <c r="V4245" s="11"/>
      <c r="W4245" s="11"/>
    </row>
    <row r="4246" spans="1:23" ht="12.75" x14ac:dyDescent="0.2">
      <c r="A4246" s="5"/>
      <c r="B4246" s="5"/>
      <c r="U4246" s="11"/>
      <c r="V4246" s="11"/>
      <c r="W4246" s="11"/>
    </row>
    <row r="4247" spans="1:23" ht="12.75" x14ac:dyDescent="0.2">
      <c r="A4247" s="5"/>
      <c r="B4247" s="5"/>
      <c r="U4247" s="11"/>
      <c r="V4247" s="11"/>
      <c r="W4247" s="11"/>
    </row>
    <row r="4248" spans="1:23" ht="12.75" x14ac:dyDescent="0.2">
      <c r="A4248" s="5"/>
      <c r="B4248" s="5"/>
      <c r="U4248" s="11"/>
      <c r="V4248" s="11"/>
      <c r="W4248" s="11"/>
    </row>
    <row r="4249" spans="1:23" ht="12.75" x14ac:dyDescent="0.2">
      <c r="A4249" s="5"/>
      <c r="B4249" s="5"/>
      <c r="U4249" s="11"/>
      <c r="V4249" s="11"/>
      <c r="W4249" s="11"/>
    </row>
    <row r="4250" spans="1:23" ht="12.75" x14ac:dyDescent="0.2">
      <c r="A4250" s="5"/>
      <c r="B4250" s="5"/>
      <c r="U4250" s="11"/>
      <c r="V4250" s="11"/>
      <c r="W4250" s="11"/>
    </row>
    <row r="4251" spans="1:23" ht="12.75" x14ac:dyDescent="0.2">
      <c r="A4251" s="5"/>
      <c r="B4251" s="5"/>
      <c r="U4251" s="11"/>
      <c r="V4251" s="11"/>
      <c r="W4251" s="11"/>
    </row>
    <row r="4252" spans="1:23" ht="12.75" x14ac:dyDescent="0.2">
      <c r="A4252" s="5"/>
      <c r="B4252" s="5"/>
      <c r="U4252" s="11"/>
      <c r="V4252" s="11"/>
      <c r="W4252" s="11"/>
    </row>
    <row r="4253" spans="1:23" ht="12.75" x14ac:dyDescent="0.2">
      <c r="A4253" s="5"/>
      <c r="B4253" s="5"/>
      <c r="U4253" s="11"/>
      <c r="V4253" s="11"/>
      <c r="W4253" s="11"/>
    </row>
    <row r="4254" spans="1:23" ht="12.75" x14ac:dyDescent="0.2">
      <c r="A4254" s="5"/>
      <c r="B4254" s="5"/>
      <c r="U4254" s="11"/>
      <c r="V4254" s="11"/>
      <c r="W4254" s="11"/>
    </row>
    <row r="4255" spans="1:23" ht="12.75" x14ac:dyDescent="0.2">
      <c r="A4255" s="5"/>
      <c r="B4255" s="5"/>
      <c r="U4255" s="11"/>
      <c r="V4255" s="11"/>
      <c r="W4255" s="11"/>
    </row>
    <row r="4256" spans="1:23" ht="12.75" x14ac:dyDescent="0.2">
      <c r="A4256" s="5"/>
      <c r="B4256" s="5"/>
      <c r="U4256" s="11"/>
      <c r="V4256" s="11"/>
      <c r="W4256" s="11"/>
    </row>
    <row r="4257" spans="1:23" ht="12.75" x14ac:dyDescent="0.2">
      <c r="A4257" s="5"/>
      <c r="B4257" s="5"/>
      <c r="U4257" s="11"/>
      <c r="V4257" s="11"/>
      <c r="W4257" s="11"/>
    </row>
    <row r="4258" spans="1:23" ht="12.75" x14ac:dyDescent="0.2">
      <c r="A4258" s="5"/>
      <c r="B4258" s="5"/>
      <c r="U4258" s="11"/>
      <c r="V4258" s="11"/>
      <c r="W4258" s="11"/>
    </row>
    <row r="4259" spans="1:23" ht="12.75" x14ac:dyDescent="0.2">
      <c r="A4259" s="5"/>
      <c r="B4259" s="5"/>
      <c r="U4259" s="11"/>
      <c r="V4259" s="11"/>
      <c r="W4259" s="11"/>
    </row>
    <row r="4260" spans="1:23" ht="12.75" x14ac:dyDescent="0.2">
      <c r="A4260" s="5"/>
      <c r="B4260" s="5"/>
      <c r="U4260" s="11"/>
      <c r="V4260" s="11"/>
      <c r="W4260" s="11"/>
    </row>
    <row r="4261" spans="1:23" ht="12.75" x14ac:dyDescent="0.2">
      <c r="A4261" s="5"/>
      <c r="B4261" s="5"/>
      <c r="U4261" s="11"/>
      <c r="V4261" s="11"/>
      <c r="W4261" s="11"/>
    </row>
    <row r="4262" spans="1:23" ht="12.75" x14ac:dyDescent="0.2">
      <c r="A4262" s="5"/>
      <c r="B4262" s="5"/>
      <c r="U4262" s="11"/>
      <c r="V4262" s="11"/>
      <c r="W4262" s="11"/>
    </row>
    <row r="4263" spans="1:23" ht="12.75" x14ac:dyDescent="0.2">
      <c r="A4263" s="5"/>
      <c r="B4263" s="5"/>
      <c r="U4263" s="11"/>
      <c r="V4263" s="11"/>
      <c r="W4263" s="11"/>
    </row>
    <row r="4264" spans="1:23" ht="12.75" x14ac:dyDescent="0.2">
      <c r="A4264" s="5"/>
      <c r="B4264" s="5"/>
      <c r="U4264" s="11"/>
      <c r="V4264" s="11"/>
      <c r="W4264" s="11"/>
    </row>
    <row r="4265" spans="1:23" ht="12.75" x14ac:dyDescent="0.2">
      <c r="A4265" s="5"/>
      <c r="B4265" s="5"/>
      <c r="U4265" s="11"/>
      <c r="V4265" s="11"/>
      <c r="W4265" s="11"/>
    </row>
    <row r="4266" spans="1:23" ht="12.75" x14ac:dyDescent="0.2">
      <c r="A4266" s="5"/>
      <c r="B4266" s="5"/>
      <c r="U4266" s="11"/>
      <c r="V4266" s="11"/>
      <c r="W4266" s="11"/>
    </row>
    <row r="4267" spans="1:23" ht="12.75" x14ac:dyDescent="0.2">
      <c r="A4267" s="5"/>
      <c r="B4267" s="5"/>
      <c r="U4267" s="11"/>
      <c r="V4267" s="11"/>
      <c r="W4267" s="11"/>
    </row>
    <row r="4268" spans="1:23" ht="12.75" x14ac:dyDescent="0.2">
      <c r="A4268" s="5"/>
      <c r="B4268" s="5"/>
      <c r="U4268" s="11"/>
      <c r="V4268" s="11"/>
      <c r="W4268" s="11"/>
    </row>
    <row r="4269" spans="1:23" ht="12.75" x14ac:dyDescent="0.2">
      <c r="A4269" s="5"/>
      <c r="B4269" s="5"/>
      <c r="U4269" s="11"/>
      <c r="V4269" s="11"/>
      <c r="W4269" s="11"/>
    </row>
    <row r="4270" spans="1:23" ht="12.75" x14ac:dyDescent="0.2">
      <c r="A4270" s="5"/>
      <c r="B4270" s="5"/>
      <c r="U4270" s="11"/>
      <c r="V4270" s="11"/>
      <c r="W4270" s="11"/>
    </row>
    <row r="4271" spans="1:23" ht="12.75" x14ac:dyDescent="0.2">
      <c r="A4271" s="5"/>
      <c r="B4271" s="5"/>
      <c r="U4271" s="11"/>
      <c r="V4271" s="11"/>
      <c r="W4271" s="11"/>
    </row>
    <row r="4272" spans="1:23" ht="12.75" x14ac:dyDescent="0.2">
      <c r="A4272" s="5"/>
      <c r="B4272" s="5"/>
      <c r="U4272" s="11"/>
      <c r="V4272" s="11"/>
      <c r="W4272" s="11"/>
    </row>
    <row r="4273" spans="1:23" ht="12.75" x14ac:dyDescent="0.2">
      <c r="A4273" s="5"/>
      <c r="B4273" s="5"/>
      <c r="U4273" s="11"/>
      <c r="V4273" s="11"/>
      <c r="W4273" s="11"/>
    </row>
    <row r="4274" spans="1:23" ht="12.75" x14ac:dyDescent="0.2">
      <c r="A4274" s="5"/>
      <c r="B4274" s="5"/>
      <c r="U4274" s="11"/>
      <c r="V4274" s="11"/>
      <c r="W4274" s="11"/>
    </row>
    <row r="4275" spans="1:23" ht="12.75" x14ac:dyDescent="0.2">
      <c r="A4275" s="5"/>
      <c r="B4275" s="5"/>
      <c r="U4275" s="11"/>
      <c r="V4275" s="11"/>
      <c r="W4275" s="11"/>
    </row>
    <row r="4276" spans="1:23" ht="12.75" x14ac:dyDescent="0.2">
      <c r="A4276" s="5"/>
      <c r="B4276" s="5"/>
      <c r="U4276" s="11"/>
      <c r="V4276" s="11"/>
      <c r="W4276" s="11"/>
    </row>
    <row r="4277" spans="1:23" ht="12.75" x14ac:dyDescent="0.2">
      <c r="A4277" s="5"/>
      <c r="B4277" s="5"/>
      <c r="U4277" s="11"/>
      <c r="V4277" s="11"/>
      <c r="W4277" s="11"/>
    </row>
    <row r="4278" spans="1:23" ht="12.75" x14ac:dyDescent="0.2">
      <c r="A4278" s="5"/>
      <c r="B4278" s="5"/>
      <c r="U4278" s="11"/>
      <c r="V4278" s="11"/>
      <c r="W4278" s="11"/>
    </row>
    <row r="4279" spans="1:23" ht="12.75" x14ac:dyDescent="0.2">
      <c r="A4279" s="5"/>
      <c r="B4279" s="5"/>
      <c r="U4279" s="11"/>
      <c r="V4279" s="11"/>
      <c r="W4279" s="11"/>
    </row>
    <row r="4280" spans="1:23" ht="12.75" x14ac:dyDescent="0.2">
      <c r="A4280" s="5"/>
      <c r="B4280" s="5"/>
      <c r="U4280" s="11"/>
      <c r="V4280" s="11"/>
      <c r="W4280" s="11"/>
    </row>
    <row r="4281" spans="1:23" ht="12.75" x14ac:dyDescent="0.2">
      <c r="A4281" s="5"/>
      <c r="B4281" s="5"/>
      <c r="U4281" s="11"/>
      <c r="V4281" s="11"/>
      <c r="W4281" s="11"/>
    </row>
    <row r="4282" spans="1:23" ht="12.75" x14ac:dyDescent="0.2">
      <c r="A4282" s="5"/>
      <c r="B4282" s="5"/>
      <c r="U4282" s="11"/>
      <c r="V4282" s="11"/>
      <c r="W4282" s="11"/>
    </row>
    <row r="4283" spans="1:23" ht="12.75" x14ac:dyDescent="0.2">
      <c r="A4283" s="5"/>
      <c r="B4283" s="5"/>
      <c r="U4283" s="11"/>
      <c r="V4283" s="11"/>
      <c r="W4283" s="11"/>
    </row>
    <row r="4284" spans="1:23" ht="12.75" x14ac:dyDescent="0.2">
      <c r="A4284" s="5"/>
      <c r="B4284" s="5"/>
      <c r="U4284" s="11"/>
      <c r="V4284" s="11"/>
      <c r="W4284" s="11"/>
    </row>
    <row r="4285" spans="1:23" ht="12.75" x14ac:dyDescent="0.2">
      <c r="A4285" s="5"/>
      <c r="B4285" s="5"/>
      <c r="U4285" s="11"/>
      <c r="V4285" s="11"/>
      <c r="W4285" s="11"/>
    </row>
    <row r="4286" spans="1:23" ht="12.75" x14ac:dyDescent="0.2">
      <c r="A4286" s="5"/>
      <c r="B4286" s="5"/>
      <c r="U4286" s="11"/>
      <c r="V4286" s="11"/>
      <c r="W4286" s="11"/>
    </row>
    <row r="4287" spans="1:23" ht="12.75" x14ac:dyDescent="0.2">
      <c r="A4287" s="5"/>
      <c r="B4287" s="5"/>
      <c r="U4287" s="11"/>
      <c r="V4287" s="11"/>
      <c r="W4287" s="11"/>
    </row>
    <row r="4288" spans="1:23" ht="12.75" x14ac:dyDescent="0.2">
      <c r="A4288" s="5"/>
      <c r="B4288" s="5"/>
      <c r="U4288" s="11"/>
      <c r="V4288" s="11"/>
      <c r="W4288" s="11"/>
    </row>
    <row r="4289" spans="1:23" ht="12.75" x14ac:dyDescent="0.2">
      <c r="A4289" s="5"/>
      <c r="B4289" s="5"/>
      <c r="U4289" s="11"/>
      <c r="V4289" s="11"/>
      <c r="W4289" s="11"/>
    </row>
    <row r="4290" spans="1:23" ht="12.75" x14ac:dyDescent="0.2">
      <c r="A4290" s="5"/>
      <c r="B4290" s="5"/>
      <c r="U4290" s="11"/>
      <c r="V4290" s="11"/>
      <c r="W4290" s="11"/>
    </row>
    <row r="4291" spans="1:23" ht="12.75" x14ac:dyDescent="0.2">
      <c r="A4291" s="5"/>
      <c r="B4291" s="5"/>
      <c r="U4291" s="11"/>
      <c r="V4291" s="11"/>
      <c r="W4291" s="11"/>
    </row>
    <row r="4292" spans="1:23" ht="12.75" x14ac:dyDescent="0.2">
      <c r="A4292" s="5"/>
      <c r="B4292" s="5"/>
      <c r="U4292" s="11"/>
      <c r="V4292" s="11"/>
      <c r="W4292" s="11"/>
    </row>
    <row r="4293" spans="1:23" ht="12.75" x14ac:dyDescent="0.2">
      <c r="A4293" s="5"/>
      <c r="B4293" s="5"/>
      <c r="U4293" s="11"/>
      <c r="V4293" s="11"/>
      <c r="W4293" s="11"/>
    </row>
    <row r="4294" spans="1:23" ht="12.75" x14ac:dyDescent="0.2">
      <c r="A4294" s="5"/>
      <c r="B4294" s="5"/>
      <c r="U4294" s="11"/>
      <c r="V4294" s="11"/>
      <c r="W4294" s="11"/>
    </row>
    <row r="4295" spans="1:23" ht="12.75" x14ac:dyDescent="0.2">
      <c r="A4295" s="5"/>
      <c r="B4295" s="5"/>
      <c r="U4295" s="11"/>
      <c r="V4295" s="11"/>
      <c r="W4295" s="11"/>
    </row>
    <row r="4296" spans="1:23" ht="12.75" x14ac:dyDescent="0.2">
      <c r="A4296" s="5"/>
      <c r="B4296" s="5"/>
      <c r="U4296" s="11"/>
      <c r="V4296" s="11"/>
      <c r="W4296" s="11"/>
    </row>
    <row r="4297" spans="1:23" ht="12.75" x14ac:dyDescent="0.2">
      <c r="A4297" s="5"/>
      <c r="B4297" s="5"/>
      <c r="U4297" s="11"/>
      <c r="V4297" s="11"/>
      <c r="W4297" s="11"/>
    </row>
    <row r="4298" spans="1:23" ht="12.75" x14ac:dyDescent="0.2">
      <c r="A4298" s="5"/>
      <c r="B4298" s="5"/>
      <c r="U4298" s="11"/>
      <c r="V4298" s="11"/>
      <c r="W4298" s="11"/>
    </row>
    <row r="4299" spans="1:23" ht="12.75" x14ac:dyDescent="0.2">
      <c r="A4299" s="5"/>
      <c r="B4299" s="5"/>
      <c r="U4299" s="11"/>
      <c r="V4299" s="11"/>
      <c r="W4299" s="11"/>
    </row>
    <row r="4300" spans="1:23" ht="12.75" x14ac:dyDescent="0.2">
      <c r="A4300" s="5"/>
      <c r="B4300" s="5"/>
      <c r="U4300" s="11"/>
      <c r="V4300" s="11"/>
      <c r="W4300" s="11"/>
    </row>
    <row r="4301" spans="1:23" ht="12.75" x14ac:dyDescent="0.2">
      <c r="A4301" s="5"/>
      <c r="B4301" s="5"/>
      <c r="U4301" s="11"/>
      <c r="V4301" s="11"/>
      <c r="W4301" s="11"/>
    </row>
    <row r="4302" spans="1:23" ht="12.75" x14ac:dyDescent="0.2">
      <c r="A4302" s="5"/>
      <c r="B4302" s="5"/>
      <c r="U4302" s="11"/>
      <c r="V4302" s="11"/>
      <c r="W4302" s="11"/>
    </row>
    <row r="4303" spans="1:23" ht="12.75" x14ac:dyDescent="0.2">
      <c r="A4303" s="5"/>
      <c r="B4303" s="5"/>
      <c r="U4303" s="11"/>
      <c r="V4303" s="11"/>
      <c r="W4303" s="11"/>
    </row>
    <row r="4304" spans="1:23" ht="12.75" x14ac:dyDescent="0.2">
      <c r="A4304" s="5"/>
      <c r="B4304" s="5"/>
      <c r="U4304" s="11"/>
      <c r="V4304" s="11"/>
      <c r="W4304" s="11"/>
    </row>
    <row r="4305" spans="1:23" ht="12.75" x14ac:dyDescent="0.2">
      <c r="A4305" s="5"/>
      <c r="B4305" s="5"/>
      <c r="U4305" s="11"/>
      <c r="V4305" s="11"/>
      <c r="W4305" s="11"/>
    </row>
    <row r="4306" spans="1:23" ht="12.75" x14ac:dyDescent="0.2">
      <c r="A4306" s="5"/>
      <c r="B4306" s="5"/>
      <c r="U4306" s="11"/>
      <c r="V4306" s="11"/>
      <c r="W4306" s="11"/>
    </row>
    <row r="4307" spans="1:23" ht="12.75" x14ac:dyDescent="0.2">
      <c r="A4307" s="5"/>
      <c r="B4307" s="5"/>
      <c r="U4307" s="11"/>
      <c r="V4307" s="11"/>
      <c r="W4307" s="11"/>
    </row>
    <row r="4308" spans="1:23" ht="12.75" x14ac:dyDescent="0.2">
      <c r="A4308" s="5"/>
      <c r="B4308" s="5"/>
      <c r="U4308" s="11"/>
      <c r="V4308" s="11"/>
      <c r="W4308" s="11"/>
    </row>
    <row r="4309" spans="1:23" ht="12.75" x14ac:dyDescent="0.2">
      <c r="A4309" s="5"/>
      <c r="B4309" s="5"/>
      <c r="U4309" s="11"/>
      <c r="V4309" s="11"/>
      <c r="W4309" s="11"/>
    </row>
    <row r="4310" spans="1:23" ht="12.75" x14ac:dyDescent="0.2">
      <c r="A4310" s="5"/>
      <c r="B4310" s="5"/>
      <c r="U4310" s="11"/>
      <c r="V4310" s="11"/>
      <c r="W4310" s="11"/>
    </row>
    <row r="4311" spans="1:23" ht="12.75" x14ac:dyDescent="0.2">
      <c r="A4311" s="5"/>
      <c r="B4311" s="5"/>
      <c r="U4311" s="11"/>
      <c r="V4311" s="11"/>
      <c r="W4311" s="11"/>
    </row>
    <row r="4312" spans="1:23" ht="12.75" x14ac:dyDescent="0.2">
      <c r="A4312" s="5"/>
      <c r="B4312" s="5"/>
      <c r="U4312" s="11"/>
      <c r="V4312" s="11"/>
      <c r="W4312" s="11"/>
    </row>
    <row r="4313" spans="1:23" ht="12.75" x14ac:dyDescent="0.2">
      <c r="A4313" s="5"/>
      <c r="B4313" s="5"/>
      <c r="U4313" s="11"/>
      <c r="V4313" s="11"/>
      <c r="W4313" s="11"/>
    </row>
    <row r="4314" spans="1:23" ht="12.75" x14ac:dyDescent="0.2">
      <c r="A4314" s="5"/>
      <c r="B4314" s="5"/>
      <c r="U4314" s="11"/>
      <c r="V4314" s="11"/>
      <c r="W4314" s="11"/>
    </row>
    <row r="4315" spans="1:23" ht="12.75" x14ac:dyDescent="0.2">
      <c r="A4315" s="5"/>
      <c r="B4315" s="5"/>
      <c r="U4315" s="11"/>
      <c r="V4315" s="11"/>
      <c r="W4315" s="11"/>
    </row>
    <row r="4316" spans="1:23" ht="12.75" x14ac:dyDescent="0.2">
      <c r="A4316" s="5"/>
      <c r="B4316" s="5"/>
      <c r="U4316" s="11"/>
      <c r="V4316" s="11"/>
      <c r="W4316" s="11"/>
    </row>
    <row r="4317" spans="1:23" ht="12.75" x14ac:dyDescent="0.2">
      <c r="A4317" s="5"/>
      <c r="B4317" s="5"/>
      <c r="U4317" s="11"/>
      <c r="V4317" s="11"/>
      <c r="W4317" s="11"/>
    </row>
    <row r="4318" spans="1:23" ht="12.75" x14ac:dyDescent="0.2">
      <c r="A4318" s="5"/>
      <c r="B4318" s="5"/>
      <c r="U4318" s="11"/>
      <c r="V4318" s="11"/>
      <c r="W4318" s="11"/>
    </row>
    <row r="4319" spans="1:23" ht="12.75" x14ac:dyDescent="0.2">
      <c r="A4319" s="5"/>
      <c r="B4319" s="5"/>
      <c r="U4319" s="11"/>
      <c r="V4319" s="11"/>
      <c r="W4319" s="11"/>
    </row>
    <row r="4320" spans="1:23" ht="12.75" x14ac:dyDescent="0.2">
      <c r="A4320" s="5"/>
      <c r="B4320" s="5"/>
      <c r="U4320" s="11"/>
      <c r="V4320" s="11"/>
      <c r="W4320" s="11"/>
    </row>
    <row r="4321" spans="1:23" ht="12.75" x14ac:dyDescent="0.2">
      <c r="A4321" s="5"/>
      <c r="B4321" s="5"/>
      <c r="U4321" s="11"/>
      <c r="V4321" s="11"/>
      <c r="W4321" s="11"/>
    </row>
    <row r="4322" spans="1:23" ht="12.75" x14ac:dyDescent="0.2">
      <c r="A4322" s="5"/>
      <c r="B4322" s="5"/>
      <c r="U4322" s="11"/>
      <c r="V4322" s="11"/>
      <c r="W4322" s="11"/>
    </row>
    <row r="4323" spans="1:23" ht="12.75" x14ac:dyDescent="0.2">
      <c r="A4323" s="5"/>
      <c r="B4323" s="5"/>
      <c r="U4323" s="11"/>
      <c r="V4323" s="11"/>
      <c r="W4323" s="11"/>
    </row>
    <row r="4324" spans="1:23" ht="12.75" x14ac:dyDescent="0.2">
      <c r="A4324" s="5"/>
      <c r="B4324" s="5"/>
      <c r="U4324" s="11"/>
      <c r="V4324" s="11"/>
      <c r="W4324" s="11"/>
    </row>
    <row r="4325" spans="1:23" ht="12.75" x14ac:dyDescent="0.2">
      <c r="A4325" s="5"/>
      <c r="B4325" s="5"/>
      <c r="U4325" s="11"/>
      <c r="V4325" s="11"/>
      <c r="W4325" s="11"/>
    </row>
    <row r="4326" spans="1:23" ht="12.75" x14ac:dyDescent="0.2">
      <c r="A4326" s="5"/>
      <c r="B4326" s="5"/>
      <c r="U4326" s="11"/>
      <c r="V4326" s="11"/>
      <c r="W4326" s="11"/>
    </row>
    <row r="4327" spans="1:23" ht="12.75" x14ac:dyDescent="0.2">
      <c r="A4327" s="5"/>
      <c r="B4327" s="5"/>
      <c r="U4327" s="11"/>
      <c r="V4327" s="11"/>
      <c r="W4327" s="11"/>
    </row>
    <row r="4328" spans="1:23" ht="12.75" x14ac:dyDescent="0.2">
      <c r="A4328" s="5"/>
      <c r="B4328" s="5"/>
      <c r="U4328" s="11"/>
      <c r="V4328" s="11"/>
      <c r="W4328" s="11"/>
    </row>
    <row r="4329" spans="1:23" ht="12.75" x14ac:dyDescent="0.2">
      <c r="A4329" s="5"/>
      <c r="B4329" s="5"/>
      <c r="U4329" s="11"/>
      <c r="V4329" s="11"/>
      <c r="W4329" s="11"/>
    </row>
    <row r="4330" spans="1:23" ht="12.75" x14ac:dyDescent="0.2">
      <c r="A4330" s="5"/>
      <c r="B4330" s="5"/>
      <c r="U4330" s="11"/>
      <c r="V4330" s="11"/>
      <c r="W4330" s="11"/>
    </row>
    <row r="4331" spans="1:23" ht="12.75" x14ac:dyDescent="0.2">
      <c r="A4331" s="5"/>
      <c r="B4331" s="5"/>
      <c r="U4331" s="11"/>
      <c r="V4331" s="11"/>
      <c r="W4331" s="11"/>
    </row>
    <row r="4332" spans="1:23" ht="12.75" x14ac:dyDescent="0.2">
      <c r="A4332" s="5"/>
      <c r="B4332" s="5"/>
      <c r="U4332" s="11"/>
      <c r="V4332" s="11"/>
      <c r="W4332" s="11"/>
    </row>
    <row r="4333" spans="1:23" ht="12.75" x14ac:dyDescent="0.2">
      <c r="A4333" s="5"/>
      <c r="B4333" s="5"/>
      <c r="U4333" s="11"/>
      <c r="V4333" s="11"/>
      <c r="W4333" s="11"/>
    </row>
    <row r="4334" spans="1:23" ht="12.75" x14ac:dyDescent="0.2">
      <c r="A4334" s="5"/>
      <c r="B4334" s="5"/>
      <c r="U4334" s="11"/>
      <c r="V4334" s="11"/>
      <c r="W4334" s="11"/>
    </row>
    <row r="4335" spans="1:23" ht="12.75" x14ac:dyDescent="0.2">
      <c r="A4335" s="5"/>
      <c r="B4335" s="5"/>
      <c r="U4335" s="11"/>
      <c r="V4335" s="11"/>
      <c r="W4335" s="11"/>
    </row>
    <row r="4336" spans="1:23" ht="12.75" x14ac:dyDescent="0.2">
      <c r="A4336" s="5"/>
      <c r="B4336" s="5"/>
      <c r="U4336" s="11"/>
      <c r="V4336" s="11"/>
      <c r="W4336" s="11"/>
    </row>
    <row r="4337" spans="1:23" ht="12.75" x14ac:dyDescent="0.2">
      <c r="A4337" s="5"/>
      <c r="B4337" s="5"/>
      <c r="U4337" s="11"/>
      <c r="V4337" s="11"/>
      <c r="W4337" s="11"/>
    </row>
    <row r="4338" spans="1:23" ht="12.75" x14ac:dyDescent="0.2">
      <c r="A4338" s="5"/>
      <c r="B4338" s="5"/>
      <c r="U4338" s="11"/>
      <c r="V4338" s="11"/>
      <c r="W4338" s="11"/>
    </row>
    <row r="4339" spans="1:23" ht="12.75" x14ac:dyDescent="0.2">
      <c r="A4339" s="5"/>
      <c r="B4339" s="5"/>
      <c r="U4339" s="11"/>
      <c r="V4339" s="11"/>
      <c r="W4339" s="11"/>
    </row>
    <row r="4340" spans="1:23" ht="12.75" x14ac:dyDescent="0.2">
      <c r="A4340" s="5"/>
      <c r="B4340" s="5"/>
      <c r="U4340" s="11"/>
      <c r="V4340" s="11"/>
      <c r="W4340" s="11"/>
    </row>
    <row r="4341" spans="1:23" ht="12.75" x14ac:dyDescent="0.2">
      <c r="A4341" s="5"/>
      <c r="B4341" s="5"/>
      <c r="U4341" s="11"/>
      <c r="V4341" s="11"/>
      <c r="W4341" s="11"/>
    </row>
    <row r="4342" spans="1:23" ht="12.75" x14ac:dyDescent="0.2">
      <c r="A4342" s="5"/>
      <c r="B4342" s="5"/>
      <c r="U4342" s="11"/>
      <c r="V4342" s="11"/>
      <c r="W4342" s="11"/>
    </row>
    <row r="4343" spans="1:23" ht="12.75" x14ac:dyDescent="0.2">
      <c r="A4343" s="5"/>
      <c r="B4343" s="5"/>
      <c r="U4343" s="11"/>
      <c r="V4343" s="11"/>
      <c r="W4343" s="11"/>
    </row>
    <row r="4344" spans="1:23" ht="12.75" x14ac:dyDescent="0.2">
      <c r="A4344" s="5"/>
      <c r="B4344" s="5"/>
      <c r="U4344" s="11"/>
      <c r="V4344" s="11"/>
      <c r="W4344" s="11"/>
    </row>
    <row r="4345" spans="1:23" ht="12.75" x14ac:dyDescent="0.2">
      <c r="A4345" s="5"/>
      <c r="B4345" s="5"/>
      <c r="U4345" s="11"/>
      <c r="V4345" s="11"/>
      <c r="W4345" s="11"/>
    </row>
    <row r="4346" spans="1:23" ht="12.75" x14ac:dyDescent="0.2">
      <c r="A4346" s="5"/>
      <c r="B4346" s="5"/>
      <c r="U4346" s="11"/>
      <c r="V4346" s="11"/>
      <c r="W4346" s="11"/>
    </row>
    <row r="4347" spans="1:23" ht="12.75" x14ac:dyDescent="0.2">
      <c r="A4347" s="5"/>
      <c r="B4347" s="5"/>
      <c r="U4347" s="11"/>
      <c r="V4347" s="11"/>
      <c r="W4347" s="11"/>
    </row>
    <row r="4348" spans="1:23" ht="12.75" x14ac:dyDescent="0.2">
      <c r="A4348" s="5"/>
      <c r="B4348" s="5"/>
      <c r="U4348" s="11"/>
      <c r="V4348" s="11"/>
      <c r="W4348" s="11"/>
    </row>
    <row r="4349" spans="1:23" ht="12.75" x14ac:dyDescent="0.2">
      <c r="A4349" s="5"/>
      <c r="B4349" s="5"/>
      <c r="U4349" s="11"/>
      <c r="V4349" s="11"/>
      <c r="W4349" s="11"/>
    </row>
    <row r="4350" spans="1:23" ht="12.75" x14ac:dyDescent="0.2">
      <c r="A4350" s="5"/>
      <c r="B4350" s="5"/>
      <c r="U4350" s="11"/>
      <c r="V4350" s="11"/>
      <c r="W4350" s="11"/>
    </row>
    <row r="4351" spans="1:23" ht="12.75" x14ac:dyDescent="0.2">
      <c r="A4351" s="5"/>
      <c r="B4351" s="5"/>
      <c r="U4351" s="11"/>
      <c r="V4351" s="11"/>
      <c r="W4351" s="11"/>
    </row>
    <row r="4352" spans="1:23" ht="12.75" x14ac:dyDescent="0.2">
      <c r="A4352" s="5"/>
      <c r="B4352" s="5"/>
      <c r="U4352" s="11"/>
      <c r="V4352" s="11"/>
      <c r="W4352" s="11"/>
    </row>
    <row r="4353" spans="1:23" ht="12.75" x14ac:dyDescent="0.2">
      <c r="A4353" s="5"/>
      <c r="B4353" s="5"/>
      <c r="U4353" s="11"/>
      <c r="V4353" s="11"/>
      <c r="W4353" s="11"/>
    </row>
    <row r="4354" spans="1:23" ht="12.75" x14ac:dyDescent="0.2">
      <c r="A4354" s="5"/>
      <c r="B4354" s="5"/>
      <c r="U4354" s="11"/>
      <c r="V4354" s="11"/>
      <c r="W4354" s="11"/>
    </row>
    <row r="4355" spans="1:23" ht="12.75" x14ac:dyDescent="0.2">
      <c r="A4355" s="5"/>
      <c r="B4355" s="5"/>
      <c r="U4355" s="11"/>
      <c r="V4355" s="11"/>
      <c r="W4355" s="11"/>
    </row>
    <row r="4356" spans="1:23" ht="12.75" x14ac:dyDescent="0.2">
      <c r="A4356" s="5"/>
      <c r="B4356" s="5"/>
      <c r="U4356" s="11"/>
      <c r="V4356" s="11"/>
      <c r="W4356" s="11"/>
    </row>
    <row r="4357" spans="1:23" ht="12.75" x14ac:dyDescent="0.2">
      <c r="A4357" s="5"/>
      <c r="B4357" s="5"/>
      <c r="U4357" s="11"/>
      <c r="V4357" s="11"/>
      <c r="W4357" s="11"/>
    </row>
    <row r="4358" spans="1:23" ht="12.75" x14ac:dyDescent="0.2">
      <c r="A4358" s="5"/>
      <c r="B4358" s="5"/>
      <c r="U4358" s="11"/>
      <c r="V4358" s="11"/>
      <c r="W4358" s="11"/>
    </row>
    <row r="4359" spans="1:23" ht="12.75" x14ac:dyDescent="0.2">
      <c r="A4359" s="5"/>
      <c r="B4359" s="5"/>
      <c r="U4359" s="11"/>
      <c r="V4359" s="11"/>
      <c r="W4359" s="11"/>
    </row>
    <row r="4360" spans="1:23" ht="12.75" x14ac:dyDescent="0.2">
      <c r="A4360" s="5"/>
      <c r="B4360" s="5"/>
      <c r="U4360" s="11"/>
      <c r="V4360" s="11"/>
      <c r="W4360" s="11"/>
    </row>
    <row r="4361" spans="1:23" ht="12.75" x14ac:dyDescent="0.2">
      <c r="A4361" s="5"/>
      <c r="B4361" s="5"/>
      <c r="U4361" s="11"/>
      <c r="V4361" s="11"/>
      <c r="W4361" s="11"/>
    </row>
    <row r="4362" spans="1:23" ht="12.75" x14ac:dyDescent="0.2">
      <c r="A4362" s="5"/>
      <c r="B4362" s="5"/>
      <c r="U4362" s="11"/>
      <c r="V4362" s="11"/>
      <c r="W4362" s="11"/>
    </row>
    <row r="4363" spans="1:23" ht="12.75" x14ac:dyDescent="0.2">
      <c r="A4363" s="5"/>
      <c r="B4363" s="5"/>
      <c r="U4363" s="11"/>
      <c r="V4363" s="11"/>
      <c r="W4363" s="11"/>
    </row>
    <row r="4364" spans="1:23" ht="12.75" x14ac:dyDescent="0.2">
      <c r="A4364" s="5"/>
      <c r="B4364" s="5"/>
      <c r="U4364" s="11"/>
      <c r="V4364" s="11"/>
      <c r="W4364" s="11"/>
    </row>
    <row r="4365" spans="1:23" ht="12.75" x14ac:dyDescent="0.2">
      <c r="A4365" s="5"/>
      <c r="B4365" s="5"/>
      <c r="U4365" s="11"/>
      <c r="V4365" s="11"/>
      <c r="W4365" s="11"/>
    </row>
    <row r="4366" spans="1:23" ht="12.75" x14ac:dyDescent="0.2">
      <c r="A4366" s="5"/>
      <c r="B4366" s="5"/>
      <c r="U4366" s="11"/>
      <c r="V4366" s="11"/>
      <c r="W4366" s="11"/>
    </row>
    <row r="4367" spans="1:23" ht="12.75" x14ac:dyDescent="0.2">
      <c r="A4367" s="5"/>
      <c r="B4367" s="5"/>
      <c r="U4367" s="11"/>
      <c r="V4367" s="11"/>
      <c r="W4367" s="11"/>
    </row>
    <row r="4368" spans="1:23" ht="12.75" x14ac:dyDescent="0.2">
      <c r="A4368" s="5"/>
      <c r="B4368" s="5"/>
      <c r="U4368" s="11"/>
      <c r="V4368" s="11"/>
      <c r="W4368" s="11"/>
    </row>
    <row r="4369" spans="1:23" ht="12.75" x14ac:dyDescent="0.2">
      <c r="A4369" s="5"/>
      <c r="B4369" s="5"/>
      <c r="U4369" s="11"/>
      <c r="V4369" s="11"/>
      <c r="W4369" s="11"/>
    </row>
    <row r="4370" spans="1:23" ht="12.75" x14ac:dyDescent="0.2">
      <c r="A4370" s="5"/>
      <c r="B4370" s="5"/>
      <c r="U4370" s="11"/>
      <c r="V4370" s="11"/>
      <c r="W4370" s="11"/>
    </row>
    <row r="4371" spans="1:23" ht="12.75" x14ac:dyDescent="0.2">
      <c r="A4371" s="5"/>
      <c r="B4371" s="5"/>
      <c r="U4371" s="11"/>
      <c r="V4371" s="11"/>
      <c r="W4371" s="11"/>
    </row>
    <row r="4372" spans="1:23" ht="12.75" x14ac:dyDescent="0.2">
      <c r="A4372" s="5"/>
      <c r="B4372" s="5"/>
      <c r="U4372" s="11"/>
      <c r="V4372" s="11"/>
      <c r="W4372" s="11"/>
    </row>
    <row r="4373" spans="1:23" ht="12.75" x14ac:dyDescent="0.2">
      <c r="A4373" s="5"/>
      <c r="B4373" s="5"/>
      <c r="U4373" s="11"/>
      <c r="V4373" s="11"/>
      <c r="W4373" s="11"/>
    </row>
    <row r="4374" spans="1:23" ht="12.75" x14ac:dyDescent="0.2">
      <c r="A4374" s="5"/>
      <c r="B4374" s="5"/>
      <c r="U4374" s="11"/>
      <c r="V4374" s="11"/>
      <c r="W4374" s="11"/>
    </row>
    <row r="4375" spans="1:23" ht="12.75" x14ac:dyDescent="0.2">
      <c r="A4375" s="5"/>
      <c r="B4375" s="5"/>
      <c r="U4375" s="11"/>
      <c r="V4375" s="11"/>
      <c r="W4375" s="11"/>
    </row>
    <row r="4376" spans="1:23" ht="12.75" x14ac:dyDescent="0.2">
      <c r="A4376" s="5"/>
      <c r="B4376" s="5"/>
      <c r="U4376" s="11"/>
      <c r="V4376" s="11"/>
      <c r="W4376" s="11"/>
    </row>
    <row r="4377" spans="1:23" ht="12.75" x14ac:dyDescent="0.2">
      <c r="A4377" s="5"/>
      <c r="B4377" s="5"/>
      <c r="U4377" s="11"/>
      <c r="V4377" s="11"/>
      <c r="W4377" s="11"/>
    </row>
    <row r="4378" spans="1:23" ht="12.75" x14ac:dyDescent="0.2">
      <c r="A4378" s="5"/>
      <c r="B4378" s="5"/>
      <c r="U4378" s="11"/>
      <c r="V4378" s="11"/>
      <c r="W4378" s="11"/>
    </row>
    <row r="4379" spans="1:23" ht="12.75" x14ac:dyDescent="0.2">
      <c r="A4379" s="5"/>
      <c r="B4379" s="5"/>
      <c r="U4379" s="11"/>
      <c r="V4379" s="11"/>
      <c r="W4379" s="11"/>
    </row>
    <row r="4380" spans="1:23" ht="12.75" x14ac:dyDescent="0.2">
      <c r="A4380" s="5"/>
      <c r="B4380" s="5"/>
      <c r="U4380" s="11"/>
      <c r="V4380" s="11"/>
      <c r="W4380" s="11"/>
    </row>
    <row r="4381" spans="1:23" ht="12.75" x14ac:dyDescent="0.2">
      <c r="A4381" s="5"/>
      <c r="B4381" s="5"/>
      <c r="U4381" s="11"/>
      <c r="V4381" s="11"/>
      <c r="W4381" s="11"/>
    </row>
    <row r="4382" spans="1:23" ht="12.75" x14ac:dyDescent="0.2">
      <c r="A4382" s="5"/>
      <c r="B4382" s="5"/>
      <c r="U4382" s="11"/>
      <c r="V4382" s="11"/>
      <c r="W4382" s="11"/>
    </row>
    <row r="4383" spans="1:23" ht="12.75" x14ac:dyDescent="0.2">
      <c r="A4383" s="5"/>
      <c r="B4383" s="5"/>
      <c r="U4383" s="11"/>
      <c r="V4383" s="11"/>
      <c r="W4383" s="11"/>
    </row>
    <row r="4384" spans="1:23" ht="12.75" x14ac:dyDescent="0.2">
      <c r="A4384" s="5"/>
      <c r="B4384" s="5"/>
      <c r="U4384" s="11"/>
      <c r="V4384" s="11"/>
      <c r="W4384" s="11"/>
    </row>
    <row r="4385" spans="1:23" ht="12.75" x14ac:dyDescent="0.2">
      <c r="A4385" s="5"/>
      <c r="B4385" s="5"/>
      <c r="U4385" s="11"/>
      <c r="V4385" s="11"/>
      <c r="W4385" s="11"/>
    </row>
    <row r="4386" spans="1:23" ht="12.75" x14ac:dyDescent="0.2">
      <c r="A4386" s="5"/>
      <c r="B4386" s="5"/>
      <c r="U4386" s="11"/>
      <c r="V4386" s="11"/>
      <c r="W4386" s="11"/>
    </row>
    <row r="4387" spans="1:23" ht="12.75" x14ac:dyDescent="0.2">
      <c r="A4387" s="5"/>
      <c r="B4387" s="5"/>
      <c r="U4387" s="11"/>
      <c r="V4387" s="11"/>
      <c r="W4387" s="11"/>
    </row>
    <row r="4388" spans="1:23" ht="12.75" x14ac:dyDescent="0.2">
      <c r="A4388" s="5"/>
      <c r="B4388" s="5"/>
      <c r="U4388" s="11"/>
      <c r="V4388" s="11"/>
      <c r="W4388" s="11"/>
    </row>
    <row r="4389" spans="1:23" ht="12.75" x14ac:dyDescent="0.2">
      <c r="A4389" s="5"/>
      <c r="B4389" s="5"/>
      <c r="U4389" s="11"/>
      <c r="V4389" s="11"/>
      <c r="W4389" s="11"/>
    </row>
    <row r="4390" spans="1:23" ht="12.75" x14ac:dyDescent="0.2">
      <c r="A4390" s="5"/>
      <c r="B4390" s="5"/>
      <c r="U4390" s="11"/>
      <c r="V4390" s="11"/>
      <c r="W4390" s="11"/>
    </row>
    <row r="4391" spans="1:23" ht="12.75" x14ac:dyDescent="0.2">
      <c r="A4391" s="5"/>
      <c r="B4391" s="5"/>
      <c r="U4391" s="11"/>
      <c r="V4391" s="11"/>
      <c r="W4391" s="11"/>
    </row>
    <row r="4392" spans="1:23" ht="12.75" x14ac:dyDescent="0.2">
      <c r="A4392" s="5"/>
      <c r="B4392" s="5"/>
      <c r="U4392" s="11"/>
      <c r="V4392" s="11"/>
      <c r="W4392" s="11"/>
    </row>
    <row r="4393" spans="1:23" ht="12.75" x14ac:dyDescent="0.2">
      <c r="A4393" s="5"/>
      <c r="B4393" s="5"/>
      <c r="U4393" s="11"/>
      <c r="V4393" s="11"/>
      <c r="W4393" s="11"/>
    </row>
    <row r="4394" spans="1:23" ht="12.75" x14ac:dyDescent="0.2">
      <c r="A4394" s="5"/>
      <c r="B4394" s="5"/>
      <c r="U4394" s="11"/>
      <c r="V4394" s="11"/>
      <c r="W4394" s="11"/>
    </row>
    <row r="4395" spans="1:23" ht="12.75" x14ac:dyDescent="0.2">
      <c r="A4395" s="5"/>
      <c r="B4395" s="5"/>
      <c r="U4395" s="11"/>
      <c r="V4395" s="11"/>
      <c r="W4395" s="11"/>
    </row>
    <row r="4396" spans="1:23" ht="12.75" x14ac:dyDescent="0.2">
      <c r="A4396" s="5"/>
      <c r="B4396" s="5"/>
      <c r="U4396" s="11"/>
      <c r="V4396" s="11"/>
      <c r="W4396" s="11"/>
    </row>
    <row r="4397" spans="1:23" ht="12.75" x14ac:dyDescent="0.2">
      <c r="A4397" s="5"/>
      <c r="B4397" s="5"/>
      <c r="U4397" s="11"/>
      <c r="V4397" s="11"/>
      <c r="W4397" s="11"/>
    </row>
    <row r="4398" spans="1:23" ht="12.75" x14ac:dyDescent="0.2">
      <c r="A4398" s="5"/>
      <c r="B4398" s="5"/>
      <c r="U4398" s="11"/>
      <c r="V4398" s="11"/>
      <c r="W4398" s="11"/>
    </row>
    <row r="4399" spans="1:23" ht="12.75" x14ac:dyDescent="0.2">
      <c r="A4399" s="5"/>
      <c r="B4399" s="5"/>
      <c r="U4399" s="11"/>
      <c r="V4399" s="11"/>
      <c r="W4399" s="11"/>
    </row>
    <row r="4400" spans="1:23" ht="12.75" x14ac:dyDescent="0.2">
      <c r="A4400" s="5"/>
      <c r="B4400" s="5"/>
      <c r="U4400" s="11"/>
      <c r="V4400" s="11"/>
      <c r="W4400" s="11"/>
    </row>
    <row r="4401" spans="1:23" ht="12.75" x14ac:dyDescent="0.2">
      <c r="A4401" s="5"/>
      <c r="B4401" s="5"/>
      <c r="U4401" s="11"/>
      <c r="V4401" s="11"/>
      <c r="W4401" s="11"/>
    </row>
    <row r="4402" spans="1:23" ht="12.75" x14ac:dyDescent="0.2">
      <c r="A4402" s="5"/>
      <c r="B4402" s="5"/>
      <c r="U4402" s="11"/>
      <c r="V4402" s="11"/>
      <c r="W4402" s="11"/>
    </row>
    <row r="4403" spans="1:23" ht="12.75" x14ac:dyDescent="0.2">
      <c r="A4403" s="5"/>
      <c r="B4403" s="5"/>
      <c r="U4403" s="11"/>
      <c r="V4403" s="11"/>
      <c r="W4403" s="11"/>
    </row>
    <row r="4404" spans="1:23" ht="12.75" x14ac:dyDescent="0.2">
      <c r="A4404" s="5"/>
      <c r="B4404" s="5"/>
      <c r="U4404" s="11"/>
      <c r="V4404" s="11"/>
      <c r="W4404" s="11"/>
    </row>
    <row r="4405" spans="1:23" ht="12.75" x14ac:dyDescent="0.2">
      <c r="A4405" s="5"/>
      <c r="B4405" s="5"/>
      <c r="U4405" s="11"/>
      <c r="V4405" s="11"/>
      <c r="W4405" s="11"/>
    </row>
    <row r="4406" spans="1:23" ht="12.75" x14ac:dyDescent="0.2">
      <c r="A4406" s="5"/>
      <c r="B4406" s="5"/>
      <c r="U4406" s="11"/>
      <c r="V4406" s="11"/>
      <c r="W4406" s="11"/>
    </row>
    <row r="4407" spans="1:23" ht="12.75" x14ac:dyDescent="0.2">
      <c r="A4407" s="5"/>
      <c r="B4407" s="5"/>
      <c r="U4407" s="11"/>
      <c r="V4407" s="11"/>
      <c r="W4407" s="11"/>
    </row>
    <row r="4408" spans="1:23" ht="12.75" x14ac:dyDescent="0.2">
      <c r="A4408" s="5"/>
      <c r="B4408" s="5"/>
      <c r="U4408" s="11"/>
      <c r="V4408" s="11"/>
      <c r="W4408" s="11"/>
    </row>
    <row r="4409" spans="1:23" ht="12.75" x14ac:dyDescent="0.2">
      <c r="A4409" s="5"/>
      <c r="B4409" s="5"/>
      <c r="U4409" s="11"/>
      <c r="V4409" s="11"/>
      <c r="W4409" s="11"/>
    </row>
    <row r="4410" spans="1:23" ht="12.75" x14ac:dyDescent="0.2">
      <c r="A4410" s="5"/>
      <c r="B4410" s="5"/>
      <c r="U4410" s="11"/>
      <c r="V4410" s="11"/>
      <c r="W4410" s="11"/>
    </row>
    <row r="4411" spans="1:23" ht="12.75" x14ac:dyDescent="0.2">
      <c r="A4411" s="5"/>
      <c r="B4411" s="5"/>
      <c r="U4411" s="11"/>
      <c r="V4411" s="11"/>
      <c r="W4411" s="11"/>
    </row>
    <row r="4412" spans="1:23" ht="12.75" x14ac:dyDescent="0.2">
      <c r="A4412" s="5"/>
      <c r="B4412" s="5"/>
      <c r="U4412" s="11"/>
      <c r="V4412" s="11"/>
      <c r="W4412" s="11"/>
    </row>
    <row r="4413" spans="1:23" ht="12.75" x14ac:dyDescent="0.2">
      <c r="A4413" s="5"/>
      <c r="B4413" s="5"/>
      <c r="U4413" s="11"/>
      <c r="V4413" s="11"/>
      <c r="W4413" s="11"/>
    </row>
    <row r="4414" spans="1:23" ht="12.75" x14ac:dyDescent="0.2">
      <c r="A4414" s="5"/>
      <c r="B4414" s="5"/>
      <c r="U4414" s="11"/>
      <c r="V4414" s="11"/>
      <c r="W4414" s="11"/>
    </row>
    <row r="4415" spans="1:23" ht="12.75" x14ac:dyDescent="0.2">
      <c r="A4415" s="5"/>
      <c r="B4415" s="5"/>
      <c r="U4415" s="11"/>
      <c r="V4415" s="11"/>
      <c r="W4415" s="11"/>
    </row>
    <row r="4416" spans="1:23" ht="12.75" x14ac:dyDescent="0.2">
      <c r="A4416" s="5"/>
      <c r="B4416" s="5"/>
      <c r="U4416" s="11"/>
      <c r="V4416" s="11"/>
      <c r="W4416" s="11"/>
    </row>
    <row r="4417" spans="1:23" ht="12.75" x14ac:dyDescent="0.2">
      <c r="A4417" s="5"/>
      <c r="B4417" s="5"/>
      <c r="U4417" s="11"/>
      <c r="V4417" s="11"/>
      <c r="W4417" s="11"/>
    </row>
    <row r="4418" spans="1:23" ht="12.75" x14ac:dyDescent="0.2">
      <c r="A4418" s="5"/>
      <c r="B4418" s="5"/>
      <c r="U4418" s="11"/>
      <c r="V4418" s="11"/>
      <c r="W4418" s="11"/>
    </row>
    <row r="4419" spans="1:23" ht="12.75" x14ac:dyDescent="0.2">
      <c r="A4419" s="5"/>
      <c r="B4419" s="5"/>
      <c r="U4419" s="11"/>
      <c r="V4419" s="11"/>
      <c r="W4419" s="11"/>
    </row>
    <row r="4420" spans="1:23" ht="12.75" x14ac:dyDescent="0.2">
      <c r="A4420" s="5"/>
      <c r="B4420" s="5"/>
      <c r="U4420" s="11"/>
      <c r="V4420" s="11"/>
      <c r="W4420" s="11"/>
    </row>
    <row r="4421" spans="1:23" ht="12.75" x14ac:dyDescent="0.2">
      <c r="A4421" s="5"/>
      <c r="B4421" s="5"/>
      <c r="U4421" s="11"/>
      <c r="V4421" s="11"/>
      <c r="W4421" s="11"/>
    </row>
    <row r="4422" spans="1:23" ht="12.75" x14ac:dyDescent="0.2">
      <c r="A4422" s="5"/>
      <c r="B4422" s="5"/>
      <c r="U4422" s="11"/>
      <c r="V4422" s="11"/>
      <c r="W4422" s="11"/>
    </row>
    <row r="4423" spans="1:23" ht="12.75" x14ac:dyDescent="0.2">
      <c r="A4423" s="5"/>
      <c r="B4423" s="5"/>
      <c r="U4423" s="11"/>
      <c r="V4423" s="11"/>
      <c r="W4423" s="11"/>
    </row>
    <row r="4424" spans="1:23" ht="12.75" x14ac:dyDescent="0.2">
      <c r="A4424" s="5"/>
      <c r="B4424" s="5"/>
      <c r="U4424" s="11"/>
      <c r="V4424" s="11"/>
      <c r="W4424" s="11"/>
    </row>
    <row r="4425" spans="1:23" ht="12.75" x14ac:dyDescent="0.2">
      <c r="A4425" s="5"/>
      <c r="B4425" s="5"/>
      <c r="U4425" s="11"/>
      <c r="V4425" s="11"/>
      <c r="W4425" s="11"/>
    </row>
    <row r="4426" spans="1:23" ht="12.75" x14ac:dyDescent="0.2">
      <c r="A4426" s="5"/>
      <c r="B4426" s="5"/>
      <c r="U4426" s="11"/>
      <c r="V4426" s="11"/>
      <c r="W4426" s="11"/>
    </row>
    <row r="4427" spans="1:23" ht="12.75" x14ac:dyDescent="0.2">
      <c r="A4427" s="5"/>
      <c r="B4427" s="5"/>
      <c r="U4427" s="11"/>
      <c r="V4427" s="11"/>
      <c r="W4427" s="11"/>
    </row>
    <row r="4428" spans="1:23" ht="12.75" x14ac:dyDescent="0.2">
      <c r="A4428" s="5"/>
      <c r="B4428" s="5"/>
      <c r="U4428" s="11"/>
      <c r="V4428" s="11"/>
      <c r="W4428" s="11"/>
    </row>
  </sheetData>
  <mergeCells count="6">
    <mergeCell ref="J77:K77"/>
    <mergeCell ref="J72:K72"/>
    <mergeCell ref="J73:K73"/>
    <mergeCell ref="J74:K74"/>
    <mergeCell ref="J75:K75"/>
    <mergeCell ref="J76:K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B08E-75F1-4F1C-A6D1-C0F7E9163343}">
  <sheetPr>
    <outlinePr summaryBelow="0" summaryRight="0"/>
  </sheetPr>
  <dimension ref="A1:U4428"/>
  <sheetViews>
    <sheetView workbookViewId="0">
      <selection activeCell="E22" sqref="E22"/>
    </sheetView>
  </sheetViews>
  <sheetFormatPr defaultColWidth="14.42578125" defaultRowHeight="15.75" customHeight="1" x14ac:dyDescent="0.2"/>
  <cols>
    <col min="6" max="6" width="14.7109375" bestFit="1" customWidth="1"/>
    <col min="9" max="9" width="14" customWidth="1"/>
  </cols>
  <sheetData>
    <row r="1" spans="1:21" ht="12.75" x14ac:dyDescent="0.2">
      <c r="A1" s="4" t="s">
        <v>0</v>
      </c>
      <c r="B1" s="7" t="s">
        <v>34</v>
      </c>
      <c r="C1" s="1" t="s">
        <v>44</v>
      </c>
      <c r="J1" s="6"/>
      <c r="K1" s="6"/>
      <c r="L1" s="6"/>
      <c r="P1" s="10" t="s">
        <v>34</v>
      </c>
      <c r="Q1" s="1" t="s">
        <v>44</v>
      </c>
      <c r="R1" s="17" t="s">
        <v>46</v>
      </c>
      <c r="S1" s="17" t="s">
        <v>45</v>
      </c>
      <c r="T1" s="17"/>
      <c r="U1" s="17"/>
    </row>
    <row r="2" spans="1:21" ht="12.75" x14ac:dyDescent="0.2">
      <c r="A2" s="5">
        <v>39200</v>
      </c>
      <c r="I2" s="6"/>
      <c r="J2" s="8"/>
      <c r="K2" s="9"/>
      <c r="L2" s="9"/>
      <c r="P2" s="11">
        <v>1</v>
      </c>
      <c r="Q2" s="11">
        <v>1</v>
      </c>
    </row>
    <row r="3" spans="1:21" ht="12.75" x14ac:dyDescent="0.2">
      <c r="A3" s="5">
        <v>39233</v>
      </c>
      <c r="B3" s="9">
        <f>Арсагера!B25/Арсагера!B24-CPI!C25/CPI!C24</f>
        <v>-8.2552316721581476E-2</v>
      </c>
      <c r="C3" s="9">
        <f>MOEX!E25/MOEX!E24-CPI!C25/CPI!C24</f>
        <v>-6.0417647058823576E-2</v>
      </c>
      <c r="J3" s="8"/>
      <c r="K3" s="8"/>
      <c r="P3" s="11">
        <f t="shared" ref="P3:P34" si="0">P2*(1+B3)</f>
        <v>0.91744768327841852</v>
      </c>
      <c r="Q3" s="11">
        <f t="shared" ref="Q3:Q34" si="1">Q2*(1+C3)</f>
        <v>0.93958235294117642</v>
      </c>
    </row>
    <row r="4" spans="1:21" ht="12.75" x14ac:dyDescent="0.2">
      <c r="A4" s="5">
        <v>39262</v>
      </c>
      <c r="B4" s="9">
        <f>Арсагера!B26/Арсагера!B25-CPI!C26/CPI!C25</f>
        <v>6.06810607274475E-2</v>
      </c>
      <c r="C4" s="9">
        <f>MOEX!E26/MOEX!E25-CPI!C26/CPI!C25</f>
        <v>3.2788557213930591E-2</v>
      </c>
      <c r="I4" s="6"/>
      <c r="J4" s="8"/>
      <c r="K4" s="8"/>
      <c r="P4" s="11">
        <f t="shared" si="0"/>
        <v>0.97311938186169222</v>
      </c>
      <c r="Q4" s="11">
        <f t="shared" si="1"/>
        <v>0.97038990267778769</v>
      </c>
    </row>
    <row r="5" spans="1:21" ht="12.75" x14ac:dyDescent="0.2">
      <c r="A5" s="5">
        <v>39294</v>
      </c>
      <c r="B5" s="9">
        <f>Арсагера!B27/Арсагера!B26-CPI!C27/CPI!C26</f>
        <v>3.5644050463164767E-2</v>
      </c>
      <c r="C5" s="9">
        <f>MOEX!E27/MOEX!E26-CPI!C27/CPI!C26</f>
        <v>-7.5066825775658153E-3</v>
      </c>
      <c r="J5" s="8"/>
      <c r="K5" s="8"/>
      <c r="P5" s="11">
        <f t="shared" si="0"/>
        <v>1.0078052982154542</v>
      </c>
      <c r="Q5" s="11">
        <f t="shared" si="1"/>
        <v>0.96310549370191056</v>
      </c>
    </row>
    <row r="6" spans="1:21" ht="12.75" x14ac:dyDescent="0.2">
      <c r="A6" s="5">
        <v>39325</v>
      </c>
      <c r="B6" s="9">
        <f>Арсагера!B28/Арсагера!B27-CPI!C28/CPI!C27</f>
        <v>-6.2347743238442055E-2</v>
      </c>
      <c r="C6" s="9">
        <f>MOEX!E28/MOEX!E27-CPI!C28/CPI!C27</f>
        <v>-1.8778426698450645E-2</v>
      </c>
      <c r="I6" s="6"/>
      <c r="J6" s="8"/>
      <c r="K6" s="8"/>
      <c r="P6" s="11">
        <f t="shared" si="0"/>
        <v>0.94497091224797547</v>
      </c>
      <c r="Q6" s="11">
        <f t="shared" si="1"/>
        <v>0.94501988778555412</v>
      </c>
    </row>
    <row r="7" spans="1:21" ht="12.75" x14ac:dyDescent="0.2">
      <c r="A7" s="5">
        <v>39353</v>
      </c>
      <c r="B7" s="9">
        <f>Арсагера!B29/Арсагера!B28-CPI!C29/CPI!C28</f>
        <v>6.608503031792301E-2</v>
      </c>
      <c r="C7" s="9">
        <f>MOEX!E29/MOEX!E28-CPI!C29/CPI!C28</f>
        <v>4.9138834951456323E-2</v>
      </c>
      <c r="P7" s="11">
        <f t="shared" si="0"/>
        <v>1.0074193436334382</v>
      </c>
      <c r="Q7" s="11">
        <f t="shared" si="1"/>
        <v>0.99145706407729228</v>
      </c>
    </row>
    <row r="8" spans="1:21" ht="12.75" x14ac:dyDescent="0.2">
      <c r="A8" s="5">
        <v>39386</v>
      </c>
      <c r="B8" s="9">
        <f>Арсагера!B30/Арсагера!B29-CPI!C30/CPI!C29</f>
        <v>7.9654071770009605E-2</v>
      </c>
      <c r="C8" s="9">
        <f>MOEX!E30/MOEX!E29-CPI!C30/CPI!C29</f>
        <v>4.7893915040183588E-2</v>
      </c>
      <c r="P8" s="11">
        <f t="shared" si="0"/>
        <v>1.087664396333712</v>
      </c>
      <c r="Q8" s="11">
        <f t="shared" si="1"/>
        <v>1.0389418244702</v>
      </c>
    </row>
    <row r="9" spans="1:21" ht="12.75" x14ac:dyDescent="0.2">
      <c r="A9" s="5">
        <v>39416</v>
      </c>
      <c r="B9" s="9">
        <f>Арсагера!B31/Арсагера!B30-CPI!C31/CPI!C30</f>
        <v>-1.9346782965855014E-2</v>
      </c>
      <c r="C9" s="9">
        <f>MOEX!E31/MOEX!E30-CPI!C31/CPI!C30</f>
        <v>-9.0637540453073484E-3</v>
      </c>
      <c r="P9" s="11">
        <f t="shared" si="0"/>
        <v>1.0666215893181561</v>
      </c>
      <c r="Q9" s="11">
        <f t="shared" si="1"/>
        <v>1.0295251113058193</v>
      </c>
    </row>
    <row r="10" spans="1:21" ht="12.75" x14ac:dyDescent="0.2">
      <c r="A10" s="5">
        <v>39444</v>
      </c>
      <c r="B10" s="9">
        <f>Арсагера!B32/Арсагера!B31-CPI!C32/CPI!C31</f>
        <v>1.1587013835620441E-2</v>
      </c>
      <c r="C10" s="9">
        <f>MOEX!E32/MOEX!E31-CPI!C32/CPI!C31</f>
        <v>9.667741935483809E-3</v>
      </c>
      <c r="P10" s="11">
        <f t="shared" si="0"/>
        <v>1.0789805484309571</v>
      </c>
      <c r="Q10" s="11">
        <f t="shared" si="1"/>
        <v>1.0394782943980241</v>
      </c>
    </row>
    <row r="11" spans="1:21" ht="12.75" x14ac:dyDescent="0.2">
      <c r="A11" s="5">
        <v>39478</v>
      </c>
      <c r="B11" s="9">
        <f>Арсагера!B33/Арсагера!B32-CPI!C33/CPI!C32</f>
        <v>-0.14260139704371122</v>
      </c>
      <c r="C11" s="9">
        <f>MOEX!E33/MOEX!E32-CPI!C33/CPI!C32</f>
        <v>-0.18055129015271199</v>
      </c>
      <c r="P11" s="11">
        <f t="shared" si="0"/>
        <v>0.92511641484171292</v>
      </c>
      <c r="Q11" s="11">
        <f t="shared" si="1"/>
        <v>0.8517991472587203</v>
      </c>
    </row>
    <row r="12" spans="1:21" ht="12.75" x14ac:dyDescent="0.2">
      <c r="A12" s="5">
        <v>39507</v>
      </c>
      <c r="B12" s="9">
        <f>Арсагера!B34/Арсагера!B33-CPI!C34/CPI!C33</f>
        <v>0.10131777174941647</v>
      </c>
      <c r="C12" s="9">
        <f>MOEX!E34/MOEX!E33-CPI!C34/CPI!C33</f>
        <v>2.0499999999999963E-2</v>
      </c>
      <c r="P12" s="11">
        <f t="shared" si="0"/>
        <v>1.0188471486022841</v>
      </c>
      <c r="Q12" s="11">
        <f t="shared" si="1"/>
        <v>0.86926102977752406</v>
      </c>
    </row>
    <row r="13" spans="1:21" ht="12.75" x14ac:dyDescent="0.2">
      <c r="A13" s="5">
        <v>39538</v>
      </c>
      <c r="B13" s="9">
        <f>Арсагера!B35/Арсагера!B34-CPI!C35/CPI!C34</f>
        <v>-3.0104855161158794E-2</v>
      </c>
      <c r="C13" s="9">
        <f>MOEX!E35/MOEX!E34-CPI!C35/CPI!C34</f>
        <v>-5.3414043583535076E-3</v>
      </c>
      <c r="P13" s="11">
        <f t="shared" si="0"/>
        <v>0.98817490276225273</v>
      </c>
      <c r="Q13" s="11">
        <f t="shared" si="1"/>
        <v>0.86461795512452355</v>
      </c>
      <c r="R13" s="18">
        <f t="shared" ref="R13:R44" si="2">P13/P2-1</f>
        <v>-1.1825097237747273E-2</v>
      </c>
      <c r="S13" s="18">
        <f t="shared" ref="S13:S44" si="3">Q13/Q2-1</f>
        <v>-0.13538204487547645</v>
      </c>
      <c r="T13" s="18"/>
      <c r="U13" s="18"/>
    </row>
    <row r="14" spans="1:21" ht="12.75" x14ac:dyDescent="0.2">
      <c r="A14" s="5">
        <v>39568</v>
      </c>
      <c r="B14" s="9">
        <f>Арсагера!B36/Арсагера!B35-CPI!C36/CPI!C35</f>
        <v>1.8198991210605087E-2</v>
      </c>
      <c r="C14" s="9">
        <f>MOEX!E36/MOEX!E35-CPI!C36/CPI!C35</f>
        <v>-3.284101022248942E-2</v>
      </c>
      <c r="P14" s="11">
        <f t="shared" si="0"/>
        <v>1.0061586891321634</v>
      </c>
      <c r="Q14" s="11">
        <f t="shared" si="1"/>
        <v>0.83622302802173121</v>
      </c>
      <c r="R14" s="18">
        <f t="shared" si="2"/>
        <v>9.6693258341166599E-2</v>
      </c>
      <c r="S14" s="18">
        <f t="shared" si="3"/>
        <v>-0.11000560471990484</v>
      </c>
      <c r="T14" s="18"/>
      <c r="U14" s="18"/>
    </row>
    <row r="15" spans="1:21" ht="12.75" x14ac:dyDescent="0.2">
      <c r="A15" s="5">
        <v>39598</v>
      </c>
      <c r="B15" s="9">
        <f>Арсагера!B37/Арсагера!B36-CPI!C37/CPI!C36</f>
        <v>7.0908941757830357E-2</v>
      </c>
      <c r="C15" s="9">
        <f>MOEX!E37/MOEX!E36-CPI!C37/CPI!C36</f>
        <v>0.11517647058823544</v>
      </c>
      <c r="P15" s="11">
        <f t="shared" si="0"/>
        <v>1.077504337018971</v>
      </c>
      <c r="Q15" s="11">
        <f t="shared" si="1"/>
        <v>0.93253624501388133</v>
      </c>
      <c r="R15" s="18">
        <f t="shared" si="2"/>
        <v>0.10726839594703996</v>
      </c>
      <c r="S15" s="18">
        <f t="shared" si="3"/>
        <v>-3.9008709343995918E-2</v>
      </c>
      <c r="T15" s="18"/>
      <c r="U15" s="18"/>
    </row>
    <row r="16" spans="1:21" ht="12.75" x14ac:dyDescent="0.2">
      <c r="A16" s="5">
        <v>39629</v>
      </c>
      <c r="B16" s="9">
        <f>Арсагера!B38/Арсагера!B37-CPI!C38/CPI!C37</f>
        <v>-4.3227328587408853E-2</v>
      </c>
      <c r="C16" s="9">
        <f>MOEX!E38/MOEX!E37-CPI!C38/CPI!C37</f>
        <v>-0.15193669923995667</v>
      </c>
      <c r="P16" s="11">
        <f t="shared" si="0"/>
        <v>1.0309267029882938</v>
      </c>
      <c r="Q16" s="11">
        <f t="shared" si="1"/>
        <v>0.79084976602484869</v>
      </c>
      <c r="R16" s="18">
        <f t="shared" si="2"/>
        <v>2.2942333021845895E-2</v>
      </c>
      <c r="S16" s="18">
        <f t="shared" si="3"/>
        <v>-0.178854475240255</v>
      </c>
      <c r="T16" s="18"/>
      <c r="U16" s="18"/>
    </row>
    <row r="17" spans="1:21" ht="12.75" x14ac:dyDescent="0.2">
      <c r="A17" s="5">
        <v>39660</v>
      </c>
      <c r="B17" s="9">
        <f>Арсагера!B39/Арсагера!B38-CPI!C39/CPI!C38</f>
        <v>-0.16140417042248267</v>
      </c>
      <c r="C17" s="9">
        <f>MOEX!E39/MOEX!E38-CPI!C39/CPI!C38</f>
        <v>-0.10889746835443048</v>
      </c>
      <c r="P17" s="11">
        <f t="shared" si="0"/>
        <v>0.86453083372608308</v>
      </c>
      <c r="Q17" s="11">
        <f t="shared" si="1"/>
        <v>0.704728228656049</v>
      </c>
      <c r="R17" s="18">
        <f t="shared" si="2"/>
        <v>-8.5124396401297542E-2</v>
      </c>
      <c r="S17" s="18">
        <f t="shared" si="3"/>
        <v>-0.25427153675313197</v>
      </c>
      <c r="T17" s="18"/>
      <c r="U17" s="18"/>
    </row>
    <row r="18" spans="1:21" ht="12.75" x14ac:dyDescent="0.2">
      <c r="A18" s="5">
        <v>39689</v>
      </c>
      <c r="B18" s="9">
        <f>Арсагера!B40/Арсагера!B39-CPI!C40/CPI!C39</f>
        <v>-0.11573665271649114</v>
      </c>
      <c r="C18" s="9">
        <f>MOEX!E40/MOEX!E39-CPI!C40/CPI!C39</f>
        <v>-9.8232768361582012E-2</v>
      </c>
      <c r="P18" s="11">
        <f t="shared" si="0"/>
        <v>0.76447292886042884</v>
      </c>
      <c r="Q18" s="11">
        <f t="shared" si="1"/>
        <v>0.6355008238126113</v>
      </c>
      <c r="R18" s="18">
        <f t="shared" si="2"/>
        <v>-0.24115718673494957</v>
      </c>
      <c r="S18" s="18">
        <f t="shared" si="3"/>
        <v>-0.35902335377069972</v>
      </c>
      <c r="T18" s="18"/>
      <c r="U18" s="18"/>
    </row>
    <row r="19" spans="1:21" ht="12.75" x14ac:dyDescent="0.2">
      <c r="A19" s="5">
        <v>39721</v>
      </c>
      <c r="B19" s="9">
        <f>Арсагера!B41/Арсагера!B40-CPI!C41/CPI!C40</f>
        <v>-0.30023747543504886</v>
      </c>
      <c r="C19" s="9">
        <f>MOEX!E41/MOEX!E40-CPI!C41/CPI!C40</f>
        <v>-0.2872511700468019</v>
      </c>
      <c r="P19" s="11">
        <f t="shared" si="0"/>
        <v>0.53494950666093599</v>
      </c>
      <c r="Q19" s="11">
        <f t="shared" si="1"/>
        <v>0.45295246860673222</v>
      </c>
      <c r="R19" s="18">
        <f t="shared" si="2"/>
        <v>-0.50816675762842078</v>
      </c>
      <c r="S19" s="18">
        <f t="shared" si="3"/>
        <v>-0.56402518607072949</v>
      </c>
      <c r="T19" s="18"/>
      <c r="U19" s="18"/>
    </row>
    <row r="20" spans="1:21" ht="12.75" x14ac:dyDescent="0.2">
      <c r="A20" s="5">
        <v>39752</v>
      </c>
      <c r="B20" s="9">
        <f>Арсагера!B42/Арсагера!B41-CPI!C42/CPI!C41</f>
        <v>-0.38016266536553955</v>
      </c>
      <c r="C20" s="9">
        <f>MOEX!E42/MOEX!E41-CPI!C42/CPI!C41</f>
        <v>-0.32728181818181812</v>
      </c>
      <c r="P20" s="11">
        <f t="shared" si="0"/>
        <v>0.33158167637273411</v>
      </c>
      <c r="Q20" s="11">
        <f t="shared" si="1"/>
        <v>0.30470936113117802</v>
      </c>
      <c r="R20" s="18">
        <f t="shared" si="2"/>
        <v>-0.68912904098941064</v>
      </c>
      <c r="S20" s="18">
        <f t="shared" si="3"/>
        <v>-0.70402920940442759</v>
      </c>
      <c r="T20" s="18"/>
      <c r="U20" s="18"/>
    </row>
    <row r="21" spans="1:21" ht="12.75" x14ac:dyDescent="0.2">
      <c r="A21" s="5">
        <v>39780</v>
      </c>
      <c r="B21" s="9">
        <f>Арсагера!B43/Арсагера!B42-CPI!C43/CPI!C42</f>
        <v>-0.15293265991650262</v>
      </c>
      <c r="C21" s="9">
        <f>MOEX!E43/MOEX!E42-CPI!C43/CPI!C42</f>
        <v>-0.16544285714285711</v>
      </c>
      <c r="P21" s="11">
        <f t="shared" si="0"/>
        <v>0.28087200862547895</v>
      </c>
      <c r="Q21" s="11">
        <f t="shared" si="1"/>
        <v>0.25429737382746126</v>
      </c>
      <c r="R21" s="18">
        <f t="shared" si="2"/>
        <v>-0.73968760694164482</v>
      </c>
      <c r="S21" s="18">
        <f t="shared" si="3"/>
        <v>-0.75536057347428476</v>
      </c>
      <c r="T21" s="18"/>
      <c r="U21" s="18"/>
    </row>
    <row r="22" spans="1:21" ht="12.75" x14ac:dyDescent="0.2">
      <c r="A22" s="5">
        <v>39813</v>
      </c>
      <c r="B22" s="9">
        <f>Арсагера!B44/Арсагера!B43-CPI!C44/CPI!C43</f>
        <v>1.8177138849929886E-2</v>
      </c>
      <c r="C22" s="9">
        <f>MOEX!E44/MOEX!E43-CPI!C44/CPI!C43</f>
        <v>-6.5280414312617552E-2</v>
      </c>
      <c r="P22" s="11">
        <f t="shared" si="0"/>
        <v>0.28597745812532299</v>
      </c>
      <c r="Q22" s="11">
        <f t="shared" si="1"/>
        <v>0.237696735905394</v>
      </c>
      <c r="R22" s="18">
        <f t="shared" si="2"/>
        <v>-0.6908740851017614</v>
      </c>
      <c r="S22" s="18">
        <f t="shared" si="3"/>
        <v>-0.72094743617629209</v>
      </c>
      <c r="T22" s="18"/>
      <c r="U22" s="18"/>
    </row>
    <row r="23" spans="1:21" ht="12.75" x14ac:dyDescent="0.2">
      <c r="A23" s="5">
        <v>39843</v>
      </c>
      <c r="B23" s="9">
        <f>Арсагера!B45/Арсагера!B44-CPI!C45/CPI!C44</f>
        <v>-9.2334208990074718E-3</v>
      </c>
      <c r="C23" s="9">
        <f>MOEX!E45/MOEX!E44-CPI!C45/CPI!C44</f>
        <v>-3.5699999999999954E-2</v>
      </c>
      <c r="P23" s="11">
        <f t="shared" si="0"/>
        <v>0.28333690788682359</v>
      </c>
      <c r="Q23" s="11">
        <f t="shared" si="1"/>
        <v>0.22921096243357145</v>
      </c>
      <c r="R23" s="18">
        <f t="shared" si="2"/>
        <v>-0.7219044011895972</v>
      </c>
      <c r="S23" s="18">
        <f t="shared" si="3"/>
        <v>-0.73631515208701459</v>
      </c>
      <c r="T23" s="18"/>
      <c r="U23" s="18"/>
    </row>
    <row r="24" spans="1:21" ht="12.75" x14ac:dyDescent="0.2">
      <c r="A24" s="5">
        <v>39871</v>
      </c>
      <c r="B24" s="9">
        <f>Арсагера!B46/Арсагера!B45-CPI!C46/CPI!C45</f>
        <v>0.12095976370731343</v>
      </c>
      <c r="C24" s="9">
        <f>MOEX!E46/MOEX!E45-CPI!C46/CPI!C45</f>
        <v>7.0544534412955384E-2</v>
      </c>
      <c r="P24" s="11">
        <f t="shared" si="0"/>
        <v>0.31760927331437461</v>
      </c>
      <c r="Q24" s="11">
        <f t="shared" si="1"/>
        <v>0.24538054306079315</v>
      </c>
      <c r="R24" s="18">
        <f t="shared" si="2"/>
        <v>-0.67859002244788957</v>
      </c>
      <c r="S24" s="18">
        <f t="shared" si="3"/>
        <v>-0.71619772454823338</v>
      </c>
      <c r="T24" s="18"/>
      <c r="U24" s="18"/>
    </row>
    <row r="25" spans="1:21" ht="12.75" x14ac:dyDescent="0.2">
      <c r="A25" s="5">
        <v>39903</v>
      </c>
      <c r="B25" s="9">
        <f>Арсагера!B47/Арсагера!B46-CPI!C47/CPI!C46</f>
        <v>0.20115070747632502</v>
      </c>
      <c r="C25" s="9">
        <f>MOEX!E47/MOEX!E46-CPI!C47/CPI!C46</f>
        <v>0.1731197392923649</v>
      </c>
      <c r="P25" s="11">
        <f t="shared" si="0"/>
        <v>0.38149660334260255</v>
      </c>
      <c r="Q25" s="11">
        <f t="shared" si="1"/>
        <v>0.28786075870289657</v>
      </c>
      <c r="R25" s="18">
        <f t="shared" si="2"/>
        <v>-0.62083853425581137</v>
      </c>
      <c r="S25" s="18">
        <f t="shared" si="3"/>
        <v>-0.65576078503375557</v>
      </c>
      <c r="T25" s="18"/>
      <c r="U25" s="18"/>
    </row>
    <row r="26" spans="1:21" ht="12.75" x14ac:dyDescent="0.2">
      <c r="A26" s="5">
        <v>39933</v>
      </c>
      <c r="B26" s="9">
        <f>Арсагера!B48/Арсагера!B47-CPI!C48/CPI!C47</f>
        <v>0.30764983399518275</v>
      </c>
      <c r="C26" s="9">
        <f>MOEX!E48/MOEX!E47-CPI!C48/CPI!C47</f>
        <v>0.20189120879120881</v>
      </c>
      <c r="P26" s="11">
        <f t="shared" si="0"/>
        <v>0.49886397003068028</v>
      </c>
      <c r="Q26" s="11">
        <f t="shared" si="1"/>
        <v>0.34597731524097886</v>
      </c>
      <c r="R26" s="18">
        <f t="shared" si="2"/>
        <v>-0.5370190607205908</v>
      </c>
      <c r="S26" s="18">
        <f t="shared" si="3"/>
        <v>-0.62899317094551233</v>
      </c>
      <c r="T26" s="18"/>
      <c r="U26" s="18"/>
    </row>
    <row r="27" spans="1:21" ht="12.75" x14ac:dyDescent="0.2">
      <c r="A27" s="5">
        <v>39962</v>
      </c>
      <c r="B27" s="9">
        <f>Арсагера!B49/Арсагера!B48-CPI!C49/CPI!C48</f>
        <v>0.18634865100431841</v>
      </c>
      <c r="C27" s="9">
        <f>MOEX!E49/MOEX!E48-CPI!C49/CPI!C48</f>
        <v>0.36053376623376621</v>
      </c>
      <c r="P27" s="11">
        <f t="shared" si="0"/>
        <v>0.59182659788055625</v>
      </c>
      <c r="Q27" s="11">
        <f t="shared" si="1"/>
        <v>0.47071381973625598</v>
      </c>
      <c r="R27" s="18">
        <f t="shared" si="2"/>
        <v>-0.42592756966614687</v>
      </c>
      <c r="S27" s="18">
        <f t="shared" si="3"/>
        <v>-0.40479995068814878</v>
      </c>
      <c r="T27" s="18"/>
      <c r="U27" s="18"/>
    </row>
    <row r="28" spans="1:21" ht="12.75" x14ac:dyDescent="0.2">
      <c r="A28" s="5">
        <v>39994</v>
      </c>
      <c r="B28" s="9">
        <f>Арсагера!B50/Арсагера!B49-CPI!C50/CPI!C49</f>
        <v>-5.5229772172092351E-2</v>
      </c>
      <c r="C28" s="9">
        <f>MOEX!E50/MOEX!E49-CPI!C50/CPI!C49</f>
        <v>-0.12006844106463876</v>
      </c>
      <c r="P28" s="11">
        <f t="shared" si="0"/>
        <v>0.55914014971422865</v>
      </c>
      <c r="Q28" s="11">
        <f t="shared" si="1"/>
        <v>0.41419594521294234</v>
      </c>
      <c r="R28" s="18">
        <f t="shared" si="2"/>
        <v>-0.35324440968245907</v>
      </c>
      <c r="S28" s="18">
        <f t="shared" si="3"/>
        <v>-0.41226145289676541</v>
      </c>
      <c r="T28" s="18"/>
      <c r="U28" s="18"/>
    </row>
    <row r="29" spans="1:21" ht="12.75" x14ac:dyDescent="0.2">
      <c r="A29" s="5">
        <v>40025</v>
      </c>
      <c r="B29" s="9">
        <f>Арсагера!B51/Арсагера!B50-CPI!C51/CPI!C50</f>
        <v>4.5863350199687236E-2</v>
      </c>
      <c r="C29" s="9">
        <f>MOEX!E51/MOEX!E50-CPI!C51/CPI!C50</f>
        <v>0.1020690987124464</v>
      </c>
      <c r="P29" s="11">
        <f t="shared" si="0"/>
        <v>0.58478419021127792</v>
      </c>
      <c r="Q29" s="11">
        <f t="shared" si="1"/>
        <v>0.4564725520311772</v>
      </c>
      <c r="R29" s="18">
        <f t="shared" si="2"/>
        <v>-0.23504918469383373</v>
      </c>
      <c r="S29" s="18">
        <f t="shared" si="3"/>
        <v>-0.28171210024146842</v>
      </c>
      <c r="T29" s="18"/>
      <c r="U29" s="18"/>
    </row>
    <row r="30" spans="1:21" ht="12.75" x14ac:dyDescent="0.2">
      <c r="A30" s="5">
        <v>40056</v>
      </c>
      <c r="B30" s="9">
        <f>Арсагера!B52/Арсагера!B51-CPI!C52/CPI!C51</f>
        <v>0.11677104270835059</v>
      </c>
      <c r="C30" s="9">
        <f>MOEX!E52/MOEX!E51-CPI!C52/CPI!C51</f>
        <v>0.11810261374636988</v>
      </c>
      <c r="P30" s="11">
        <f t="shared" si="0"/>
        <v>0.65307004986160733</v>
      </c>
      <c r="Q30" s="11">
        <f t="shared" si="1"/>
        <v>0.51038315352953501</v>
      </c>
      <c r="R30" s="18">
        <f t="shared" si="2"/>
        <v>0.22080690182884677</v>
      </c>
      <c r="S30" s="18">
        <f t="shared" si="3"/>
        <v>0.12679185765221201</v>
      </c>
      <c r="T30" s="18"/>
      <c r="U30" s="18"/>
    </row>
    <row r="31" spans="1:21" ht="12.75" x14ac:dyDescent="0.2">
      <c r="A31" s="5">
        <v>40086</v>
      </c>
      <c r="B31" s="9">
        <f>Арсагера!B53/Арсагера!B52-CPI!C53/CPI!C52</f>
        <v>0.27305634589497019</v>
      </c>
      <c r="C31" s="9">
        <f>MOEX!E53/MOEX!E52-CPI!C53/CPI!C52</f>
        <v>0.12324372294372288</v>
      </c>
      <c r="P31" s="11">
        <f t="shared" si="0"/>
        <v>0.83139497129026385</v>
      </c>
      <c r="Q31" s="11">
        <f t="shared" si="1"/>
        <v>0.57328467349827261</v>
      </c>
      <c r="R31" s="18">
        <f t="shared" si="2"/>
        <v>1.5073610230370056</v>
      </c>
      <c r="S31" s="18">
        <f t="shared" si="3"/>
        <v>0.88141470734623195</v>
      </c>
      <c r="T31" s="18"/>
      <c r="U31" s="18"/>
    </row>
    <row r="32" spans="1:21" ht="12.75" x14ac:dyDescent="0.2">
      <c r="A32" s="5">
        <v>40116</v>
      </c>
      <c r="B32" s="9">
        <f>Арсагера!B54/Арсагера!B53-CPI!C54/CPI!C53</f>
        <v>0.11093256043615729</v>
      </c>
      <c r="C32" s="9">
        <f>MOEX!E54/MOEX!E53-CPI!C54/CPI!C53</f>
        <v>-9.2521202775637246E-3</v>
      </c>
      <c r="P32" s="11">
        <f t="shared" si="0"/>
        <v>0.92362374418923832</v>
      </c>
      <c r="Q32" s="11">
        <f t="shared" si="1"/>
        <v>0.56798057474578278</v>
      </c>
      <c r="R32" s="18">
        <f t="shared" si="2"/>
        <v>2.2884150638906098</v>
      </c>
      <c r="S32" s="18">
        <f t="shared" si="3"/>
        <v>1.2335290616534369</v>
      </c>
      <c r="T32" s="18"/>
      <c r="U32" s="18"/>
    </row>
    <row r="33" spans="1:21" ht="12.75" x14ac:dyDescent="0.2">
      <c r="A33" s="5">
        <v>40147</v>
      </c>
      <c r="B33" s="9">
        <f>Арсагера!B55/Арсагера!B54-CPI!C55/CPI!C54</f>
        <v>-1.9689837729795268E-2</v>
      </c>
      <c r="C33" s="9">
        <f>MOEX!E55/MOEX!E54-CPI!C55/CPI!C54</f>
        <v>3.4454085603112805E-2</v>
      </c>
      <c r="P33" s="11">
        <f t="shared" si="0"/>
        <v>0.90543774254276632</v>
      </c>
      <c r="Q33" s="11">
        <f t="shared" si="1"/>
        <v>0.58754982608897921</v>
      </c>
      <c r="R33" s="18">
        <f t="shared" si="2"/>
        <v>2.1661157787687562</v>
      </c>
      <c r="S33" s="18">
        <f t="shared" si="3"/>
        <v>1.4718464216640768</v>
      </c>
      <c r="T33" s="18"/>
      <c r="U33" s="18"/>
    </row>
    <row r="34" spans="1:21" ht="12.75" x14ac:dyDescent="0.2">
      <c r="A34" s="5">
        <v>40178</v>
      </c>
      <c r="B34" s="9">
        <f>Арсагера!B56/Арсагера!B55-CPI!C56/CPI!C55</f>
        <v>4.2641171498424502E-2</v>
      </c>
      <c r="C34" s="9">
        <f>MOEX!E56/MOEX!E55-CPI!C56/CPI!C55</f>
        <v>0.10392700675168798</v>
      </c>
      <c r="P34" s="11">
        <f t="shared" si="0"/>
        <v>0.9440466686036787</v>
      </c>
      <c r="Q34" s="11">
        <f t="shared" si="1"/>
        <v>0.64861212083188169</v>
      </c>
      <c r="R34" s="18">
        <f t="shared" si="2"/>
        <v>2.3318873832729543</v>
      </c>
      <c r="S34" s="18">
        <f t="shared" si="3"/>
        <v>1.8297604702037695</v>
      </c>
      <c r="T34" s="18"/>
      <c r="U34" s="18"/>
    </row>
    <row r="35" spans="1:21" ht="12.75" x14ac:dyDescent="0.2">
      <c r="A35" s="5">
        <v>40207</v>
      </c>
      <c r="B35" s="9">
        <f>Арсагера!B57/Арсагера!B56-CPI!C57/CPI!C56</f>
        <v>0.12699670857610146</v>
      </c>
      <c r="C35" s="9">
        <f>MOEX!E57/MOEX!E56-CPI!C57/CPI!C56</f>
        <v>8.7865402843601892E-2</v>
      </c>
      <c r="E35" t="s">
        <v>2</v>
      </c>
      <c r="P35" s="11">
        <f t="shared" ref="P35:P66" si="4">P34*(1+B35)</f>
        <v>1.0639374882585795</v>
      </c>
      <c r="Q35" s="11">
        <f t="shared" ref="Q35:Q66" si="5">Q34*(1+C35)</f>
        <v>0.70560268611801791</v>
      </c>
      <c r="R35" s="18">
        <f t="shared" si="2"/>
        <v>2.3498313105155391</v>
      </c>
      <c r="S35" s="18">
        <f t="shared" si="3"/>
        <v>1.8755445615881796</v>
      </c>
      <c r="T35" s="18"/>
      <c r="U35" s="18"/>
    </row>
    <row r="36" spans="1:21" ht="13.5" thickBot="1" x14ac:dyDescent="0.25">
      <c r="A36" s="5">
        <v>40236</v>
      </c>
      <c r="B36" s="9">
        <f>Арсагера!B58/Арсагера!B57-CPI!C58/CPI!C57</f>
        <v>-6.5974700179243229E-3</v>
      </c>
      <c r="C36" s="9">
        <f>MOEX!E58/MOEX!E57-CPI!C58/CPI!C57</f>
        <v>-4.2934763948497712E-2</v>
      </c>
      <c r="P36" s="11">
        <f t="shared" si="4"/>
        <v>1.0569181925788478</v>
      </c>
      <c r="Q36" s="11">
        <f t="shared" si="5"/>
        <v>0.67530780134811486</v>
      </c>
      <c r="R36" s="18">
        <f t="shared" si="2"/>
        <v>1.7704524321273807</v>
      </c>
      <c r="S36" s="18">
        <f t="shared" si="3"/>
        <v>1.3459529683415639</v>
      </c>
      <c r="T36" s="18"/>
      <c r="U36" s="18"/>
    </row>
    <row r="37" spans="1:21" ht="12.75" x14ac:dyDescent="0.2">
      <c r="A37" s="5">
        <v>40268</v>
      </c>
      <c r="B37" s="9">
        <f>Арсагера!B59/Арсагера!B58-CPI!C59/CPI!C58</f>
        <v>0.10265545691789524</v>
      </c>
      <c r="C37" s="9">
        <f>MOEX!E59/MOEX!E58-CPI!C59/CPI!C58</f>
        <v>0.1638587301587302</v>
      </c>
      <c r="E37" s="15" t="s">
        <v>3</v>
      </c>
      <c r="F37" s="15"/>
      <c r="P37" s="11">
        <f t="shared" si="4"/>
        <v>1.1654166125628653</v>
      </c>
      <c r="Q37" s="11">
        <f t="shared" si="5"/>
        <v>0.78596288014330096</v>
      </c>
      <c r="R37" s="18">
        <f t="shared" si="2"/>
        <v>1.3361410776793359</v>
      </c>
      <c r="S37" s="18">
        <f t="shared" si="3"/>
        <v>1.271717958143773</v>
      </c>
      <c r="T37" s="18"/>
      <c r="U37" s="18"/>
    </row>
    <row r="38" spans="1:21" ht="12.75" x14ac:dyDescent="0.2">
      <c r="A38" s="5">
        <v>40298</v>
      </c>
      <c r="B38" s="9">
        <f>Арсагера!B60/Арсагера!B59-CPI!C60/CPI!C59</f>
        <v>3.1984194795424692E-3</v>
      </c>
      <c r="C38" s="9">
        <f>MOEX!E60/MOEX!E59-CPI!C60/CPI!C59</f>
        <v>-4.0338958220293208E-2</v>
      </c>
      <c r="E38" s="12" t="s">
        <v>4</v>
      </c>
      <c r="F38" s="12">
        <v>0.86537506657118746</v>
      </c>
      <c r="P38" s="11">
        <f t="shared" si="4"/>
        <v>1.1691441037582688</v>
      </c>
      <c r="Q38" s="11">
        <f t="shared" si="5"/>
        <v>0.75425795635849902</v>
      </c>
      <c r="R38" s="18">
        <f t="shared" si="2"/>
        <v>0.97548421775093663</v>
      </c>
      <c r="S38" s="18">
        <f t="shared" si="3"/>
        <v>0.60237053754044156</v>
      </c>
      <c r="T38" s="18"/>
      <c r="U38" s="18"/>
    </row>
    <row r="39" spans="1:21" ht="12.75" x14ac:dyDescent="0.2">
      <c r="A39" s="5">
        <v>40329</v>
      </c>
      <c r="B39" s="9">
        <f>Арсагера!B61/Арсагера!B60-CPI!C61/CPI!C60</f>
        <v>-0.15006307350912618</v>
      </c>
      <c r="C39" s="9">
        <f>MOEX!E61/MOEX!E60-CPI!C61/CPI!C60</f>
        <v>-7.8280721533257935E-2</v>
      </c>
      <c r="E39" s="12" t="s">
        <v>5</v>
      </c>
      <c r="F39" s="12">
        <v>0.74887400584308716</v>
      </c>
      <c r="P39" s="11">
        <f t="shared" si="4"/>
        <v>0.99369874617323029</v>
      </c>
      <c r="Q39" s="11">
        <f t="shared" si="5"/>
        <v>0.69521409931255518</v>
      </c>
      <c r="R39" s="18">
        <f t="shared" si="2"/>
        <v>0.77719082895603275</v>
      </c>
      <c r="S39" s="18">
        <f t="shared" si="3"/>
        <v>0.67846669516559022</v>
      </c>
      <c r="T39" s="18"/>
      <c r="U39" s="18"/>
    </row>
    <row r="40" spans="1:21" ht="12.75" x14ac:dyDescent="0.2">
      <c r="A40" s="5">
        <v>40359</v>
      </c>
      <c r="B40" s="9">
        <f>Арсагера!B62/Арсагера!B61-CPI!C62/CPI!C61</f>
        <v>-4.908669560011969E-2</v>
      </c>
      <c r="C40" s="9">
        <f>MOEX!E62/MOEX!E61-CPI!C62/CPI!C61</f>
        <v>-2.0751824817519804E-3</v>
      </c>
      <c r="E40" s="12" t="s">
        <v>6</v>
      </c>
      <c r="F40" s="12">
        <v>0.74737025737508167</v>
      </c>
      <c r="P40" s="11">
        <f t="shared" si="4"/>
        <v>0.94492135830160429</v>
      </c>
      <c r="Q40" s="11">
        <f t="shared" si="5"/>
        <v>0.69377140319259478</v>
      </c>
      <c r="R40" s="18">
        <f t="shared" si="2"/>
        <v>0.61584627990748464</v>
      </c>
      <c r="S40" s="18">
        <f t="shared" si="3"/>
        <v>0.51985349415973214</v>
      </c>
      <c r="T40" s="18"/>
      <c r="U40" s="18"/>
    </row>
    <row r="41" spans="1:21" ht="12.75" x14ac:dyDescent="0.2">
      <c r="A41" s="5">
        <v>40389</v>
      </c>
      <c r="B41" s="9">
        <f>Арсагера!B63/Арсагера!B62-CPI!C63/CPI!C62</f>
        <v>7.3515232021629906E-2</v>
      </c>
      <c r="C41" s="9">
        <f>MOEX!E63/MOEX!E62-CPI!C63/CPI!C62</f>
        <v>0.10508245294474805</v>
      </c>
      <c r="E41" s="12" t="s">
        <v>7</v>
      </c>
      <c r="F41" s="12">
        <v>4.0584061778404706E-2</v>
      </c>
      <c r="P41" s="11">
        <f t="shared" si="4"/>
        <v>1.0143874711993404</v>
      </c>
      <c r="Q41" s="11">
        <f t="shared" si="5"/>
        <v>0.76667460402299248</v>
      </c>
      <c r="R41" s="18">
        <f t="shared" si="2"/>
        <v>0.55325982475279667</v>
      </c>
      <c r="S41" s="18">
        <f t="shared" si="3"/>
        <v>0.50215499614570702</v>
      </c>
      <c r="T41" s="18"/>
      <c r="U41" s="18"/>
    </row>
    <row r="42" spans="1:21" ht="13.5" thickBot="1" x14ac:dyDescent="0.25">
      <c r="A42" s="5">
        <v>40421</v>
      </c>
      <c r="B42" s="9">
        <f>Арсагера!B64/Арсагера!B63-CPI!C64/CPI!C63</f>
        <v>-2.5851181868616901E-3</v>
      </c>
      <c r="C42" s="9">
        <f>MOEX!E64/MOEX!E63-CPI!C64/CPI!C63</f>
        <v>-7.142935377875248E-3</v>
      </c>
      <c r="E42" s="13" t="s">
        <v>8</v>
      </c>
      <c r="F42" s="13">
        <v>169</v>
      </c>
      <c r="P42" s="11">
        <f t="shared" si="4"/>
        <v>1.0117651596990183</v>
      </c>
      <c r="Q42" s="11">
        <f t="shared" si="5"/>
        <v>0.76119829687059815</v>
      </c>
      <c r="R42" s="18">
        <f t="shared" si="2"/>
        <v>0.21694885660522245</v>
      </c>
      <c r="S42" s="18">
        <f t="shared" si="3"/>
        <v>0.32778413946712948</v>
      </c>
      <c r="T42" s="18"/>
      <c r="U42" s="18"/>
    </row>
    <row r="43" spans="1:21" ht="12.75" x14ac:dyDescent="0.2">
      <c r="A43" s="5">
        <v>40451</v>
      </c>
      <c r="B43" s="9">
        <f>Арсагера!B65/Арсагера!B64-CPI!C65/CPI!C64</f>
        <v>3.4434407178515425E-2</v>
      </c>
      <c r="C43" s="9">
        <f>MOEX!E65/MOEX!E64-CPI!C65/CPI!C64</f>
        <v>4.4260449808008806E-2</v>
      </c>
      <c r="P43" s="11">
        <f t="shared" si="4"/>
        <v>1.04660469317713</v>
      </c>
      <c r="Q43" s="11">
        <f t="shared" si="5"/>
        <v>0.79488927588318103</v>
      </c>
      <c r="R43" s="18">
        <f t="shared" si="2"/>
        <v>0.13315048444953637</v>
      </c>
      <c r="S43" s="18">
        <f t="shared" si="3"/>
        <v>0.39950081257437065</v>
      </c>
      <c r="T43" s="18"/>
      <c r="U43" s="18"/>
    </row>
    <row r="44" spans="1:21" ht="13.5" thickBot="1" x14ac:dyDescent="0.25">
      <c r="A44" s="5">
        <v>40480</v>
      </c>
      <c r="B44" s="9">
        <f>Арсагера!B66/Арсагера!B65-CPI!C66/CPI!C65</f>
        <v>2.1996356426689623E-2</v>
      </c>
      <c r="C44" s="9">
        <f>MOEX!E66/MOEX!E65-CPI!C66/CPI!C65</f>
        <v>1.8970818134445011E-2</v>
      </c>
      <c r="E44" t="s">
        <v>9</v>
      </c>
      <c r="P44" s="11">
        <f t="shared" si="4"/>
        <v>1.0696261830461002</v>
      </c>
      <c r="Q44" s="11">
        <f t="shared" si="5"/>
        <v>0.80996897577298155</v>
      </c>
      <c r="R44" s="18">
        <f t="shared" si="2"/>
        <v>0.18133598014396757</v>
      </c>
      <c r="S44" s="18">
        <f t="shared" si="3"/>
        <v>0.3785536814205761</v>
      </c>
      <c r="T44" s="18"/>
      <c r="U44" s="18"/>
    </row>
    <row r="45" spans="1:21" ht="12.75" x14ac:dyDescent="0.2">
      <c r="A45" s="5">
        <v>40512</v>
      </c>
      <c r="B45" s="9">
        <f>Арсагера!B67/Арсагера!B66-CPI!C67/CPI!C66</f>
        <v>7.0683927384495471E-2</v>
      </c>
      <c r="C45" s="9">
        <f>MOEX!E67/MOEX!E66-CPI!C67/CPI!C66</f>
        <v>2.0398727735368993E-2</v>
      </c>
      <c r="E45" s="14"/>
      <c r="F45" s="14" t="s">
        <v>13</v>
      </c>
      <c r="G45" s="14" t="s">
        <v>14</v>
      </c>
      <c r="H45" s="14" t="s">
        <v>15</v>
      </c>
      <c r="I45" s="14" t="s">
        <v>16</v>
      </c>
      <c r="J45" s="14" t="s">
        <v>17</v>
      </c>
      <c r="P45" s="11">
        <f t="shared" si="4"/>
        <v>1.1452315624970859</v>
      </c>
      <c r="Q45" s="11">
        <f t="shared" si="5"/>
        <v>0.8264913123838703</v>
      </c>
      <c r="R45" s="18">
        <f t="shared" ref="R45:R76" si="6">P45/P34-1</f>
        <v>0.21310905549931758</v>
      </c>
      <c r="S45" s="18">
        <f t="shared" ref="S45:S76" si="7">Q45/Q34-1</f>
        <v>0.27424586411343732</v>
      </c>
      <c r="T45" s="18"/>
      <c r="U45" s="18"/>
    </row>
    <row r="46" spans="1:21" ht="12.75" x14ac:dyDescent="0.2">
      <c r="A46" s="5">
        <v>40542</v>
      </c>
      <c r="B46" s="9">
        <f>Арсагера!B68/Арсагера!B67-CPI!C68/CPI!C67</f>
        <v>9.2146486036764452E-2</v>
      </c>
      <c r="C46" s="9">
        <f>MOEX!E68/MOEX!E67-CPI!C68/CPI!C67</f>
        <v>3.8185650667986071E-2</v>
      </c>
      <c r="E46" s="12" t="s">
        <v>10</v>
      </c>
      <c r="F46" s="12">
        <v>1</v>
      </c>
      <c r="G46" s="12">
        <v>0.82024686461671381</v>
      </c>
      <c r="H46" s="12">
        <v>0.82024686461671381</v>
      </c>
      <c r="I46" s="12">
        <v>498.00483377141842</v>
      </c>
      <c r="J46" s="12">
        <v>5.5312603685271842E-52</v>
      </c>
      <c r="P46" s="11">
        <f t="shared" si="4"/>
        <v>1.2507606266795857</v>
      </c>
      <c r="Q46" s="11">
        <f t="shared" si="5"/>
        <v>0.85805142091868614</v>
      </c>
      <c r="R46" s="18">
        <f t="shared" si="6"/>
        <v>0.17559597296152485</v>
      </c>
      <c r="S46" s="18">
        <f t="shared" si="7"/>
        <v>0.2160546406638395</v>
      </c>
      <c r="T46" s="18"/>
      <c r="U46" s="18"/>
    </row>
    <row r="47" spans="1:21" ht="12.75" x14ac:dyDescent="0.2">
      <c r="A47" s="5">
        <v>40574</v>
      </c>
      <c r="B47" s="9">
        <f>Арсагера!B69/Арсагера!B68-CPI!C69/CPI!C68</f>
        <v>4.4374749861231688E-2</v>
      </c>
      <c r="C47" s="9">
        <f>MOEX!E69/MOEX!E68-CPI!C69/CPI!C68</f>
        <v>-9.5490566037736979E-3</v>
      </c>
      <c r="E47" s="12" t="s">
        <v>11</v>
      </c>
      <c r="F47" s="12">
        <v>167</v>
      </c>
      <c r="G47" s="12">
        <v>0.27506003376237281</v>
      </c>
      <c r="H47" s="12">
        <v>1.6470660704333701E-3</v>
      </c>
      <c r="I47" s="12"/>
      <c r="J47" s="12"/>
      <c r="P47" s="11">
        <f t="shared" si="4"/>
        <v>1.3062628166247696</v>
      </c>
      <c r="Q47" s="11">
        <f t="shared" si="5"/>
        <v>0.84985783933138515</v>
      </c>
      <c r="R47" s="18">
        <f t="shared" si="6"/>
        <v>0.23591667339695288</v>
      </c>
      <c r="S47" s="18">
        <f t="shared" si="7"/>
        <v>0.25847478384644251</v>
      </c>
      <c r="T47" s="18"/>
      <c r="U47" s="18"/>
    </row>
    <row r="48" spans="1:21" ht="13.5" thickBot="1" x14ac:dyDescent="0.25">
      <c r="A48" s="5">
        <v>40602</v>
      </c>
      <c r="B48" s="9">
        <f>Арсагера!B70/Арсагера!B69-CPI!C70/CPI!C69</f>
        <v>5.2091530302222688E-2</v>
      </c>
      <c r="C48" s="9">
        <f>MOEX!E70/MOEX!E69-CPI!C70/CPI!C69</f>
        <v>7.5920930232558081E-2</v>
      </c>
      <c r="E48" s="13" t="s">
        <v>12</v>
      </c>
      <c r="F48" s="13">
        <v>168</v>
      </c>
      <c r="G48" s="13">
        <v>1.0953068983790866</v>
      </c>
      <c r="H48" s="13"/>
      <c r="I48" s="13"/>
      <c r="J48" s="13"/>
      <c r="P48" s="11">
        <f t="shared" si="4"/>
        <v>1.3743080457196455</v>
      </c>
      <c r="Q48" s="11">
        <f t="shared" si="5"/>
        <v>0.91437983705885584</v>
      </c>
      <c r="R48" s="18">
        <f t="shared" si="6"/>
        <v>0.17924185300345719</v>
      </c>
      <c r="S48" s="18">
        <f t="shared" si="7"/>
        <v>0.16338806852066745</v>
      </c>
      <c r="T48" s="18"/>
      <c r="U48" s="18"/>
    </row>
    <row r="49" spans="1:21" ht="13.5" thickBot="1" x14ac:dyDescent="0.25">
      <c r="A49" s="5">
        <v>40633</v>
      </c>
      <c r="B49" s="9">
        <f>Арсагера!B71/Арсагера!B70-CPI!C71/CPI!C70</f>
        <v>-2.7460144458343994E-2</v>
      </c>
      <c r="C49" s="9">
        <f>MOEX!E71/MOEX!E70-CPI!C71/CPI!C70</f>
        <v>1.8263519313304721E-2</v>
      </c>
      <c r="P49" s="11">
        <f t="shared" si="4"/>
        <v>1.3365693482539196</v>
      </c>
      <c r="Q49" s="11">
        <f t="shared" si="5"/>
        <v>0.93107963087267664</v>
      </c>
      <c r="R49" s="18">
        <f t="shared" si="6"/>
        <v>0.14320325779983367</v>
      </c>
      <c r="S49" s="18">
        <f t="shared" si="7"/>
        <v>0.23443130168339144</v>
      </c>
      <c r="T49" s="18"/>
      <c r="U49" s="18"/>
    </row>
    <row r="50" spans="1:21" ht="12.75" x14ac:dyDescent="0.2">
      <c r="A50" s="5">
        <v>40662</v>
      </c>
      <c r="B50" s="9">
        <f>Арсагера!B72/Арсагера!B71-CPI!C72/CPI!C71</f>
        <v>-5.1263614759626264E-2</v>
      </c>
      <c r="C50" s="9">
        <f>MOEX!E72/MOEX!E71-CPI!C72/CPI!C71</f>
        <v>-6.0018475073313815E-2</v>
      </c>
      <c r="E50" s="14"/>
      <c r="F50" s="14" t="s">
        <v>18</v>
      </c>
      <c r="G50" s="14" t="s">
        <v>7</v>
      </c>
      <c r="H50" s="14" t="s">
        <v>19</v>
      </c>
      <c r="I50" s="14" t="s">
        <v>20</v>
      </c>
      <c r="J50" s="14" t="s">
        <v>21</v>
      </c>
      <c r="K50" s="14" t="s">
        <v>22</v>
      </c>
      <c r="L50" s="14" t="s">
        <v>23</v>
      </c>
      <c r="M50" s="14" t="s">
        <v>24</v>
      </c>
      <c r="P50" s="11">
        <f t="shared" si="4"/>
        <v>1.2680519720855059</v>
      </c>
      <c r="Q50" s="11">
        <f t="shared" si="5"/>
        <v>0.87519765125587468</v>
      </c>
      <c r="R50" s="18">
        <f t="shared" si="6"/>
        <v>0.27609295771864439</v>
      </c>
      <c r="S50" s="18">
        <f t="shared" si="7"/>
        <v>0.25888938691158825</v>
      </c>
      <c r="T50" s="18"/>
      <c r="U50" s="18"/>
    </row>
    <row r="51" spans="1:21" ht="12.75" x14ac:dyDescent="0.2">
      <c r="A51" s="5">
        <v>40694</v>
      </c>
      <c r="B51" s="9">
        <f>Арсагера!B73/Арсагера!B72-CPI!C73/CPI!C72</f>
        <v>-5.1449548802760536E-2</v>
      </c>
      <c r="C51" s="9">
        <f>MOEX!E73/MOEX!E72-CPI!C73/CPI!C72</f>
        <v>-2.8757409050576888E-2</v>
      </c>
      <c r="E51" s="12" t="s">
        <v>26</v>
      </c>
      <c r="F51" s="12">
        <v>1.1962100589210413E-3</v>
      </c>
      <c r="G51" s="12">
        <v>3.1456165215790763E-3</v>
      </c>
      <c r="H51" s="12">
        <v>0.3802784130598833</v>
      </c>
      <c r="I51" s="12">
        <v>0.70422198764743005</v>
      </c>
      <c r="J51" s="12">
        <v>-5.0140892815801353E-3</v>
      </c>
      <c r="K51" s="12">
        <v>7.4065093994222179E-3</v>
      </c>
      <c r="L51" s="12">
        <v>-5.0140892815801353E-3</v>
      </c>
      <c r="M51" s="12">
        <v>7.4065093994222179E-3</v>
      </c>
      <c r="P51" s="11">
        <f t="shared" si="4"/>
        <v>1.2028112702632558</v>
      </c>
      <c r="Q51" s="11">
        <f t="shared" si="5"/>
        <v>0.85002923439860534</v>
      </c>
      <c r="R51" s="18">
        <f t="shared" si="6"/>
        <v>0.27292208996649348</v>
      </c>
      <c r="S51" s="18">
        <f t="shared" si="7"/>
        <v>0.22522956479172218</v>
      </c>
      <c r="T51" s="18"/>
      <c r="U51" s="18"/>
    </row>
    <row r="52" spans="1:21" ht="13.5" thickBot="1" x14ac:dyDescent="0.25">
      <c r="A52" s="5">
        <v>40724</v>
      </c>
      <c r="B52" s="9">
        <f>Арсагера!B74/Арсагера!B73-CPI!C74/CPI!C73</f>
        <v>1.1848775987728155E-2</v>
      </c>
      <c r="C52" s="9">
        <f>MOEX!E74/MOEX!E73-CPI!C74/CPI!C73</f>
        <v>2.9063636363636514E-2</v>
      </c>
      <c r="E52" s="13" t="s">
        <v>36</v>
      </c>
      <c r="F52" s="13">
        <v>0.93182226684434566</v>
      </c>
      <c r="G52" s="13">
        <v>4.1755751572168986E-2</v>
      </c>
      <c r="H52" s="13">
        <v>22.316021907396902</v>
      </c>
      <c r="I52" s="13">
        <v>5.531260368527027E-52</v>
      </c>
      <c r="J52" s="13">
        <v>0.84938509922653394</v>
      </c>
      <c r="K52" s="13">
        <v>1.0142594344621574</v>
      </c>
      <c r="L52" s="13">
        <v>0.84938509922653394</v>
      </c>
      <c r="M52" s="13">
        <v>1.0142594344621574</v>
      </c>
      <c r="P52" s="11">
        <f t="shared" si="4"/>
        <v>1.2170631115601198</v>
      </c>
      <c r="Q52" s="11">
        <f t="shared" si="5"/>
        <v>0.87473417496562678</v>
      </c>
      <c r="R52" s="18">
        <f t="shared" si="6"/>
        <v>0.1998010090968001</v>
      </c>
      <c r="S52" s="18">
        <f t="shared" si="7"/>
        <v>0.14094580722461703</v>
      </c>
      <c r="T52" s="18"/>
      <c r="U52" s="18"/>
    </row>
    <row r="53" spans="1:21" ht="12.75" x14ac:dyDescent="0.2">
      <c r="A53" s="5">
        <v>40753</v>
      </c>
      <c r="B53" s="9">
        <f>Арсагера!B75/Арсагера!B74-CPI!C75/CPI!C74</f>
        <v>3.1494963840725032E-2</v>
      </c>
      <c r="C53" s="9">
        <f>MOEX!E75/MOEX!E74-CPI!C75/CPI!C74</f>
        <v>3.6679991185544325E-2</v>
      </c>
      <c r="P53" s="11">
        <f t="shared" si="4"/>
        <v>1.2553944702505859</v>
      </c>
      <c r="Q53" s="11">
        <f t="shared" si="5"/>
        <v>0.90681941679306022</v>
      </c>
      <c r="R53" s="18">
        <f t="shared" si="6"/>
        <v>0.24079630358495741</v>
      </c>
      <c r="S53" s="18">
        <f t="shared" si="7"/>
        <v>0.19130510475540019</v>
      </c>
      <c r="T53" s="18"/>
      <c r="U53" s="18"/>
    </row>
    <row r="54" spans="1:21" ht="12.75" x14ac:dyDescent="0.2">
      <c r="A54" s="5">
        <v>40786</v>
      </c>
      <c r="B54" s="9">
        <f>Арсагера!B76/Арсагера!B75-CPI!C76/CPI!C75</f>
        <v>-0.10633069242024384</v>
      </c>
      <c r="C54" s="9">
        <f>MOEX!E76/MOEX!E75-CPI!C76/CPI!C75</f>
        <v>-0.10134149659863956</v>
      </c>
      <c r="P54" s="11">
        <f t="shared" si="4"/>
        <v>1.121907506968296</v>
      </c>
      <c r="Q54" s="11">
        <f t="shared" si="5"/>
        <v>0.81492097995054602</v>
      </c>
      <c r="R54" s="18">
        <f t="shared" si="6"/>
        <v>7.1949623656447192E-2</v>
      </c>
      <c r="S54" s="18">
        <f t="shared" si="7"/>
        <v>2.5200621866621864E-2</v>
      </c>
      <c r="T54" s="18"/>
      <c r="U54" s="18"/>
    </row>
    <row r="55" spans="1:21" ht="12.75" x14ac:dyDescent="0.2">
      <c r="A55" s="5">
        <v>40816</v>
      </c>
      <c r="B55" s="9">
        <f>Арсагера!B77/Арсагера!B76-CPI!C77/CPI!C76</f>
        <v>-0.14365738637225312</v>
      </c>
      <c r="C55" s="9">
        <f>MOEX!E77/MOEX!E76-CPI!C77/CPI!C76</f>
        <v>-0.14571005692599603</v>
      </c>
      <c r="P55" s="11">
        <f t="shared" si="4"/>
        <v>0.9607372067658202</v>
      </c>
      <c r="Q55" s="11">
        <f t="shared" si="5"/>
        <v>0.69617879757176349</v>
      </c>
      <c r="R55" s="18">
        <f t="shared" si="6"/>
        <v>-0.10180096374434677</v>
      </c>
      <c r="S55" s="18">
        <f t="shared" si="7"/>
        <v>-0.14048708235105445</v>
      </c>
      <c r="T55" s="18"/>
      <c r="U55" s="18"/>
    </row>
    <row r="56" spans="1:21" ht="12.75" x14ac:dyDescent="0.2">
      <c r="A56" s="5">
        <v>40847</v>
      </c>
      <c r="B56" s="9">
        <f>Арсагера!B78/Арсагера!B77-CPI!C78/CPI!C77</f>
        <v>9.5665095676824796E-2</v>
      </c>
      <c r="C56" s="9">
        <f>MOEX!E78/MOEX!E77-CPI!C78/CPI!C77</f>
        <v>0.11742222222222209</v>
      </c>
      <c r="P56" s="11">
        <f t="shared" si="4"/>
        <v>1.0526462235713578</v>
      </c>
      <c r="Q56" s="11">
        <f t="shared" si="5"/>
        <v>0.77792565904663447</v>
      </c>
      <c r="R56" s="18">
        <f t="shared" si="6"/>
        <v>-8.0844208243661342E-2</v>
      </c>
      <c r="S56" s="18">
        <f t="shared" si="7"/>
        <v>-5.8761238756589784E-2</v>
      </c>
      <c r="T56" s="18"/>
      <c r="U56" s="18"/>
    </row>
    <row r="57" spans="1:21" ht="12.75" x14ac:dyDescent="0.2">
      <c r="A57" s="5">
        <v>40877</v>
      </c>
      <c r="B57" s="9">
        <f>Арсагера!B79/Арсагера!B78-CPI!C79/CPI!C78</f>
        <v>2.5175183645211652E-2</v>
      </c>
      <c r="C57" s="9">
        <f>MOEX!E79/MOEX!E78-CPI!C79/CPI!C78</f>
        <v>7.9463366336633756E-2</v>
      </c>
      <c r="P57" s="11">
        <f t="shared" si="4"/>
        <v>1.0791467855632053</v>
      </c>
      <c r="Q57" s="11">
        <f t="shared" si="5"/>
        <v>0.83974225067412445</v>
      </c>
      <c r="R57" s="18">
        <f t="shared" si="6"/>
        <v>-0.13720758189515958</v>
      </c>
      <c r="S57" s="18">
        <f t="shared" si="7"/>
        <v>-2.1338080443895402E-2</v>
      </c>
      <c r="T57" s="18"/>
      <c r="U57" s="18"/>
    </row>
    <row r="58" spans="1:21" ht="12.75" x14ac:dyDescent="0.2">
      <c r="A58" s="5">
        <v>40907</v>
      </c>
      <c r="B58" s="9">
        <f>Арсагера!B80/Арсагера!B79-CPI!C80/CPI!C79</f>
        <v>-4.4260951986204722E-2</v>
      </c>
      <c r="C58" s="9">
        <f>MOEX!E80/MOEX!E79-CPI!C80/CPI!C79</f>
        <v>-5.7849063499314846E-2</v>
      </c>
      <c r="P58" s="11">
        <f t="shared" si="4"/>
        <v>1.0313827215013252</v>
      </c>
      <c r="Q58" s="11">
        <f t="shared" si="5"/>
        <v>0.79116394789181943</v>
      </c>
      <c r="R58" s="18">
        <f t="shared" si="6"/>
        <v>-0.21043245786763076</v>
      </c>
      <c r="S58" s="18">
        <f t="shared" si="7"/>
        <v>-6.9063187657058545E-2</v>
      </c>
      <c r="T58" s="18"/>
      <c r="U58" s="18"/>
    </row>
    <row r="59" spans="1:21" ht="12.75" x14ac:dyDescent="0.2">
      <c r="A59" s="5">
        <v>40939</v>
      </c>
      <c r="B59" s="9">
        <f>Арсагера!B81/Арсагера!B80-CPI!C81/CPI!C80</f>
        <v>8.7512574069926297E-2</v>
      </c>
      <c r="C59" s="9">
        <f>MOEX!E81/MOEX!E80-CPI!C81/CPI!C80</f>
        <v>9.7799227799228117E-2</v>
      </c>
      <c r="P59" s="11">
        <f t="shared" si="4"/>
        <v>1.121641678311152</v>
      </c>
      <c r="Q59" s="11">
        <f t="shared" si="5"/>
        <v>0.86853917105822809</v>
      </c>
      <c r="R59" s="18">
        <f t="shared" si="6"/>
        <v>-0.18384987863196767</v>
      </c>
      <c r="S59" s="18">
        <f t="shared" si="7"/>
        <v>-5.0133067400169651E-2</v>
      </c>
      <c r="T59" s="18"/>
      <c r="U59" s="18"/>
    </row>
    <row r="60" spans="1:21" ht="12.75" x14ac:dyDescent="0.2">
      <c r="A60" s="5">
        <v>40968</v>
      </c>
      <c r="B60" s="9">
        <f>Арсагера!B82/Арсагера!B81-CPI!C82/CPI!C81</f>
        <v>4.149106392654911E-2</v>
      </c>
      <c r="C60" s="9">
        <f>MOEX!E82/MOEX!E81-CPI!C82/CPI!C81</f>
        <v>4.1774617067833475E-3</v>
      </c>
      <c r="P60" s="11">
        <f t="shared" si="4"/>
        <v>1.1681797848886419</v>
      </c>
      <c r="Q60" s="11">
        <f t="shared" si="5"/>
        <v>0.8721674601861652</v>
      </c>
      <c r="R60" s="18">
        <f t="shared" si="6"/>
        <v>-0.12598640211617906</v>
      </c>
      <c r="S60" s="18">
        <f t="shared" si="7"/>
        <v>-6.3272966922597762E-2</v>
      </c>
      <c r="T60" s="18"/>
      <c r="U60" s="18"/>
    </row>
    <row r="61" spans="1:21" ht="12.75" x14ac:dyDescent="0.2">
      <c r="A61" s="5">
        <v>40998</v>
      </c>
      <c r="B61" s="9">
        <f>Арсагера!B83/Арсагера!B82-CPI!C83/CPI!C82</f>
        <v>-1.987355626569276E-2</v>
      </c>
      <c r="C61" s="9">
        <f>MOEX!E83/MOEX!E82-CPI!C83/CPI!C82</f>
        <v>-7.1026487190621879E-3</v>
      </c>
      <c r="P61" s="11">
        <f t="shared" si="4"/>
        <v>1.1449638982052126</v>
      </c>
      <c r="Q61" s="11">
        <f t="shared" si="5"/>
        <v>0.86597276109226617</v>
      </c>
      <c r="R61" s="18">
        <f t="shared" si="6"/>
        <v>-9.7068634874528104E-2</v>
      </c>
      <c r="S61" s="18">
        <f t="shared" si="7"/>
        <v>-1.0540350685780631E-2</v>
      </c>
      <c r="T61" s="18"/>
      <c r="U61" s="18"/>
    </row>
    <row r="62" spans="1:21" ht="12.75" x14ac:dyDescent="0.2">
      <c r="A62" s="5">
        <v>41027</v>
      </c>
      <c r="B62" s="9">
        <f>Арсагера!B84/Арсагера!B83-CPI!C84/CPI!C83</f>
        <v>-3.9053812428103463E-2</v>
      </c>
      <c r="C62" s="9">
        <f>MOEX!E84/MOEX!E83-CPI!C84/CPI!C83</f>
        <v>-1.4404347826087127E-2</v>
      </c>
      <c r="P62" s="11">
        <f t="shared" si="4"/>
        <v>1.1002486928877562</v>
      </c>
      <c r="Q62" s="11">
        <f t="shared" si="5"/>
        <v>0.85349898823357617</v>
      </c>
      <c r="R62" s="18">
        <f t="shared" si="6"/>
        <v>-8.5269052519812316E-2</v>
      </c>
      <c r="S62" s="18">
        <f t="shared" si="7"/>
        <v>4.0819229440098859E-3</v>
      </c>
      <c r="T62" s="18"/>
      <c r="U62" s="18"/>
    </row>
    <row r="63" spans="1:21" ht="12.75" x14ac:dyDescent="0.2">
      <c r="A63" s="5">
        <v>41060</v>
      </c>
      <c r="B63" s="9">
        <f>Арсагера!B85/Арсагера!B84-CPI!C85/CPI!C84</f>
        <v>-0.13326051805072414</v>
      </c>
      <c r="C63" s="9">
        <f>MOEX!E85/MOEX!E84-CPI!C85/CPI!C84</f>
        <v>-0.12041547933157404</v>
      </c>
      <c r="P63" s="11">
        <f t="shared" si="4"/>
        <v>0.95362898208890168</v>
      </c>
      <c r="Q63" s="11">
        <f t="shared" si="5"/>
        <v>0.75072449845641664</v>
      </c>
      <c r="R63" s="18">
        <f t="shared" si="6"/>
        <v>-0.21645067291007547</v>
      </c>
      <c r="S63" s="18">
        <f t="shared" si="7"/>
        <v>-0.14176841383164562</v>
      </c>
      <c r="T63" s="18"/>
      <c r="U63" s="18"/>
    </row>
    <row r="64" spans="1:21" ht="12.75" x14ac:dyDescent="0.2">
      <c r="A64" s="5">
        <v>41089</v>
      </c>
      <c r="B64" s="9">
        <f>Арсагера!B86/Арсагера!B85-CPI!C86/CPI!C85</f>
        <v>3.094146042320256E-2</v>
      </c>
      <c r="C64" s="9">
        <f>MOEX!E86/MOEX!E85-CPI!C86/CPI!C85</f>
        <v>5.8694433399602453E-2</v>
      </c>
      <c r="P64" s="11">
        <f t="shared" si="4"/>
        <v>0.98313565549662441</v>
      </c>
      <c r="Q64" s="11">
        <f t="shared" si="5"/>
        <v>0.79478784753251674</v>
      </c>
      <c r="R64" s="18">
        <f t="shared" si="6"/>
        <v>-0.21687112792492758</v>
      </c>
      <c r="S64" s="18">
        <f t="shared" si="7"/>
        <v>-0.12354341689852621</v>
      </c>
      <c r="T64" s="18"/>
      <c r="U64" s="18"/>
    </row>
    <row r="65" spans="1:21" ht="12.75" x14ac:dyDescent="0.2">
      <c r="A65" s="5">
        <v>41121</v>
      </c>
      <c r="B65" s="9">
        <f>Арсагера!B87/Арсагера!B86-CPI!C87/CPI!C86</f>
        <v>2.3564900322394999E-2</v>
      </c>
      <c r="C65" s="9">
        <f>MOEX!E87/MOEX!E86-CPI!C87/CPI!C86</f>
        <v>1.7029608938547547E-2</v>
      </c>
      <c r="P65" s="11">
        <f t="shared" si="4"/>
        <v>1.0063031492217949</v>
      </c>
      <c r="Q65" s="11">
        <f t="shared" si="5"/>
        <v>0.80832277376510542</v>
      </c>
      <c r="R65" s="18">
        <f t="shared" si="6"/>
        <v>-0.10304268135159911</v>
      </c>
      <c r="S65" s="18">
        <f t="shared" si="7"/>
        <v>-8.0967435466454685E-3</v>
      </c>
      <c r="T65" s="18"/>
      <c r="U65" s="18"/>
    </row>
    <row r="66" spans="1:21" ht="12.75" x14ac:dyDescent="0.2">
      <c r="A66" s="5">
        <v>41152</v>
      </c>
      <c r="B66" s="9">
        <f>Арсагера!B88/Арсагера!B87-CPI!C88/CPI!C87</f>
        <v>3.8049921093110228E-2</v>
      </c>
      <c r="C66" s="9">
        <f>MOEX!E88/MOEX!E87-CPI!C88/CPI!C87</f>
        <v>1.8900497512438053E-2</v>
      </c>
      <c r="P66" s="11">
        <f t="shared" si="4"/>
        <v>1.0445929046454325</v>
      </c>
      <c r="Q66" s="11">
        <f t="shared" si="5"/>
        <v>0.82360047633989986</v>
      </c>
      <c r="R66" s="18">
        <f t="shared" si="6"/>
        <v>8.7282658867662732E-2</v>
      </c>
      <c r="S66" s="18">
        <f t="shared" si="7"/>
        <v>0.18303010550246102</v>
      </c>
      <c r="T66" s="18"/>
      <c r="U66" s="18"/>
    </row>
    <row r="67" spans="1:21" ht="12.75" x14ac:dyDescent="0.2">
      <c r="A67" s="5">
        <v>41180</v>
      </c>
      <c r="B67" s="9">
        <f>Арсагера!B89/Арсагера!B88-CPI!C89/CPI!C88</f>
        <v>4.1160693892774436E-2</v>
      </c>
      <c r="C67" s="9">
        <f>MOEX!E89/MOEX!E88-CPI!C89/CPI!C88</f>
        <v>4.8601995565410006E-2</v>
      </c>
      <c r="P67" s="11">
        <f t="shared" ref="P67:P91" si="8">P66*(1+B67)</f>
        <v>1.0875890734361073</v>
      </c>
      <c r="Q67" s="11">
        <f t="shared" ref="Q67:Q91" si="9">Q66*(1+C67)</f>
        <v>0.86362910303864127</v>
      </c>
      <c r="R67" s="18">
        <f t="shared" si="6"/>
        <v>3.3195245546217222E-2</v>
      </c>
      <c r="S67" s="18">
        <f t="shared" si="7"/>
        <v>0.11016919546918968</v>
      </c>
      <c r="T67" s="18"/>
      <c r="U67" s="18"/>
    </row>
    <row r="68" spans="1:21" ht="12.75" x14ac:dyDescent="0.2">
      <c r="A68" s="5">
        <v>41213</v>
      </c>
      <c r="B68" s="9">
        <f>Арсагера!B90/Арсагера!B89-CPI!C90/CPI!C89</f>
        <v>-4.2145370383976588E-2</v>
      </c>
      <c r="C68" s="9">
        <f>MOEX!E90/MOEX!E89-CPI!C90/CPI!C89</f>
        <v>-5.3821708035338478E-2</v>
      </c>
      <c r="P68" s="11">
        <f t="shared" si="8"/>
        <v>1.0417522291105767</v>
      </c>
      <c r="Q68" s="11">
        <f t="shared" si="9"/>
        <v>0.81714710960407422</v>
      </c>
      <c r="R68" s="18">
        <f t="shared" si="6"/>
        <v>-3.4651964823406711E-2</v>
      </c>
      <c r="S68" s="18">
        <f t="shared" si="7"/>
        <v>-2.6907233799313257E-2</v>
      </c>
      <c r="T68" s="18"/>
      <c r="U68" s="18"/>
    </row>
    <row r="69" spans="1:21" ht="12.75" x14ac:dyDescent="0.2">
      <c r="A69" s="5">
        <v>41243</v>
      </c>
      <c r="B69" s="9">
        <f>Арсагера!B91/Арсагера!B90-CPI!C91/CPI!C90</f>
        <v>-4.2513075607670814E-2</v>
      </c>
      <c r="C69" s="9">
        <f>MOEX!E91/MOEX!E90-CPI!C91/CPI!C90</f>
        <v>-1.2249557522124088E-2</v>
      </c>
      <c r="P69" s="11">
        <f t="shared" si="8"/>
        <v>0.99746413782993915</v>
      </c>
      <c r="Q69" s="11">
        <f t="shared" si="9"/>
        <v>0.80713741908094172</v>
      </c>
      <c r="R69" s="18">
        <f t="shared" si="6"/>
        <v>-3.2886515319950904E-2</v>
      </c>
      <c r="S69" s="18">
        <f t="shared" si="7"/>
        <v>2.0189837051708626E-2</v>
      </c>
      <c r="T69" s="18"/>
      <c r="U69" s="18"/>
    </row>
    <row r="70" spans="1:21" ht="12.75" x14ac:dyDescent="0.2">
      <c r="A70" s="5">
        <v>41271</v>
      </c>
      <c r="B70" s="9">
        <f>Арсагера!B92/Арсагера!B91-CPI!C92/CPI!C91</f>
        <v>3.013542705283756E-3</v>
      </c>
      <c r="C70" s="9">
        <f>MOEX!E92/MOEX!E91-CPI!C92/CPI!C91</f>
        <v>4.5046428571428709E-2</v>
      </c>
      <c r="P70" s="11">
        <f t="shared" si="8"/>
        <v>1.0004700386062788</v>
      </c>
      <c r="Q70" s="11">
        <f t="shared" si="9"/>
        <v>0.84349607717689867</v>
      </c>
      <c r="R70" s="18">
        <f t="shared" si="6"/>
        <v>-0.10803061445373574</v>
      </c>
      <c r="S70" s="18">
        <f t="shared" si="7"/>
        <v>-2.8833580241196199E-2</v>
      </c>
      <c r="T70" s="18"/>
      <c r="U70" s="18"/>
    </row>
    <row r="71" spans="1:21" ht="12.75" x14ac:dyDescent="0.2">
      <c r="A71" s="5">
        <v>41305</v>
      </c>
      <c r="B71" s="9">
        <f>Арсагера!B93/Арсагера!B92-CPI!C93/CPI!C92</f>
        <v>5.6483451182761657E-2</v>
      </c>
      <c r="C71" s="9">
        <f>MOEX!E93/MOEX!E92-CPI!C93/CPI!C92</f>
        <v>2.7699065023374381E-2</v>
      </c>
      <c r="P71" s="11">
        <f t="shared" si="8"/>
        <v>1.0569800391917121</v>
      </c>
      <c r="Q71" s="11">
        <f t="shared" si="9"/>
        <v>0.86686012986558281</v>
      </c>
      <c r="R71" s="18">
        <f t="shared" si="6"/>
        <v>-9.5190609472436738E-2</v>
      </c>
      <c r="S71" s="18">
        <f t="shared" si="7"/>
        <v>-6.0852193676769195E-3</v>
      </c>
      <c r="T71" s="18"/>
      <c r="U71" s="18"/>
    </row>
    <row r="72" spans="1:21" ht="12.75" x14ac:dyDescent="0.2">
      <c r="A72" s="5">
        <v>41333</v>
      </c>
      <c r="B72" s="9">
        <f>Арсагера!B94/Арсагера!B93-CPI!C94/CPI!C93</f>
        <v>-1.0772617640104065E-2</v>
      </c>
      <c r="C72" s="9">
        <f>MOEX!E94/MOEX!E93-CPI!C94/CPI!C93</f>
        <v>-4.0012126177796037E-2</v>
      </c>
      <c r="P72" s="11">
        <f t="shared" si="8"/>
        <v>1.0455935973762776</v>
      </c>
      <c r="Q72" s="11">
        <f t="shared" si="9"/>
        <v>0.83217521297090047</v>
      </c>
      <c r="R72" s="18">
        <f t="shared" si="6"/>
        <v>-8.6789025387353225E-2</v>
      </c>
      <c r="S72" s="18">
        <f t="shared" si="7"/>
        <v>-3.9028419414412374E-2</v>
      </c>
      <c r="T72" s="18"/>
      <c r="U72" s="18"/>
    </row>
    <row r="73" spans="1:21" ht="12.75" x14ac:dyDescent="0.2">
      <c r="A73" s="5">
        <v>41362</v>
      </c>
      <c r="B73" s="9">
        <f>Арсагера!B95/Арсагера!B94-CPI!C95/CPI!C94</f>
        <v>-6.6146976854740469E-2</v>
      </c>
      <c r="C73" s="9">
        <f>MOEX!E95/MOEX!E94-CPI!C95/CPI!C94</f>
        <v>-2.8431820110309758E-2</v>
      </c>
      <c r="P73" s="11">
        <f t="shared" si="8"/>
        <v>0.97643074189116408</v>
      </c>
      <c r="Q73" s="11">
        <f t="shared" si="9"/>
        <v>0.80851495701545306</v>
      </c>
      <c r="R73" s="18">
        <f t="shared" si="6"/>
        <v>-0.11253633091952564</v>
      </c>
      <c r="S73" s="18">
        <f t="shared" si="7"/>
        <v>-5.2705430045351553E-2</v>
      </c>
      <c r="T73" s="18"/>
      <c r="U73" s="18"/>
    </row>
    <row r="74" spans="1:21" ht="12.75" x14ac:dyDescent="0.2">
      <c r="A74" s="5">
        <v>41394</v>
      </c>
      <c r="B74" s="9">
        <f>Арсагера!B96/Арсагера!B95-CPI!C96/CPI!C95</f>
        <v>-4.6782351868949745E-2</v>
      </c>
      <c r="C74" s="9">
        <f>MOEX!E96/MOEX!E95-CPI!C96/CPI!C95</f>
        <v>-4.0348041775456922E-2</v>
      </c>
      <c r="P74" s="11">
        <f t="shared" si="8"/>
        <v>0.93075101534835203</v>
      </c>
      <c r="Q74" s="11">
        <f t="shared" si="9"/>
        <v>0.77589296175371181</v>
      </c>
      <c r="R74" s="18">
        <f t="shared" si="6"/>
        <v>-2.3990427273336445E-2</v>
      </c>
      <c r="S74" s="18">
        <f t="shared" si="7"/>
        <v>3.3525565435848614E-2</v>
      </c>
      <c r="T74" s="18"/>
      <c r="U74" s="18"/>
    </row>
    <row r="75" spans="1:21" ht="12.75" x14ac:dyDescent="0.2">
      <c r="A75" s="5">
        <v>41425</v>
      </c>
      <c r="B75" s="9">
        <f>Арсагера!B97/Арсагера!B96-CPI!C97/CPI!C96</f>
        <v>-1.2587380190372199E-2</v>
      </c>
      <c r="C75" s="9">
        <f>MOEX!E97/MOEX!E96-CPI!C97/CPI!C96</f>
        <v>-2.5404600811906874E-3</v>
      </c>
      <c r="P75" s="11">
        <f t="shared" si="8"/>
        <v>0.9190352984555874</v>
      </c>
      <c r="Q75" s="11">
        <f t="shared" si="9"/>
        <v>0.77392183665709968</v>
      </c>
      <c r="R75" s="18">
        <f t="shared" si="6"/>
        <v>-6.519991079832943E-2</v>
      </c>
      <c r="S75" s="18">
        <f t="shared" si="7"/>
        <v>-2.6253560544738153E-2</v>
      </c>
      <c r="T75" s="18"/>
      <c r="U75" s="18"/>
    </row>
    <row r="76" spans="1:21" ht="12.75" x14ac:dyDescent="0.2">
      <c r="A76" s="5">
        <v>41453</v>
      </c>
      <c r="B76" s="9">
        <f>Арсагера!B98/Арсагера!B97-CPI!C98/CPI!C97</f>
        <v>1.4456871635731394E-2</v>
      </c>
      <c r="C76" s="9">
        <f>MOEX!E98/MOEX!E97-CPI!C98/CPI!C97</f>
        <v>9.2770889487869823E-3</v>
      </c>
      <c r="P76" s="11">
        <f t="shared" si="8"/>
        <v>0.93232167379406594</v>
      </c>
      <c r="Q76" s="11">
        <f t="shared" si="9"/>
        <v>0.78110157837517613</v>
      </c>
      <c r="R76" s="18">
        <f t="shared" si="6"/>
        <v>-7.35180799989954E-2</v>
      </c>
      <c r="S76" s="18">
        <f t="shared" si="7"/>
        <v>-3.3676145561425952E-2</v>
      </c>
      <c r="T76" s="18"/>
      <c r="U76" s="18"/>
    </row>
    <row r="77" spans="1:21" ht="12.75" x14ac:dyDescent="0.2">
      <c r="A77" s="5">
        <v>41486</v>
      </c>
      <c r="B77" s="9">
        <f>Арсагера!B99/Арсагера!B98-CPI!C99/CPI!C98</f>
        <v>3.6801817224016764E-2</v>
      </c>
      <c r="C77" s="9">
        <f>MOEX!E99/MOEX!E98-CPI!C99/CPI!C98</f>
        <v>5.7402836879432595E-2</v>
      </c>
      <c r="P77" s="11">
        <f t="shared" si="8"/>
        <v>0.96663280562702458</v>
      </c>
      <c r="Q77" s="11">
        <f t="shared" si="9"/>
        <v>0.82593902486491366</v>
      </c>
      <c r="R77" s="18">
        <f t="shared" ref="R77:R91" si="10">P77/P66-1</f>
        <v>-7.4632039593328536E-2</v>
      </c>
      <c r="S77" s="18">
        <f t="shared" ref="S77:S91" si="11">Q77/Q66-1</f>
        <v>2.839421044784185E-3</v>
      </c>
      <c r="T77" s="18"/>
      <c r="U77" s="18"/>
    </row>
    <row r="78" spans="1:21" ht="12.75" x14ac:dyDescent="0.2">
      <c r="A78" s="5">
        <v>41516</v>
      </c>
      <c r="B78" s="9">
        <f>Арсагера!B100/Арсагера!B99-CPI!C100/CPI!C99</f>
        <v>4.6062759135441222E-3</v>
      </c>
      <c r="C78" s="9">
        <f>MOEX!E100/MOEX!E99-CPI!C100/CPI!C99</f>
        <v>-1.0551414309484253E-2</v>
      </c>
      <c r="P78" s="11">
        <f t="shared" si="8"/>
        <v>0.9710853830368259</v>
      </c>
      <c r="Q78" s="11">
        <f t="shared" si="9"/>
        <v>0.81722420001919249</v>
      </c>
      <c r="R78" s="18">
        <f t="shared" si="10"/>
        <v>-0.10712105632985258</v>
      </c>
      <c r="S78" s="18">
        <f t="shared" si="11"/>
        <v>-5.3732444698974535E-2</v>
      </c>
      <c r="T78" s="18"/>
      <c r="U78" s="18"/>
    </row>
    <row r="79" spans="1:21" ht="12.75" x14ac:dyDescent="0.2">
      <c r="A79" s="5">
        <v>41547</v>
      </c>
      <c r="B79" s="9">
        <f>Арсагера!B101/Арсагера!B100-CPI!C101/CPI!C100</f>
        <v>5.6264020572103446E-2</v>
      </c>
      <c r="C79" s="9">
        <f>MOEX!E101/MOEX!E100-CPI!C101/CPI!C100</f>
        <v>6.2551553316540609E-2</v>
      </c>
      <c r="P79" s="11">
        <f t="shared" si="8"/>
        <v>1.0257225510052788</v>
      </c>
      <c r="Q79" s="11">
        <f t="shared" si="9"/>
        <v>0.86834284313826027</v>
      </c>
      <c r="R79" s="18">
        <f t="shared" si="10"/>
        <v>-1.5387227075082666E-2</v>
      </c>
      <c r="S79" s="18">
        <f t="shared" si="11"/>
        <v>6.2651795414159217E-2</v>
      </c>
      <c r="T79" s="18"/>
      <c r="U79" s="18"/>
    </row>
    <row r="80" spans="1:21" ht="12.75" x14ac:dyDescent="0.2">
      <c r="A80" s="5">
        <v>41578</v>
      </c>
      <c r="B80" s="9">
        <f>Арсагера!B102/Арсагера!B101-CPI!C102/CPI!C101</f>
        <v>2.1562617402123507E-2</v>
      </c>
      <c r="C80" s="9">
        <f>MOEX!E102/MOEX!E101-CPI!C102/CPI!C101</f>
        <v>1.7564984227129266E-2</v>
      </c>
      <c r="P80" s="11">
        <f t="shared" si="8"/>
        <v>1.0478398139333358</v>
      </c>
      <c r="Q80" s="11">
        <f t="shared" si="9"/>
        <v>0.88359527148172434</v>
      </c>
      <c r="R80" s="18">
        <f t="shared" si="10"/>
        <v>5.0503746643957514E-2</v>
      </c>
      <c r="S80" s="18">
        <f t="shared" si="11"/>
        <v>9.4727181014408135E-2</v>
      </c>
      <c r="T80" s="18"/>
      <c r="U80" s="18"/>
    </row>
    <row r="81" spans="1:21" ht="12.75" x14ac:dyDescent="0.2">
      <c r="A81" s="5">
        <v>41607</v>
      </c>
      <c r="B81" s="9">
        <f>Арсагера!B103/Арсагера!B102-CPI!C103/CPI!C102</f>
        <v>-6.228820711067562E-3</v>
      </c>
      <c r="C81" s="9">
        <f>MOEX!E103/MOEX!E102-CPI!C103/CPI!C102</f>
        <v>-2.7565317919075238E-2</v>
      </c>
      <c r="P81" s="11">
        <f t="shared" si="8"/>
        <v>1.0413130075984267</v>
      </c>
      <c r="Q81" s="11">
        <f t="shared" si="9"/>
        <v>0.85923868691153904</v>
      </c>
      <c r="R81" s="18">
        <f t="shared" si="10"/>
        <v>4.0823780239381158E-2</v>
      </c>
      <c r="S81" s="18">
        <f t="shared" si="11"/>
        <v>1.8663524538643284E-2</v>
      </c>
      <c r="T81" s="18"/>
      <c r="U81" s="18"/>
    </row>
    <row r="82" spans="1:21" ht="12.75" x14ac:dyDescent="0.2">
      <c r="A82" s="5">
        <v>41638</v>
      </c>
      <c r="B82" s="9">
        <f>Арсагера!B104/Арсагера!B103-CPI!C104/CPI!C103</f>
        <v>7.1392690722275942E-2</v>
      </c>
      <c r="C82" s="9">
        <f>MOEX!E104/MOEX!E103-CPI!C104/CPI!C103</f>
        <v>6.1881875492513672E-2</v>
      </c>
      <c r="P82" s="11">
        <f t="shared" si="8"/>
        <v>1.1156551450949841</v>
      </c>
      <c r="Q82" s="11">
        <f t="shared" si="9"/>
        <v>0.91240998835334985</v>
      </c>
      <c r="R82" s="18">
        <f t="shared" si="10"/>
        <v>5.5512028352154852E-2</v>
      </c>
      <c r="S82" s="18">
        <f t="shared" si="11"/>
        <v>5.2545799395376624E-2</v>
      </c>
      <c r="T82" s="18"/>
      <c r="U82" s="18"/>
    </row>
    <row r="83" spans="1:21" ht="12.75" x14ac:dyDescent="0.2">
      <c r="A83" s="5">
        <v>41670</v>
      </c>
      <c r="B83" s="9">
        <f>Арсагера!B105/Арсагера!B104-CPI!C105/CPI!C104</f>
        <v>-2.7520077779143226E-2</v>
      </c>
      <c r="C83" s="9">
        <f>MOEX!E105/MOEX!E104-CPI!C105/CPI!C104</f>
        <v>-3.9134859675036937E-2</v>
      </c>
      <c r="P83" s="11">
        <f t="shared" si="8"/>
        <v>1.0849522287272688</v>
      </c>
      <c r="Q83" s="11">
        <f t="shared" si="9"/>
        <v>0.87670295149303945</v>
      </c>
      <c r="R83" s="18">
        <f t="shared" si="10"/>
        <v>3.7642379840269191E-2</v>
      </c>
      <c r="S83" s="18">
        <f t="shared" si="11"/>
        <v>5.3507648182854473E-2</v>
      </c>
      <c r="T83" s="18"/>
      <c r="U83" s="18"/>
    </row>
    <row r="84" spans="1:21" ht="12.75" x14ac:dyDescent="0.2">
      <c r="A84" s="5">
        <v>41698</v>
      </c>
      <c r="B84" s="9">
        <f>Арсагера!B106/Арсагера!B105-CPI!C106/CPI!C105</f>
        <v>-2.2546556505622872E-2</v>
      </c>
      <c r="C84" s="9">
        <f>MOEX!E106/MOEX!E105-CPI!C106/CPI!C105</f>
        <v>-2.266080977845697E-2</v>
      </c>
      <c r="P84" s="11">
        <f t="shared" si="8"/>
        <v>1.0604902919963679</v>
      </c>
      <c r="Q84" s="11">
        <f t="shared" si="9"/>
        <v>0.85683615267704394</v>
      </c>
      <c r="R84" s="18">
        <f t="shared" si="10"/>
        <v>8.6088594407009555E-2</v>
      </c>
      <c r="S84" s="18">
        <f t="shared" si="11"/>
        <v>5.9765370129902573E-2</v>
      </c>
      <c r="T84" s="18"/>
      <c r="U84" s="18"/>
    </row>
    <row r="85" spans="1:21" ht="12.75" x14ac:dyDescent="0.2">
      <c r="A85" s="5">
        <v>41729</v>
      </c>
      <c r="B85" s="9">
        <f>Арсагера!B107/Арсагера!B106-CPI!C107/CPI!C106</f>
        <v>-6.8309985897475722E-2</v>
      </c>
      <c r="C85" s="9">
        <f>MOEX!E107/MOEX!E106-CPI!C107/CPI!C106</f>
        <v>-9.2466201008925109E-2</v>
      </c>
      <c r="P85" s="11">
        <f t="shared" si="8"/>
        <v>0.98804821510568608</v>
      </c>
      <c r="Q85" s="11">
        <f t="shared" si="9"/>
        <v>0.7776077687518943</v>
      </c>
      <c r="R85" s="18">
        <f t="shared" si="10"/>
        <v>6.156017969627392E-2</v>
      </c>
      <c r="S85" s="18">
        <f t="shared" si="11"/>
        <v>2.2101076858676016E-3</v>
      </c>
      <c r="T85" s="18"/>
      <c r="U85" s="18"/>
    </row>
    <row r="86" spans="1:21" ht="12.75" x14ac:dyDescent="0.2">
      <c r="A86" s="5">
        <v>41759</v>
      </c>
      <c r="B86" s="9">
        <f>Арсагера!B108/Арсагера!B107-CPI!C108/CPI!C107</f>
        <v>-3.1008595506029413E-2</v>
      </c>
      <c r="C86" s="9">
        <f>MOEX!E108/MOEX!E107-CPI!C108/CPI!C107</f>
        <v>-4.3249471458773892E-2</v>
      </c>
      <c r="P86" s="11">
        <f t="shared" si="8"/>
        <v>0.95741022766301953</v>
      </c>
      <c r="Q86" s="11">
        <f t="shared" si="9"/>
        <v>0.74397664375113837</v>
      </c>
      <c r="R86" s="18">
        <f t="shared" si="10"/>
        <v>4.1755664088115152E-2</v>
      </c>
      <c r="S86" s="18">
        <f t="shared" si="11"/>
        <v>-3.8692787162211917E-2</v>
      </c>
      <c r="T86" s="18"/>
      <c r="U86" s="18"/>
    </row>
    <row r="87" spans="1:21" ht="12.75" x14ac:dyDescent="0.2">
      <c r="A87" s="5">
        <v>41789</v>
      </c>
      <c r="B87" s="9">
        <f>Арсагера!B109/Арсагера!B108-CPI!C109/CPI!C108</f>
        <v>8.0382902745232965E-2</v>
      </c>
      <c r="C87" s="9">
        <f>MOEX!E109/MOEX!E108-CPI!C109/CPI!C108</f>
        <v>9.739229422066531E-2</v>
      </c>
      <c r="P87" s="11">
        <f t="shared" si="8"/>
        <v>1.0343696408805474</v>
      </c>
      <c r="Q87" s="11">
        <f t="shared" si="9"/>
        <v>0.8164342359326523</v>
      </c>
      <c r="R87" s="18">
        <f t="shared" si="10"/>
        <v>0.10945574897041621</v>
      </c>
      <c r="S87" s="18">
        <f t="shared" si="11"/>
        <v>4.523439528950135E-2</v>
      </c>
      <c r="T87" s="18"/>
      <c r="U87" s="18"/>
    </row>
    <row r="88" spans="1:21" ht="12.75" x14ac:dyDescent="0.2">
      <c r="A88" s="5">
        <v>41820</v>
      </c>
      <c r="B88" s="9">
        <f>Арсагера!B110/Арсагера!B109-CPI!C110/CPI!C109</f>
        <v>1.6474404620781868E-2</v>
      </c>
      <c r="C88" s="9">
        <f>MOEX!E110/MOEX!E109-CPI!C110/CPI!C109</f>
        <v>3.5746972694895129E-2</v>
      </c>
      <c r="P88" s="11">
        <f t="shared" si="8"/>
        <v>1.0514102648718664</v>
      </c>
      <c r="Q88" s="11">
        <f t="shared" si="9"/>
        <v>0.8456192882717144</v>
      </c>
      <c r="R88" s="18">
        <f t="shared" si="10"/>
        <v>8.7703892058421662E-2</v>
      </c>
      <c r="S88" s="18">
        <f t="shared" si="11"/>
        <v>2.3827743712702798E-2</v>
      </c>
      <c r="T88" s="18"/>
      <c r="U88" s="18"/>
    </row>
    <row r="89" spans="1:21" ht="12.75" x14ac:dyDescent="0.2">
      <c r="A89" s="5">
        <v>41851</v>
      </c>
      <c r="B89" s="9">
        <f>Арсагера!B111/Арсагера!B110-CPI!C111/CPI!C110</f>
        <v>-6.2561810558004582E-2</v>
      </c>
      <c r="C89" s="9">
        <f>MOEX!E111/MOEX!E110-CPI!C111/CPI!C110</f>
        <v>-1.3635282947208283E-2</v>
      </c>
      <c r="P89" s="11">
        <f t="shared" si="8"/>
        <v>0.98563213506221126</v>
      </c>
      <c r="Q89" s="11">
        <f t="shared" si="9"/>
        <v>0.83408903001051271</v>
      </c>
      <c r="R89" s="18">
        <f t="shared" si="10"/>
        <v>1.4979889801135737E-2</v>
      </c>
      <c r="S89" s="18">
        <f t="shared" si="11"/>
        <v>2.0636723668883139E-2</v>
      </c>
      <c r="T89" s="18"/>
      <c r="U89" s="18"/>
    </row>
    <row r="90" spans="1:21" ht="12.75" x14ac:dyDescent="0.2">
      <c r="A90" s="5">
        <v>41880</v>
      </c>
      <c r="B90" s="9">
        <f>Арсагера!B112/Арсагера!B111-CPI!C112/CPI!C111</f>
        <v>2.2850472421293011E-2</v>
      </c>
      <c r="C90" s="9">
        <f>MOEX!E112/MOEX!E111-CPI!C112/CPI!C111</f>
        <v>1.3691954022988506E-2</v>
      </c>
      <c r="P90" s="11">
        <f t="shared" si="8"/>
        <v>1.0081542949819904</v>
      </c>
      <c r="Q90" s="11">
        <f t="shared" si="9"/>
        <v>0.84550933866049571</v>
      </c>
      <c r="R90" s="18">
        <f t="shared" si="10"/>
        <v>-1.7127688190213153E-2</v>
      </c>
      <c r="S90" s="18">
        <f t="shared" si="11"/>
        <v>-2.6295494525229723E-2</v>
      </c>
      <c r="T90" s="18"/>
      <c r="U90" s="18"/>
    </row>
    <row r="91" spans="1:21" ht="12.75" x14ac:dyDescent="0.2">
      <c r="A91" s="5">
        <v>41912</v>
      </c>
      <c r="B91" s="9">
        <f>Арсагера!B113/Арсагера!B112-CPI!C113/CPI!C112</f>
        <v>-6.6339611618072558E-2</v>
      </c>
      <c r="C91" s="9">
        <f>MOEX!E113/MOEX!E112-CPI!C113/CPI!C112</f>
        <v>3.4978129713423955E-2</v>
      </c>
      <c r="P91" s="11">
        <f t="shared" si="8"/>
        <v>0.94127373060179342</v>
      </c>
      <c r="Q91" s="11">
        <f t="shared" si="9"/>
        <v>0.87508367398207387</v>
      </c>
      <c r="R91" s="18">
        <f t="shared" si="10"/>
        <v>-0.10170073890542408</v>
      </c>
      <c r="S91" s="18">
        <f t="shared" si="11"/>
        <v>-9.6329142701014892E-3</v>
      </c>
      <c r="T91" s="18"/>
      <c r="U91" s="18"/>
    </row>
    <row r="92" spans="1:21" ht="12.75" x14ac:dyDescent="0.2">
      <c r="A92" s="5">
        <v>41943</v>
      </c>
      <c r="B92" s="9">
        <f>Арсагера!B114/Арсагера!B113-CPI!C114/CPI!C113</f>
        <v>1.5377280881836208E-2</v>
      </c>
      <c r="C92" s="9">
        <f>MOEX!E114/MOEX!E113-CPI!C114/CPI!C113</f>
        <v>6.3125126719768332E-2</v>
      </c>
      <c r="P92" s="11">
        <f t="shared" ref="P92:P155" si="12">P91*(1+B92)</f>
        <v>0.955747961143951</v>
      </c>
      <c r="Q92" s="11">
        <f t="shared" ref="Q92:Q155" si="13">Q91*(1+C92)</f>
        <v>0.93032344179259274</v>
      </c>
      <c r="R92" s="18">
        <f t="shared" ref="R92:S92" si="14">P92/P81-1</f>
        <v>-8.2170342471581947E-2</v>
      </c>
      <c r="S92" s="18">
        <f t="shared" si="14"/>
        <v>8.2729928207215364E-2</v>
      </c>
      <c r="T92" s="18"/>
      <c r="U92" s="18"/>
    </row>
    <row r="93" spans="1:21" ht="12.75" x14ac:dyDescent="0.2">
      <c r="A93" s="5">
        <v>41971</v>
      </c>
      <c r="B93" s="9">
        <f>Арсагера!B115/Арсагера!B114-CPI!C115/CPI!C114</f>
        <v>-7.9792251345225385E-3</v>
      </c>
      <c r="C93" s="9">
        <f>MOEX!E115/MOEX!E114-CPI!C115/CPI!C114</f>
        <v>3.8568705643798662E-2</v>
      </c>
      <c r="P93" s="11">
        <f t="shared" si="12"/>
        <v>0.94812183299012254</v>
      </c>
      <c r="Q93" s="11">
        <f t="shared" si="13"/>
        <v>0.96620481277261694</v>
      </c>
      <c r="R93" s="18">
        <f t="shared" ref="R93:S93" si="15">P93/P82-1</f>
        <v>-0.15016585800856785</v>
      </c>
      <c r="S93" s="18">
        <f t="shared" si="15"/>
        <v>5.8959048131807412E-2</v>
      </c>
      <c r="T93" s="18"/>
      <c r="U93" s="18"/>
    </row>
    <row r="94" spans="1:21" ht="12.75" x14ac:dyDescent="0.2">
      <c r="A94" s="5">
        <v>42003</v>
      </c>
      <c r="B94" s="9">
        <f>Арсагера!B116/Арсагера!B115-CPI!C116/CPI!C115</f>
        <v>-0.13150366512859069</v>
      </c>
      <c r="C94" s="9">
        <f>MOEX!E116/MOEX!E115-CPI!C116/CPI!C115</f>
        <v>-6.4129926068788201E-2</v>
      </c>
      <c r="P94" s="11">
        <f t="shared" si="12"/>
        <v>0.82344033696348384</v>
      </c>
      <c r="Q94" s="11">
        <f t="shared" si="13"/>
        <v>0.90424216956220171</v>
      </c>
      <c r="R94" s="18">
        <f t="shared" ref="R94:S94" si="16">P94/P83-1</f>
        <v>-0.24103539754055181</v>
      </c>
      <c r="S94" s="18">
        <f t="shared" si="16"/>
        <v>3.1412256594166355E-2</v>
      </c>
      <c r="T94" s="18"/>
      <c r="U94" s="18"/>
    </row>
    <row r="95" spans="1:21" ht="12.75" x14ac:dyDescent="0.2">
      <c r="A95" s="5">
        <v>42034</v>
      </c>
      <c r="B95" s="9">
        <f>Арсагера!B117/Арсагера!B116-CPI!C117/CPI!C116</f>
        <v>0.14098893167666904</v>
      </c>
      <c r="C95" s="9">
        <f>MOEX!E117/MOEX!E116-CPI!C117/CPI!C116</f>
        <v>0.16430654861343141</v>
      </c>
      <c r="P95" s="11">
        <f t="shared" si="12"/>
        <v>0.93953631037144181</v>
      </c>
      <c r="Q95" s="11">
        <f t="shared" si="13"/>
        <v>1.0528150795536884</v>
      </c>
      <c r="R95" s="18">
        <f t="shared" ref="R95:S95" si="17">P95/P84-1</f>
        <v>-0.11405477498264582</v>
      </c>
      <c r="S95" s="18">
        <f t="shared" si="17"/>
        <v>0.22872392377975692</v>
      </c>
      <c r="T95" s="18"/>
      <c r="U95" s="18"/>
    </row>
    <row r="96" spans="1:21" ht="12.75" x14ac:dyDescent="0.2">
      <c r="A96" s="5">
        <v>42062</v>
      </c>
      <c r="B96" s="9">
        <f>Арсагера!B118/Арсагера!B117-CPI!C118/CPI!C117</f>
        <v>0.13373081707420975</v>
      </c>
      <c r="C96" s="9">
        <f>MOEX!E118/MOEX!E117-CPI!C118/CPI!C117</f>
        <v>3.279999999999994E-2</v>
      </c>
      <c r="P96" s="11">
        <f t="shared" si="12"/>
        <v>1.0651812688283031</v>
      </c>
      <c r="Q96" s="11">
        <f t="shared" si="13"/>
        <v>1.0873474141630493</v>
      </c>
      <c r="R96" s="18">
        <f t="shared" ref="R96:S96" si="18">P96/P85-1</f>
        <v>7.8066082751201193E-2</v>
      </c>
      <c r="S96" s="18">
        <f t="shared" si="18"/>
        <v>0.39832375377152562</v>
      </c>
      <c r="T96" s="18"/>
      <c r="U96" s="18"/>
    </row>
    <row r="97" spans="1:21" ht="12.75" x14ac:dyDescent="0.2">
      <c r="A97" s="5">
        <v>42094</v>
      </c>
      <c r="B97" s="9">
        <f>Арсагера!B119/Арсагера!B118-CPI!C119/CPI!C118</f>
        <v>-4.5813761760014615E-2</v>
      </c>
      <c r="C97" s="9">
        <f>MOEX!E119/MOEX!E118-CPI!C119/CPI!C118</f>
        <v>-3.342701421800931E-2</v>
      </c>
      <c r="P97" s="11">
        <f t="shared" si="12"/>
        <v>1.0163813079469732</v>
      </c>
      <c r="Q97" s="11">
        <f t="shared" si="13"/>
        <v>1.0510006366899054</v>
      </c>
      <c r="R97" s="18">
        <f t="shared" ref="R97:S97" si="19">P97/P86-1</f>
        <v>6.1594370500823503E-2</v>
      </c>
      <c r="S97" s="18">
        <f t="shared" si="19"/>
        <v>0.412679612347437</v>
      </c>
      <c r="T97" s="18"/>
      <c r="U97" s="18"/>
    </row>
    <row r="98" spans="1:21" ht="12.75" x14ac:dyDescent="0.2">
      <c r="A98" s="5">
        <v>42124</v>
      </c>
      <c r="B98" s="9">
        <f>Арсагера!B120/Арсагера!B119-CPI!C120/CPI!C119</f>
        <v>6.9247271040812297E-2</v>
      </c>
      <c r="C98" s="9">
        <f>MOEX!E120/MOEX!E119-CPI!C120/CPI!C119</f>
        <v>-7.8284100080711072E-3</v>
      </c>
      <c r="P98" s="11">
        <f t="shared" si="12"/>
        <v>1.0867629398591927</v>
      </c>
      <c r="Q98" s="11">
        <f t="shared" si="13"/>
        <v>1.0427729727871531</v>
      </c>
      <c r="R98" s="18">
        <f t="shared" ref="R98:S98" si="20">P98/P87-1</f>
        <v>5.0652394374262055E-2</v>
      </c>
      <c r="S98" s="18">
        <f t="shared" si="20"/>
        <v>0.27722837540728928</v>
      </c>
      <c r="T98" s="18"/>
      <c r="U98" s="18"/>
    </row>
    <row r="99" spans="1:21" ht="12.75" x14ac:dyDescent="0.2">
      <c r="A99" s="5">
        <v>42153</v>
      </c>
      <c r="B99" s="9">
        <f>Арсагера!B121/Арсагера!B120-CPI!C121/CPI!C120</f>
        <v>-1.9860417903831973E-2</v>
      </c>
      <c r="C99" s="9">
        <f>MOEX!E121/MOEX!E120-CPI!C121/CPI!C120</f>
        <v>-3.1030364372469421E-2</v>
      </c>
      <c r="P99" s="11">
        <f t="shared" si="12"/>
        <v>1.0651793737111921</v>
      </c>
      <c r="Q99" s="11">
        <f t="shared" si="13"/>
        <v>1.0104153474838047</v>
      </c>
      <c r="R99" s="18">
        <f t="shared" ref="R99:S99" si="21">P99/P88-1</f>
        <v>1.3095847833484608E-2</v>
      </c>
      <c r="S99" s="18">
        <f t="shared" si="21"/>
        <v>0.19488209587662331</v>
      </c>
      <c r="T99" s="18"/>
      <c r="U99" s="18"/>
    </row>
    <row r="100" spans="1:21" ht="12.75" x14ac:dyDescent="0.2">
      <c r="A100" s="5">
        <v>42185</v>
      </c>
      <c r="B100" s="9">
        <f>Арсагера!B122/Арсагера!B121-CPI!C122/CPI!C121</f>
        <v>-6.4004318450325837E-3</v>
      </c>
      <c r="C100" s="9">
        <f>MOEX!E122/MOEX!E121-CPI!C122/CPI!C121</f>
        <v>5.4441937274493535E-2</v>
      </c>
      <c r="P100" s="11">
        <f t="shared" si="12"/>
        <v>1.058361765727019</v>
      </c>
      <c r="Q100" s="11">
        <f t="shared" si="13"/>
        <v>1.0654243164527035</v>
      </c>
      <c r="R100" s="18">
        <f t="shared" ref="R100:S100" si="22">P100/P89-1</f>
        <v>7.3789833019412665E-2</v>
      </c>
      <c r="S100" s="18">
        <f t="shared" si="22"/>
        <v>0.27735083200803534</v>
      </c>
      <c r="T100" s="18"/>
      <c r="U100" s="18"/>
    </row>
    <row r="101" spans="1:21" ht="12.75" x14ac:dyDescent="0.2">
      <c r="A101" s="5">
        <v>42216</v>
      </c>
      <c r="B101" s="9">
        <f>Арсагера!B123/Арсагера!B122-CPI!C123/CPI!C122</f>
        <v>3.0117778145322127E-3</v>
      </c>
      <c r="C101" s="9">
        <f>MOEX!E123/MOEX!E122-CPI!C123/CPI!C122</f>
        <v>5.4532842879663646E-2</v>
      </c>
      <c r="P101" s="11">
        <f t="shared" si="12"/>
        <v>1.0615493162127847</v>
      </c>
      <c r="Q101" s="11">
        <f t="shared" si="13"/>
        <v>1.1235249333019919</v>
      </c>
      <c r="R101" s="18">
        <f t="shared" ref="R101:S101" si="23">P101/P90-1</f>
        <v>5.2963144130381501E-2</v>
      </c>
      <c r="S101" s="18">
        <f t="shared" si="23"/>
        <v>0.32881433939209281</v>
      </c>
      <c r="T101" s="18"/>
      <c r="U101" s="18"/>
    </row>
    <row r="102" spans="1:21" ht="12.75" x14ac:dyDescent="0.2">
      <c r="A102" s="5">
        <v>42247</v>
      </c>
      <c r="B102" s="9">
        <f>Арсагера!B124/Арсагера!B123-CPI!C124/CPI!C123</f>
        <v>4.7053058612158694E-2</v>
      </c>
      <c r="C102" s="9">
        <f>MOEX!E124/MOEX!E123-CPI!C124/CPI!C123</f>
        <v>3.8290306627102089E-2</v>
      </c>
      <c r="P102" s="11">
        <f t="shared" si="12"/>
        <v>1.1114984584082419</v>
      </c>
      <c r="Q102" s="11">
        <f t="shared" si="13"/>
        <v>1.1665450475013195</v>
      </c>
      <c r="R102" s="18">
        <f t="shared" ref="R102:S102" si="24">P102/P91-1</f>
        <v>0.18084508498672025</v>
      </c>
      <c r="S102" s="18">
        <f t="shared" si="24"/>
        <v>0.33306686227266558</v>
      </c>
      <c r="T102" s="18"/>
      <c r="U102" s="18"/>
    </row>
    <row r="103" spans="1:21" ht="12.75" x14ac:dyDescent="0.2">
      <c r="A103" s="5">
        <v>42277</v>
      </c>
      <c r="B103" s="9">
        <f>Арсагера!B125/Арсагера!B124-CPI!C125/CPI!C124</f>
        <v>-5.2183990820675374E-2</v>
      </c>
      <c r="C103" s="9">
        <f>MOEX!E125/MOEX!E124-CPI!C125/CPI!C124</f>
        <v>-4.2490885354854124E-2</v>
      </c>
      <c r="P103" s="11">
        <f t="shared" si="12"/>
        <v>1.0534960330574714</v>
      </c>
      <c r="Q103" s="11">
        <f t="shared" si="13"/>
        <v>1.1169775156266681</v>
      </c>
      <c r="R103" s="18">
        <f t="shared" ref="R103:S103" si="25">P103/P92-1</f>
        <v>0.10227390053390661</v>
      </c>
      <c r="S103" s="18">
        <f t="shared" si="25"/>
        <v>0.2006335274906339</v>
      </c>
      <c r="T103" s="18"/>
      <c r="U103" s="18"/>
    </row>
    <row r="104" spans="1:21" ht="12.75" x14ac:dyDescent="0.2">
      <c r="A104" s="5">
        <v>42307</v>
      </c>
      <c r="B104" s="9">
        <f>Арсагера!B126/Арсагера!B125-CPI!C126/CPI!C125</f>
        <v>3.9166864837762549E-2</v>
      </c>
      <c r="C104" s="9">
        <f>MOEX!E126/MOEX!E125-CPI!C126/CPI!C125</f>
        <v>3.769610645638255E-2</v>
      </c>
      <c r="P104" s="11">
        <f t="shared" si="12"/>
        <v>1.0947581697913524</v>
      </c>
      <c r="Q104" s="11">
        <f t="shared" si="13"/>
        <v>1.1590832189651168</v>
      </c>
      <c r="R104" s="18">
        <f t="shared" ref="R104:S104" si="26">P104/P93-1</f>
        <v>0.15465980393973022</v>
      </c>
      <c r="S104" s="18">
        <f t="shared" si="26"/>
        <v>0.19962476241348548</v>
      </c>
      <c r="T104" s="18"/>
      <c r="U104" s="18"/>
    </row>
    <row r="105" spans="1:21" ht="12.75" x14ac:dyDescent="0.2">
      <c r="A105" s="5">
        <v>42338</v>
      </c>
      <c r="B105" s="9">
        <f>Арсагера!B127/Арсагера!B126-CPI!C127/CPI!C126</f>
        <v>1.3557933957150325E-2</v>
      </c>
      <c r="C105" s="9">
        <f>MOEX!E127/MOEX!E126-CPI!C127/CPI!C126</f>
        <v>2.6218462626738992E-2</v>
      </c>
      <c r="P105" s="11">
        <f t="shared" si="12"/>
        <v>1.1096008287564343</v>
      </c>
      <c r="Q105" s="11">
        <f t="shared" si="13"/>
        <v>1.1894725990228341</v>
      </c>
      <c r="R105" s="18">
        <f t="shared" ref="R105:S105" si="27">P105/P94-1</f>
        <v>0.34751818552901481</v>
      </c>
      <c r="S105" s="18">
        <f t="shared" si="27"/>
        <v>0.31543588549816204</v>
      </c>
      <c r="T105" s="18"/>
      <c r="U105" s="18"/>
    </row>
    <row r="106" spans="1:21" ht="12.75" x14ac:dyDescent="0.2">
      <c r="A106" s="5">
        <v>42368</v>
      </c>
      <c r="B106" s="9">
        <f>Арсагера!B128/Арсагера!B127-CPI!C128/CPI!C127</f>
        <v>-8.3595704748371524E-3</v>
      </c>
      <c r="C106" s="9">
        <f>MOEX!E128/MOEX!E127-CPI!C128/CPI!C127</f>
        <v>-1.6367883211678924E-2</v>
      </c>
      <c r="P106" s="11">
        <f t="shared" si="12"/>
        <v>1.1003250424295072</v>
      </c>
      <c r="Q106" s="11">
        <f t="shared" si="13"/>
        <v>1.1700034504385362</v>
      </c>
      <c r="R106" s="18">
        <f t="shared" ref="R106:S106" si="28">P106/P95-1</f>
        <v>0.17113626188060604</v>
      </c>
      <c r="S106" s="18">
        <f t="shared" si="28"/>
        <v>0.11130954823949391</v>
      </c>
      <c r="T106" s="18"/>
      <c r="U106" s="18"/>
    </row>
    <row r="107" spans="1:21" ht="12.75" x14ac:dyDescent="0.2">
      <c r="A107" s="5">
        <v>42398</v>
      </c>
      <c r="B107" s="9">
        <f>Арсагера!B129/Арсагера!B128-CPI!C129/CPI!C128</f>
        <v>-1.8757858361679869E-3</v>
      </c>
      <c r="C107" s="9">
        <f>MOEX!E129/MOEX!E128-CPI!C129/CPI!C128</f>
        <v>8.8077312471239733E-3</v>
      </c>
      <c r="P107" s="11">
        <f t="shared" si="12"/>
        <v>1.0982610682997371</v>
      </c>
      <c r="Q107" s="11">
        <f t="shared" si="13"/>
        <v>1.1803085263882065</v>
      </c>
      <c r="R107" s="18">
        <f t="shared" ref="R107:S107" si="29">P107/P96-1</f>
        <v>3.1055558748063428E-2</v>
      </c>
      <c r="S107" s="18">
        <f t="shared" si="29"/>
        <v>8.5493477994529554E-2</v>
      </c>
      <c r="T107" s="18"/>
      <c r="U107" s="18"/>
    </row>
    <row r="108" spans="1:21" ht="12.75" x14ac:dyDescent="0.2">
      <c r="A108" s="5">
        <v>42429</v>
      </c>
      <c r="B108" s="9">
        <f>Арсагера!B130/Арсагера!B129-CPI!C130/CPI!C129</f>
        <v>4.1540405960548643E-2</v>
      </c>
      <c r="C108" s="9">
        <f>MOEX!E130/MOEX!E129-CPI!C130/CPI!C129</f>
        <v>1.0871260732038035E-2</v>
      </c>
      <c r="P108" s="11">
        <f t="shared" si="12"/>
        <v>1.1438832789275741</v>
      </c>
      <c r="Q108" s="11">
        <f t="shared" si="13"/>
        <v>1.1931399681228203</v>
      </c>
      <c r="R108" s="18">
        <f t="shared" ref="R108:S108" si="30">P108/P97-1</f>
        <v>0.12544698528364995</v>
      </c>
      <c r="S108" s="18">
        <f t="shared" si="30"/>
        <v>0.13524190801689562</v>
      </c>
      <c r="T108" s="18"/>
      <c r="U108" s="18"/>
    </row>
    <row r="109" spans="1:21" ht="12.75" x14ac:dyDescent="0.2">
      <c r="A109" s="5">
        <v>42460</v>
      </c>
      <c r="B109" s="9">
        <f>Арсагера!B131/Арсагера!B130-CPI!C131/CPI!C130</f>
        <v>6.9353431646560271E-2</v>
      </c>
      <c r="C109" s="9">
        <f>MOEX!E131/MOEX!E130-CPI!C131/CPI!C130</f>
        <v>2.4942425588627248E-2</v>
      </c>
      <c r="P109" s="11">
        <f t="shared" si="12"/>
        <v>1.2232155097243209</v>
      </c>
      <c r="Q109" s="11">
        <f t="shared" si="13"/>
        <v>1.2228997729945408</v>
      </c>
      <c r="R109" s="18">
        <f t="shared" ref="R109:S109" si="31">P109/P98-1</f>
        <v>0.1255587256985482</v>
      </c>
      <c r="S109" s="18">
        <f t="shared" si="31"/>
        <v>0.17273827084906102</v>
      </c>
      <c r="T109" s="18"/>
      <c r="U109" s="18"/>
    </row>
    <row r="110" spans="1:21" ht="12.75" x14ac:dyDescent="0.2">
      <c r="A110" s="5">
        <v>42489</v>
      </c>
      <c r="B110" s="9">
        <f>Арсагера!B132/Арсагера!B131-CPI!C132/CPI!C131</f>
        <v>5.4585800065298118E-2</v>
      </c>
      <c r="C110" s="9">
        <f>MOEX!E132/MOEX!E131-CPI!C132/CPI!C131</f>
        <v>2.4941963322545835E-2</v>
      </c>
      <c r="P110" s="11">
        <f t="shared" si="12"/>
        <v>1.2899857069749043</v>
      </c>
      <c r="Q110" s="11">
        <f t="shared" si="13"/>
        <v>1.2534012942797201</v>
      </c>
      <c r="R110" s="18">
        <f t="shared" ref="R110:S110" si="32">P110/P99-1</f>
        <v>0.21105021258575851</v>
      </c>
      <c r="S110" s="18">
        <f t="shared" si="32"/>
        <v>0.24048125100337514</v>
      </c>
      <c r="T110" s="18"/>
      <c r="U110" s="18"/>
    </row>
    <row r="111" spans="1:21" ht="12.75" x14ac:dyDescent="0.2">
      <c r="A111" s="5">
        <v>42521</v>
      </c>
      <c r="B111" s="9">
        <f>Арсагера!B133/Арсагера!B132-CPI!C133/CPI!C132</f>
        <v>1.1858515225307009E-3</v>
      </c>
      <c r="C111" s="9">
        <f>MOEX!E133/MOEX!E132-CPI!C133/CPI!C132</f>
        <v>-1.8143177530915988E-2</v>
      </c>
      <c r="P111" s="11">
        <f t="shared" si="12"/>
        <v>1.2915154384895633</v>
      </c>
      <c r="Q111" s="11">
        <f t="shared" si="13"/>
        <v>1.2306606120801233</v>
      </c>
      <c r="R111" s="18">
        <f t="shared" ref="R111:S111" si="33">P111/P100-1</f>
        <v>0.22029676459672975</v>
      </c>
      <c r="S111" s="18">
        <f t="shared" si="33"/>
        <v>0.15508966059416474</v>
      </c>
      <c r="T111" s="18"/>
      <c r="U111" s="18"/>
    </row>
    <row r="112" spans="1:21" ht="12.75" x14ac:dyDescent="0.2">
      <c r="A112" s="5">
        <v>42551</v>
      </c>
      <c r="B112" s="9">
        <f>Арсагера!B134/Арсагера!B133-CPI!C134/CPI!C133</f>
        <v>-1.467614628335745E-2</v>
      </c>
      <c r="C112" s="9">
        <f>MOEX!E134/MOEX!E133-CPI!C134/CPI!C133</f>
        <v>-4.4503401360544981E-3</v>
      </c>
      <c r="P112" s="11">
        <f t="shared" si="12"/>
        <v>1.2725609689870758</v>
      </c>
      <c r="Q112" s="11">
        <f t="shared" si="13"/>
        <v>1.2251837537643218</v>
      </c>
      <c r="R112" s="18">
        <f t="shared" ref="R112:S112" si="34">P112/P101-1</f>
        <v>0.19877706061467082</v>
      </c>
      <c r="S112" s="18">
        <f t="shared" si="34"/>
        <v>9.0482033330189671E-2</v>
      </c>
      <c r="T112" s="18"/>
      <c r="U112" s="18"/>
    </row>
    <row r="113" spans="1:21" ht="12.75" x14ac:dyDescent="0.2">
      <c r="A113" s="5">
        <v>42580</v>
      </c>
      <c r="B113" s="9">
        <f>Арсагера!B135/Арсагера!B134-CPI!C135/CPI!C134</f>
        <v>0.11468305767294673</v>
      </c>
      <c r="C113" s="9">
        <f>MOEX!E135/MOEX!E134-CPI!C135/CPI!C134</f>
        <v>5.6514893617021222E-2</v>
      </c>
      <c r="P113" s="11">
        <f t="shared" si="12"/>
        <v>1.4185021519857617</v>
      </c>
      <c r="Q113" s="11">
        <f t="shared" si="13"/>
        <v>1.294424883269615</v>
      </c>
      <c r="R113" s="18">
        <f t="shared" ref="R113:S113" si="35">P113/P102-1</f>
        <v>0.27620703497616583</v>
      </c>
      <c r="S113" s="18">
        <f t="shared" si="35"/>
        <v>0.10962271542124125</v>
      </c>
      <c r="T113" s="18"/>
      <c r="U113" s="18"/>
    </row>
    <row r="114" spans="1:21" ht="12.75" x14ac:dyDescent="0.2">
      <c r="A114" s="5">
        <v>42613</v>
      </c>
      <c r="B114" s="9">
        <f>Арсагера!B136/Арсагера!B135-CPI!C136/CPI!C135</f>
        <v>3.6625464861524737E-2</v>
      </c>
      <c r="C114" s="9">
        <f>MOEX!E136/MOEX!E135-CPI!C136/CPI!C135</f>
        <v>1.7131015828491414E-2</v>
      </c>
      <c r="P114" s="11">
        <f t="shared" si="12"/>
        <v>1.4704554527093134</v>
      </c>
      <c r="Q114" s="11">
        <f t="shared" si="13"/>
        <v>1.3165996964336999</v>
      </c>
      <c r="R114" s="18">
        <f t="shared" ref="R114:S114" si="36">P114/P103-1</f>
        <v>0.39578641643456058</v>
      </c>
      <c r="S114" s="18">
        <f t="shared" si="36"/>
        <v>0.17871638239292209</v>
      </c>
      <c r="T114" s="18"/>
      <c r="U114" s="18"/>
    </row>
    <row r="115" spans="1:21" ht="12.75" x14ac:dyDescent="0.2">
      <c r="A115" s="5">
        <v>42643</v>
      </c>
      <c r="B115" s="9">
        <f>Арсагера!B137/Арсагера!B136-CPI!C137/CPI!C136</f>
        <v>1.3483857040289537E-2</v>
      </c>
      <c r="C115" s="9">
        <f>MOEX!E137/MOEX!E136-CPI!C137/CPI!C136</f>
        <v>-9.9726019302738278E-3</v>
      </c>
      <c r="P115" s="11">
        <f t="shared" si="12"/>
        <v>1.4902828638177601</v>
      </c>
      <c r="Q115" s="11">
        <f t="shared" si="13"/>
        <v>1.3034697717596473</v>
      </c>
      <c r="R115" s="18">
        <f t="shared" ref="R115:S115" si="37">P115/P104-1</f>
        <v>0.36128955685417719</v>
      </c>
      <c r="S115" s="18">
        <f t="shared" si="37"/>
        <v>0.12456961711812675</v>
      </c>
      <c r="T115" s="18"/>
      <c r="U115" s="18"/>
    </row>
    <row r="116" spans="1:21" ht="12.75" x14ac:dyDescent="0.2">
      <c r="A116" s="5">
        <v>42674</v>
      </c>
      <c r="B116" s="9">
        <f>Арсагера!B138/Арсагера!B137-CPI!C138/CPI!C137</f>
        <v>2.9704411156374899E-2</v>
      </c>
      <c r="C116" s="9">
        <f>MOEX!E138/MOEX!E137-CPI!C138/CPI!C137</f>
        <v>1.4965143992055507E-2</v>
      </c>
      <c r="P116" s="11">
        <f t="shared" si="12"/>
        <v>1.5345508387439026</v>
      </c>
      <c r="Q116" s="11">
        <f t="shared" si="13"/>
        <v>1.3229763845833222</v>
      </c>
      <c r="R116" s="18">
        <f t="shared" ref="R116:S116" si="38">P116/P105-1</f>
        <v>0.38297557010994998</v>
      </c>
      <c r="S116" s="18">
        <f t="shared" si="38"/>
        <v>0.11223779822264346</v>
      </c>
      <c r="T116" s="18"/>
      <c r="U116" s="18"/>
    </row>
    <row r="117" spans="1:21" ht="12.75" x14ac:dyDescent="0.2">
      <c r="A117" s="5">
        <v>42704</v>
      </c>
      <c r="B117" s="9">
        <f>Арсагера!B139/Арсагера!B138-CPI!C139/CPI!C138</f>
        <v>7.7254889135111915E-2</v>
      </c>
      <c r="C117" s="9">
        <f>MOEX!E139/MOEX!E138-CPI!C139/CPI!C138</f>
        <v>6.6917225253312562E-2</v>
      </c>
      <c r="P117" s="11">
        <f t="shared" si="12"/>
        <v>1.6531023936632558</v>
      </c>
      <c r="Q117" s="11">
        <f t="shared" si="13"/>
        <v>1.4115062933152975</v>
      </c>
      <c r="R117" s="18">
        <f t="shared" ref="R117:S117" si="39">P117/P106-1</f>
        <v>0.5023764159845181</v>
      </c>
      <c r="S117" s="18">
        <f t="shared" si="39"/>
        <v>0.20641207749108959</v>
      </c>
      <c r="T117" s="18"/>
      <c r="U117" s="18"/>
    </row>
    <row r="118" spans="1:21" ht="12.75" x14ac:dyDescent="0.2">
      <c r="A118" s="5">
        <v>42734</v>
      </c>
      <c r="B118" s="9">
        <f>Арсагера!B140/Арсагера!B139-CPI!C140/CPI!C139</f>
        <v>5.162221752558338E-2</v>
      </c>
      <c r="C118" s="9">
        <f>MOEX!E140/MOEX!E139-CPI!C140/CPI!C139</f>
        <v>4.1652964714441687E-2</v>
      </c>
      <c r="P118" s="11">
        <f t="shared" si="12"/>
        <v>1.7384392050210029</v>
      </c>
      <c r="Q118" s="11">
        <f t="shared" si="13"/>
        <v>1.4702997151449719</v>
      </c>
      <c r="R118" s="18">
        <f t="shared" ref="R118:S118" si="40">P118/P107-1</f>
        <v>0.58290160254187251</v>
      </c>
      <c r="S118" s="18">
        <f t="shared" si="40"/>
        <v>0.24569100559169099</v>
      </c>
      <c r="T118" s="18"/>
      <c r="U118" s="18"/>
    </row>
    <row r="119" spans="1:21" ht="12.75" x14ac:dyDescent="0.2">
      <c r="A119" s="5">
        <v>42766</v>
      </c>
      <c r="B119" s="9">
        <f>Арсагера!B141/Арсагера!B140-CPI!C141/CPI!C140</f>
        <v>6.6827503382622222E-2</v>
      </c>
      <c r="C119" s="9">
        <f>MOEX!E141/MOEX!E140-CPI!C141/CPI!C140</f>
        <v>1.2411932510001833E-2</v>
      </c>
      <c r="P119" s="11">
        <f t="shared" si="12"/>
        <v>1.8546147568750271</v>
      </c>
      <c r="Q119" s="11">
        <f t="shared" si="13"/>
        <v>1.4885489759788262</v>
      </c>
      <c r="R119" s="18">
        <f t="shared" ref="R119:S119" si="41">P119/P108-1</f>
        <v>0.62133216827313498</v>
      </c>
      <c r="S119" s="18">
        <f t="shared" si="41"/>
        <v>0.24758956681400579</v>
      </c>
      <c r="T119" s="18"/>
      <c r="U119" s="18"/>
    </row>
    <row r="120" spans="1:21" ht="12.75" x14ac:dyDescent="0.2">
      <c r="A120" s="5">
        <v>42794</v>
      </c>
      <c r="B120" s="9">
        <f>Арсагера!B142/Арсагера!B141-CPI!C142/CPI!C141</f>
        <v>-8.5462736411910822E-2</v>
      </c>
      <c r="C120" s="9">
        <f>MOEX!E142/MOEX!E141-CPI!C142/CPI!C141</f>
        <v>-7.8019672131147577E-2</v>
      </c>
      <c r="P120" s="11">
        <f t="shared" si="12"/>
        <v>1.6961143047625766</v>
      </c>
      <c r="Q120" s="11">
        <f t="shared" si="13"/>
        <v>1.3724128729218026</v>
      </c>
      <c r="R120" s="18">
        <f t="shared" ref="R120:S120" si="42">P120/P109-1</f>
        <v>0.3866030076293212</v>
      </c>
      <c r="S120" s="18">
        <f t="shared" si="42"/>
        <v>0.12226112329806549</v>
      </c>
      <c r="T120" s="18"/>
      <c r="U120" s="18"/>
    </row>
    <row r="121" spans="1:21" ht="12.75" x14ac:dyDescent="0.2">
      <c r="A121" s="5">
        <v>42825</v>
      </c>
      <c r="B121" s="9">
        <f>Арсагера!B143/Арсагера!B142-CPI!C143/CPI!C142</f>
        <v>-2.372805345046336E-2</v>
      </c>
      <c r="C121" s="9">
        <f>MOEX!E143/MOEX!E142-CPI!C143/CPI!C142</f>
        <v>-2.7353215077605131E-2</v>
      </c>
      <c r="P121" s="11">
        <f t="shared" si="12"/>
        <v>1.6558688138810747</v>
      </c>
      <c r="Q121" s="11">
        <f t="shared" si="13"/>
        <v>1.3348729684334986</v>
      </c>
      <c r="R121" s="18">
        <f t="shared" ref="R121:S121" si="43">P121/P110-1</f>
        <v>0.28363345805139861</v>
      </c>
      <c r="S121" s="18">
        <f t="shared" si="43"/>
        <v>6.5000470739578153E-2</v>
      </c>
      <c r="T121" s="18"/>
      <c r="U121" s="18"/>
    </row>
    <row r="122" spans="1:21" ht="12.75" x14ac:dyDescent="0.2">
      <c r="A122" s="5">
        <v>42853</v>
      </c>
      <c r="B122" s="9">
        <f>Арсагера!B144/Арсагера!B143-CPI!C144/CPI!C143</f>
        <v>3.2684643192355534E-3</v>
      </c>
      <c r="C122" s="9">
        <f>MOEX!E144/MOEX!E143-CPI!C144/CPI!C143</f>
        <v>-2.7308480364258703E-3</v>
      </c>
      <c r="P122" s="11">
        <f t="shared" si="12"/>
        <v>1.6612809620165798</v>
      </c>
      <c r="Q122" s="11">
        <f t="shared" si="13"/>
        <v>1.331227633208774</v>
      </c>
      <c r="R122" s="18">
        <f t="shared" ref="R122:S122" si="44">P122/P111-1</f>
        <v>0.2863036031218178</v>
      </c>
      <c r="S122" s="18">
        <f t="shared" si="44"/>
        <v>8.1717916492563658E-2</v>
      </c>
      <c r="T122" s="18"/>
      <c r="U122" s="18"/>
    </row>
    <row r="123" spans="1:21" ht="12.75" x14ac:dyDescent="0.2">
      <c r="A123" s="5">
        <v>42886</v>
      </c>
      <c r="B123" s="9">
        <f>Арсагера!B145/Арсагера!B144-CPI!C145/CPI!C144</f>
        <v>-7.2323902182706901E-2</v>
      </c>
      <c r="C123" s="9">
        <f>MOEX!E145/MOEX!E144-CPI!C145/CPI!C144</f>
        <v>-6.8546416382252673E-2</v>
      </c>
      <c r="P123" s="11">
        <f t="shared" si="12"/>
        <v>1.5411306402216995</v>
      </c>
      <c r="Q123" s="11">
        <f t="shared" si="13"/>
        <v>1.2399767495632847</v>
      </c>
      <c r="R123" s="18">
        <f t="shared" ref="R123:S123" si="45">P123/P112-1</f>
        <v>0.21104660427264088</v>
      </c>
      <c r="S123" s="18">
        <f t="shared" si="45"/>
        <v>1.2074103785258528E-2</v>
      </c>
      <c r="T123" s="18"/>
      <c r="U123" s="18"/>
    </row>
    <row r="124" spans="1:21" ht="12.75" x14ac:dyDescent="0.2">
      <c r="A124" s="5">
        <v>42916</v>
      </c>
      <c r="B124" s="9">
        <f>Арсагера!B146/Арсагера!B145-CPI!C146/CPI!C145</f>
        <v>3.110990210371356E-2</v>
      </c>
      <c r="C124" s="9">
        <f>MOEX!E146/MOEX!E145-CPI!C146/CPI!C145</f>
        <v>5.254420113544267E-3</v>
      </c>
      <c r="P124" s="11">
        <f t="shared" si="12"/>
        <v>1.58907506356803</v>
      </c>
      <c r="Q124" s="11">
        <f t="shared" si="13"/>
        <v>1.2464921083365172</v>
      </c>
      <c r="R124" s="18">
        <f t="shared" ref="R124:S124" si="46">P124/P113-1</f>
        <v>0.12024860966441486</v>
      </c>
      <c r="S124" s="18">
        <f t="shared" si="46"/>
        <v>-3.7030171122810485E-2</v>
      </c>
      <c r="T124" s="18"/>
      <c r="U124" s="18"/>
    </row>
    <row r="125" spans="1:21" ht="12.75" x14ac:dyDescent="0.2">
      <c r="A125" s="5">
        <v>42947</v>
      </c>
      <c r="B125" s="9">
        <f>Арсагера!B147/Арсагера!B146-CPI!C147/CPI!C146</f>
        <v>5.5552395868228022E-2</v>
      </c>
      <c r="C125" s="9">
        <f>MOEX!E147/MOEX!E146-CPI!C147/CPI!C146</f>
        <v>5.0021732157177201E-2</v>
      </c>
      <c r="P125" s="11">
        <f t="shared" si="12"/>
        <v>1.6773519905636907</v>
      </c>
      <c r="Q125" s="11">
        <f t="shared" si="13"/>
        <v>1.3088438027157616</v>
      </c>
      <c r="R125" s="18">
        <f t="shared" ref="R125:S125" si="47">P125/P114-1</f>
        <v>0.14070235005975218</v>
      </c>
      <c r="S125" s="18">
        <f t="shared" si="47"/>
        <v>-5.8908518199927151E-3</v>
      </c>
      <c r="T125" s="18"/>
      <c r="U125" s="18"/>
    </row>
    <row r="126" spans="1:21" ht="12.75" x14ac:dyDescent="0.2">
      <c r="A126" s="5">
        <v>42978</v>
      </c>
      <c r="B126" s="9">
        <f>Арсагера!B148/Арсагера!B147-CPI!C148/CPI!C147</f>
        <v>6.936773576546662E-2</v>
      </c>
      <c r="C126" s="9">
        <f>MOEX!E148/MOEX!E147-CPI!C148/CPI!C147</f>
        <v>4.7567525281435041E-2</v>
      </c>
      <c r="P126" s="11">
        <f t="shared" si="12"/>
        <v>1.7937061002307921</v>
      </c>
      <c r="Q126" s="11">
        <f t="shared" si="13"/>
        <v>1.3711022633908934</v>
      </c>
      <c r="R126" s="18">
        <f t="shared" ref="R126:S126" si="48">P126/P115-1</f>
        <v>0.20360110404526277</v>
      </c>
      <c r="S126" s="18">
        <f t="shared" si="48"/>
        <v>5.1886505614889833E-2</v>
      </c>
      <c r="T126" s="18"/>
      <c r="U126" s="18"/>
    </row>
    <row r="127" spans="1:21" ht="12.75" x14ac:dyDescent="0.2">
      <c r="A127" s="5">
        <v>43007</v>
      </c>
      <c r="B127" s="9">
        <f>Арсагера!B149/Арсагера!B148-CPI!C149/CPI!C148</f>
        <v>8.2375712169728832E-3</v>
      </c>
      <c r="C127" s="9">
        <f>MOEX!E149/MOEX!E148-CPI!C149/CPI!C148</f>
        <v>3.061021603808145E-2</v>
      </c>
      <c r="P127" s="11">
        <f t="shared" si="12"/>
        <v>1.808481881973762</v>
      </c>
      <c r="Q127" s="11">
        <f t="shared" si="13"/>
        <v>1.413071999883591</v>
      </c>
      <c r="R127" s="18">
        <f t="shared" ref="R127:S127" si="49">P127/P116-1</f>
        <v>0.17850893975860971</v>
      </c>
      <c r="S127" s="18">
        <f t="shared" si="49"/>
        <v>6.8100698054897491E-2</v>
      </c>
      <c r="T127" s="18"/>
      <c r="U127" s="18"/>
    </row>
    <row r="128" spans="1:21" ht="12.75" x14ac:dyDescent="0.2">
      <c r="A128" s="5">
        <v>43039</v>
      </c>
      <c r="B128" s="9">
        <f>Арсагера!B150/Арсагера!B149-CPI!C150/CPI!C149</f>
        <v>4.6268526418127287E-3</v>
      </c>
      <c r="C128" s="9">
        <f>MOEX!E150/MOEX!E149-CPI!C150/CPI!C149</f>
        <v>1.7747375911759455E-2</v>
      </c>
      <c r="P128" s="11">
        <f t="shared" si="12"/>
        <v>1.8168494611470427</v>
      </c>
      <c r="Q128" s="11">
        <f t="shared" si="13"/>
        <v>1.4381503198559069</v>
      </c>
      <c r="R128" s="18">
        <f t="shared" ref="R128:S128" si="50">P128/P117-1</f>
        <v>9.905440105311647E-2</v>
      </c>
      <c r="S128" s="18">
        <f t="shared" si="50"/>
        <v>1.8876307294407368E-2</v>
      </c>
      <c r="T128" s="18"/>
      <c r="U128" s="18"/>
    </row>
    <row r="129" spans="1:21" ht="12.75" x14ac:dyDescent="0.2">
      <c r="A129" s="5">
        <v>43069</v>
      </c>
      <c r="B129" s="9">
        <f>Арсагера!B151/Арсагера!B150-CPI!C151/CPI!C150</f>
        <v>8.0281083457787172E-3</v>
      </c>
      <c r="C129" s="9">
        <f>MOEX!E151/MOEX!E150-CPI!C151/CPI!C150</f>
        <v>1.4722540125610584E-2</v>
      </c>
      <c r="P129" s="11">
        <f t="shared" si="12"/>
        <v>1.8314353254691009</v>
      </c>
      <c r="Q129" s="11">
        <f t="shared" si="13"/>
        <v>1.4593235456466451</v>
      </c>
      <c r="R129" s="18">
        <f t="shared" ref="R129:S129" si="51">P129/P118-1</f>
        <v>5.3494030840713025E-2</v>
      </c>
      <c r="S129" s="18">
        <f t="shared" si="51"/>
        <v>-7.4652598958332428E-3</v>
      </c>
      <c r="T129" s="18"/>
      <c r="U129" s="18"/>
    </row>
    <row r="130" spans="1:21" ht="12.75" x14ac:dyDescent="0.2">
      <c r="A130" s="5">
        <v>43098</v>
      </c>
      <c r="B130" s="9">
        <f>Арсагера!B152/Арсагера!B151-CPI!C152/CPI!C151</f>
        <v>-6.2531261396876481E-3</v>
      </c>
      <c r="C130" s="9">
        <f>MOEX!E152/MOEX!E151-CPI!C152/CPI!C151</f>
        <v>1.6386721564590978E-2</v>
      </c>
      <c r="P130" s="11">
        <f t="shared" si="12"/>
        <v>1.8199831293622628</v>
      </c>
      <c r="Q130" s="11">
        <f t="shared" si="13"/>
        <v>1.4832370742618084</v>
      </c>
      <c r="R130" s="18">
        <f t="shared" ref="R130:S130" si="52">P130/P119-1</f>
        <v>-1.8673218998385144E-2</v>
      </c>
      <c r="S130" s="18">
        <f t="shared" si="52"/>
        <v>-3.5685098728611697E-3</v>
      </c>
      <c r="T130" s="18"/>
      <c r="U130" s="18"/>
    </row>
    <row r="131" spans="1:21" ht="12.75" x14ac:dyDescent="0.2">
      <c r="A131" s="5">
        <v>43131</v>
      </c>
      <c r="B131" s="9">
        <f>Арсагера!B153/Арсагера!B152-CPI!C153/CPI!C152</f>
        <v>8.3859137236383052E-2</v>
      </c>
      <c r="C131" s="9">
        <f>MOEX!E153/MOEX!E152-CPI!C153/CPI!C152</f>
        <v>6.8508673726676683E-2</v>
      </c>
      <c r="P131" s="11">
        <f t="shared" si="12"/>
        <v>1.9726053443753546</v>
      </c>
      <c r="Q131" s="11">
        <f t="shared" si="13"/>
        <v>1.5848516790417211</v>
      </c>
      <c r="R131" s="18">
        <f t="shared" ref="R131:S131" si="53">P131/P120-1</f>
        <v>0.16301439050210798</v>
      </c>
      <c r="S131" s="18">
        <f t="shared" si="53"/>
        <v>0.15479219869720851</v>
      </c>
      <c r="T131" s="18"/>
      <c r="U131" s="18"/>
    </row>
    <row r="132" spans="1:21" ht="12.75" x14ac:dyDescent="0.2">
      <c r="A132" s="5">
        <v>43159</v>
      </c>
      <c r="B132" s="9">
        <f>Арсагера!B154/Арсагера!B153-CPI!C154/CPI!C153</f>
        <v>1.2512143810834875E-2</v>
      </c>
      <c r="C132" s="9">
        <f>MOEX!E154/MOEX!E153-CPI!C154/CPI!C153</f>
        <v>4.0176470588235702E-3</v>
      </c>
      <c r="P132" s="11">
        <f t="shared" si="12"/>
        <v>1.9972868661262004</v>
      </c>
      <c r="Q132" s="11">
        <f t="shared" si="13"/>
        <v>1.5912190537286945</v>
      </c>
      <c r="R132" s="18">
        <f t="shared" ref="R132:S132" si="54">P132/P121-1</f>
        <v>0.2061866552368361</v>
      </c>
      <c r="S132" s="18">
        <f t="shared" si="54"/>
        <v>0.19203781285347588</v>
      </c>
      <c r="T132" s="18"/>
      <c r="U132" s="18"/>
    </row>
    <row r="133" spans="1:21" ht="12.75" x14ac:dyDescent="0.2">
      <c r="A133" s="5">
        <v>43189</v>
      </c>
      <c r="B133" s="9">
        <f>Арсагера!B155/Арсагера!B154-CPI!C155/CPI!C154</f>
        <v>-5.7568857082077596E-3</v>
      </c>
      <c r="C133" s="9">
        <f>MOEX!E155/MOEX!E154-CPI!C155/CPI!C154</f>
        <v>1.1536326785157591E-3</v>
      </c>
      <c r="P133" s="11">
        <f t="shared" si="12"/>
        <v>1.9857887139114074</v>
      </c>
      <c r="Q133" s="11">
        <f t="shared" si="13"/>
        <v>1.5930547360277529</v>
      </c>
      <c r="R133" s="18">
        <f t="shared" ref="R133:S133" si="55">P133/P122-1</f>
        <v>0.19533586389921509</v>
      </c>
      <c r="S133" s="18">
        <f t="shared" si="55"/>
        <v>0.19668094042479733</v>
      </c>
      <c r="T133" s="18"/>
      <c r="U133" s="18"/>
    </row>
    <row r="134" spans="1:21" ht="12.75" x14ac:dyDescent="0.2">
      <c r="A134" s="5">
        <v>43220</v>
      </c>
      <c r="B134" s="9">
        <f>Арсагера!B156/Арсагера!B155-CPI!C156/CPI!C155</f>
        <v>-1.2953183510867494E-2</v>
      </c>
      <c r="C134" s="9">
        <f>MOEX!E156/MOEX!E155-CPI!C156/CPI!C155</f>
        <v>3.4864596273291859E-2</v>
      </c>
      <c r="P134" s="11">
        <f t="shared" si="12"/>
        <v>1.9600664282863034</v>
      </c>
      <c r="Q134" s="11">
        <f t="shared" si="13"/>
        <v>1.6485959462406161</v>
      </c>
      <c r="R134" s="18">
        <f t="shared" ref="R134:S134" si="56">P134/P123-1</f>
        <v>0.27183664845203381</v>
      </c>
      <c r="S134" s="18">
        <f t="shared" si="56"/>
        <v>0.32953778917326115</v>
      </c>
      <c r="T134" s="18"/>
      <c r="U134" s="18"/>
    </row>
    <row r="135" spans="1:21" ht="12.75" x14ac:dyDescent="0.2">
      <c r="A135" s="5">
        <v>43251</v>
      </c>
      <c r="B135" s="9">
        <f>Арсагера!B157/Арсагера!B156-CPI!C157/CPI!C156</f>
        <v>-2.084419981008323E-2</v>
      </c>
      <c r="C135" s="9">
        <f>MOEX!E157/MOEX!E156-CPI!C157/CPI!C156</f>
        <v>-7.8364777993720214E-3</v>
      </c>
      <c r="P135" s="11">
        <f t="shared" si="12"/>
        <v>1.9192104120140676</v>
      </c>
      <c r="Q135" s="11">
        <f t="shared" si="13"/>
        <v>1.6356767607077669</v>
      </c>
      <c r="R135" s="18">
        <f t="shared" ref="R135:S135" si="57">P135/P124-1</f>
        <v>0.20775314899522002</v>
      </c>
      <c r="S135" s="18">
        <f t="shared" si="57"/>
        <v>0.31222392004601529</v>
      </c>
      <c r="T135" s="18"/>
      <c r="U135" s="18"/>
    </row>
    <row r="136" spans="1:21" ht="12.75" x14ac:dyDescent="0.2">
      <c r="A136" s="5">
        <v>43280</v>
      </c>
      <c r="B136" s="9">
        <f>Арсагера!B158/Арсагера!B157-CPI!C158/CPI!C157</f>
        <v>-4.5868764734706691E-3</v>
      </c>
      <c r="C136" s="9">
        <f>MOEX!E158/MOEX!E157-CPI!C158/CPI!C157</f>
        <v>3.9561993395376138E-3</v>
      </c>
      <c r="P136" s="11">
        <f t="shared" si="12"/>
        <v>1.9104072309275604</v>
      </c>
      <c r="Q136" s="11">
        <f t="shared" si="13"/>
        <v>1.6421478240281759</v>
      </c>
      <c r="R136" s="18">
        <f t="shared" ref="R136:S136" si="58">P136/P125-1</f>
        <v>0.13894235776090702</v>
      </c>
      <c r="S136" s="18">
        <f t="shared" si="58"/>
        <v>0.25465530770045386</v>
      </c>
      <c r="T136" s="18"/>
      <c r="U136" s="18"/>
    </row>
    <row r="137" spans="1:21" ht="12.75" x14ac:dyDescent="0.2">
      <c r="A137" s="5">
        <v>43312</v>
      </c>
      <c r="B137" s="9">
        <f>Арсагера!B159/Арсагера!B158-CPI!C159/CPI!C158</f>
        <v>1.3300797302646661E-2</v>
      </c>
      <c r="C137" s="9">
        <f>MOEX!E159/MOEX!E158-CPI!C159/CPI!C158</f>
        <v>6.0534637702722938E-2</v>
      </c>
      <c r="P137" s="11">
        <f t="shared" si="12"/>
        <v>1.9358171702716382</v>
      </c>
      <c r="Q137" s="11">
        <f t="shared" si="13"/>
        <v>1.7415546476100363</v>
      </c>
      <c r="R137" s="18">
        <f t="shared" ref="R137:S137" si="59">P137/P126-1</f>
        <v>7.9227622642617401E-2</v>
      </c>
      <c r="S137" s="18">
        <f t="shared" si="59"/>
        <v>0.27018581626652094</v>
      </c>
      <c r="T137" s="18"/>
      <c r="U137" s="18"/>
    </row>
    <row r="138" spans="1:21" ht="12.75" x14ac:dyDescent="0.2">
      <c r="A138" s="5">
        <v>43343</v>
      </c>
      <c r="B138" s="9">
        <f>Арсагера!B160/Арсагера!B159-CPI!C160/CPI!C159</f>
        <v>-4.3839922989882596E-2</v>
      </c>
      <c r="C138" s="9">
        <f>MOEX!E160/MOEX!E159-CPI!C160/CPI!C159</f>
        <v>4.7059249930030855E-2</v>
      </c>
      <c r="P138" s="11">
        <f t="shared" si="12"/>
        <v>1.8509510946044372</v>
      </c>
      <c r="Q138" s="11">
        <f t="shared" si="13"/>
        <v>1.8235109030387238</v>
      </c>
      <c r="R138" s="18">
        <f t="shared" ref="R138:S138" si="60">P138/P127-1</f>
        <v>2.3483349794096053E-2</v>
      </c>
      <c r="S138" s="18">
        <f t="shared" si="60"/>
        <v>0.29045859176952393</v>
      </c>
      <c r="T138" s="18"/>
      <c r="U138" s="18"/>
    </row>
    <row r="139" spans="1:21" ht="12.75" x14ac:dyDescent="0.2">
      <c r="A139" s="5">
        <v>43371</v>
      </c>
      <c r="B139" s="9">
        <f>Арсагера!B161/Арсагера!B160-CPI!C161/CPI!C160</f>
        <v>5.7786657651175632E-2</v>
      </c>
      <c r="C139" s="9">
        <f>MOEX!E161/MOEX!E160-CPI!C161/CPI!C160</f>
        <v>5.7333582787651993E-2</v>
      </c>
      <c r="P139" s="11">
        <f t="shared" si="12"/>
        <v>1.9579113718374126</v>
      </c>
      <c r="Q139" s="11">
        <f t="shared" si="13"/>
        <v>1.9280593163622806</v>
      </c>
      <c r="R139" s="18">
        <f t="shared" ref="R139:S139" si="61">P139/P128-1</f>
        <v>7.7640945882941903E-2</v>
      </c>
      <c r="S139" s="18">
        <f t="shared" si="61"/>
        <v>0.34065214862620152</v>
      </c>
      <c r="T139" s="18"/>
      <c r="U139" s="18"/>
    </row>
    <row r="140" spans="1:21" ht="12.75" x14ac:dyDescent="0.2">
      <c r="A140" s="5">
        <v>43404</v>
      </c>
      <c r="B140" s="9">
        <f>Арсагера!B162/Арсагера!B161-CPI!C162/CPI!C161</f>
        <v>-4.8272150137879888E-2</v>
      </c>
      <c r="C140" s="9">
        <f>MOEX!E162/MOEX!E161-CPI!C162/CPI!C161</f>
        <v>-4.4262241292276294E-2</v>
      </c>
      <c r="P140" s="11">
        <f t="shared" si="12"/>
        <v>1.8633987801394147</v>
      </c>
      <c r="Q140" s="11">
        <f t="shared" si="13"/>
        <v>1.842719089675632</v>
      </c>
      <c r="R140" s="18">
        <f t="shared" ref="R140:S140" si="62">P140/P129-1</f>
        <v>1.7452679996836196E-2</v>
      </c>
      <c r="S140" s="18">
        <f t="shared" si="62"/>
        <v>0.26272141306340635</v>
      </c>
      <c r="T140" s="18"/>
      <c r="U140" s="18"/>
    </row>
    <row r="141" spans="1:21" ht="12.75" x14ac:dyDescent="0.2">
      <c r="A141" s="5">
        <v>43434</v>
      </c>
      <c r="B141" s="9">
        <f>Арсагера!B163/Арсагера!B162-CPI!C163/CPI!C162</f>
        <v>1.8713016674352767E-2</v>
      </c>
      <c r="C141" s="9">
        <f>MOEX!E163/MOEX!E162-CPI!C163/CPI!C162</f>
        <v>7.7614787527957585E-3</v>
      </c>
      <c r="P141" s="11">
        <f t="shared" si="12"/>
        <v>1.8982685925831322</v>
      </c>
      <c r="Q141" s="11">
        <f t="shared" si="13"/>
        <v>1.8570213147375205</v>
      </c>
      <c r="R141" s="18">
        <f t="shared" ref="R141:S141" si="63">P141/P130-1</f>
        <v>4.3014389506072614E-2</v>
      </c>
      <c r="S141" s="18">
        <f t="shared" si="63"/>
        <v>0.25200572919992625</v>
      </c>
      <c r="T141" s="18"/>
      <c r="U141" s="18"/>
    </row>
    <row r="142" spans="1:21" ht="12.75" x14ac:dyDescent="0.2">
      <c r="A142" s="5">
        <v>43463</v>
      </c>
      <c r="B142" s="9">
        <f>Арсагера!B164/Арсагера!B163-CPI!C164/CPI!C163</f>
        <v>-3.5037806718305808E-2</v>
      </c>
      <c r="C142" s="9">
        <f>MOEX!E164/MOEX!E163-CPI!C164/CPI!C163</f>
        <v>-1.1387789036113261E-2</v>
      </c>
      <c r="P142" s="11">
        <f t="shared" si="12"/>
        <v>1.831757424536774</v>
      </c>
      <c r="Q142" s="11">
        <f t="shared" si="13"/>
        <v>1.8358739477697239</v>
      </c>
      <c r="R142" s="18">
        <f t="shared" ref="R142:S142" si="64">P142/P131-1</f>
        <v>-7.1401976193662509E-2</v>
      </c>
      <c r="S142" s="18">
        <f t="shared" si="64"/>
        <v>0.15838849278298595</v>
      </c>
      <c r="T142" s="18"/>
      <c r="U142" s="18"/>
    </row>
    <row r="143" spans="1:21" ht="12.75" x14ac:dyDescent="0.2">
      <c r="A143" s="5">
        <v>43496</v>
      </c>
      <c r="B143" s="9">
        <f>Арсагера!B165/Арсагера!B164-CPI!C165/CPI!C164</f>
        <v>7.0170687723340341E-2</v>
      </c>
      <c r="C143" s="9">
        <f>MOEX!E165/MOEX!E164-CPI!C165/CPI!C164</f>
        <v>4.4753420195439597E-2</v>
      </c>
      <c r="P143" s="11">
        <f t="shared" si="12"/>
        <v>1.9602931027588542</v>
      </c>
      <c r="Q143" s="11">
        <f t="shared" si="13"/>
        <v>1.9180355859801228</v>
      </c>
      <c r="R143" s="18">
        <f t="shared" ref="R143:S143" si="65">P143/P132-1</f>
        <v>-1.8522008027368031E-2</v>
      </c>
      <c r="S143" s="18">
        <f t="shared" si="65"/>
        <v>0.20538751813309486</v>
      </c>
      <c r="T143" s="18"/>
      <c r="U143" s="18"/>
    </row>
    <row r="144" spans="1:21" ht="12.75" x14ac:dyDescent="0.2">
      <c r="A144" s="5">
        <v>43524</v>
      </c>
      <c r="B144" s="9">
        <f>Арсагера!B166/Арсагера!B165-CPI!C166/CPI!C165</f>
        <v>-2.1448898532924643E-2</v>
      </c>
      <c r="C144" s="9">
        <f>MOEX!E166/MOEX!E165-CPI!C166/CPI!C165</f>
        <v>-9.5877470355729688E-3</v>
      </c>
      <c r="P144" s="11">
        <f t="shared" si="12"/>
        <v>1.9182469749029876</v>
      </c>
      <c r="Q144" s="11">
        <f t="shared" si="13"/>
        <v>1.8996459459765185</v>
      </c>
      <c r="R144" s="18">
        <f t="shared" ref="R144:S144" si="66">P144/P133-1</f>
        <v>-3.4012550547426024E-2</v>
      </c>
      <c r="S144" s="18">
        <f t="shared" si="66"/>
        <v>0.19245491257459491</v>
      </c>
      <c r="T144" s="18"/>
      <c r="U144" s="18"/>
    </row>
    <row r="145" spans="1:21" ht="12.75" x14ac:dyDescent="0.2">
      <c r="A145" s="5">
        <v>43553</v>
      </c>
      <c r="B145" s="9">
        <f>Арсагера!B167/Арсагера!B166-CPI!C167/CPI!C166</f>
        <v>2.8477450259413617E-2</v>
      </c>
      <c r="C145" s="9">
        <f>MOEX!E167/MOEX!E166-CPI!C167/CPI!C166</f>
        <v>4.0069530667996567E-4</v>
      </c>
      <c r="P145" s="11">
        <f t="shared" si="12"/>
        <v>1.972873757716058</v>
      </c>
      <c r="Q145" s="11">
        <f t="shared" si="13"/>
        <v>1.900407125191425</v>
      </c>
      <c r="R145" s="18">
        <f t="shared" ref="R145:S145" si="67">P145/P134-1</f>
        <v>6.5341302952430791E-3</v>
      </c>
      <c r="S145" s="18">
        <f t="shared" si="67"/>
        <v>0.15274281095075337</v>
      </c>
      <c r="T145" s="18"/>
      <c r="U145" s="18"/>
    </row>
    <row r="146" spans="1:21" ht="12.75" x14ac:dyDescent="0.2">
      <c r="A146" s="5">
        <v>43585</v>
      </c>
      <c r="B146" s="9">
        <f>Арсагера!B168/Арсагера!B167-CPI!C168/CPI!C167</f>
        <v>2.0292090728002865E-2</v>
      </c>
      <c r="C146" s="9">
        <f>MOEX!E168/MOEX!E167-CPI!C168/CPI!C167</f>
        <v>2.0853556847704846E-2</v>
      </c>
      <c r="P146" s="11">
        <f t="shared" si="12"/>
        <v>2.0129074910025282</v>
      </c>
      <c r="Q146" s="11">
        <f t="shared" si="13"/>
        <v>1.9400373732103877</v>
      </c>
      <c r="R146" s="18">
        <f t="shared" ref="R146:S146" si="68">P146/P135-1</f>
        <v>4.8820639155522594E-2</v>
      </c>
      <c r="S146" s="18">
        <f t="shared" si="68"/>
        <v>0.18607625896141133</v>
      </c>
      <c r="T146" s="18"/>
      <c r="U146" s="18"/>
    </row>
    <row r="147" spans="1:21" ht="12.75" x14ac:dyDescent="0.2">
      <c r="A147" s="5">
        <v>43616</v>
      </c>
      <c r="B147" s="9">
        <f>Арсагера!B169/Арсагера!B168-CPI!C169/CPI!C168</f>
        <v>2.8740999075805629E-2</v>
      </c>
      <c r="C147" s="9">
        <f>MOEX!E169/MOEX!E168-CPI!C169/CPI!C168</f>
        <v>3.0195166163141884E-2</v>
      </c>
      <c r="P147" s="11">
        <f t="shared" si="12"/>
        <v>2.0707604633411143</v>
      </c>
      <c r="Q147" s="11">
        <f t="shared" si="13"/>
        <v>1.9986171240571806</v>
      </c>
      <c r="R147" s="18">
        <f t="shared" ref="R147:S147" si="69">P147/P136-1</f>
        <v>8.393667581319697E-2</v>
      </c>
      <c r="S147" s="18">
        <f t="shared" si="69"/>
        <v>0.21707503722447363</v>
      </c>
      <c r="T147" s="18"/>
      <c r="U147" s="18"/>
    </row>
    <row r="148" spans="1:21" ht="12.75" x14ac:dyDescent="0.2">
      <c r="A148" s="5">
        <v>43644</v>
      </c>
      <c r="B148" s="9">
        <f>Арсагера!B170/Арсагера!B169-CPI!C170/CPI!C169</f>
        <v>8.1792391574926793E-2</v>
      </c>
      <c r="C148" s="9">
        <f>MOEX!E170/MOEX!E169-CPI!C170/CPI!C169</f>
        <v>5.525298725593375E-2</v>
      </c>
      <c r="P148" s="11">
        <f t="shared" si="12"/>
        <v>2.2401329140165878</v>
      </c>
      <c r="Q148" s="11">
        <f t="shared" si="13"/>
        <v>2.1090466905422032</v>
      </c>
      <c r="R148" s="18">
        <f t="shared" ref="R148:S148" si="70">P148/P137-1</f>
        <v>0.15720272989532758</v>
      </c>
      <c r="S148" s="18">
        <f t="shared" si="70"/>
        <v>0.21101378784552183</v>
      </c>
      <c r="T148" s="18"/>
      <c r="U148" s="18"/>
    </row>
    <row r="149" spans="1:21" ht="12.75" x14ac:dyDescent="0.2">
      <c r="A149" s="5">
        <v>43677</v>
      </c>
      <c r="B149" s="9">
        <f>Арсагера!B171/Арсагера!B170-CPI!C171/CPI!C170</f>
        <v>7.7011603169099274E-3</v>
      </c>
      <c r="C149" s="9">
        <f>MOEX!E171/MOEX!E170-CPI!C171/CPI!C170</f>
        <v>1.3226270904862503E-3</v>
      </c>
      <c r="P149" s="11">
        <f t="shared" si="12"/>
        <v>2.2573845367186163</v>
      </c>
      <c r="Q149" s="11">
        <f t="shared" si="13"/>
        <v>2.1118361728302149</v>
      </c>
      <c r="R149" s="18">
        <f t="shared" ref="R149:S149" si="71">P149/P138-1</f>
        <v>0.21958086483156758</v>
      </c>
      <c r="S149" s="18">
        <f t="shared" si="71"/>
        <v>0.15811546249107788</v>
      </c>
      <c r="T149" s="18"/>
      <c r="U149" s="18"/>
    </row>
    <row r="150" spans="1:21" ht="12.75" x14ac:dyDescent="0.2">
      <c r="A150" s="5">
        <v>43707</v>
      </c>
      <c r="B150" s="9">
        <f>Арсагера!B172/Арсагера!B171-CPI!C172/CPI!C171</f>
        <v>-2.0900728785320011E-2</v>
      </c>
      <c r="C150" s="9">
        <f>MOEX!E172/MOEX!E171-CPI!C172/CPI!C171</f>
        <v>-8.7491334584391955E-3</v>
      </c>
      <c r="P150" s="11">
        <f t="shared" si="12"/>
        <v>2.2102035547524852</v>
      </c>
      <c r="Q150" s="11">
        <f t="shared" si="13"/>
        <v>2.093359436311764</v>
      </c>
      <c r="R150" s="18">
        <f t="shared" ref="R150:S150" si="72">P150/P139-1</f>
        <v>0.12885781580516986</v>
      </c>
      <c r="S150" s="18">
        <f t="shared" si="72"/>
        <v>8.5733939068513454E-2</v>
      </c>
      <c r="T150" s="18"/>
      <c r="U150" s="18"/>
    </row>
    <row r="151" spans="1:21" ht="12.75" x14ac:dyDescent="0.2">
      <c r="A151" s="5">
        <v>43738</v>
      </c>
      <c r="B151" s="9">
        <f>Арсагера!B173/Арсагера!B172-CPI!C173/CPI!C172</f>
        <v>1.2437476152678317E-2</v>
      </c>
      <c r="C151" s="9">
        <f>MOEX!E173/MOEX!E172-CPI!C173/CPI!C172</f>
        <v>1.4214422862245946E-2</v>
      </c>
      <c r="P151" s="11">
        <f t="shared" si="12"/>
        <v>2.2376929087572841</v>
      </c>
      <c r="Q151" s="11">
        <f t="shared" si="13"/>
        <v>2.1231153325421723</v>
      </c>
      <c r="R151" s="18">
        <f t="shared" ref="R151:S151" si="73">P151/P140-1</f>
        <v>0.20086635915360307</v>
      </c>
      <c r="S151" s="18">
        <f t="shared" si="73"/>
        <v>0.15216439903268042</v>
      </c>
      <c r="T151" s="18"/>
      <c r="U151" s="18"/>
    </row>
    <row r="152" spans="1:21" ht="12.75" x14ac:dyDescent="0.2">
      <c r="A152" s="5">
        <v>43769</v>
      </c>
      <c r="B152" s="9">
        <f>Арсагера!B174/Арсагера!B173-CPI!C174/CPI!C173</f>
        <v>2.7201695039784646E-2</v>
      </c>
      <c r="C152" s="9">
        <f>MOEX!E174/MOEX!E173-CPI!C174/CPI!C173</f>
        <v>4.2135122919193302E-2</v>
      </c>
      <c r="P152" s="11">
        <f t="shared" si="12"/>
        <v>2.2985619488539886</v>
      </c>
      <c r="Q152" s="11">
        <f t="shared" si="13"/>
        <v>2.2125730580504608</v>
      </c>
      <c r="R152" s="18">
        <f t="shared" ref="R152:S152" si="74">P152/P141-1</f>
        <v>0.21087287533222265</v>
      </c>
      <c r="S152" s="18">
        <f t="shared" si="74"/>
        <v>0.19146346920805035</v>
      </c>
      <c r="T152" s="18"/>
      <c r="U152" s="18"/>
    </row>
    <row r="153" spans="1:21" ht="12.75" x14ac:dyDescent="0.2">
      <c r="A153" s="5">
        <v>43798</v>
      </c>
      <c r="B153" s="9">
        <f>Арсагера!B175/Арсагера!B174-CPI!C175/CPI!C174</f>
        <v>1.0332075303215449E-2</v>
      </c>
      <c r="C153" s="9">
        <f>MOEX!E175/MOEX!E174-CPI!C175/CPI!C174</f>
        <v>7.7652403592183283E-3</v>
      </c>
      <c r="P153" s="11">
        <f t="shared" si="12"/>
        <v>2.3223108639986538</v>
      </c>
      <c r="Q153" s="11">
        <f t="shared" si="13"/>
        <v>2.2297542196585534</v>
      </c>
      <c r="R153" s="18">
        <f t="shared" ref="R153:S153" si="75">P153/P142-1</f>
        <v>0.26780480476880508</v>
      </c>
      <c r="S153" s="18">
        <f t="shared" si="75"/>
        <v>0.21454646838217162</v>
      </c>
      <c r="T153" s="18"/>
      <c r="U153" s="18"/>
    </row>
    <row r="154" spans="1:21" ht="12.75" x14ac:dyDescent="0.2">
      <c r="A154" s="5">
        <v>43829</v>
      </c>
      <c r="B154" s="9">
        <f>Арсагера!B176/Арсагера!B175-CPI!C176/CPI!C175</f>
        <v>3.7755657330969861E-2</v>
      </c>
      <c r="C154" s="9">
        <f>MOEX!E176/MOEX!E175-CPI!C176/CPI!C175</f>
        <v>5.1914898065865023E-2</v>
      </c>
      <c r="P154" s="11">
        <f t="shared" si="12"/>
        <v>2.4099912371957757</v>
      </c>
      <c r="Q154" s="11">
        <f t="shared" si="13"/>
        <v>2.3455116826840596</v>
      </c>
      <c r="R154" s="18">
        <f t="shared" ref="R154:S154" si="76">P154/P143-1</f>
        <v>0.22940351818002669</v>
      </c>
      <c r="S154" s="18">
        <f t="shared" si="76"/>
        <v>0.22287182773279723</v>
      </c>
      <c r="T154" s="18"/>
      <c r="U154" s="18"/>
    </row>
    <row r="155" spans="1:21" ht="12.75" x14ac:dyDescent="0.2">
      <c r="A155" s="5">
        <v>43861</v>
      </c>
      <c r="B155" s="9">
        <f>Арсагера!B177/Арсагера!B176-CPI!C177/CPI!C176</f>
        <v>2.9572788827761265E-2</v>
      </c>
      <c r="C155" s="9">
        <f>MOEX!E177/MOEX!E176-CPI!C177/CPI!C176</f>
        <v>-4.1980982567353387E-3</v>
      </c>
      <c r="P155" s="11">
        <f t="shared" si="12"/>
        <v>2.4812613991301213</v>
      </c>
      <c r="Q155" s="11">
        <f t="shared" si="13"/>
        <v>2.3356649941778311</v>
      </c>
      <c r="R155" s="18">
        <f t="shared" ref="R155:S155" si="77">P155/P144-1</f>
        <v>0.29350465898980893</v>
      </c>
      <c r="S155" s="18">
        <f t="shared" si="77"/>
        <v>0.22952648051328106</v>
      </c>
      <c r="T155" s="18"/>
      <c r="U155" s="18"/>
    </row>
    <row r="156" spans="1:21" ht="12.75" x14ac:dyDescent="0.2">
      <c r="A156" s="5">
        <v>43889</v>
      </c>
      <c r="B156" s="9">
        <f>Арсагера!B178/Арсагера!B177-CPI!C178/CPI!C177</f>
        <v>-0.10172128375231471</v>
      </c>
      <c r="C156" s="9">
        <f>MOEX!E178/MOEX!E177-CPI!C178/CPI!C177</f>
        <v>-8.5923340598375364E-2</v>
      </c>
      <c r="P156" s="11">
        <f t="shared" ref="P156:P170" si="78">P155*(1+B156)</f>
        <v>2.2288643042855409</v>
      </c>
      <c r="Q156" s="11">
        <f t="shared" ref="Q156:Q170" si="79">Q155*(1+C156)</f>
        <v>2.1349768553593869</v>
      </c>
      <c r="R156" s="18">
        <f t="shared" ref="R156:S156" si="80">P156/P145-1</f>
        <v>0.12975515821439898</v>
      </c>
      <c r="S156" s="18">
        <f t="shared" si="80"/>
        <v>0.12343130430240534</v>
      </c>
      <c r="T156" s="18"/>
      <c r="U156" s="18"/>
    </row>
    <row r="157" spans="1:21" ht="12.75" x14ac:dyDescent="0.2">
      <c r="A157" s="5">
        <v>43921</v>
      </c>
      <c r="B157" s="9">
        <f>Арсагера!B179/Арсагера!B178-CPI!C179/CPI!C178</f>
        <v>-0.15362178268856541</v>
      </c>
      <c r="C157" s="9">
        <f>MOEX!E179/MOEX!E178-CPI!C179/CPI!C178</f>
        <v>-8.195788336933052E-2</v>
      </c>
      <c r="P157" s="11">
        <f t="shared" si="78"/>
        <v>1.886462196490287</v>
      </c>
      <c r="Q157" s="11">
        <f t="shared" si="79"/>
        <v>1.9599986712516222</v>
      </c>
      <c r="R157" s="18">
        <f t="shared" ref="R157:S157" si="81">P157/P146-1</f>
        <v>-6.2817240771092298E-2</v>
      </c>
      <c r="S157" s="18">
        <f t="shared" si="81"/>
        <v>1.028913067185E-2</v>
      </c>
      <c r="T157" s="18"/>
      <c r="U157" s="18"/>
    </row>
    <row r="158" spans="1:21" ht="12.75" x14ac:dyDescent="0.2">
      <c r="A158" s="5">
        <v>43951</v>
      </c>
      <c r="B158" s="9">
        <f>Арсагера!B180/Арсагера!B179-CPI!C180/CPI!C179</f>
        <v>8.7620535132390431E-2</v>
      </c>
      <c r="C158" s="9">
        <f>MOEX!E180/MOEX!E179-CPI!C180/CPI!C179</f>
        <v>2.0114405986903838E-2</v>
      </c>
      <c r="P158" s="11">
        <f t="shared" si="78"/>
        <v>2.0517550236537905</v>
      </c>
      <c r="Q158" s="11">
        <f t="shared" si="79"/>
        <v>1.9994228802589693</v>
      </c>
      <c r="R158" s="18">
        <f t="shared" ref="R158:S158" si="82">P158/P147-1</f>
        <v>-9.1780000747450075E-3</v>
      </c>
      <c r="S158" s="18">
        <f t="shared" si="82"/>
        <v>4.0315685885494723E-4</v>
      </c>
      <c r="T158" s="18"/>
      <c r="U158" s="18"/>
    </row>
    <row r="159" spans="1:21" ht="12.75" x14ac:dyDescent="0.2">
      <c r="A159" s="5">
        <v>43980</v>
      </c>
      <c r="B159" s="9">
        <f>Арсагера!B181/Арсагера!B180-CPI!C181/CPI!C180</f>
        <v>5.0668033175643723E-2</v>
      </c>
      <c r="C159" s="9">
        <f>MOEX!E181/MOEX!E180-CPI!C181/CPI!C180</f>
        <v>3.5503524729960212E-2</v>
      </c>
      <c r="P159" s="11">
        <f t="shared" si="78"/>
        <v>2.1557134152605744</v>
      </c>
      <c r="Q159" s="11">
        <f t="shared" si="79"/>
        <v>2.0704094399338917</v>
      </c>
      <c r="R159" s="18">
        <f t="shared" ref="R159:S159" si="83">P159/P148-1</f>
        <v>-3.7685040127662828E-2</v>
      </c>
      <c r="S159" s="18">
        <f t="shared" si="83"/>
        <v>-1.8319770150929338E-2</v>
      </c>
      <c r="T159" s="18"/>
      <c r="U159" s="18"/>
    </row>
    <row r="160" spans="1:21" ht="12.75" x14ac:dyDescent="0.2">
      <c r="A160" s="5">
        <v>44012</v>
      </c>
      <c r="B160" s="9">
        <f>Арсагера!B182/Арсагера!B181-CPI!C182/CPI!C181</f>
        <v>2.4711451971543896E-2</v>
      </c>
      <c r="C160" s="9">
        <f>MOEX!E182/MOEX!E181-CPI!C182/CPI!C181</f>
        <v>-2.6380681195926625E-3</v>
      </c>
      <c r="P160" s="11">
        <f t="shared" si="78"/>
        <v>2.208984223786199</v>
      </c>
      <c r="Q160" s="11">
        <f t="shared" si="79"/>
        <v>2.0649475587958985</v>
      </c>
      <c r="R160" s="18">
        <f t="shared" ref="R160:S160" si="84">P160/P149-1</f>
        <v>-2.1440880871263945E-2</v>
      </c>
      <c r="S160" s="18">
        <f t="shared" si="84"/>
        <v>-2.2202770573570452E-2</v>
      </c>
      <c r="T160" s="18"/>
      <c r="U160" s="18"/>
    </row>
    <row r="161" spans="1:21" ht="12.75" x14ac:dyDescent="0.2">
      <c r="A161" s="5">
        <v>44043</v>
      </c>
      <c r="B161" s="9">
        <f>Арсагера!B183/Арсагера!B182-CPI!C183/CPI!C182</f>
        <v>4.3161884868080813E-2</v>
      </c>
      <c r="C161" s="9">
        <f>MOEX!E183/MOEX!E182-CPI!C183/CPI!C182</f>
        <v>4.8652952777473724E-2</v>
      </c>
      <c r="P161" s="11">
        <f t="shared" si="78"/>
        <v>2.3043281465286656</v>
      </c>
      <c r="Q161" s="11">
        <f t="shared" si="79"/>
        <v>2.165413354861955</v>
      </c>
      <c r="R161" s="18">
        <f t="shared" ref="R161:S161" si="85">P161/P150-1</f>
        <v>4.2586390549318009E-2</v>
      </c>
      <c r="S161" s="18">
        <f t="shared" si="85"/>
        <v>3.4420232522103689E-2</v>
      </c>
      <c r="T161" s="18"/>
      <c r="U161" s="18"/>
    </row>
    <row r="162" spans="1:21" ht="12.75" x14ac:dyDescent="0.2">
      <c r="A162" s="5">
        <v>44074</v>
      </c>
      <c r="B162" s="9">
        <f>Арсагера!B184/Арсагера!B183-CPI!C184/CPI!C183</f>
        <v>1.0074657810135279E-2</v>
      </c>
      <c r="C162" s="9">
        <f>MOEX!E184/MOEX!E183-CPI!C184/CPI!C183</f>
        <v>9.0431323544725162E-3</v>
      </c>
      <c r="P162" s="11">
        <f t="shared" si="78"/>
        <v>2.327543464087205</v>
      </c>
      <c r="Q162" s="11">
        <f t="shared" si="79"/>
        <v>2.1849954744321138</v>
      </c>
      <c r="R162" s="18">
        <f t="shared" ref="R162:S162" si="86">P162/P151-1</f>
        <v>4.0153210915710558E-2</v>
      </c>
      <c r="S162" s="18">
        <f t="shared" si="86"/>
        <v>2.9145916352950829E-2</v>
      </c>
      <c r="T162" s="18"/>
      <c r="U162" s="18"/>
    </row>
    <row r="163" spans="1:21" ht="12.75" x14ac:dyDescent="0.2">
      <c r="A163" s="5">
        <v>44104</v>
      </c>
      <c r="B163" s="9">
        <f>Арсагера!B185/Арсагера!B184-CPI!C185/CPI!C184</f>
        <v>-1.066813348141904E-2</v>
      </c>
      <c r="C163" s="9">
        <f>MOEX!E185/MOEX!E184-CPI!C185/CPI!C184</f>
        <v>4.7264298988229925E-3</v>
      </c>
      <c r="P163" s="11">
        <f t="shared" si="78"/>
        <v>2.3027129197285183</v>
      </c>
      <c r="Q163" s="11">
        <f t="shared" si="79"/>
        <v>2.1953227023712629</v>
      </c>
      <c r="R163" s="18">
        <f t="shared" ref="R163:S163" si="87">P163/P152-1</f>
        <v>1.8058990651086404E-3</v>
      </c>
      <c r="S163" s="18">
        <f t="shared" si="87"/>
        <v>-7.7965134829931504E-3</v>
      </c>
      <c r="T163" s="18"/>
      <c r="U163" s="18"/>
    </row>
    <row r="164" spans="1:21" ht="12.75" x14ac:dyDescent="0.2">
      <c r="A164" s="5">
        <v>44134</v>
      </c>
      <c r="B164" s="9">
        <f>Арсагера!B186/Арсагера!B185-CPI!C186/CPI!C185</f>
        <v>-4.588784474502583E-2</v>
      </c>
      <c r="C164" s="9">
        <f>MOEX!E186/MOEX!E185-CPI!C186/CPI!C185</f>
        <v>-3.4325706940874001E-2</v>
      </c>
      <c r="P164" s="11">
        <f t="shared" si="78"/>
        <v>2.1970463867756509</v>
      </c>
      <c r="Q164" s="11">
        <f t="shared" si="79"/>
        <v>2.1199666986490193</v>
      </c>
      <c r="R164" s="18">
        <f t="shared" ref="R164:S164" si="88">P164/P153-1</f>
        <v>-5.3939581976255035E-2</v>
      </c>
      <c r="S164" s="18">
        <f t="shared" si="88"/>
        <v>-4.9237498932212409E-2</v>
      </c>
      <c r="T164" s="18"/>
      <c r="U164" s="18"/>
    </row>
    <row r="165" spans="1:21" ht="12.75" x14ac:dyDescent="0.2">
      <c r="A165" s="5">
        <v>44165</v>
      </c>
      <c r="B165" s="9">
        <f>Арсагера!B187/Арсагера!B186-CPI!C187/CPI!C186</f>
        <v>0.16712658651654611</v>
      </c>
      <c r="C165" s="9">
        <f>MOEX!E187/MOEX!E186-CPI!C187/CPI!C186</f>
        <v>0.12414138662143537</v>
      </c>
      <c r="P165" s="11">
        <f t="shared" si="78"/>
        <v>2.5642312498159767</v>
      </c>
      <c r="Q165" s="11">
        <f t="shared" si="79"/>
        <v>2.3831423042105753</v>
      </c>
      <c r="R165" s="18">
        <f t="shared" ref="R165:S165" si="89">P165/P154-1</f>
        <v>6.4000237942637428E-2</v>
      </c>
      <c r="S165" s="18">
        <f t="shared" si="89"/>
        <v>1.6043672604288073E-2</v>
      </c>
      <c r="T165" s="18"/>
      <c r="U165" s="18"/>
    </row>
    <row r="166" spans="1:21" ht="12.75" x14ac:dyDescent="0.2">
      <c r="A166" s="5">
        <v>44195</v>
      </c>
      <c r="B166" s="9">
        <f>Арсагера!B188/Арсагера!B187-CPI!C188/CPI!C187</f>
        <v>4.4780827928581957E-2</v>
      </c>
      <c r="C166" s="9">
        <f>MOEX!E188/MOEX!E187-CPI!C188/CPI!C187</f>
        <v>7.7821263236810267E-2</v>
      </c>
      <c r="P166" s="11">
        <f t="shared" si="78"/>
        <v>2.6790596481830788</v>
      </c>
      <c r="Q166" s="11">
        <f t="shared" si="79"/>
        <v>2.5686014487973252</v>
      </c>
      <c r="R166" s="18">
        <f t="shared" ref="R166:S166" si="90">P166/P155-1</f>
        <v>7.9716812231996892E-2</v>
      </c>
      <c r="S166" s="18">
        <f t="shared" si="90"/>
        <v>9.9730250357024763E-2</v>
      </c>
      <c r="T166" s="18"/>
      <c r="U166" s="18"/>
    </row>
    <row r="167" spans="1:21" ht="12.75" x14ac:dyDescent="0.2">
      <c r="A167" s="5">
        <v>44225</v>
      </c>
      <c r="B167" s="9">
        <f>Арсагера!B189/Арсагера!B188-CPI!C189/CPI!C188</f>
        <v>6.168312975041168E-5</v>
      </c>
      <c r="C167" s="9">
        <f>MOEX!E189/MOEX!E188-CPI!C189/CPI!C188</f>
        <v>8.9275237273511721E-4</v>
      </c>
      <c r="P167" s="11">
        <f t="shared" si="78"/>
        <v>2.6792249009669669</v>
      </c>
      <c r="Q167" s="11">
        <f t="shared" si="79"/>
        <v>2.5708945738353499</v>
      </c>
      <c r="R167" s="18">
        <f t="shared" ref="R167:S167" si="91">P167/P156-1</f>
        <v>0.20205832890566588</v>
      </c>
      <c r="S167" s="18">
        <f t="shared" si="91"/>
        <v>0.20417913073937455</v>
      </c>
      <c r="T167" s="18"/>
      <c r="U167" s="18"/>
    </row>
    <row r="168" spans="1:21" ht="12.75" x14ac:dyDescent="0.2">
      <c r="A168" s="5">
        <v>44253</v>
      </c>
      <c r="B168" s="9">
        <f>Арсагера!B190/Арсагера!B189-CPI!C190/CPI!C189</f>
        <v>2.5221284271284228E-2</v>
      </c>
      <c r="C168" s="9">
        <f>MOEX!E190/MOEX!E189-CPI!C190/CPI!C189</f>
        <v>1.2408939886966897E-2</v>
      </c>
      <c r="P168" s="11">
        <f t="shared" si="78"/>
        <v>2.7467983938209581</v>
      </c>
      <c r="Q168" s="11">
        <f t="shared" si="79"/>
        <v>2.6027966500578024</v>
      </c>
      <c r="R168" s="18">
        <f t="shared" ref="R168:S168" si="92">P168/P157-1</f>
        <v>0.45605801109150446</v>
      </c>
      <c r="S168" s="18">
        <f t="shared" si="92"/>
        <v>0.32795837478588696</v>
      </c>
      <c r="T168" s="18"/>
      <c r="U168" s="18"/>
    </row>
    <row r="169" spans="1:21" ht="12.75" x14ac:dyDescent="0.2">
      <c r="A169" s="5">
        <v>44286</v>
      </c>
      <c r="B169" s="9">
        <f>Арсагера!B191/Арсагера!B190-CPI!C191/CPI!C190</f>
        <v>4.4878330105970532E-2</v>
      </c>
      <c r="C169" s="9">
        <f>MOEX!E191/MOEX!E190-CPI!C191/CPI!C190</f>
        <v>6.5667920094007126E-2</v>
      </c>
      <c r="P169" s="11">
        <f t="shared" si="78"/>
        <v>2.8700701188734046</v>
      </c>
      <c r="Q169" s="11">
        <f t="shared" si="79"/>
        <v>2.7737168924947477</v>
      </c>
      <c r="R169" s="18">
        <f t="shared" ref="R169:S169" si="93">P169/P158-1</f>
        <v>0.39883664754593773</v>
      </c>
      <c r="S169" s="18">
        <f t="shared" si="93"/>
        <v>0.3872587534536418</v>
      </c>
      <c r="T169" s="18"/>
      <c r="U169" s="18"/>
    </row>
    <row r="170" spans="1:21" ht="12.75" x14ac:dyDescent="0.2">
      <c r="A170" s="5">
        <v>44316</v>
      </c>
      <c r="B170" s="9">
        <f>Арсагера!B192/Арсагера!B191-CPI!C192/CPI!C191</f>
        <v>-7.3269292531084051E-3</v>
      </c>
      <c r="C170" s="9">
        <f>MOEX!E192/MOEX!E191-CPI!C192/CPI!C191</f>
        <v>3.8281800391388732E-3</v>
      </c>
      <c r="P170" s="11">
        <f t="shared" si="78"/>
        <v>2.8490413181609586</v>
      </c>
      <c r="Q170" s="11">
        <f t="shared" si="79"/>
        <v>2.7843351801368184</v>
      </c>
      <c r="R170" s="18">
        <f t="shared" ref="R170:S170" si="94">P170/P159-1</f>
        <v>0.32162341153152663</v>
      </c>
      <c r="S170" s="18">
        <f t="shared" si="94"/>
        <v>0.34482345686451388</v>
      </c>
      <c r="T170" s="18"/>
      <c r="U170" s="18"/>
    </row>
    <row r="171" spans="1:21" ht="12.75" x14ac:dyDescent="0.2">
      <c r="A171" s="5">
        <v>44347</v>
      </c>
      <c r="B171" s="9">
        <f>Арсагера!B193/Арсагера!B192-CPI!C193/CPI!C192</f>
        <v>3.3141720476425496E-2</v>
      </c>
      <c r="C171" s="9">
        <f>MOEX!E193/MOEX!E192-CPI!C193/CPI!C192</f>
        <v>4.8655202356954863E-2</v>
      </c>
      <c r="P171" s="11"/>
      <c r="Q171" s="11"/>
      <c r="R171" s="18"/>
      <c r="S171" s="18"/>
      <c r="T171" s="18"/>
      <c r="U171" s="18"/>
    </row>
    <row r="172" spans="1:21" ht="12.75" x14ac:dyDescent="0.2">
      <c r="A172" s="5"/>
      <c r="B172" s="9"/>
      <c r="C172" s="9"/>
      <c r="P172" s="11"/>
      <c r="Q172" s="11"/>
      <c r="R172" s="18"/>
      <c r="S172" s="18"/>
      <c r="T172" s="18"/>
      <c r="U172" s="18"/>
    </row>
    <row r="173" spans="1:21" ht="12.75" x14ac:dyDescent="0.2">
      <c r="A173" s="5"/>
      <c r="B173" s="9"/>
      <c r="C173" s="9"/>
      <c r="P173" s="11"/>
      <c r="Q173" s="11"/>
      <c r="R173" s="18"/>
      <c r="S173" s="18"/>
      <c r="T173" s="18"/>
      <c r="U173" s="18"/>
    </row>
    <row r="174" spans="1:21" ht="12.75" x14ac:dyDescent="0.2">
      <c r="A174" s="5"/>
      <c r="B174" s="9"/>
      <c r="C174" s="9"/>
      <c r="P174" s="11"/>
      <c r="Q174" s="11"/>
      <c r="R174" s="18"/>
      <c r="S174" s="18"/>
      <c r="T174" s="18"/>
      <c r="U174" s="18"/>
    </row>
    <row r="175" spans="1:21" ht="12.75" x14ac:dyDescent="0.2">
      <c r="A175" s="5"/>
      <c r="B175" s="9"/>
      <c r="C175" s="9"/>
      <c r="P175" s="11"/>
      <c r="Q175" s="11"/>
      <c r="R175" s="18"/>
      <c r="S175" s="18"/>
      <c r="T175" s="18"/>
      <c r="U175" s="18"/>
    </row>
    <row r="176" spans="1:21" ht="12.75" x14ac:dyDescent="0.2">
      <c r="A176" s="5"/>
      <c r="B176" s="9"/>
      <c r="C176" s="9"/>
      <c r="P176" s="11"/>
      <c r="Q176" s="11"/>
      <c r="R176" s="18"/>
      <c r="S176" s="18"/>
      <c r="T176" s="18"/>
      <c r="U176" s="18"/>
    </row>
    <row r="177" spans="1:21" ht="12.75" x14ac:dyDescent="0.2">
      <c r="A177" s="5"/>
      <c r="B177" s="9"/>
      <c r="C177" s="9"/>
      <c r="P177" s="11"/>
      <c r="Q177" s="11"/>
      <c r="R177" s="18"/>
      <c r="S177" s="18"/>
      <c r="T177" s="18"/>
      <c r="U177" s="18"/>
    </row>
    <row r="178" spans="1:21" ht="12.75" x14ac:dyDescent="0.2">
      <c r="A178" s="5"/>
      <c r="B178" s="9"/>
      <c r="C178" s="9"/>
      <c r="P178" s="11"/>
      <c r="Q178" s="11"/>
      <c r="R178" s="18"/>
      <c r="S178" s="18"/>
      <c r="T178" s="18"/>
      <c r="U178" s="18"/>
    </row>
    <row r="179" spans="1:21" ht="12.75" x14ac:dyDescent="0.2">
      <c r="A179" s="5"/>
      <c r="B179" s="9"/>
      <c r="C179" s="9"/>
      <c r="P179" s="11"/>
      <c r="Q179" s="11"/>
      <c r="R179" s="18"/>
      <c r="S179" s="18"/>
      <c r="T179" s="18"/>
      <c r="U179" s="18"/>
    </row>
    <row r="180" spans="1:21" ht="12.75" x14ac:dyDescent="0.2">
      <c r="A180" s="5"/>
      <c r="B180" s="9"/>
      <c r="C180" s="9"/>
      <c r="P180" s="11"/>
      <c r="Q180" s="11"/>
      <c r="R180" s="18"/>
      <c r="S180" s="18"/>
      <c r="T180" s="18"/>
      <c r="U180" s="18"/>
    </row>
    <row r="181" spans="1:21" ht="12.75" x14ac:dyDescent="0.2">
      <c r="A181" s="5"/>
      <c r="B181" s="9"/>
      <c r="C181" s="9"/>
      <c r="P181" s="11"/>
      <c r="Q181" s="11"/>
      <c r="R181" s="18"/>
      <c r="S181" s="18"/>
      <c r="T181" s="18"/>
      <c r="U181" s="18"/>
    </row>
    <row r="182" spans="1:21" ht="12.75" x14ac:dyDescent="0.2">
      <c r="A182" s="5"/>
      <c r="B182" s="9"/>
      <c r="C182" s="9"/>
      <c r="P182" s="11"/>
      <c r="Q182" s="11"/>
      <c r="R182" s="18"/>
      <c r="S182" s="18"/>
      <c r="T182" s="18"/>
      <c r="U182" s="18"/>
    </row>
    <row r="183" spans="1:21" ht="12.75" x14ac:dyDescent="0.2">
      <c r="A183" s="5"/>
      <c r="B183" s="9"/>
      <c r="C183" s="9"/>
      <c r="P183" s="11"/>
      <c r="Q183" s="11"/>
      <c r="R183" s="18"/>
      <c r="S183" s="18"/>
      <c r="T183" s="18"/>
      <c r="U183" s="18"/>
    </row>
    <row r="184" spans="1:21" ht="12.75" x14ac:dyDescent="0.2">
      <c r="A184" s="5"/>
      <c r="B184" s="9"/>
      <c r="C184" s="9"/>
      <c r="P184" s="11"/>
      <c r="Q184" s="11"/>
      <c r="R184" s="18"/>
      <c r="S184" s="18"/>
      <c r="T184" s="18"/>
      <c r="U184" s="18"/>
    </row>
    <row r="185" spans="1:21" ht="12.75" x14ac:dyDescent="0.2">
      <c r="A185" s="5"/>
      <c r="B185" s="9"/>
      <c r="C185" s="9"/>
      <c r="P185" s="11"/>
      <c r="Q185" s="11"/>
      <c r="R185" s="18"/>
      <c r="S185" s="18"/>
      <c r="T185" s="18"/>
      <c r="U185" s="18"/>
    </row>
    <row r="186" spans="1:21" ht="12.75" x14ac:dyDescent="0.2">
      <c r="A186" s="5"/>
      <c r="B186" s="9"/>
      <c r="C186" s="9"/>
      <c r="P186" s="11"/>
      <c r="Q186" s="11"/>
      <c r="R186" s="18"/>
      <c r="S186" s="18"/>
      <c r="T186" s="18"/>
      <c r="U186" s="18"/>
    </row>
    <row r="187" spans="1:21" ht="12.75" x14ac:dyDescent="0.2">
      <c r="A187" s="5"/>
      <c r="B187" s="9"/>
      <c r="C187" s="9"/>
      <c r="P187" s="11"/>
      <c r="Q187" s="11"/>
      <c r="R187" s="18"/>
      <c r="S187" s="18"/>
      <c r="T187" s="18"/>
      <c r="U187" s="18"/>
    </row>
    <row r="188" spans="1:21" ht="12.75" x14ac:dyDescent="0.2">
      <c r="A188" s="5"/>
      <c r="B188" s="9"/>
      <c r="C188" s="9"/>
      <c r="P188" s="11"/>
      <c r="Q188" s="11"/>
      <c r="R188" s="18"/>
      <c r="S188" s="18"/>
      <c r="T188" s="18"/>
      <c r="U188" s="18"/>
    </row>
    <row r="189" spans="1:21" ht="12.75" x14ac:dyDescent="0.2">
      <c r="A189" s="5"/>
      <c r="B189" s="9"/>
      <c r="C189" s="9"/>
      <c r="P189" s="11"/>
      <c r="Q189" s="11"/>
      <c r="R189" s="18"/>
      <c r="S189" s="18"/>
      <c r="T189" s="18"/>
      <c r="U189" s="18"/>
    </row>
    <row r="190" spans="1:21" ht="12.75" x14ac:dyDescent="0.2">
      <c r="A190" s="5"/>
      <c r="B190" s="9"/>
      <c r="C190" s="9"/>
      <c r="P190" s="11"/>
      <c r="Q190" s="11"/>
      <c r="R190" s="18"/>
      <c r="S190" s="18"/>
      <c r="T190" s="18"/>
      <c r="U190" s="18"/>
    </row>
    <row r="191" spans="1:21" ht="12.75" x14ac:dyDescent="0.2">
      <c r="A191" s="5"/>
      <c r="B191" s="9"/>
      <c r="C191" s="9"/>
      <c r="P191" s="11"/>
      <c r="Q191" s="11"/>
      <c r="R191" s="18"/>
      <c r="S191" s="18"/>
      <c r="T191" s="18"/>
      <c r="U191" s="18"/>
    </row>
    <row r="192" spans="1:21" ht="12.75" x14ac:dyDescent="0.2">
      <c r="A192" s="5"/>
      <c r="B192" s="9"/>
      <c r="C192" s="9"/>
      <c r="P192" s="11"/>
      <c r="Q192" s="11"/>
      <c r="R192" s="18"/>
      <c r="S192" s="18"/>
      <c r="T192" s="18"/>
      <c r="U192" s="18"/>
    </row>
    <row r="193" spans="1:21" ht="12.75" x14ac:dyDescent="0.2">
      <c r="A193" s="4"/>
      <c r="B193" s="9"/>
      <c r="C193" s="9"/>
      <c r="P193" s="11"/>
      <c r="Q193" s="11"/>
      <c r="R193" s="18"/>
      <c r="S193" s="18"/>
      <c r="T193" s="18"/>
      <c r="U193" s="18"/>
    </row>
    <row r="194" spans="1:21" ht="12.75" x14ac:dyDescent="0.2">
      <c r="A194" s="5"/>
      <c r="B194" s="9"/>
      <c r="C194" s="9"/>
      <c r="P194" s="11"/>
      <c r="Q194" s="11"/>
    </row>
    <row r="195" spans="1:21" ht="12.75" x14ac:dyDescent="0.2">
      <c r="A195" s="5"/>
      <c r="B195" s="9"/>
      <c r="C195" s="9"/>
      <c r="P195" s="11"/>
      <c r="Q195" s="11"/>
    </row>
    <row r="196" spans="1:21" ht="12.75" x14ac:dyDescent="0.2">
      <c r="A196" s="5"/>
      <c r="B196" s="9"/>
      <c r="C196" s="9"/>
      <c r="P196" s="11"/>
      <c r="Q196" s="11"/>
    </row>
    <row r="197" spans="1:21" ht="12.75" x14ac:dyDescent="0.2">
      <c r="A197" s="5"/>
      <c r="B197" s="9"/>
      <c r="C197" s="9"/>
      <c r="P197" s="11"/>
      <c r="Q197" s="11"/>
    </row>
    <row r="198" spans="1:21" ht="12.75" x14ac:dyDescent="0.2">
      <c r="A198" s="5"/>
      <c r="B198" s="9"/>
      <c r="C198" s="9"/>
      <c r="P198" s="11"/>
      <c r="Q198" s="11"/>
    </row>
    <row r="199" spans="1:21" ht="12.75" x14ac:dyDescent="0.2">
      <c r="A199" s="5"/>
      <c r="B199" s="9"/>
      <c r="C199" s="9"/>
      <c r="P199" s="11"/>
      <c r="Q199" s="11"/>
    </row>
    <row r="200" spans="1:21" ht="12.75" x14ac:dyDescent="0.2">
      <c r="A200" s="5"/>
      <c r="B200" s="9"/>
      <c r="C200" s="9"/>
      <c r="P200" s="11"/>
      <c r="Q200" s="11"/>
    </row>
    <row r="201" spans="1:21" ht="12.75" x14ac:dyDescent="0.2">
      <c r="A201" s="5"/>
      <c r="B201" s="9"/>
      <c r="C201" s="9"/>
      <c r="P201" s="11"/>
      <c r="Q201" s="11"/>
    </row>
    <row r="202" spans="1:21" ht="12.75" x14ac:dyDescent="0.2">
      <c r="A202" s="5"/>
      <c r="B202" s="9"/>
      <c r="C202" s="9"/>
      <c r="P202" s="11"/>
      <c r="Q202" s="11"/>
    </row>
    <row r="203" spans="1:21" ht="12.75" x14ac:dyDescent="0.2">
      <c r="A203" s="5"/>
      <c r="B203" s="9"/>
      <c r="C203" s="9"/>
      <c r="P203" s="11"/>
      <c r="Q203" s="11"/>
    </row>
    <row r="204" spans="1:21" ht="12.75" x14ac:dyDescent="0.2">
      <c r="A204" s="5"/>
      <c r="B204" s="9"/>
      <c r="C204" s="9"/>
      <c r="P204" s="11"/>
      <c r="Q204" s="11"/>
    </row>
    <row r="205" spans="1:21" ht="12.75" x14ac:dyDescent="0.2">
      <c r="A205" s="5"/>
      <c r="B205" s="9"/>
      <c r="C205" s="9"/>
      <c r="P205" s="11"/>
      <c r="Q205" s="11"/>
    </row>
    <row r="206" spans="1:21" ht="12.75" x14ac:dyDescent="0.2">
      <c r="A206" s="5"/>
      <c r="B206" s="9"/>
      <c r="C206" s="9"/>
      <c r="P206" s="11"/>
      <c r="Q206" s="11"/>
    </row>
    <row r="207" spans="1:21" ht="12.75" x14ac:dyDescent="0.2">
      <c r="A207" s="5"/>
      <c r="B207" s="9"/>
      <c r="C207" s="9"/>
      <c r="P207" s="11"/>
      <c r="Q207" s="11"/>
    </row>
    <row r="208" spans="1:21" ht="12.75" x14ac:dyDescent="0.2">
      <c r="A208" s="5"/>
      <c r="B208" s="9"/>
      <c r="C208" s="9"/>
      <c r="P208" s="11"/>
      <c r="Q208" s="11"/>
    </row>
    <row r="209" spans="1:17" ht="12.75" x14ac:dyDescent="0.2">
      <c r="A209" s="5"/>
      <c r="B209" s="9"/>
      <c r="C209" s="9"/>
      <c r="P209" s="11"/>
      <c r="Q209" s="11"/>
    </row>
    <row r="210" spans="1:17" ht="12.75" x14ac:dyDescent="0.2">
      <c r="A210" s="5"/>
      <c r="B210" s="9"/>
      <c r="C210" s="9"/>
      <c r="P210" s="11"/>
      <c r="Q210" s="11"/>
    </row>
    <row r="211" spans="1:17" ht="12.75" x14ac:dyDescent="0.2">
      <c r="A211" s="5"/>
      <c r="B211" s="9"/>
      <c r="C211" s="9"/>
      <c r="P211" s="11"/>
      <c r="Q211" s="11"/>
    </row>
    <row r="212" spans="1:17" ht="12.75" x14ac:dyDescent="0.2">
      <c r="A212" s="5"/>
      <c r="B212" s="9"/>
      <c r="C212" s="9"/>
      <c r="P212" s="11"/>
      <c r="Q212" s="11"/>
    </row>
    <row r="213" spans="1:17" ht="12.75" x14ac:dyDescent="0.2">
      <c r="A213" s="5"/>
      <c r="B213" s="9"/>
      <c r="C213" s="9"/>
      <c r="P213" s="11"/>
      <c r="Q213" s="11"/>
    </row>
    <row r="214" spans="1:17" ht="12.75" x14ac:dyDescent="0.2">
      <c r="A214" s="5"/>
      <c r="B214" s="9"/>
      <c r="C214" s="9"/>
      <c r="P214" s="11"/>
      <c r="Q214" s="11"/>
    </row>
    <row r="215" spans="1:17" ht="12.75" x14ac:dyDescent="0.2">
      <c r="A215" s="5"/>
      <c r="B215" s="9"/>
      <c r="C215" s="9"/>
      <c r="P215" s="11"/>
      <c r="Q215" s="11"/>
    </row>
    <row r="216" spans="1:17" ht="12.75" x14ac:dyDescent="0.2">
      <c r="A216" s="5"/>
      <c r="B216" s="9"/>
      <c r="C216" s="9"/>
      <c r="P216" s="11"/>
      <c r="Q216" s="11"/>
    </row>
    <row r="217" spans="1:17" ht="12.75" x14ac:dyDescent="0.2">
      <c r="A217" s="5"/>
      <c r="B217" s="9"/>
      <c r="C217" s="9"/>
      <c r="P217" s="11"/>
      <c r="Q217" s="11"/>
    </row>
    <row r="218" spans="1:17" ht="12.75" x14ac:dyDescent="0.2">
      <c r="A218" s="5"/>
      <c r="B218" s="9"/>
      <c r="C218" s="9"/>
      <c r="P218" s="11"/>
      <c r="Q218" s="11"/>
    </row>
    <row r="219" spans="1:17" ht="12.75" x14ac:dyDescent="0.2">
      <c r="A219" s="5"/>
      <c r="B219" s="9"/>
      <c r="C219" s="9"/>
      <c r="P219" s="11"/>
      <c r="Q219" s="11"/>
    </row>
    <row r="220" spans="1:17" ht="12.75" x14ac:dyDescent="0.2">
      <c r="A220" s="5"/>
      <c r="B220" s="9"/>
      <c r="C220" s="9"/>
      <c r="P220" s="11"/>
      <c r="Q220" s="11"/>
    </row>
    <row r="221" spans="1:17" ht="12.75" x14ac:dyDescent="0.2">
      <c r="A221" s="5"/>
      <c r="B221" s="9"/>
      <c r="C221" s="9"/>
      <c r="P221" s="11"/>
      <c r="Q221" s="11"/>
    </row>
    <row r="222" spans="1:17" ht="12.75" x14ac:dyDescent="0.2">
      <c r="A222" s="5"/>
      <c r="B222" s="9"/>
      <c r="C222" s="9"/>
      <c r="P222" s="11"/>
      <c r="Q222" s="11"/>
    </row>
    <row r="223" spans="1:17" ht="12.75" x14ac:dyDescent="0.2">
      <c r="A223" s="5"/>
      <c r="B223" s="9"/>
      <c r="C223" s="9"/>
      <c r="P223" s="11"/>
      <c r="Q223" s="11"/>
    </row>
    <row r="224" spans="1:17" ht="12.75" x14ac:dyDescent="0.2">
      <c r="A224" s="5"/>
      <c r="B224" s="9"/>
      <c r="C224" s="9"/>
      <c r="P224" s="11"/>
      <c r="Q224" s="11"/>
    </row>
    <row r="225" spans="1:17" ht="12.75" x14ac:dyDescent="0.2">
      <c r="A225" s="5"/>
      <c r="B225" s="9"/>
      <c r="C225" s="9"/>
      <c r="P225" s="11"/>
      <c r="Q225" s="11"/>
    </row>
    <row r="226" spans="1:17" ht="12.75" x14ac:dyDescent="0.2">
      <c r="A226" s="5"/>
      <c r="B226" s="9"/>
      <c r="C226" s="9"/>
      <c r="P226" s="11"/>
      <c r="Q226" s="11"/>
    </row>
    <row r="227" spans="1:17" ht="12.75" x14ac:dyDescent="0.2">
      <c r="A227" s="5"/>
      <c r="B227" s="9"/>
      <c r="C227" s="9"/>
      <c r="P227" s="11"/>
      <c r="Q227" s="11"/>
    </row>
    <row r="228" spans="1:17" ht="12.75" x14ac:dyDescent="0.2">
      <c r="A228" s="5"/>
      <c r="B228" s="9"/>
      <c r="C228" s="9"/>
      <c r="P228" s="11"/>
      <c r="Q228" s="11"/>
    </row>
    <row r="229" spans="1:17" ht="12.75" x14ac:dyDescent="0.2">
      <c r="A229" s="5"/>
      <c r="B229" s="9"/>
      <c r="C229" s="9"/>
      <c r="P229" s="11"/>
      <c r="Q229" s="11"/>
    </row>
    <row r="230" spans="1:17" ht="12.75" x14ac:dyDescent="0.2">
      <c r="A230" s="5"/>
      <c r="B230" s="9"/>
      <c r="C230" s="9"/>
      <c r="P230" s="11"/>
      <c r="Q230" s="11"/>
    </row>
    <row r="231" spans="1:17" ht="12.75" x14ac:dyDescent="0.2">
      <c r="A231" s="5"/>
      <c r="B231" s="9"/>
      <c r="C231" s="9"/>
      <c r="P231" s="11"/>
      <c r="Q231" s="11"/>
    </row>
    <row r="232" spans="1:17" ht="12.75" x14ac:dyDescent="0.2">
      <c r="A232" s="5"/>
      <c r="B232" s="9"/>
      <c r="C232" s="9"/>
      <c r="P232" s="11"/>
      <c r="Q232" s="11"/>
    </row>
    <row r="233" spans="1:17" ht="12.75" x14ac:dyDescent="0.2">
      <c r="A233" s="5"/>
      <c r="B233" s="9"/>
      <c r="C233" s="9"/>
      <c r="P233" s="11"/>
      <c r="Q233" s="11"/>
    </row>
    <row r="234" spans="1:17" ht="12.75" x14ac:dyDescent="0.2">
      <c r="A234" s="5"/>
      <c r="B234" s="9"/>
      <c r="C234" s="9"/>
      <c r="P234" s="11"/>
      <c r="Q234" s="11"/>
    </row>
    <row r="235" spans="1:17" ht="12.75" x14ac:dyDescent="0.2">
      <c r="A235" s="5"/>
      <c r="B235" s="9"/>
      <c r="C235" s="9"/>
      <c r="P235" s="11"/>
      <c r="Q235" s="11"/>
    </row>
    <row r="236" spans="1:17" ht="12.75" x14ac:dyDescent="0.2">
      <c r="A236" s="5"/>
      <c r="B236" s="9"/>
      <c r="C236" s="9"/>
      <c r="P236" s="11"/>
      <c r="Q236" s="11"/>
    </row>
    <row r="237" spans="1:17" ht="12.75" x14ac:dyDescent="0.2">
      <c r="A237" s="5"/>
      <c r="B237" s="9"/>
      <c r="C237" s="9"/>
      <c r="P237" s="11"/>
      <c r="Q237" s="11"/>
    </row>
    <row r="238" spans="1:17" ht="12.75" x14ac:dyDescent="0.2">
      <c r="A238" s="5"/>
      <c r="B238" s="9"/>
      <c r="C238" s="9"/>
      <c r="P238" s="11"/>
      <c r="Q238" s="11"/>
    </row>
    <row r="239" spans="1:17" ht="12.75" x14ac:dyDescent="0.2">
      <c r="A239" s="5"/>
      <c r="B239" s="9"/>
      <c r="C239" s="9"/>
      <c r="P239" s="11"/>
      <c r="Q239" s="11"/>
    </row>
    <row r="240" spans="1:17" ht="12.75" x14ac:dyDescent="0.2">
      <c r="A240" s="5"/>
      <c r="B240" s="9"/>
      <c r="C240" s="9"/>
      <c r="P240" s="11"/>
      <c r="Q240" s="11"/>
    </row>
    <row r="241" spans="1:17" ht="12.75" x14ac:dyDescent="0.2">
      <c r="A241" s="5"/>
      <c r="B241" s="9"/>
      <c r="C241" s="9"/>
      <c r="P241" s="11"/>
      <c r="Q241" s="11"/>
    </row>
    <row r="242" spans="1:17" ht="12.75" x14ac:dyDescent="0.2">
      <c r="A242" s="5"/>
      <c r="B242" s="9"/>
      <c r="C242" s="9"/>
      <c r="P242" s="11"/>
      <c r="Q242" s="11"/>
    </row>
    <row r="243" spans="1:17" ht="12.75" x14ac:dyDescent="0.2">
      <c r="A243" s="5"/>
      <c r="B243" s="9"/>
      <c r="C243" s="9"/>
      <c r="P243" s="11"/>
      <c r="Q243" s="11"/>
    </row>
    <row r="244" spans="1:17" ht="12.75" x14ac:dyDescent="0.2">
      <c r="A244" s="5"/>
      <c r="B244" s="9"/>
      <c r="C244" s="9"/>
      <c r="P244" s="11"/>
      <c r="Q244" s="11"/>
    </row>
    <row r="245" spans="1:17" ht="12.75" x14ac:dyDescent="0.2">
      <c r="A245" s="5"/>
      <c r="B245" s="9"/>
      <c r="C245" s="9"/>
      <c r="P245" s="11"/>
      <c r="Q245" s="11"/>
    </row>
    <row r="246" spans="1:17" ht="12.75" x14ac:dyDescent="0.2">
      <c r="A246" s="5"/>
      <c r="B246" s="9"/>
      <c r="C246" s="9"/>
      <c r="P246" s="11"/>
      <c r="Q246" s="11"/>
    </row>
    <row r="247" spans="1:17" ht="12.75" x14ac:dyDescent="0.2">
      <c r="A247" s="5"/>
      <c r="B247" s="9"/>
      <c r="C247" s="9"/>
      <c r="P247" s="11"/>
      <c r="Q247" s="11"/>
    </row>
    <row r="248" spans="1:17" ht="12.75" x14ac:dyDescent="0.2">
      <c r="A248" s="5"/>
      <c r="B248" s="9"/>
      <c r="C248" s="9"/>
      <c r="P248" s="11"/>
      <c r="Q248" s="11"/>
    </row>
    <row r="249" spans="1:17" ht="12.75" x14ac:dyDescent="0.2">
      <c r="A249" s="5"/>
      <c r="B249" s="9"/>
      <c r="C249" s="9"/>
      <c r="P249" s="11"/>
      <c r="Q249" s="11"/>
    </row>
    <row r="250" spans="1:17" ht="12.75" x14ac:dyDescent="0.2">
      <c r="A250" s="5"/>
      <c r="B250" s="9"/>
      <c r="C250" s="9"/>
      <c r="P250" s="11"/>
      <c r="Q250" s="11"/>
    </row>
    <row r="251" spans="1:17" ht="12.75" x14ac:dyDescent="0.2">
      <c r="A251" s="5"/>
      <c r="B251" s="9"/>
      <c r="C251" s="9"/>
      <c r="P251" s="11"/>
      <c r="Q251" s="11"/>
    </row>
    <row r="252" spans="1:17" ht="12.75" x14ac:dyDescent="0.2">
      <c r="A252" s="5"/>
      <c r="B252" s="9"/>
      <c r="C252" s="9"/>
      <c r="P252" s="11"/>
      <c r="Q252" s="11"/>
    </row>
    <row r="253" spans="1:17" ht="12.75" x14ac:dyDescent="0.2">
      <c r="A253" s="5"/>
      <c r="B253" s="9"/>
      <c r="C253" s="9"/>
      <c r="P253" s="11"/>
      <c r="Q253" s="11"/>
    </row>
    <row r="254" spans="1:17" ht="12.75" x14ac:dyDescent="0.2">
      <c r="A254" s="5"/>
      <c r="B254" s="9"/>
      <c r="C254" s="9"/>
      <c r="P254" s="11"/>
      <c r="Q254" s="11"/>
    </row>
    <row r="255" spans="1:17" ht="12.75" x14ac:dyDescent="0.2">
      <c r="A255" s="5"/>
      <c r="B255" s="9"/>
      <c r="C255" s="9"/>
      <c r="P255" s="11"/>
      <c r="Q255" s="11"/>
    </row>
    <row r="256" spans="1:17" ht="12.75" x14ac:dyDescent="0.2">
      <c r="A256" s="5"/>
      <c r="B256" s="9"/>
      <c r="C256" s="9"/>
      <c r="P256" s="11"/>
      <c r="Q256" s="11"/>
    </row>
    <row r="257" spans="1:17" ht="12.75" x14ac:dyDescent="0.2">
      <c r="A257" s="5"/>
      <c r="B257" s="9"/>
      <c r="C257" s="9"/>
      <c r="P257" s="11"/>
      <c r="Q257" s="11"/>
    </row>
    <row r="258" spans="1:17" ht="12.75" x14ac:dyDescent="0.2">
      <c r="A258" s="5"/>
      <c r="B258" s="9"/>
      <c r="C258" s="9"/>
      <c r="P258" s="11"/>
      <c r="Q258" s="11"/>
    </row>
    <row r="259" spans="1:17" ht="12.75" x14ac:dyDescent="0.2">
      <c r="A259" s="5"/>
      <c r="B259" s="9"/>
      <c r="C259" s="9"/>
      <c r="P259" s="11"/>
      <c r="Q259" s="11"/>
    </row>
    <row r="260" spans="1:17" ht="12.75" x14ac:dyDescent="0.2">
      <c r="A260" s="5"/>
      <c r="B260" s="9"/>
      <c r="C260" s="9"/>
      <c r="P260" s="11"/>
      <c r="Q260" s="11"/>
    </row>
    <row r="261" spans="1:17" ht="12.75" x14ac:dyDescent="0.2">
      <c r="A261" s="5"/>
      <c r="B261" s="9"/>
      <c r="C261" s="9"/>
      <c r="P261" s="11"/>
      <c r="Q261" s="11"/>
    </row>
    <row r="262" spans="1:17" ht="12.75" x14ac:dyDescent="0.2">
      <c r="A262" s="5"/>
      <c r="B262" s="9"/>
      <c r="C262" s="9"/>
      <c r="P262" s="11"/>
      <c r="Q262" s="11"/>
    </row>
    <row r="263" spans="1:17" ht="12.75" x14ac:dyDescent="0.2">
      <c r="A263" s="5"/>
      <c r="B263" s="9"/>
      <c r="C263" s="9"/>
      <c r="P263" s="11"/>
      <c r="Q263" s="11"/>
    </row>
    <row r="264" spans="1:17" ht="12.75" x14ac:dyDescent="0.2">
      <c r="A264" s="5"/>
      <c r="B264" s="9"/>
      <c r="C264" s="9"/>
      <c r="P264" s="11"/>
      <c r="Q264" s="11"/>
    </row>
    <row r="265" spans="1:17" ht="12.75" x14ac:dyDescent="0.2">
      <c r="A265" s="5"/>
      <c r="B265" s="9"/>
      <c r="C265" s="9"/>
      <c r="P265" s="11"/>
      <c r="Q265" s="11"/>
    </row>
    <row r="266" spans="1:17" ht="12.75" x14ac:dyDescent="0.2">
      <c r="A266" s="5"/>
      <c r="B266" s="9"/>
      <c r="C266" s="9"/>
      <c r="P266" s="11"/>
      <c r="Q266" s="11"/>
    </row>
    <row r="267" spans="1:17" ht="12.75" x14ac:dyDescent="0.2">
      <c r="A267" s="5"/>
      <c r="B267" s="9"/>
      <c r="C267" s="9"/>
      <c r="P267" s="11"/>
      <c r="Q267" s="11"/>
    </row>
    <row r="268" spans="1:17" ht="12.75" x14ac:dyDescent="0.2">
      <c r="A268" s="5"/>
      <c r="B268" s="9"/>
      <c r="C268" s="9"/>
      <c r="P268" s="11"/>
      <c r="Q268" s="11"/>
    </row>
    <row r="269" spans="1:17" ht="12.75" x14ac:dyDescent="0.2">
      <c r="A269" s="5"/>
      <c r="B269" s="9"/>
      <c r="C269" s="9"/>
      <c r="P269" s="11"/>
      <c r="Q269" s="11"/>
    </row>
    <row r="270" spans="1:17" ht="12.75" x14ac:dyDescent="0.2">
      <c r="A270" s="5"/>
      <c r="B270" s="9"/>
      <c r="C270" s="9"/>
      <c r="P270" s="11"/>
      <c r="Q270" s="11"/>
    </row>
    <row r="271" spans="1:17" ht="12.75" x14ac:dyDescent="0.2">
      <c r="A271" s="5"/>
      <c r="B271" s="9"/>
      <c r="C271" s="9"/>
      <c r="P271" s="11"/>
      <c r="Q271" s="11"/>
    </row>
    <row r="272" spans="1:17" ht="12.75" x14ac:dyDescent="0.2">
      <c r="A272" s="5"/>
      <c r="B272" s="9"/>
      <c r="C272" s="9"/>
      <c r="P272" s="11"/>
      <c r="Q272" s="11"/>
    </row>
    <row r="273" spans="1:17" ht="12.75" x14ac:dyDescent="0.2">
      <c r="A273" s="5"/>
      <c r="B273" s="9"/>
      <c r="C273" s="9"/>
      <c r="P273" s="11"/>
      <c r="Q273" s="11"/>
    </row>
    <row r="274" spans="1:17" ht="12.75" x14ac:dyDescent="0.2">
      <c r="A274" s="5"/>
      <c r="B274" s="9"/>
      <c r="C274" s="9"/>
      <c r="P274" s="11"/>
      <c r="Q274" s="11"/>
    </row>
    <row r="275" spans="1:17" ht="12.75" x14ac:dyDescent="0.2">
      <c r="A275" s="5"/>
      <c r="B275" s="9"/>
      <c r="C275" s="9"/>
      <c r="P275" s="11"/>
      <c r="Q275" s="11"/>
    </row>
    <row r="276" spans="1:17" ht="12.75" x14ac:dyDescent="0.2">
      <c r="A276" s="5"/>
      <c r="B276" s="9"/>
      <c r="C276" s="9"/>
      <c r="P276" s="11"/>
      <c r="Q276" s="11"/>
    </row>
    <row r="277" spans="1:17" ht="12.75" x14ac:dyDescent="0.2">
      <c r="A277" s="5"/>
      <c r="B277" s="9"/>
      <c r="C277" s="9"/>
      <c r="P277" s="11"/>
      <c r="Q277" s="11"/>
    </row>
    <row r="278" spans="1:17" ht="12.75" x14ac:dyDescent="0.2">
      <c r="A278" s="5"/>
      <c r="B278" s="9"/>
      <c r="C278" s="9"/>
      <c r="P278" s="11"/>
      <c r="Q278" s="11"/>
    </row>
    <row r="279" spans="1:17" ht="12.75" x14ac:dyDescent="0.2">
      <c r="A279" s="5"/>
      <c r="B279" s="9"/>
      <c r="C279" s="9"/>
      <c r="P279" s="11"/>
      <c r="Q279" s="11"/>
    </row>
    <row r="280" spans="1:17" ht="12.75" x14ac:dyDescent="0.2">
      <c r="A280" s="5"/>
      <c r="B280" s="9"/>
      <c r="C280" s="9"/>
      <c r="P280" s="11"/>
      <c r="Q280" s="11"/>
    </row>
    <row r="281" spans="1:17" ht="12.75" x14ac:dyDescent="0.2">
      <c r="A281" s="5"/>
      <c r="B281" s="9"/>
      <c r="C281" s="9"/>
      <c r="P281" s="11"/>
      <c r="Q281" s="11"/>
    </row>
    <row r="282" spans="1:17" ht="12.75" x14ac:dyDescent="0.2">
      <c r="A282" s="5"/>
      <c r="B282" s="9"/>
      <c r="C282" s="9"/>
      <c r="P282" s="11"/>
      <c r="Q282" s="11"/>
    </row>
    <row r="283" spans="1:17" ht="12.75" x14ac:dyDescent="0.2">
      <c r="A283" s="5"/>
      <c r="B283" s="9"/>
      <c r="C283" s="9"/>
      <c r="P283" s="11"/>
      <c r="Q283" s="11"/>
    </row>
    <row r="284" spans="1:17" ht="12.75" x14ac:dyDescent="0.2">
      <c r="A284" s="5"/>
      <c r="B284" s="9"/>
      <c r="C284" s="9"/>
      <c r="P284" s="11"/>
      <c r="Q284" s="11"/>
    </row>
    <row r="285" spans="1:17" ht="12.75" x14ac:dyDescent="0.2">
      <c r="A285" s="5"/>
      <c r="B285" s="9"/>
      <c r="C285" s="9"/>
      <c r="P285" s="11"/>
      <c r="Q285" s="11"/>
    </row>
    <row r="286" spans="1:17" ht="12.75" x14ac:dyDescent="0.2">
      <c r="A286" s="5"/>
      <c r="B286" s="9"/>
      <c r="C286" s="9"/>
      <c r="P286" s="11"/>
      <c r="Q286" s="11"/>
    </row>
    <row r="287" spans="1:17" ht="12.75" x14ac:dyDescent="0.2">
      <c r="A287" s="5"/>
      <c r="B287" s="9"/>
      <c r="C287" s="9"/>
      <c r="P287" s="11"/>
      <c r="Q287" s="11"/>
    </row>
    <row r="288" spans="1:17" ht="12.75" x14ac:dyDescent="0.2">
      <c r="A288" s="5"/>
      <c r="B288" s="9"/>
      <c r="C288" s="9"/>
      <c r="P288" s="11"/>
      <c r="Q288" s="11"/>
    </row>
    <row r="289" spans="1:17" ht="12.75" x14ac:dyDescent="0.2">
      <c r="A289" s="5"/>
      <c r="B289" s="9"/>
      <c r="C289" s="9"/>
      <c r="P289" s="11"/>
      <c r="Q289" s="11"/>
    </row>
    <row r="290" spans="1:17" ht="12.75" x14ac:dyDescent="0.2">
      <c r="A290" s="5"/>
      <c r="B290" s="9"/>
      <c r="C290" s="9"/>
      <c r="P290" s="11"/>
      <c r="Q290" s="11"/>
    </row>
    <row r="291" spans="1:17" ht="12.75" x14ac:dyDescent="0.2">
      <c r="A291" s="5"/>
      <c r="B291" s="9"/>
      <c r="C291" s="9"/>
      <c r="P291" s="11"/>
      <c r="Q291" s="11"/>
    </row>
    <row r="292" spans="1:17" ht="12.75" x14ac:dyDescent="0.2">
      <c r="A292" s="5"/>
      <c r="B292" s="9"/>
      <c r="C292" s="9"/>
      <c r="P292" s="11"/>
      <c r="Q292" s="11"/>
    </row>
    <row r="293" spans="1:17" ht="12.75" x14ac:dyDescent="0.2">
      <c r="A293" s="5"/>
      <c r="B293" s="9"/>
      <c r="C293" s="9"/>
      <c r="P293" s="11"/>
      <c r="Q293" s="11"/>
    </row>
    <row r="294" spans="1:17" ht="12.75" x14ac:dyDescent="0.2">
      <c r="A294" s="5"/>
      <c r="B294" s="9"/>
      <c r="C294" s="9"/>
      <c r="P294" s="11"/>
      <c r="Q294" s="11"/>
    </row>
    <row r="295" spans="1:17" ht="12.75" x14ac:dyDescent="0.2">
      <c r="A295" s="5"/>
      <c r="B295" s="9"/>
      <c r="C295" s="9"/>
      <c r="P295" s="11"/>
      <c r="Q295" s="11"/>
    </row>
    <row r="296" spans="1:17" ht="12.75" x14ac:dyDescent="0.2">
      <c r="A296" s="5"/>
      <c r="B296" s="9"/>
      <c r="C296" s="9"/>
      <c r="P296" s="11"/>
      <c r="Q296" s="11"/>
    </row>
    <row r="297" spans="1:17" ht="12.75" x14ac:dyDescent="0.2">
      <c r="A297" s="5"/>
      <c r="B297" s="9"/>
      <c r="C297" s="9"/>
      <c r="P297" s="11"/>
      <c r="Q297" s="11"/>
    </row>
    <row r="298" spans="1:17" ht="12.75" x14ac:dyDescent="0.2">
      <c r="A298" s="5"/>
      <c r="B298" s="9"/>
      <c r="C298" s="9"/>
      <c r="P298" s="11"/>
      <c r="Q298" s="11"/>
    </row>
    <row r="299" spans="1:17" ht="12.75" x14ac:dyDescent="0.2">
      <c r="A299" s="5"/>
      <c r="B299" s="9"/>
      <c r="C299" s="9"/>
      <c r="P299" s="11"/>
      <c r="Q299" s="11"/>
    </row>
    <row r="300" spans="1:17" ht="12.75" x14ac:dyDescent="0.2">
      <c r="A300" s="5"/>
      <c r="B300" s="9"/>
      <c r="C300" s="9"/>
      <c r="P300" s="11"/>
      <c r="Q300" s="11"/>
    </row>
    <row r="301" spans="1:17" ht="12.75" x14ac:dyDescent="0.2">
      <c r="A301" s="5"/>
      <c r="B301" s="9"/>
      <c r="C301" s="9"/>
      <c r="P301" s="11"/>
      <c r="Q301" s="11"/>
    </row>
    <row r="302" spans="1:17" ht="12.75" x14ac:dyDescent="0.2">
      <c r="A302" s="5"/>
      <c r="B302" s="9"/>
      <c r="C302" s="9"/>
      <c r="P302" s="11"/>
      <c r="Q302" s="11"/>
    </row>
    <row r="303" spans="1:17" ht="12.75" x14ac:dyDescent="0.2">
      <c r="A303" s="5"/>
      <c r="B303" s="9"/>
      <c r="C303" s="9"/>
      <c r="P303" s="11"/>
      <c r="Q303" s="11"/>
    </row>
    <row r="304" spans="1:17" ht="12.75" x14ac:dyDescent="0.2">
      <c r="A304" s="5"/>
      <c r="B304" s="9"/>
      <c r="C304" s="9"/>
      <c r="P304" s="11"/>
      <c r="Q304" s="11"/>
    </row>
    <row r="305" spans="1:17" ht="12.75" x14ac:dyDescent="0.2">
      <c r="A305" s="5"/>
      <c r="B305" s="9"/>
      <c r="C305" s="9"/>
      <c r="P305" s="11"/>
      <c r="Q305" s="11"/>
    </row>
    <row r="306" spans="1:17" ht="12.75" x14ac:dyDescent="0.2">
      <c r="A306" s="5"/>
      <c r="B306" s="9"/>
      <c r="C306" s="9"/>
      <c r="P306" s="11"/>
      <c r="Q306" s="11"/>
    </row>
    <row r="307" spans="1:17" ht="12.75" x14ac:dyDescent="0.2">
      <c r="A307" s="5"/>
      <c r="B307" s="9"/>
      <c r="C307" s="9"/>
      <c r="P307" s="11"/>
      <c r="Q307" s="11"/>
    </row>
    <row r="308" spans="1:17" ht="12.75" x14ac:dyDescent="0.2">
      <c r="A308" s="5"/>
      <c r="B308" s="9"/>
      <c r="C308" s="9"/>
      <c r="P308" s="11"/>
      <c r="Q308" s="11"/>
    </row>
    <row r="309" spans="1:17" ht="12.75" x14ac:dyDescent="0.2">
      <c r="A309" s="5"/>
      <c r="B309" s="9"/>
      <c r="C309" s="9"/>
      <c r="P309" s="11"/>
      <c r="Q309" s="11"/>
    </row>
    <row r="310" spans="1:17" ht="12.75" x14ac:dyDescent="0.2">
      <c r="A310" s="5"/>
      <c r="B310" s="9"/>
      <c r="C310" s="9"/>
      <c r="P310" s="11"/>
      <c r="Q310" s="11"/>
    </row>
    <row r="311" spans="1:17" ht="12.75" x14ac:dyDescent="0.2">
      <c r="A311" s="5"/>
      <c r="B311" s="9"/>
      <c r="C311" s="9"/>
      <c r="P311" s="11"/>
      <c r="Q311" s="11"/>
    </row>
    <row r="312" spans="1:17" ht="12.75" x14ac:dyDescent="0.2">
      <c r="A312" s="5"/>
      <c r="B312" s="9"/>
      <c r="C312" s="9"/>
      <c r="P312" s="11"/>
      <c r="Q312" s="11"/>
    </row>
    <row r="313" spans="1:17" ht="12.75" x14ac:dyDescent="0.2">
      <c r="A313" s="5"/>
      <c r="B313" s="9"/>
      <c r="C313" s="9"/>
      <c r="P313" s="11"/>
      <c r="Q313" s="11"/>
    </row>
    <row r="314" spans="1:17" ht="12.75" x14ac:dyDescent="0.2">
      <c r="A314" s="5"/>
      <c r="B314" s="9"/>
      <c r="C314" s="9"/>
      <c r="P314" s="11"/>
      <c r="Q314" s="11"/>
    </row>
    <row r="315" spans="1:17" ht="12.75" x14ac:dyDescent="0.2">
      <c r="A315" s="5"/>
      <c r="B315" s="9"/>
      <c r="C315" s="9"/>
      <c r="P315" s="11"/>
      <c r="Q315" s="11"/>
    </row>
    <row r="316" spans="1:17" ht="12.75" x14ac:dyDescent="0.2">
      <c r="A316" s="5"/>
      <c r="B316" s="9"/>
      <c r="C316" s="9"/>
      <c r="P316" s="11"/>
      <c r="Q316" s="11"/>
    </row>
    <row r="317" spans="1:17" ht="12.75" x14ac:dyDescent="0.2">
      <c r="A317" s="5"/>
      <c r="B317" s="9"/>
      <c r="C317" s="9"/>
      <c r="P317" s="11"/>
      <c r="Q317" s="11"/>
    </row>
    <row r="318" spans="1:17" ht="12.75" x14ac:dyDescent="0.2">
      <c r="A318" s="5"/>
      <c r="B318" s="9"/>
      <c r="C318" s="9"/>
      <c r="P318" s="11"/>
      <c r="Q318" s="11"/>
    </row>
    <row r="319" spans="1:17" ht="12.75" x14ac:dyDescent="0.2">
      <c r="A319" s="5"/>
      <c r="B319" s="9"/>
      <c r="C319" s="9"/>
      <c r="P319" s="11"/>
      <c r="Q319" s="11"/>
    </row>
    <row r="320" spans="1:17" ht="12.75" x14ac:dyDescent="0.2">
      <c r="A320" s="5"/>
      <c r="B320" s="9"/>
      <c r="C320" s="9"/>
      <c r="P320" s="11"/>
      <c r="Q320" s="11"/>
    </row>
    <row r="321" spans="1:17" ht="12.75" x14ac:dyDescent="0.2">
      <c r="A321" s="5"/>
      <c r="B321" s="9"/>
      <c r="C321" s="9"/>
      <c r="P321" s="11"/>
      <c r="Q321" s="11"/>
    </row>
    <row r="322" spans="1:17" ht="12.75" x14ac:dyDescent="0.2">
      <c r="A322" s="5"/>
      <c r="B322" s="9"/>
      <c r="C322" s="9"/>
      <c r="P322" s="11"/>
      <c r="Q322" s="11"/>
    </row>
    <row r="323" spans="1:17" ht="12.75" x14ac:dyDescent="0.2">
      <c r="A323" s="5"/>
      <c r="B323" s="9"/>
      <c r="C323" s="9"/>
      <c r="P323" s="11"/>
      <c r="Q323" s="11"/>
    </row>
    <row r="324" spans="1:17" ht="12.75" x14ac:dyDescent="0.2">
      <c r="A324" s="5"/>
      <c r="B324" s="9"/>
      <c r="C324" s="9"/>
      <c r="P324" s="11"/>
      <c r="Q324" s="11"/>
    </row>
    <row r="325" spans="1:17" ht="12.75" x14ac:dyDescent="0.2">
      <c r="A325" s="5"/>
      <c r="B325" s="9"/>
      <c r="C325" s="9"/>
      <c r="P325" s="11"/>
      <c r="Q325" s="11"/>
    </row>
    <row r="326" spans="1:17" ht="12.75" x14ac:dyDescent="0.2">
      <c r="A326" s="5"/>
      <c r="B326" s="9"/>
      <c r="C326" s="9"/>
      <c r="P326" s="11"/>
      <c r="Q326" s="11"/>
    </row>
    <row r="327" spans="1:17" ht="12.75" x14ac:dyDescent="0.2">
      <c r="A327" s="5"/>
      <c r="B327" s="9"/>
      <c r="C327" s="9"/>
      <c r="P327" s="11"/>
      <c r="Q327" s="11"/>
    </row>
    <row r="328" spans="1:17" ht="12.75" x14ac:dyDescent="0.2">
      <c r="A328" s="5"/>
      <c r="B328" s="9"/>
      <c r="C328" s="9"/>
      <c r="P328" s="11"/>
      <c r="Q328" s="11"/>
    </row>
    <row r="329" spans="1:17" ht="12.75" x14ac:dyDescent="0.2">
      <c r="A329" s="5"/>
      <c r="B329" s="9"/>
      <c r="C329" s="9"/>
      <c r="P329" s="11"/>
      <c r="Q329" s="11"/>
    </row>
    <row r="330" spans="1:17" ht="12.75" x14ac:dyDescent="0.2">
      <c r="A330" s="5"/>
      <c r="B330" s="9"/>
      <c r="C330" s="9"/>
      <c r="P330" s="11"/>
      <c r="Q330" s="11"/>
    </row>
    <row r="331" spans="1:17" ht="12.75" x14ac:dyDescent="0.2">
      <c r="A331" s="5"/>
      <c r="B331" s="9"/>
      <c r="C331" s="9"/>
      <c r="P331" s="11"/>
      <c r="Q331" s="11"/>
    </row>
    <row r="332" spans="1:17" ht="12.75" x14ac:dyDescent="0.2">
      <c r="A332" s="5"/>
      <c r="B332" s="9"/>
      <c r="C332" s="9"/>
      <c r="P332" s="11"/>
      <c r="Q332" s="11"/>
    </row>
    <row r="333" spans="1:17" ht="12.75" x14ac:dyDescent="0.2">
      <c r="A333" s="5"/>
      <c r="B333" s="9"/>
      <c r="C333" s="9"/>
      <c r="P333" s="11"/>
      <c r="Q333" s="11"/>
    </row>
    <row r="334" spans="1:17" ht="12.75" x14ac:dyDescent="0.2">
      <c r="A334" s="5"/>
      <c r="B334" s="9"/>
      <c r="C334" s="9"/>
      <c r="P334" s="11"/>
      <c r="Q334" s="11"/>
    </row>
    <row r="335" spans="1:17" ht="12.75" x14ac:dyDescent="0.2">
      <c r="A335" s="5"/>
      <c r="B335" s="9"/>
      <c r="C335" s="9"/>
      <c r="P335" s="11"/>
      <c r="Q335" s="11"/>
    </row>
    <row r="336" spans="1:17" ht="12.75" x14ac:dyDescent="0.2">
      <c r="A336" s="5"/>
      <c r="B336" s="9"/>
      <c r="C336" s="9"/>
      <c r="P336" s="11"/>
      <c r="Q336" s="11"/>
    </row>
    <row r="337" spans="1:17" ht="12.75" x14ac:dyDescent="0.2">
      <c r="A337" s="5"/>
      <c r="B337" s="9"/>
      <c r="C337" s="9"/>
      <c r="P337" s="11"/>
      <c r="Q337" s="11"/>
    </row>
    <row r="338" spans="1:17" ht="12.75" x14ac:dyDescent="0.2">
      <c r="A338" s="5"/>
      <c r="B338" s="9"/>
      <c r="C338" s="9"/>
      <c r="P338" s="11"/>
      <c r="Q338" s="11"/>
    </row>
    <row r="339" spans="1:17" ht="12.75" x14ac:dyDescent="0.2">
      <c r="A339" s="5"/>
      <c r="B339" s="9"/>
      <c r="C339" s="9"/>
      <c r="P339" s="11"/>
      <c r="Q339" s="11"/>
    </row>
    <row r="340" spans="1:17" ht="12.75" x14ac:dyDescent="0.2">
      <c r="A340" s="5"/>
      <c r="B340" s="9"/>
      <c r="C340" s="9"/>
      <c r="P340" s="11"/>
      <c r="Q340" s="11"/>
    </row>
    <row r="341" spans="1:17" ht="12.75" x14ac:dyDescent="0.2">
      <c r="A341" s="5"/>
      <c r="B341" s="9"/>
      <c r="C341" s="9"/>
      <c r="P341" s="11"/>
      <c r="Q341" s="11"/>
    </row>
    <row r="342" spans="1:17" ht="12.75" x14ac:dyDescent="0.2">
      <c r="A342" s="5"/>
      <c r="B342" s="9"/>
      <c r="C342" s="9"/>
      <c r="P342" s="11"/>
      <c r="Q342" s="11"/>
    </row>
    <row r="343" spans="1:17" ht="12.75" x14ac:dyDescent="0.2">
      <c r="A343" s="5"/>
      <c r="B343" s="9"/>
      <c r="C343" s="9"/>
      <c r="P343" s="11"/>
      <c r="Q343" s="11"/>
    </row>
    <row r="344" spans="1:17" ht="12.75" x14ac:dyDescent="0.2">
      <c r="A344" s="5"/>
      <c r="B344" s="9"/>
      <c r="C344" s="9"/>
      <c r="P344" s="11"/>
      <c r="Q344" s="11"/>
    </row>
    <row r="345" spans="1:17" ht="12.75" x14ac:dyDescent="0.2">
      <c r="A345" s="5"/>
      <c r="B345" s="9"/>
      <c r="C345" s="9"/>
      <c r="P345" s="11"/>
      <c r="Q345" s="11"/>
    </row>
    <row r="346" spans="1:17" ht="12.75" x14ac:dyDescent="0.2">
      <c r="A346" s="5"/>
      <c r="B346" s="9"/>
      <c r="C346" s="9"/>
      <c r="P346" s="11"/>
      <c r="Q346" s="11"/>
    </row>
    <row r="347" spans="1:17" ht="12.75" x14ac:dyDescent="0.2">
      <c r="A347" s="5"/>
      <c r="B347" s="9"/>
      <c r="C347" s="9"/>
      <c r="P347" s="11"/>
      <c r="Q347" s="11"/>
    </row>
    <row r="348" spans="1:17" ht="12.75" x14ac:dyDescent="0.2">
      <c r="A348" s="5"/>
      <c r="B348" s="9"/>
      <c r="C348" s="9"/>
      <c r="P348" s="11"/>
      <c r="Q348" s="11"/>
    </row>
    <row r="349" spans="1:17" ht="12.75" x14ac:dyDescent="0.2">
      <c r="A349" s="5"/>
      <c r="B349" s="9"/>
      <c r="C349" s="9"/>
      <c r="P349" s="11"/>
      <c r="Q349" s="11"/>
    </row>
    <row r="350" spans="1:17" ht="12.75" x14ac:dyDescent="0.2">
      <c r="A350" s="5"/>
      <c r="B350" s="9"/>
      <c r="C350" s="9"/>
      <c r="P350" s="11"/>
      <c r="Q350" s="11"/>
    </row>
    <row r="351" spans="1:17" ht="12.75" x14ac:dyDescent="0.2">
      <c r="A351" s="5"/>
      <c r="B351" s="9"/>
      <c r="C351" s="9"/>
      <c r="P351" s="11"/>
      <c r="Q351" s="11"/>
    </row>
    <row r="352" spans="1:17" ht="12.75" x14ac:dyDescent="0.2">
      <c r="A352" s="5"/>
      <c r="B352" s="9"/>
      <c r="C352" s="9"/>
      <c r="P352" s="11"/>
      <c r="Q352" s="11"/>
    </row>
    <row r="353" spans="1:17" ht="12.75" x14ac:dyDescent="0.2">
      <c r="A353" s="5"/>
      <c r="B353" s="9"/>
      <c r="C353" s="9"/>
      <c r="P353" s="11"/>
      <c r="Q353" s="11"/>
    </row>
    <row r="354" spans="1:17" ht="12.75" x14ac:dyDescent="0.2">
      <c r="A354" s="5"/>
      <c r="B354" s="9"/>
      <c r="C354" s="9"/>
      <c r="P354" s="11"/>
      <c r="Q354" s="11"/>
    </row>
    <row r="355" spans="1:17" ht="12.75" x14ac:dyDescent="0.2">
      <c r="A355" s="5"/>
      <c r="B355" s="9"/>
      <c r="C355" s="9"/>
      <c r="P355" s="11"/>
      <c r="Q355" s="11"/>
    </row>
    <row r="356" spans="1:17" ht="12.75" x14ac:dyDescent="0.2">
      <c r="A356" s="5"/>
      <c r="B356" s="9"/>
      <c r="C356" s="9"/>
      <c r="P356" s="11"/>
      <c r="Q356" s="11"/>
    </row>
    <row r="357" spans="1:17" ht="12.75" x14ac:dyDescent="0.2">
      <c r="A357" s="5"/>
      <c r="B357" s="9"/>
      <c r="C357" s="9"/>
      <c r="P357" s="11"/>
      <c r="Q357" s="11"/>
    </row>
    <row r="358" spans="1:17" ht="12.75" x14ac:dyDescent="0.2">
      <c r="A358" s="5"/>
      <c r="B358" s="9"/>
      <c r="C358" s="9"/>
      <c r="P358" s="11"/>
      <c r="Q358" s="11"/>
    </row>
    <row r="359" spans="1:17" ht="12.75" x14ac:dyDescent="0.2">
      <c r="A359" s="5"/>
      <c r="B359" s="9"/>
      <c r="C359" s="9"/>
      <c r="P359" s="11"/>
      <c r="Q359" s="11"/>
    </row>
    <row r="360" spans="1:17" ht="12.75" x14ac:dyDescent="0.2">
      <c r="A360" s="5"/>
      <c r="B360" s="9"/>
      <c r="C360" s="9"/>
      <c r="P360" s="11"/>
      <c r="Q360" s="11"/>
    </row>
    <row r="361" spans="1:17" ht="12.75" x14ac:dyDescent="0.2">
      <c r="A361" s="5"/>
      <c r="B361" s="9"/>
      <c r="C361" s="9"/>
      <c r="P361" s="11"/>
      <c r="Q361" s="11"/>
    </row>
    <row r="362" spans="1:17" ht="12.75" x14ac:dyDescent="0.2">
      <c r="A362" s="5"/>
      <c r="B362" s="9"/>
      <c r="C362" s="9"/>
      <c r="P362" s="11"/>
      <c r="Q362" s="11"/>
    </row>
    <row r="363" spans="1:17" ht="12.75" x14ac:dyDescent="0.2">
      <c r="A363" s="5"/>
      <c r="B363" s="9"/>
      <c r="C363" s="9"/>
      <c r="P363" s="11"/>
      <c r="Q363" s="11"/>
    </row>
    <row r="364" spans="1:17" ht="12.75" x14ac:dyDescent="0.2">
      <c r="A364" s="5"/>
      <c r="B364" s="9"/>
      <c r="C364" s="9"/>
      <c r="P364" s="11"/>
      <c r="Q364" s="11"/>
    </row>
    <row r="365" spans="1:17" ht="12.75" x14ac:dyDescent="0.2">
      <c r="A365" s="5"/>
      <c r="B365" s="9"/>
      <c r="C365" s="9"/>
      <c r="P365" s="11"/>
      <c r="Q365" s="11"/>
    </row>
    <row r="366" spans="1:17" ht="12.75" x14ac:dyDescent="0.2">
      <c r="A366" s="5"/>
      <c r="B366" s="9"/>
      <c r="C366" s="9"/>
      <c r="P366" s="11"/>
      <c r="Q366" s="11"/>
    </row>
    <row r="367" spans="1:17" ht="12.75" x14ac:dyDescent="0.2">
      <c r="A367" s="5"/>
      <c r="B367" s="9"/>
      <c r="C367" s="9"/>
      <c r="P367" s="11"/>
      <c r="Q367" s="11"/>
    </row>
    <row r="368" spans="1:17" ht="12.75" x14ac:dyDescent="0.2">
      <c r="A368" s="5"/>
      <c r="B368" s="9"/>
      <c r="C368" s="9"/>
      <c r="P368" s="11"/>
      <c r="Q368" s="11"/>
    </row>
    <row r="369" spans="1:17" ht="12.75" x14ac:dyDescent="0.2">
      <c r="A369" s="5"/>
      <c r="B369" s="9"/>
      <c r="C369" s="9"/>
      <c r="P369" s="11"/>
      <c r="Q369" s="11"/>
    </row>
    <row r="370" spans="1:17" ht="12.75" x14ac:dyDescent="0.2">
      <c r="A370" s="5"/>
      <c r="B370" s="9"/>
      <c r="C370" s="9"/>
      <c r="P370" s="11"/>
      <c r="Q370" s="11"/>
    </row>
    <row r="371" spans="1:17" ht="12.75" x14ac:dyDescent="0.2">
      <c r="A371" s="5"/>
      <c r="B371" s="9"/>
      <c r="C371" s="9"/>
      <c r="P371" s="11"/>
      <c r="Q371" s="11"/>
    </row>
    <row r="372" spans="1:17" ht="12.75" x14ac:dyDescent="0.2">
      <c r="A372" s="5"/>
      <c r="B372" s="9"/>
      <c r="C372" s="9"/>
      <c r="P372" s="11"/>
      <c r="Q372" s="11"/>
    </row>
    <row r="373" spans="1:17" ht="12.75" x14ac:dyDescent="0.2">
      <c r="A373" s="5"/>
      <c r="B373" s="9"/>
      <c r="C373" s="9"/>
      <c r="P373" s="11"/>
      <c r="Q373" s="11"/>
    </row>
    <row r="374" spans="1:17" ht="12.75" x14ac:dyDescent="0.2">
      <c r="A374" s="5"/>
      <c r="B374" s="9"/>
      <c r="C374" s="9"/>
      <c r="P374" s="11"/>
      <c r="Q374" s="11"/>
    </row>
    <row r="375" spans="1:17" ht="12.75" x14ac:dyDescent="0.2">
      <c r="A375" s="5"/>
      <c r="B375" s="9"/>
      <c r="C375" s="9"/>
      <c r="P375" s="11"/>
      <c r="Q375" s="11"/>
    </row>
    <row r="376" spans="1:17" ht="12.75" x14ac:dyDescent="0.2">
      <c r="A376" s="5"/>
      <c r="B376" s="9"/>
      <c r="C376" s="9"/>
      <c r="P376" s="11"/>
      <c r="Q376" s="11"/>
    </row>
    <row r="377" spans="1:17" ht="12.75" x14ac:dyDescent="0.2">
      <c r="A377" s="5"/>
      <c r="B377" s="9"/>
      <c r="C377" s="9"/>
      <c r="P377" s="11"/>
      <c r="Q377" s="11"/>
    </row>
    <row r="378" spans="1:17" ht="12.75" x14ac:dyDescent="0.2">
      <c r="A378" s="5"/>
      <c r="B378" s="9"/>
      <c r="C378" s="9"/>
      <c r="P378" s="11"/>
      <c r="Q378" s="11"/>
    </row>
    <row r="379" spans="1:17" ht="12.75" x14ac:dyDescent="0.2">
      <c r="A379" s="5"/>
      <c r="B379" s="9"/>
      <c r="C379" s="9"/>
      <c r="P379" s="11"/>
      <c r="Q379" s="11"/>
    </row>
    <row r="380" spans="1:17" ht="12.75" x14ac:dyDescent="0.2">
      <c r="A380" s="5"/>
      <c r="B380" s="9"/>
      <c r="C380" s="9"/>
      <c r="P380" s="11"/>
      <c r="Q380" s="11"/>
    </row>
    <row r="381" spans="1:17" ht="12.75" x14ac:dyDescent="0.2">
      <c r="A381" s="5"/>
      <c r="B381" s="9"/>
      <c r="C381" s="9"/>
      <c r="P381" s="11"/>
      <c r="Q381" s="11"/>
    </row>
    <row r="382" spans="1:17" ht="12.75" x14ac:dyDescent="0.2">
      <c r="A382" s="5"/>
      <c r="B382" s="9"/>
      <c r="C382" s="9"/>
      <c r="P382" s="11"/>
      <c r="Q382" s="11"/>
    </row>
    <row r="383" spans="1:17" ht="12.75" x14ac:dyDescent="0.2">
      <c r="A383" s="5"/>
      <c r="B383" s="9"/>
      <c r="C383" s="9"/>
      <c r="P383" s="11"/>
      <c r="Q383" s="11"/>
    </row>
    <row r="384" spans="1:17" ht="12.75" x14ac:dyDescent="0.2">
      <c r="A384" s="5"/>
      <c r="B384" s="9"/>
      <c r="C384" s="9"/>
      <c r="P384" s="11"/>
      <c r="Q384" s="11"/>
    </row>
    <row r="385" spans="1:17" ht="12.75" x14ac:dyDescent="0.2">
      <c r="A385" s="5"/>
      <c r="B385" s="9"/>
      <c r="C385" s="9"/>
      <c r="P385" s="11"/>
      <c r="Q385" s="11"/>
    </row>
    <row r="386" spans="1:17" ht="12.75" x14ac:dyDescent="0.2">
      <c r="A386" s="5"/>
      <c r="B386" s="9"/>
      <c r="C386" s="9"/>
      <c r="P386" s="11"/>
      <c r="Q386" s="11"/>
    </row>
    <row r="387" spans="1:17" ht="12.75" x14ac:dyDescent="0.2">
      <c r="A387" s="5"/>
      <c r="B387" s="9"/>
      <c r="C387" s="9"/>
      <c r="P387" s="11"/>
      <c r="Q387" s="11"/>
    </row>
    <row r="388" spans="1:17" ht="12.75" x14ac:dyDescent="0.2">
      <c r="A388" s="5"/>
      <c r="B388" s="9"/>
      <c r="C388" s="9"/>
      <c r="P388" s="11"/>
      <c r="Q388" s="11"/>
    </row>
    <row r="389" spans="1:17" ht="12.75" x14ac:dyDescent="0.2">
      <c r="A389" s="5"/>
      <c r="B389" s="9"/>
      <c r="C389" s="9"/>
      <c r="P389" s="11"/>
      <c r="Q389" s="11"/>
    </row>
    <row r="390" spans="1:17" ht="12.75" x14ac:dyDescent="0.2">
      <c r="A390" s="5"/>
      <c r="B390" s="9"/>
      <c r="C390" s="9"/>
      <c r="P390" s="11"/>
      <c r="Q390" s="11"/>
    </row>
    <row r="391" spans="1:17" ht="12.75" x14ac:dyDescent="0.2">
      <c r="A391" s="5"/>
      <c r="B391" s="9"/>
      <c r="C391" s="9"/>
      <c r="P391" s="11"/>
      <c r="Q391" s="11"/>
    </row>
    <row r="392" spans="1:17" ht="12.75" x14ac:dyDescent="0.2">
      <c r="A392" s="5"/>
      <c r="B392" s="9"/>
      <c r="C392" s="9"/>
      <c r="P392" s="11"/>
      <c r="Q392" s="11"/>
    </row>
    <row r="393" spans="1:17" ht="12.75" x14ac:dyDescent="0.2">
      <c r="A393" s="5"/>
      <c r="B393" s="9"/>
      <c r="C393" s="9"/>
      <c r="P393" s="11"/>
      <c r="Q393" s="11"/>
    </row>
    <row r="394" spans="1:17" ht="12.75" x14ac:dyDescent="0.2">
      <c r="A394" s="5"/>
      <c r="B394" s="9"/>
      <c r="C394" s="9"/>
      <c r="P394" s="11"/>
      <c r="Q394" s="11"/>
    </row>
    <row r="395" spans="1:17" ht="12.75" x14ac:dyDescent="0.2">
      <c r="A395" s="5"/>
      <c r="B395" s="9"/>
      <c r="C395" s="9"/>
      <c r="P395" s="11"/>
      <c r="Q395" s="11"/>
    </row>
    <row r="396" spans="1:17" ht="12.75" x14ac:dyDescent="0.2">
      <c r="A396" s="5"/>
      <c r="B396" s="9"/>
      <c r="C396" s="9"/>
      <c r="P396" s="11"/>
      <c r="Q396" s="11"/>
    </row>
    <row r="397" spans="1:17" ht="12.75" x14ac:dyDescent="0.2">
      <c r="A397" s="5"/>
      <c r="B397" s="9"/>
      <c r="C397" s="9"/>
      <c r="P397" s="11"/>
      <c r="Q397" s="11"/>
    </row>
    <row r="398" spans="1:17" ht="12.75" x14ac:dyDescent="0.2">
      <c r="A398" s="5"/>
      <c r="B398" s="9"/>
      <c r="C398" s="9"/>
      <c r="P398" s="11"/>
      <c r="Q398" s="11"/>
    </row>
    <row r="399" spans="1:17" ht="12.75" x14ac:dyDescent="0.2">
      <c r="A399" s="5"/>
      <c r="B399" s="9"/>
      <c r="C399" s="9"/>
      <c r="P399" s="11"/>
      <c r="Q399" s="11"/>
    </row>
    <row r="400" spans="1:17" ht="12.75" x14ac:dyDescent="0.2">
      <c r="A400" s="5"/>
      <c r="B400" s="9"/>
      <c r="C400" s="9"/>
      <c r="P400" s="11"/>
      <c r="Q400" s="11"/>
    </row>
    <row r="401" spans="1:17" ht="12.75" x14ac:dyDescent="0.2">
      <c r="A401" s="5"/>
      <c r="B401" s="9"/>
      <c r="C401" s="9"/>
      <c r="P401" s="11"/>
      <c r="Q401" s="11"/>
    </row>
    <row r="402" spans="1:17" ht="12.75" x14ac:dyDescent="0.2">
      <c r="A402" s="5"/>
      <c r="B402" s="9"/>
      <c r="C402" s="9"/>
      <c r="P402" s="11"/>
      <c r="Q402" s="11"/>
    </row>
    <row r="403" spans="1:17" ht="12.75" x14ac:dyDescent="0.2">
      <c r="A403" s="5"/>
      <c r="B403" s="9"/>
      <c r="C403" s="9"/>
      <c r="P403" s="11"/>
      <c r="Q403" s="11"/>
    </row>
    <row r="404" spans="1:17" ht="12.75" x14ac:dyDescent="0.2">
      <c r="A404" s="5"/>
      <c r="B404" s="9"/>
      <c r="C404" s="9"/>
      <c r="P404" s="11"/>
      <c r="Q404" s="11"/>
    </row>
    <row r="405" spans="1:17" ht="12.75" x14ac:dyDescent="0.2">
      <c r="A405" s="5"/>
      <c r="B405" s="9"/>
      <c r="C405" s="9"/>
      <c r="P405" s="11"/>
      <c r="Q405" s="11"/>
    </row>
    <row r="406" spans="1:17" ht="12.75" x14ac:dyDescent="0.2">
      <c r="A406" s="5"/>
      <c r="B406" s="9"/>
      <c r="C406" s="9"/>
      <c r="P406" s="11"/>
      <c r="Q406" s="11"/>
    </row>
    <row r="407" spans="1:17" ht="12.75" x14ac:dyDescent="0.2">
      <c r="A407" s="5"/>
      <c r="B407" s="9"/>
      <c r="C407" s="9"/>
      <c r="P407" s="11"/>
      <c r="Q407" s="11"/>
    </row>
    <row r="408" spans="1:17" ht="12.75" x14ac:dyDescent="0.2">
      <c r="A408" s="5"/>
      <c r="B408" s="9"/>
      <c r="C408" s="9"/>
      <c r="P408" s="11"/>
      <c r="Q408" s="11"/>
    </row>
    <row r="409" spans="1:17" ht="12.75" x14ac:dyDescent="0.2">
      <c r="A409" s="5"/>
      <c r="B409" s="9"/>
      <c r="C409" s="9"/>
      <c r="P409" s="11"/>
      <c r="Q409" s="11"/>
    </row>
    <row r="410" spans="1:17" ht="12.75" x14ac:dyDescent="0.2">
      <c r="A410" s="5"/>
      <c r="B410" s="9"/>
      <c r="C410" s="9"/>
      <c r="P410" s="11"/>
      <c r="Q410" s="11"/>
    </row>
    <row r="411" spans="1:17" ht="12.75" x14ac:dyDescent="0.2">
      <c r="A411" s="5"/>
      <c r="B411" s="9"/>
      <c r="C411" s="9"/>
      <c r="P411" s="11"/>
      <c r="Q411" s="11"/>
    </row>
    <row r="412" spans="1:17" ht="12.75" x14ac:dyDescent="0.2">
      <c r="A412" s="5"/>
      <c r="B412" s="9"/>
      <c r="C412" s="9"/>
      <c r="P412" s="11"/>
      <c r="Q412" s="11"/>
    </row>
    <row r="413" spans="1:17" ht="12.75" x14ac:dyDescent="0.2">
      <c r="A413" s="5"/>
      <c r="B413" s="9"/>
      <c r="C413" s="9"/>
      <c r="P413" s="11"/>
      <c r="Q413" s="11"/>
    </row>
    <row r="414" spans="1:17" ht="12.75" x14ac:dyDescent="0.2">
      <c r="A414" s="5"/>
      <c r="B414" s="9"/>
      <c r="C414" s="9"/>
      <c r="P414" s="11"/>
      <c r="Q414" s="11"/>
    </row>
    <row r="415" spans="1:17" ht="12.75" x14ac:dyDescent="0.2">
      <c r="A415" s="5"/>
      <c r="B415" s="9"/>
      <c r="C415" s="9"/>
      <c r="P415" s="11"/>
      <c r="Q415" s="11"/>
    </row>
    <row r="416" spans="1:17" ht="12.75" x14ac:dyDescent="0.2">
      <c r="A416" s="5"/>
      <c r="B416" s="9"/>
      <c r="C416" s="9"/>
      <c r="P416" s="11"/>
      <c r="Q416" s="11"/>
    </row>
    <row r="417" spans="1:17" ht="12.75" x14ac:dyDescent="0.2">
      <c r="A417" s="5"/>
      <c r="B417" s="9"/>
      <c r="C417" s="9"/>
      <c r="P417" s="11"/>
      <c r="Q417" s="11"/>
    </row>
    <row r="418" spans="1:17" ht="12.75" x14ac:dyDescent="0.2">
      <c r="A418" s="5"/>
      <c r="B418" s="9"/>
      <c r="C418" s="9"/>
      <c r="P418" s="11"/>
      <c r="Q418" s="11"/>
    </row>
    <row r="419" spans="1:17" ht="12.75" x14ac:dyDescent="0.2">
      <c r="A419" s="5"/>
      <c r="B419" s="9"/>
      <c r="C419" s="9"/>
      <c r="P419" s="11"/>
      <c r="Q419" s="11"/>
    </row>
    <row r="420" spans="1:17" ht="12.75" x14ac:dyDescent="0.2">
      <c r="A420" s="5"/>
      <c r="B420" s="9"/>
      <c r="C420" s="9"/>
      <c r="P420" s="11"/>
      <c r="Q420" s="11"/>
    </row>
    <row r="421" spans="1:17" ht="12.75" x14ac:dyDescent="0.2">
      <c r="A421" s="5"/>
      <c r="B421" s="9"/>
      <c r="C421" s="9"/>
      <c r="P421" s="11"/>
      <c r="Q421" s="11"/>
    </row>
    <row r="422" spans="1:17" ht="12.75" x14ac:dyDescent="0.2">
      <c r="A422" s="5"/>
      <c r="B422" s="9"/>
      <c r="C422" s="9"/>
      <c r="P422" s="11"/>
      <c r="Q422" s="11"/>
    </row>
    <row r="423" spans="1:17" ht="12.75" x14ac:dyDescent="0.2">
      <c r="A423" s="5"/>
      <c r="B423" s="9"/>
      <c r="C423" s="9"/>
      <c r="P423" s="11"/>
      <c r="Q423" s="11"/>
    </row>
    <row r="424" spans="1:17" ht="12.75" x14ac:dyDescent="0.2">
      <c r="A424" s="5"/>
      <c r="B424" s="9"/>
      <c r="C424" s="9"/>
      <c r="P424" s="11"/>
      <c r="Q424" s="11"/>
    </row>
    <row r="425" spans="1:17" ht="12.75" x14ac:dyDescent="0.2">
      <c r="A425" s="5"/>
      <c r="B425" s="9"/>
      <c r="C425" s="9"/>
      <c r="P425" s="11"/>
      <c r="Q425" s="11"/>
    </row>
    <row r="426" spans="1:17" ht="12.75" x14ac:dyDescent="0.2">
      <c r="A426" s="5"/>
      <c r="B426" s="9"/>
      <c r="C426" s="9"/>
      <c r="P426" s="11"/>
      <c r="Q426" s="11"/>
    </row>
    <row r="427" spans="1:17" ht="12.75" x14ac:dyDescent="0.2">
      <c r="A427" s="5"/>
      <c r="B427" s="9"/>
      <c r="C427" s="9"/>
      <c r="P427" s="11"/>
      <c r="Q427" s="11"/>
    </row>
    <row r="428" spans="1:17" ht="12.75" x14ac:dyDescent="0.2">
      <c r="A428" s="5"/>
      <c r="B428" s="9"/>
      <c r="C428" s="9"/>
      <c r="P428" s="11"/>
      <c r="Q428" s="11"/>
    </row>
    <row r="429" spans="1:17" ht="12.75" x14ac:dyDescent="0.2">
      <c r="A429" s="5"/>
      <c r="B429" s="9"/>
      <c r="C429" s="9"/>
      <c r="P429" s="11"/>
      <c r="Q429" s="11"/>
    </row>
    <row r="430" spans="1:17" ht="12.75" x14ac:dyDescent="0.2">
      <c r="A430" s="5"/>
      <c r="B430" s="9"/>
      <c r="C430" s="9"/>
      <c r="P430" s="11"/>
      <c r="Q430" s="11"/>
    </row>
    <row r="431" spans="1:17" ht="12.75" x14ac:dyDescent="0.2">
      <c r="A431" s="5"/>
      <c r="B431" s="9"/>
      <c r="C431" s="9"/>
      <c r="P431" s="11"/>
      <c r="Q431" s="11"/>
    </row>
    <row r="432" spans="1:17" ht="12.75" x14ac:dyDescent="0.2">
      <c r="A432" s="5"/>
      <c r="B432" s="9"/>
      <c r="C432" s="9"/>
      <c r="P432" s="11"/>
      <c r="Q432" s="11"/>
    </row>
    <row r="433" spans="1:17" ht="12.75" x14ac:dyDescent="0.2">
      <c r="A433" s="5"/>
      <c r="B433" s="9"/>
      <c r="C433" s="9"/>
      <c r="P433" s="11"/>
      <c r="Q433" s="11"/>
    </row>
    <row r="434" spans="1:17" ht="12.75" x14ac:dyDescent="0.2">
      <c r="A434" s="5"/>
      <c r="B434" s="9"/>
      <c r="C434" s="9"/>
      <c r="P434" s="11"/>
      <c r="Q434" s="11"/>
    </row>
    <row r="435" spans="1:17" ht="12.75" x14ac:dyDescent="0.2">
      <c r="A435" s="5"/>
      <c r="B435" s="9"/>
      <c r="C435" s="9"/>
      <c r="P435" s="11"/>
      <c r="Q435" s="11"/>
    </row>
    <row r="436" spans="1:17" ht="12.75" x14ac:dyDescent="0.2">
      <c r="A436" s="5"/>
      <c r="B436" s="9"/>
      <c r="C436" s="9"/>
      <c r="P436" s="11"/>
      <c r="Q436" s="11"/>
    </row>
    <row r="437" spans="1:17" ht="12.75" x14ac:dyDescent="0.2">
      <c r="A437" s="5"/>
      <c r="B437" s="9"/>
      <c r="C437" s="9"/>
      <c r="P437" s="11"/>
      <c r="Q437" s="11"/>
    </row>
    <row r="438" spans="1:17" ht="12.75" x14ac:dyDescent="0.2">
      <c r="A438" s="5"/>
      <c r="B438" s="9"/>
      <c r="C438" s="9"/>
      <c r="P438" s="11"/>
      <c r="Q438" s="11"/>
    </row>
    <row r="439" spans="1:17" ht="12.75" x14ac:dyDescent="0.2">
      <c r="A439" s="5"/>
      <c r="B439" s="9"/>
      <c r="C439" s="9"/>
      <c r="P439" s="11"/>
      <c r="Q439" s="11"/>
    </row>
    <row r="440" spans="1:17" ht="12.75" x14ac:dyDescent="0.2">
      <c r="A440" s="5"/>
      <c r="B440" s="9"/>
      <c r="C440" s="9"/>
      <c r="P440" s="11"/>
      <c r="Q440" s="11"/>
    </row>
    <row r="441" spans="1:17" ht="12.75" x14ac:dyDescent="0.2">
      <c r="A441" s="5"/>
      <c r="B441" s="9"/>
      <c r="C441" s="9"/>
      <c r="P441" s="11"/>
      <c r="Q441" s="11"/>
    </row>
    <row r="442" spans="1:17" ht="12.75" x14ac:dyDescent="0.2">
      <c r="A442" s="5"/>
      <c r="B442" s="9"/>
      <c r="C442" s="9"/>
      <c r="P442" s="11"/>
      <c r="Q442" s="11"/>
    </row>
    <row r="443" spans="1:17" ht="12.75" x14ac:dyDescent="0.2">
      <c r="A443" s="5"/>
      <c r="B443" s="9"/>
      <c r="C443" s="9"/>
      <c r="P443" s="11"/>
      <c r="Q443" s="11"/>
    </row>
    <row r="444" spans="1:17" ht="12.75" x14ac:dyDescent="0.2">
      <c r="A444" s="5"/>
      <c r="B444" s="9"/>
      <c r="C444" s="9"/>
      <c r="P444" s="11"/>
      <c r="Q444" s="11"/>
    </row>
    <row r="445" spans="1:17" ht="12.75" x14ac:dyDescent="0.2">
      <c r="A445" s="5"/>
      <c r="B445" s="9"/>
      <c r="C445" s="9"/>
      <c r="P445" s="11"/>
      <c r="Q445" s="11"/>
    </row>
    <row r="446" spans="1:17" ht="12.75" x14ac:dyDescent="0.2">
      <c r="A446" s="5"/>
      <c r="B446" s="9"/>
      <c r="C446" s="9"/>
      <c r="P446" s="11"/>
      <c r="Q446" s="11"/>
    </row>
    <row r="447" spans="1:17" ht="12.75" x14ac:dyDescent="0.2">
      <c r="A447" s="5"/>
      <c r="B447" s="9"/>
      <c r="C447" s="9"/>
      <c r="P447" s="11"/>
      <c r="Q447" s="11"/>
    </row>
    <row r="448" spans="1:17" ht="12.75" x14ac:dyDescent="0.2">
      <c r="A448" s="5"/>
      <c r="B448" s="9"/>
      <c r="C448" s="9"/>
      <c r="P448" s="11"/>
      <c r="Q448" s="11"/>
    </row>
    <row r="449" spans="1:17" ht="12.75" x14ac:dyDescent="0.2">
      <c r="A449" s="5"/>
      <c r="B449" s="9"/>
      <c r="C449" s="9"/>
      <c r="P449" s="11"/>
      <c r="Q449" s="11"/>
    </row>
    <row r="450" spans="1:17" ht="12.75" x14ac:dyDescent="0.2">
      <c r="A450" s="5"/>
      <c r="B450" s="9"/>
      <c r="C450" s="9"/>
      <c r="P450" s="11"/>
      <c r="Q450" s="11"/>
    </row>
    <row r="451" spans="1:17" ht="12.75" x14ac:dyDescent="0.2">
      <c r="A451" s="5"/>
      <c r="B451" s="9"/>
      <c r="C451" s="9"/>
      <c r="P451" s="11"/>
      <c r="Q451" s="11"/>
    </row>
    <row r="452" spans="1:17" ht="12.75" x14ac:dyDescent="0.2">
      <c r="A452" s="5"/>
      <c r="B452" s="9"/>
      <c r="C452" s="9"/>
      <c r="P452" s="11"/>
      <c r="Q452" s="11"/>
    </row>
    <row r="453" spans="1:17" ht="12.75" x14ac:dyDescent="0.2">
      <c r="A453" s="5"/>
      <c r="B453" s="9"/>
      <c r="C453" s="9"/>
      <c r="P453" s="11"/>
      <c r="Q453" s="11"/>
    </row>
    <row r="454" spans="1:17" ht="12.75" x14ac:dyDescent="0.2">
      <c r="A454" s="5"/>
      <c r="B454" s="9"/>
      <c r="C454" s="9"/>
      <c r="P454" s="11"/>
      <c r="Q454" s="11"/>
    </row>
    <row r="455" spans="1:17" ht="12.75" x14ac:dyDescent="0.2">
      <c r="A455" s="5"/>
      <c r="B455" s="9"/>
      <c r="C455" s="9"/>
      <c r="P455" s="11"/>
      <c r="Q455" s="11"/>
    </row>
    <row r="456" spans="1:17" ht="12.75" x14ac:dyDescent="0.2">
      <c r="A456" s="5"/>
      <c r="B456" s="9"/>
      <c r="C456" s="9"/>
      <c r="P456" s="11"/>
      <c r="Q456" s="11"/>
    </row>
    <row r="457" spans="1:17" ht="12.75" x14ac:dyDescent="0.2">
      <c r="A457" s="5"/>
      <c r="B457" s="9"/>
      <c r="C457" s="9"/>
      <c r="P457" s="11"/>
      <c r="Q457" s="11"/>
    </row>
    <row r="458" spans="1:17" ht="12.75" x14ac:dyDescent="0.2">
      <c r="A458" s="5"/>
      <c r="B458" s="9"/>
      <c r="C458" s="9"/>
      <c r="P458" s="11"/>
      <c r="Q458" s="11"/>
    </row>
    <row r="459" spans="1:17" ht="12.75" x14ac:dyDescent="0.2">
      <c r="A459" s="5"/>
      <c r="B459" s="9"/>
      <c r="C459" s="9"/>
      <c r="P459" s="11"/>
      <c r="Q459" s="11"/>
    </row>
    <row r="460" spans="1:17" ht="12.75" x14ac:dyDescent="0.2">
      <c r="A460" s="5"/>
      <c r="B460" s="9"/>
      <c r="C460" s="9"/>
      <c r="P460" s="11"/>
      <c r="Q460" s="11"/>
    </row>
    <row r="461" spans="1:17" ht="12.75" x14ac:dyDescent="0.2">
      <c r="A461" s="5"/>
      <c r="B461" s="9"/>
      <c r="C461" s="9"/>
      <c r="P461" s="11"/>
      <c r="Q461" s="11"/>
    </row>
    <row r="462" spans="1:17" ht="12.75" x14ac:dyDescent="0.2">
      <c r="A462" s="5"/>
      <c r="B462" s="9"/>
      <c r="C462" s="9"/>
      <c r="P462" s="11"/>
      <c r="Q462" s="11"/>
    </row>
    <row r="463" spans="1:17" ht="12.75" x14ac:dyDescent="0.2">
      <c r="A463" s="5"/>
      <c r="B463" s="9"/>
      <c r="C463" s="9"/>
      <c r="P463" s="11"/>
      <c r="Q463" s="11"/>
    </row>
    <row r="464" spans="1:17" ht="12.75" x14ac:dyDescent="0.2">
      <c r="A464" s="5"/>
      <c r="B464" s="9"/>
      <c r="C464" s="9"/>
      <c r="P464" s="11"/>
      <c r="Q464" s="11"/>
    </row>
    <row r="465" spans="1:17" ht="12.75" x14ac:dyDescent="0.2">
      <c r="A465" s="5"/>
      <c r="B465" s="9"/>
      <c r="C465" s="9"/>
      <c r="P465" s="11"/>
      <c r="Q465" s="11"/>
    </row>
    <row r="466" spans="1:17" ht="12.75" x14ac:dyDescent="0.2">
      <c r="A466" s="5"/>
      <c r="B466" s="9"/>
      <c r="C466" s="9"/>
      <c r="P466" s="11"/>
      <c r="Q466" s="11"/>
    </row>
    <row r="467" spans="1:17" ht="12.75" x14ac:dyDescent="0.2">
      <c r="A467" s="5"/>
      <c r="B467" s="9"/>
      <c r="C467" s="9"/>
      <c r="P467" s="11"/>
      <c r="Q467" s="11"/>
    </row>
    <row r="468" spans="1:17" ht="12.75" x14ac:dyDescent="0.2">
      <c r="A468" s="5"/>
      <c r="B468" s="9"/>
      <c r="C468" s="9"/>
      <c r="P468" s="11"/>
      <c r="Q468" s="11"/>
    </row>
    <row r="469" spans="1:17" ht="12.75" x14ac:dyDescent="0.2">
      <c r="A469" s="5"/>
      <c r="B469" s="9"/>
      <c r="C469" s="9"/>
      <c r="P469" s="11"/>
      <c r="Q469" s="11"/>
    </row>
    <row r="470" spans="1:17" ht="12.75" x14ac:dyDescent="0.2">
      <c r="A470" s="5"/>
      <c r="B470" s="9"/>
      <c r="C470" s="9"/>
      <c r="P470" s="11"/>
      <c r="Q470" s="11"/>
    </row>
    <row r="471" spans="1:17" ht="12.75" x14ac:dyDescent="0.2">
      <c r="A471" s="5"/>
      <c r="B471" s="9"/>
      <c r="C471" s="9"/>
      <c r="P471" s="11"/>
      <c r="Q471" s="11"/>
    </row>
    <row r="472" spans="1:17" ht="12.75" x14ac:dyDescent="0.2">
      <c r="A472" s="5"/>
      <c r="B472" s="9"/>
      <c r="C472" s="9"/>
      <c r="P472" s="11"/>
      <c r="Q472" s="11"/>
    </row>
    <row r="473" spans="1:17" ht="12.75" x14ac:dyDescent="0.2">
      <c r="A473" s="5"/>
      <c r="B473" s="9"/>
      <c r="C473" s="9"/>
      <c r="P473" s="11"/>
      <c r="Q473" s="11"/>
    </row>
    <row r="474" spans="1:17" ht="12.75" x14ac:dyDescent="0.2">
      <c r="A474" s="5"/>
      <c r="B474" s="9"/>
      <c r="C474" s="9"/>
      <c r="P474" s="11"/>
      <c r="Q474" s="11"/>
    </row>
    <row r="475" spans="1:17" ht="12.75" x14ac:dyDescent="0.2">
      <c r="A475" s="5"/>
      <c r="B475" s="9"/>
      <c r="C475" s="9"/>
      <c r="P475" s="11"/>
      <c r="Q475" s="11"/>
    </row>
    <row r="476" spans="1:17" ht="12.75" x14ac:dyDescent="0.2">
      <c r="A476" s="5"/>
      <c r="B476" s="9"/>
      <c r="C476" s="9"/>
      <c r="P476" s="11"/>
      <c r="Q476" s="11"/>
    </row>
    <row r="477" spans="1:17" ht="12.75" x14ac:dyDescent="0.2">
      <c r="A477" s="5"/>
      <c r="B477" s="9"/>
      <c r="C477" s="9"/>
      <c r="P477" s="11"/>
      <c r="Q477" s="11"/>
    </row>
    <row r="478" spans="1:17" ht="12.75" x14ac:dyDescent="0.2">
      <c r="A478" s="5"/>
      <c r="B478" s="9"/>
      <c r="C478" s="9"/>
      <c r="P478" s="11"/>
      <c r="Q478" s="11"/>
    </row>
    <row r="479" spans="1:17" ht="12.75" x14ac:dyDescent="0.2">
      <c r="A479" s="5"/>
      <c r="B479" s="9"/>
      <c r="C479" s="9"/>
      <c r="P479" s="11"/>
      <c r="Q479" s="11"/>
    </row>
    <row r="480" spans="1:17" ht="12.75" x14ac:dyDescent="0.2">
      <c r="A480" s="5"/>
      <c r="B480" s="9"/>
      <c r="C480" s="9"/>
      <c r="P480" s="11"/>
      <c r="Q480" s="11"/>
    </row>
    <row r="481" spans="1:17" ht="12.75" x14ac:dyDescent="0.2">
      <c r="A481" s="5"/>
      <c r="B481" s="9"/>
      <c r="C481" s="9"/>
      <c r="P481" s="11"/>
      <c r="Q481" s="11"/>
    </row>
    <row r="482" spans="1:17" ht="12.75" x14ac:dyDescent="0.2">
      <c r="A482" s="5"/>
      <c r="B482" s="9"/>
      <c r="C482" s="9"/>
      <c r="P482" s="11"/>
      <c r="Q482" s="11"/>
    </row>
    <row r="483" spans="1:17" ht="12.75" x14ac:dyDescent="0.2">
      <c r="A483" s="5"/>
      <c r="B483" s="9"/>
      <c r="C483" s="9"/>
      <c r="P483" s="11"/>
      <c r="Q483" s="11"/>
    </row>
    <row r="484" spans="1:17" ht="12.75" x14ac:dyDescent="0.2">
      <c r="A484" s="5"/>
      <c r="B484" s="9"/>
      <c r="C484" s="9"/>
      <c r="P484" s="11"/>
      <c r="Q484" s="11"/>
    </row>
    <row r="485" spans="1:17" ht="12.75" x14ac:dyDescent="0.2">
      <c r="A485" s="5"/>
      <c r="B485" s="9"/>
      <c r="C485" s="9"/>
      <c r="P485" s="11"/>
      <c r="Q485" s="11"/>
    </row>
    <row r="486" spans="1:17" ht="12.75" x14ac:dyDescent="0.2">
      <c r="A486" s="5"/>
      <c r="B486" s="9"/>
      <c r="C486" s="9"/>
      <c r="P486" s="11"/>
      <c r="Q486" s="11"/>
    </row>
    <row r="487" spans="1:17" ht="12.75" x14ac:dyDescent="0.2">
      <c r="A487" s="5"/>
      <c r="B487" s="9"/>
      <c r="C487" s="9"/>
      <c r="P487" s="11"/>
      <c r="Q487" s="11"/>
    </row>
    <row r="488" spans="1:17" ht="12.75" x14ac:dyDescent="0.2">
      <c r="A488" s="5"/>
      <c r="B488" s="9"/>
      <c r="C488" s="9"/>
      <c r="P488" s="11"/>
      <c r="Q488" s="11"/>
    </row>
    <row r="489" spans="1:17" ht="12.75" x14ac:dyDescent="0.2">
      <c r="A489" s="5"/>
      <c r="B489" s="9"/>
      <c r="C489" s="9"/>
      <c r="P489" s="11"/>
      <c r="Q489" s="11"/>
    </row>
    <row r="490" spans="1:17" ht="12.75" x14ac:dyDescent="0.2">
      <c r="A490" s="5"/>
      <c r="B490" s="9"/>
      <c r="C490" s="9"/>
      <c r="P490" s="11"/>
      <c r="Q490" s="11"/>
    </row>
    <row r="491" spans="1:17" ht="12.75" x14ac:dyDescent="0.2">
      <c r="A491" s="5"/>
      <c r="B491" s="9"/>
      <c r="C491" s="9"/>
      <c r="P491" s="11"/>
      <c r="Q491" s="11"/>
    </row>
    <row r="492" spans="1:17" ht="12.75" x14ac:dyDescent="0.2">
      <c r="A492" s="5"/>
      <c r="B492" s="9"/>
      <c r="C492" s="9"/>
      <c r="P492" s="11"/>
      <c r="Q492" s="11"/>
    </row>
    <row r="493" spans="1:17" ht="12.75" x14ac:dyDescent="0.2">
      <c r="A493" s="5"/>
      <c r="B493" s="9"/>
      <c r="C493" s="9"/>
      <c r="P493" s="11"/>
      <c r="Q493" s="11"/>
    </row>
    <row r="494" spans="1:17" ht="12.75" x14ac:dyDescent="0.2">
      <c r="A494" s="5"/>
      <c r="B494" s="9"/>
      <c r="C494" s="9"/>
      <c r="P494" s="11"/>
      <c r="Q494" s="11"/>
    </row>
    <row r="495" spans="1:17" ht="12.75" x14ac:dyDescent="0.2">
      <c r="A495" s="5"/>
      <c r="B495" s="9"/>
      <c r="C495" s="9"/>
      <c r="P495" s="11"/>
      <c r="Q495" s="11"/>
    </row>
    <row r="496" spans="1:17" ht="12.75" x14ac:dyDescent="0.2">
      <c r="A496" s="5"/>
      <c r="B496" s="9"/>
      <c r="C496" s="9"/>
      <c r="P496" s="11"/>
      <c r="Q496" s="11"/>
    </row>
    <row r="497" spans="1:17" ht="12.75" x14ac:dyDescent="0.2">
      <c r="A497" s="5"/>
      <c r="B497" s="9"/>
      <c r="C497" s="9"/>
      <c r="P497" s="11"/>
      <c r="Q497" s="11"/>
    </row>
    <row r="498" spans="1:17" ht="12.75" x14ac:dyDescent="0.2">
      <c r="A498" s="5"/>
      <c r="B498" s="9"/>
      <c r="C498" s="9"/>
      <c r="P498" s="11"/>
      <c r="Q498" s="11"/>
    </row>
    <row r="499" spans="1:17" ht="12.75" x14ac:dyDescent="0.2">
      <c r="A499" s="5"/>
      <c r="B499" s="9"/>
      <c r="C499" s="9"/>
      <c r="P499" s="11"/>
      <c r="Q499" s="11"/>
    </row>
    <row r="500" spans="1:17" ht="12.75" x14ac:dyDescent="0.2">
      <c r="A500" s="5"/>
      <c r="B500" s="9"/>
      <c r="C500" s="9"/>
      <c r="P500" s="11"/>
      <c r="Q500" s="11"/>
    </row>
    <row r="501" spans="1:17" ht="12.75" x14ac:dyDescent="0.2">
      <c r="A501" s="5"/>
      <c r="B501" s="9"/>
      <c r="C501" s="9"/>
      <c r="P501" s="11"/>
      <c r="Q501" s="11"/>
    </row>
    <row r="502" spans="1:17" ht="12.75" x14ac:dyDescent="0.2">
      <c r="A502" s="5"/>
      <c r="B502" s="9"/>
      <c r="C502" s="9"/>
      <c r="P502" s="11"/>
      <c r="Q502" s="11"/>
    </row>
    <row r="503" spans="1:17" ht="12.75" x14ac:dyDescent="0.2">
      <c r="A503" s="5"/>
      <c r="B503" s="9"/>
      <c r="C503" s="9"/>
      <c r="P503" s="11"/>
      <c r="Q503" s="11"/>
    </row>
    <row r="504" spans="1:17" ht="12.75" x14ac:dyDescent="0.2">
      <c r="A504" s="5"/>
      <c r="B504" s="9"/>
      <c r="C504" s="9"/>
      <c r="P504" s="11"/>
      <c r="Q504" s="11"/>
    </row>
    <row r="505" spans="1:17" ht="12.75" x14ac:dyDescent="0.2">
      <c r="A505" s="5"/>
      <c r="B505" s="9"/>
      <c r="C505" s="9"/>
      <c r="P505" s="11"/>
      <c r="Q505" s="11"/>
    </row>
    <row r="506" spans="1:17" ht="12.75" x14ac:dyDescent="0.2">
      <c r="A506" s="5"/>
      <c r="B506" s="9"/>
      <c r="C506" s="9"/>
      <c r="P506" s="11"/>
      <c r="Q506" s="11"/>
    </row>
    <row r="507" spans="1:17" ht="12.75" x14ac:dyDescent="0.2">
      <c r="A507" s="5"/>
      <c r="B507" s="9"/>
      <c r="C507" s="9"/>
      <c r="P507" s="11"/>
      <c r="Q507" s="11"/>
    </row>
    <row r="508" spans="1:17" ht="12.75" x14ac:dyDescent="0.2">
      <c r="A508" s="5"/>
      <c r="B508" s="9"/>
      <c r="C508" s="9"/>
      <c r="P508" s="11"/>
      <c r="Q508" s="11"/>
    </row>
    <row r="509" spans="1:17" ht="12.75" x14ac:dyDescent="0.2">
      <c r="A509" s="5"/>
      <c r="B509" s="9"/>
      <c r="C509" s="9"/>
      <c r="P509" s="11"/>
      <c r="Q509" s="11"/>
    </row>
    <row r="510" spans="1:17" ht="12.75" x14ac:dyDescent="0.2">
      <c r="A510" s="5"/>
      <c r="B510" s="9"/>
      <c r="C510" s="9"/>
      <c r="P510" s="11"/>
      <c r="Q510" s="11"/>
    </row>
    <row r="511" spans="1:17" ht="12.75" x14ac:dyDescent="0.2">
      <c r="A511" s="5"/>
      <c r="B511" s="9"/>
      <c r="C511" s="9"/>
      <c r="P511" s="11"/>
      <c r="Q511" s="11"/>
    </row>
    <row r="512" spans="1:17" ht="12.75" x14ac:dyDescent="0.2">
      <c r="A512" s="5"/>
      <c r="B512" s="9"/>
      <c r="C512" s="9"/>
      <c r="P512" s="11"/>
      <c r="Q512" s="11"/>
    </row>
    <row r="513" spans="1:17" ht="12.75" x14ac:dyDescent="0.2">
      <c r="A513" s="5"/>
      <c r="B513" s="9"/>
      <c r="C513" s="9"/>
      <c r="P513" s="11"/>
      <c r="Q513" s="11"/>
    </row>
    <row r="514" spans="1:17" ht="12.75" x14ac:dyDescent="0.2">
      <c r="A514" s="5"/>
      <c r="B514" s="9"/>
      <c r="C514" s="9"/>
      <c r="P514" s="11"/>
      <c r="Q514" s="11"/>
    </row>
    <row r="515" spans="1:17" ht="12.75" x14ac:dyDescent="0.2">
      <c r="A515" s="5"/>
      <c r="B515" s="9"/>
      <c r="C515" s="9"/>
      <c r="P515" s="11"/>
      <c r="Q515" s="11"/>
    </row>
    <row r="516" spans="1:17" ht="12.75" x14ac:dyDescent="0.2">
      <c r="A516" s="5"/>
      <c r="B516" s="9"/>
      <c r="C516" s="9"/>
      <c r="P516" s="11"/>
      <c r="Q516" s="11"/>
    </row>
    <row r="517" spans="1:17" ht="12.75" x14ac:dyDescent="0.2">
      <c r="A517" s="5"/>
      <c r="B517" s="9"/>
      <c r="C517" s="9"/>
      <c r="P517" s="11"/>
      <c r="Q517" s="11"/>
    </row>
    <row r="518" spans="1:17" ht="12.75" x14ac:dyDescent="0.2">
      <c r="A518" s="5"/>
      <c r="B518" s="9"/>
      <c r="C518" s="9"/>
      <c r="P518" s="11"/>
      <c r="Q518" s="11"/>
    </row>
    <row r="519" spans="1:17" ht="12.75" x14ac:dyDescent="0.2">
      <c r="A519" s="5"/>
      <c r="B519" s="9"/>
      <c r="C519" s="9"/>
      <c r="P519" s="11"/>
      <c r="Q519" s="11"/>
    </row>
    <row r="520" spans="1:17" ht="12.75" x14ac:dyDescent="0.2">
      <c r="A520" s="5"/>
      <c r="B520" s="9"/>
      <c r="C520" s="9"/>
      <c r="P520" s="11"/>
      <c r="Q520" s="11"/>
    </row>
    <row r="521" spans="1:17" ht="12.75" x14ac:dyDescent="0.2">
      <c r="A521" s="5"/>
      <c r="B521" s="9"/>
      <c r="C521" s="9"/>
      <c r="P521" s="11"/>
      <c r="Q521" s="11"/>
    </row>
    <row r="522" spans="1:17" ht="12.75" x14ac:dyDescent="0.2">
      <c r="A522" s="5"/>
      <c r="B522" s="9"/>
      <c r="C522" s="9"/>
      <c r="P522" s="11"/>
      <c r="Q522" s="11"/>
    </row>
    <row r="523" spans="1:17" ht="12.75" x14ac:dyDescent="0.2">
      <c r="A523" s="5"/>
      <c r="B523" s="9"/>
      <c r="C523" s="9"/>
      <c r="P523" s="11"/>
      <c r="Q523" s="11"/>
    </row>
    <row r="524" spans="1:17" ht="12.75" x14ac:dyDescent="0.2">
      <c r="A524" s="5"/>
      <c r="B524" s="9"/>
      <c r="C524" s="9"/>
      <c r="P524" s="11"/>
      <c r="Q524" s="11"/>
    </row>
    <row r="525" spans="1:17" ht="12.75" x14ac:dyDescent="0.2">
      <c r="A525" s="5"/>
      <c r="B525" s="9"/>
      <c r="C525" s="9"/>
      <c r="P525" s="11"/>
      <c r="Q525" s="11"/>
    </row>
    <row r="526" spans="1:17" ht="12.75" x14ac:dyDescent="0.2">
      <c r="A526" s="5"/>
      <c r="B526" s="9"/>
      <c r="C526" s="9"/>
      <c r="P526" s="11"/>
      <c r="Q526" s="11"/>
    </row>
    <row r="527" spans="1:17" ht="12.75" x14ac:dyDescent="0.2">
      <c r="A527" s="5"/>
      <c r="B527" s="9"/>
      <c r="C527" s="9"/>
      <c r="P527" s="11"/>
      <c r="Q527" s="11"/>
    </row>
    <row r="528" spans="1:17" ht="12.75" x14ac:dyDescent="0.2">
      <c r="A528" s="5"/>
      <c r="B528" s="9"/>
      <c r="C528" s="9"/>
      <c r="P528" s="11"/>
      <c r="Q528" s="11"/>
    </row>
    <row r="529" spans="1:17" ht="12.75" x14ac:dyDescent="0.2">
      <c r="A529" s="5"/>
      <c r="B529" s="9"/>
      <c r="C529" s="9"/>
      <c r="P529" s="11"/>
      <c r="Q529" s="11"/>
    </row>
    <row r="530" spans="1:17" ht="12.75" x14ac:dyDescent="0.2">
      <c r="A530" s="5"/>
      <c r="B530" s="9"/>
      <c r="C530" s="9"/>
      <c r="P530" s="11"/>
      <c r="Q530" s="11"/>
    </row>
    <row r="531" spans="1:17" ht="12.75" x14ac:dyDescent="0.2">
      <c r="A531" s="5"/>
      <c r="B531" s="9"/>
      <c r="C531" s="9"/>
      <c r="P531" s="11"/>
      <c r="Q531" s="11"/>
    </row>
    <row r="532" spans="1:17" ht="12.75" x14ac:dyDescent="0.2">
      <c r="A532" s="5"/>
      <c r="B532" s="9"/>
      <c r="C532" s="9"/>
      <c r="P532" s="11"/>
      <c r="Q532" s="11"/>
    </row>
    <row r="533" spans="1:17" ht="12.75" x14ac:dyDescent="0.2">
      <c r="A533" s="5"/>
      <c r="B533" s="9"/>
      <c r="C533" s="9"/>
      <c r="P533" s="11"/>
      <c r="Q533" s="11"/>
    </row>
    <row r="534" spans="1:17" ht="12.75" x14ac:dyDescent="0.2">
      <c r="A534" s="5"/>
      <c r="B534" s="9"/>
      <c r="C534" s="9"/>
      <c r="P534" s="11"/>
      <c r="Q534" s="11"/>
    </row>
    <row r="535" spans="1:17" ht="12.75" x14ac:dyDescent="0.2">
      <c r="A535" s="5"/>
      <c r="B535" s="9"/>
      <c r="C535" s="9"/>
      <c r="P535" s="11"/>
      <c r="Q535" s="11"/>
    </row>
    <row r="536" spans="1:17" ht="12.75" x14ac:dyDescent="0.2">
      <c r="A536" s="5"/>
      <c r="B536" s="9"/>
      <c r="C536" s="9"/>
      <c r="P536" s="11"/>
      <c r="Q536" s="11"/>
    </row>
    <row r="537" spans="1:17" ht="12.75" x14ac:dyDescent="0.2">
      <c r="A537" s="5"/>
      <c r="B537" s="9"/>
      <c r="C537" s="9"/>
      <c r="P537" s="11"/>
      <c r="Q537" s="11"/>
    </row>
    <row r="538" spans="1:17" ht="12.75" x14ac:dyDescent="0.2">
      <c r="A538" s="5"/>
      <c r="B538" s="9"/>
      <c r="C538" s="9"/>
      <c r="P538" s="11"/>
      <c r="Q538" s="11"/>
    </row>
    <row r="539" spans="1:17" ht="12.75" x14ac:dyDescent="0.2">
      <c r="A539" s="5"/>
      <c r="B539" s="9"/>
      <c r="C539" s="9"/>
      <c r="P539" s="11"/>
      <c r="Q539" s="11"/>
    </row>
    <row r="540" spans="1:17" ht="12.75" x14ac:dyDescent="0.2">
      <c r="A540" s="5"/>
      <c r="B540" s="9"/>
      <c r="C540" s="9"/>
      <c r="P540" s="11"/>
      <c r="Q540" s="11"/>
    </row>
    <row r="541" spans="1:17" ht="12.75" x14ac:dyDescent="0.2">
      <c r="A541" s="5"/>
      <c r="B541" s="9"/>
      <c r="C541" s="9"/>
      <c r="P541" s="11"/>
      <c r="Q541" s="11"/>
    </row>
    <row r="542" spans="1:17" ht="12.75" x14ac:dyDescent="0.2">
      <c r="A542" s="5"/>
      <c r="B542" s="9"/>
      <c r="C542" s="9"/>
      <c r="P542" s="11"/>
      <c r="Q542" s="11"/>
    </row>
    <row r="543" spans="1:17" ht="12.75" x14ac:dyDescent="0.2">
      <c r="A543" s="5"/>
      <c r="B543" s="9"/>
      <c r="C543" s="9"/>
      <c r="P543" s="11"/>
      <c r="Q543" s="11"/>
    </row>
    <row r="544" spans="1:17" ht="12.75" x14ac:dyDescent="0.2">
      <c r="A544" s="5"/>
      <c r="B544" s="9"/>
      <c r="C544" s="9"/>
      <c r="P544" s="11"/>
      <c r="Q544" s="11"/>
    </row>
    <row r="545" spans="1:17" ht="12.75" x14ac:dyDescent="0.2">
      <c r="A545" s="5"/>
      <c r="B545" s="9"/>
      <c r="C545" s="9"/>
      <c r="P545" s="11"/>
      <c r="Q545" s="11"/>
    </row>
    <row r="546" spans="1:17" ht="12.75" x14ac:dyDescent="0.2">
      <c r="A546" s="5"/>
      <c r="B546" s="9"/>
      <c r="C546" s="9"/>
      <c r="P546" s="11"/>
      <c r="Q546" s="11"/>
    </row>
    <row r="547" spans="1:17" ht="12.75" x14ac:dyDescent="0.2">
      <c r="A547" s="5"/>
      <c r="B547" s="9"/>
      <c r="C547" s="9"/>
      <c r="P547" s="11"/>
      <c r="Q547" s="11"/>
    </row>
    <row r="548" spans="1:17" ht="12.75" x14ac:dyDescent="0.2">
      <c r="A548" s="5"/>
      <c r="B548" s="9"/>
      <c r="C548" s="9"/>
      <c r="P548" s="11"/>
      <c r="Q548" s="11"/>
    </row>
    <row r="549" spans="1:17" ht="12.75" x14ac:dyDescent="0.2">
      <c r="A549" s="5"/>
      <c r="B549" s="9"/>
      <c r="C549" s="9"/>
      <c r="P549" s="11"/>
      <c r="Q549" s="11"/>
    </row>
    <row r="550" spans="1:17" ht="12.75" x14ac:dyDescent="0.2">
      <c r="A550" s="5"/>
      <c r="B550" s="9"/>
      <c r="C550" s="9"/>
      <c r="P550" s="11"/>
      <c r="Q550" s="11"/>
    </row>
    <row r="551" spans="1:17" ht="12.75" x14ac:dyDescent="0.2">
      <c r="A551" s="5"/>
      <c r="B551" s="9"/>
      <c r="C551" s="9"/>
      <c r="P551" s="11"/>
      <c r="Q551" s="11"/>
    </row>
    <row r="552" spans="1:17" ht="12.75" x14ac:dyDescent="0.2">
      <c r="A552" s="5"/>
      <c r="B552" s="9"/>
      <c r="C552" s="9"/>
      <c r="P552" s="11"/>
      <c r="Q552" s="11"/>
    </row>
    <row r="553" spans="1:17" ht="12.75" x14ac:dyDescent="0.2">
      <c r="A553" s="5"/>
      <c r="B553" s="9"/>
      <c r="C553" s="9"/>
      <c r="P553" s="11"/>
      <c r="Q553" s="11"/>
    </row>
    <row r="554" spans="1:17" ht="12.75" x14ac:dyDescent="0.2">
      <c r="A554" s="5"/>
      <c r="B554" s="9"/>
      <c r="C554" s="9"/>
      <c r="P554" s="11"/>
      <c r="Q554" s="11"/>
    </row>
    <row r="555" spans="1:17" ht="12.75" x14ac:dyDescent="0.2">
      <c r="A555" s="5"/>
      <c r="B555" s="9"/>
      <c r="C555" s="9"/>
      <c r="P555" s="11"/>
      <c r="Q555" s="11"/>
    </row>
    <row r="556" spans="1:17" ht="12.75" x14ac:dyDescent="0.2">
      <c r="A556" s="5"/>
      <c r="B556" s="9"/>
      <c r="C556" s="9"/>
      <c r="P556" s="11"/>
      <c r="Q556" s="11"/>
    </row>
    <row r="557" spans="1:17" ht="12.75" x14ac:dyDescent="0.2">
      <c r="A557" s="5"/>
      <c r="B557" s="9"/>
      <c r="C557" s="9"/>
      <c r="P557" s="11"/>
      <c r="Q557" s="11"/>
    </row>
    <row r="558" spans="1:17" ht="12.75" x14ac:dyDescent="0.2">
      <c r="A558" s="5"/>
      <c r="B558" s="9"/>
      <c r="C558" s="9"/>
      <c r="P558" s="11"/>
      <c r="Q558" s="11"/>
    </row>
    <row r="559" spans="1:17" ht="12.75" x14ac:dyDescent="0.2">
      <c r="A559" s="5"/>
      <c r="B559" s="9"/>
      <c r="C559" s="9"/>
      <c r="P559" s="11"/>
      <c r="Q559" s="11"/>
    </row>
    <row r="560" spans="1:17" ht="12.75" x14ac:dyDescent="0.2">
      <c r="A560" s="5"/>
      <c r="B560" s="9"/>
      <c r="C560" s="9"/>
      <c r="P560" s="11"/>
      <c r="Q560" s="11"/>
    </row>
    <row r="561" spans="1:17" ht="12.75" x14ac:dyDescent="0.2">
      <c r="A561" s="5"/>
      <c r="B561" s="9"/>
      <c r="C561" s="9"/>
      <c r="P561" s="11"/>
      <c r="Q561" s="11"/>
    </row>
    <row r="562" spans="1:17" ht="12.75" x14ac:dyDescent="0.2">
      <c r="A562" s="5"/>
      <c r="B562" s="9"/>
      <c r="C562" s="9"/>
      <c r="P562" s="11"/>
      <c r="Q562" s="11"/>
    </row>
    <row r="563" spans="1:17" ht="12.75" x14ac:dyDescent="0.2">
      <c r="A563" s="5"/>
      <c r="B563" s="9"/>
      <c r="C563" s="9"/>
      <c r="P563" s="11"/>
      <c r="Q563" s="11"/>
    </row>
    <row r="564" spans="1:17" ht="12.75" x14ac:dyDescent="0.2">
      <c r="A564" s="5"/>
      <c r="B564" s="9"/>
      <c r="C564" s="9"/>
      <c r="P564" s="11"/>
      <c r="Q564" s="11"/>
    </row>
    <row r="565" spans="1:17" ht="12.75" x14ac:dyDescent="0.2">
      <c r="A565" s="5"/>
      <c r="B565" s="9"/>
      <c r="C565" s="9"/>
      <c r="P565" s="11"/>
      <c r="Q565" s="11"/>
    </row>
    <row r="566" spans="1:17" ht="12.75" x14ac:dyDescent="0.2">
      <c r="A566" s="5"/>
      <c r="B566" s="9"/>
      <c r="C566" s="9"/>
      <c r="P566" s="11"/>
      <c r="Q566" s="11"/>
    </row>
    <row r="567" spans="1:17" ht="12.75" x14ac:dyDescent="0.2">
      <c r="A567" s="5"/>
      <c r="B567" s="9"/>
      <c r="C567" s="9"/>
      <c r="P567" s="11"/>
      <c r="Q567" s="11"/>
    </row>
    <row r="568" spans="1:17" ht="12.75" x14ac:dyDescent="0.2">
      <c r="A568" s="5"/>
      <c r="B568" s="9"/>
      <c r="C568" s="9"/>
      <c r="P568" s="11"/>
      <c r="Q568" s="11"/>
    </row>
    <row r="569" spans="1:17" ht="12.75" x14ac:dyDescent="0.2">
      <c r="A569" s="5"/>
      <c r="B569" s="9"/>
      <c r="C569" s="9"/>
      <c r="P569" s="11"/>
      <c r="Q569" s="11"/>
    </row>
    <row r="570" spans="1:17" ht="12.75" x14ac:dyDescent="0.2">
      <c r="A570" s="5"/>
      <c r="B570" s="9"/>
      <c r="C570" s="9"/>
      <c r="P570" s="11"/>
      <c r="Q570" s="11"/>
    </row>
    <row r="571" spans="1:17" ht="12.75" x14ac:dyDescent="0.2">
      <c r="A571" s="5"/>
      <c r="B571" s="9"/>
      <c r="C571" s="9"/>
      <c r="P571" s="11"/>
      <c r="Q571" s="11"/>
    </row>
    <row r="572" spans="1:17" ht="12.75" x14ac:dyDescent="0.2">
      <c r="A572" s="5"/>
      <c r="B572" s="9"/>
      <c r="C572" s="9"/>
      <c r="P572" s="11"/>
      <c r="Q572" s="11"/>
    </row>
    <row r="573" spans="1:17" ht="12.75" x14ac:dyDescent="0.2">
      <c r="A573" s="5"/>
      <c r="B573" s="9"/>
      <c r="C573" s="9"/>
      <c r="P573" s="11"/>
      <c r="Q573" s="11"/>
    </row>
    <row r="574" spans="1:17" ht="12.75" x14ac:dyDescent="0.2">
      <c r="A574" s="5"/>
      <c r="B574" s="9"/>
      <c r="C574" s="9"/>
      <c r="P574" s="11"/>
      <c r="Q574" s="11"/>
    </row>
    <row r="575" spans="1:17" ht="12.75" x14ac:dyDescent="0.2">
      <c r="A575" s="5"/>
      <c r="B575" s="9"/>
      <c r="C575" s="9"/>
      <c r="P575" s="11"/>
      <c r="Q575" s="11"/>
    </row>
    <row r="576" spans="1:17" ht="12.75" x14ac:dyDescent="0.2">
      <c r="A576" s="5"/>
      <c r="B576" s="9"/>
      <c r="C576" s="9"/>
      <c r="P576" s="11"/>
      <c r="Q576" s="11"/>
    </row>
    <row r="577" spans="1:17" ht="12.75" x14ac:dyDescent="0.2">
      <c r="A577" s="5"/>
      <c r="B577" s="9"/>
      <c r="C577" s="9"/>
      <c r="P577" s="11"/>
      <c r="Q577" s="11"/>
    </row>
    <row r="578" spans="1:17" ht="12.75" x14ac:dyDescent="0.2">
      <c r="A578" s="5"/>
      <c r="B578" s="9"/>
      <c r="C578" s="9"/>
      <c r="P578" s="11"/>
      <c r="Q578" s="11"/>
    </row>
    <row r="579" spans="1:17" ht="12.75" x14ac:dyDescent="0.2">
      <c r="A579" s="5"/>
      <c r="B579" s="9"/>
      <c r="C579" s="9"/>
      <c r="P579" s="11"/>
      <c r="Q579" s="11"/>
    </row>
    <row r="580" spans="1:17" ht="12.75" x14ac:dyDescent="0.2">
      <c r="A580" s="5"/>
      <c r="B580" s="9"/>
      <c r="C580" s="9"/>
      <c r="P580" s="11"/>
      <c r="Q580" s="11"/>
    </row>
    <row r="581" spans="1:17" ht="12.75" x14ac:dyDescent="0.2">
      <c r="A581" s="5"/>
      <c r="B581" s="9"/>
      <c r="C581" s="9"/>
      <c r="P581" s="11"/>
      <c r="Q581" s="11"/>
    </row>
    <row r="582" spans="1:17" ht="12.75" x14ac:dyDescent="0.2">
      <c r="A582" s="5"/>
      <c r="B582" s="9"/>
      <c r="C582" s="9"/>
      <c r="P582" s="11"/>
      <c r="Q582" s="11"/>
    </row>
    <row r="583" spans="1:17" ht="12.75" x14ac:dyDescent="0.2">
      <c r="A583" s="5"/>
      <c r="B583" s="9"/>
      <c r="C583" s="9"/>
      <c r="P583" s="11"/>
      <c r="Q583" s="11"/>
    </row>
    <row r="584" spans="1:17" ht="12.75" x14ac:dyDescent="0.2">
      <c r="A584" s="5"/>
      <c r="B584" s="9"/>
      <c r="C584" s="9"/>
      <c r="P584" s="11"/>
      <c r="Q584" s="11"/>
    </row>
    <row r="585" spans="1:17" ht="12.75" x14ac:dyDescent="0.2">
      <c r="A585" s="5"/>
      <c r="B585" s="9"/>
      <c r="C585" s="9"/>
      <c r="P585" s="11"/>
      <c r="Q585" s="11"/>
    </row>
    <row r="586" spans="1:17" ht="12.75" x14ac:dyDescent="0.2">
      <c r="A586" s="5"/>
      <c r="B586" s="9"/>
      <c r="C586" s="9"/>
      <c r="P586" s="11"/>
      <c r="Q586" s="11"/>
    </row>
    <row r="587" spans="1:17" ht="12.75" x14ac:dyDescent="0.2">
      <c r="A587" s="5"/>
      <c r="B587" s="9"/>
      <c r="C587" s="9"/>
      <c r="P587" s="11"/>
      <c r="Q587" s="11"/>
    </row>
    <row r="588" spans="1:17" ht="12.75" x14ac:dyDescent="0.2">
      <c r="A588" s="5"/>
      <c r="B588" s="9"/>
      <c r="C588" s="9"/>
      <c r="P588" s="11"/>
      <c r="Q588" s="11"/>
    </row>
    <row r="589" spans="1:17" ht="12.75" x14ac:dyDescent="0.2">
      <c r="A589" s="5"/>
      <c r="B589" s="9"/>
      <c r="C589" s="9"/>
      <c r="P589" s="11"/>
      <c r="Q589" s="11"/>
    </row>
    <row r="590" spans="1:17" ht="12.75" x14ac:dyDescent="0.2">
      <c r="A590" s="5"/>
      <c r="B590" s="9"/>
      <c r="C590" s="9"/>
      <c r="P590" s="11"/>
      <c r="Q590" s="11"/>
    </row>
    <row r="591" spans="1:17" ht="12.75" x14ac:dyDescent="0.2">
      <c r="A591" s="5"/>
      <c r="B591" s="9"/>
      <c r="C591" s="9"/>
      <c r="P591" s="11"/>
      <c r="Q591" s="11"/>
    </row>
    <row r="592" spans="1:17" ht="12.75" x14ac:dyDescent="0.2">
      <c r="A592" s="5"/>
      <c r="B592" s="9"/>
      <c r="C592" s="9"/>
      <c r="P592" s="11"/>
      <c r="Q592" s="11"/>
    </row>
    <row r="593" spans="1:17" ht="12.75" x14ac:dyDescent="0.2">
      <c r="A593" s="5"/>
      <c r="B593" s="9"/>
      <c r="C593" s="9"/>
      <c r="P593" s="11"/>
      <c r="Q593" s="11"/>
    </row>
    <row r="594" spans="1:17" ht="12.75" x14ac:dyDescent="0.2">
      <c r="A594" s="5"/>
      <c r="B594" s="9"/>
      <c r="C594" s="9"/>
      <c r="P594" s="11"/>
      <c r="Q594" s="11"/>
    </row>
    <row r="595" spans="1:17" ht="12.75" x14ac:dyDescent="0.2">
      <c r="A595" s="5"/>
      <c r="B595" s="9"/>
      <c r="C595" s="9"/>
      <c r="P595" s="11"/>
      <c r="Q595" s="11"/>
    </row>
    <row r="596" spans="1:17" ht="12.75" x14ac:dyDescent="0.2">
      <c r="A596" s="5"/>
      <c r="B596" s="9"/>
      <c r="C596" s="9"/>
      <c r="P596" s="11"/>
      <c r="Q596" s="11"/>
    </row>
    <row r="597" spans="1:17" ht="12.75" x14ac:dyDescent="0.2">
      <c r="A597" s="5"/>
      <c r="B597" s="9"/>
      <c r="C597" s="9"/>
      <c r="P597" s="11"/>
      <c r="Q597" s="11"/>
    </row>
    <row r="598" spans="1:17" ht="12.75" x14ac:dyDescent="0.2">
      <c r="A598" s="5"/>
      <c r="B598" s="9"/>
      <c r="C598" s="9"/>
      <c r="P598" s="11"/>
      <c r="Q598" s="11"/>
    </row>
    <row r="599" spans="1:17" ht="12.75" x14ac:dyDescent="0.2">
      <c r="A599" s="5"/>
      <c r="B599" s="9"/>
      <c r="C599" s="9"/>
      <c r="P599" s="11"/>
      <c r="Q599" s="11"/>
    </row>
    <row r="600" spans="1:17" ht="12.75" x14ac:dyDescent="0.2">
      <c r="A600" s="5"/>
      <c r="B600" s="9"/>
      <c r="C600" s="9"/>
      <c r="P600" s="11"/>
      <c r="Q600" s="11"/>
    </row>
    <row r="601" spans="1:17" ht="12.75" x14ac:dyDescent="0.2">
      <c r="A601" s="5"/>
      <c r="B601" s="9"/>
      <c r="C601" s="9"/>
      <c r="P601" s="11"/>
      <c r="Q601" s="11"/>
    </row>
    <row r="602" spans="1:17" ht="12.75" x14ac:dyDescent="0.2">
      <c r="A602" s="5"/>
      <c r="B602" s="9"/>
      <c r="C602" s="9"/>
      <c r="P602" s="11"/>
      <c r="Q602" s="11"/>
    </row>
    <row r="603" spans="1:17" ht="12.75" x14ac:dyDescent="0.2">
      <c r="A603" s="5"/>
      <c r="B603" s="9"/>
      <c r="C603" s="9"/>
      <c r="P603" s="11"/>
      <c r="Q603" s="11"/>
    </row>
    <row r="604" spans="1:17" ht="12.75" x14ac:dyDescent="0.2">
      <c r="A604" s="5"/>
      <c r="B604" s="9"/>
      <c r="C604" s="9"/>
      <c r="P604" s="11"/>
      <c r="Q604" s="11"/>
    </row>
    <row r="605" spans="1:17" ht="12.75" x14ac:dyDescent="0.2">
      <c r="A605" s="5"/>
      <c r="B605" s="9"/>
      <c r="C605" s="9"/>
      <c r="P605" s="11"/>
      <c r="Q605" s="11"/>
    </row>
    <row r="606" spans="1:17" ht="12.75" x14ac:dyDescent="0.2">
      <c r="A606" s="5"/>
      <c r="B606" s="9"/>
      <c r="C606" s="9"/>
      <c r="P606" s="11"/>
      <c r="Q606" s="11"/>
    </row>
    <row r="607" spans="1:17" ht="12.75" x14ac:dyDescent="0.2">
      <c r="A607" s="5"/>
      <c r="B607" s="9"/>
      <c r="C607" s="9"/>
      <c r="P607" s="11"/>
      <c r="Q607" s="11"/>
    </row>
    <row r="608" spans="1:17" ht="12.75" x14ac:dyDescent="0.2">
      <c r="A608" s="5"/>
      <c r="B608" s="9"/>
      <c r="C608" s="9"/>
      <c r="P608" s="11"/>
      <c r="Q608" s="11"/>
    </row>
    <row r="609" spans="1:17" ht="12.75" x14ac:dyDescent="0.2">
      <c r="A609" s="5"/>
      <c r="B609" s="9"/>
      <c r="C609" s="9"/>
      <c r="P609" s="11"/>
      <c r="Q609" s="11"/>
    </row>
    <row r="610" spans="1:17" ht="12.75" x14ac:dyDescent="0.2">
      <c r="A610" s="5"/>
      <c r="B610" s="9"/>
      <c r="C610" s="9"/>
      <c r="P610" s="11"/>
      <c r="Q610" s="11"/>
    </row>
    <row r="611" spans="1:17" ht="12.75" x14ac:dyDescent="0.2">
      <c r="A611" s="5"/>
      <c r="B611" s="9"/>
      <c r="C611" s="9"/>
      <c r="P611" s="11"/>
      <c r="Q611" s="11"/>
    </row>
    <row r="612" spans="1:17" ht="12.75" x14ac:dyDescent="0.2">
      <c r="A612" s="5"/>
      <c r="B612" s="9"/>
      <c r="C612" s="9"/>
      <c r="P612" s="11"/>
      <c r="Q612" s="11"/>
    </row>
    <row r="613" spans="1:17" ht="12.75" x14ac:dyDescent="0.2">
      <c r="A613" s="5"/>
      <c r="B613" s="9"/>
      <c r="C613" s="9"/>
      <c r="P613" s="11"/>
      <c r="Q613" s="11"/>
    </row>
    <row r="614" spans="1:17" ht="12.75" x14ac:dyDescent="0.2">
      <c r="A614" s="5"/>
      <c r="B614" s="9"/>
      <c r="C614" s="9"/>
      <c r="P614" s="11"/>
      <c r="Q614" s="11"/>
    </row>
    <row r="615" spans="1:17" ht="12.75" x14ac:dyDescent="0.2">
      <c r="A615" s="5"/>
      <c r="B615" s="9"/>
      <c r="C615" s="9"/>
      <c r="P615" s="11"/>
      <c r="Q615" s="11"/>
    </row>
    <row r="616" spans="1:17" ht="12.75" x14ac:dyDescent="0.2">
      <c r="A616" s="5"/>
      <c r="B616" s="9"/>
      <c r="C616" s="9"/>
      <c r="P616" s="11"/>
      <c r="Q616" s="11"/>
    </row>
    <row r="617" spans="1:17" ht="12.75" x14ac:dyDescent="0.2">
      <c r="A617" s="5"/>
      <c r="B617" s="9"/>
      <c r="C617" s="9"/>
      <c r="P617" s="11"/>
      <c r="Q617" s="11"/>
    </row>
    <row r="618" spans="1:17" ht="12.75" x14ac:dyDescent="0.2">
      <c r="A618" s="5"/>
      <c r="B618" s="9"/>
      <c r="C618" s="9"/>
      <c r="P618" s="11"/>
      <c r="Q618" s="11"/>
    </row>
    <row r="619" spans="1:17" ht="12.75" x14ac:dyDescent="0.2">
      <c r="A619" s="5"/>
      <c r="B619" s="9"/>
      <c r="C619" s="9"/>
      <c r="P619" s="11"/>
      <c r="Q619" s="11"/>
    </row>
    <row r="620" spans="1:17" ht="12.75" x14ac:dyDescent="0.2">
      <c r="A620" s="5"/>
      <c r="B620" s="9"/>
      <c r="C620" s="9"/>
      <c r="P620" s="11"/>
      <c r="Q620" s="11"/>
    </row>
    <row r="621" spans="1:17" ht="12.75" x14ac:dyDescent="0.2">
      <c r="A621" s="5"/>
      <c r="B621" s="9"/>
      <c r="C621" s="9"/>
      <c r="P621" s="11"/>
      <c r="Q621" s="11"/>
    </row>
    <row r="622" spans="1:17" ht="12.75" x14ac:dyDescent="0.2">
      <c r="A622" s="5"/>
      <c r="B622" s="9"/>
      <c r="C622" s="9"/>
      <c r="P622" s="11"/>
      <c r="Q622" s="11"/>
    </row>
    <row r="623" spans="1:17" ht="12.75" x14ac:dyDescent="0.2">
      <c r="A623" s="5"/>
      <c r="B623" s="9"/>
      <c r="C623" s="9"/>
      <c r="P623" s="11"/>
      <c r="Q623" s="11"/>
    </row>
    <row r="624" spans="1:17" ht="12.75" x14ac:dyDescent="0.2">
      <c r="A624" s="5"/>
      <c r="B624" s="9"/>
      <c r="C624" s="9"/>
      <c r="P624" s="11"/>
      <c r="Q624" s="11"/>
    </row>
    <row r="625" spans="1:17" ht="12.75" x14ac:dyDescent="0.2">
      <c r="A625" s="5"/>
      <c r="B625" s="9"/>
      <c r="C625" s="9"/>
      <c r="P625" s="11"/>
      <c r="Q625" s="11"/>
    </row>
    <row r="626" spans="1:17" ht="12.75" x14ac:dyDescent="0.2">
      <c r="A626" s="5"/>
      <c r="B626" s="9"/>
      <c r="C626" s="9"/>
      <c r="P626" s="11"/>
      <c r="Q626" s="11"/>
    </row>
    <row r="627" spans="1:17" ht="12.75" x14ac:dyDescent="0.2">
      <c r="A627" s="5"/>
      <c r="B627" s="9"/>
      <c r="C627" s="9"/>
      <c r="P627" s="11"/>
      <c r="Q627" s="11"/>
    </row>
    <row r="628" spans="1:17" ht="12.75" x14ac:dyDescent="0.2">
      <c r="A628" s="5"/>
      <c r="B628" s="9"/>
      <c r="C628" s="9"/>
      <c r="P628" s="11"/>
      <c r="Q628" s="11"/>
    </row>
    <row r="629" spans="1:17" ht="12.75" x14ac:dyDescent="0.2">
      <c r="A629" s="5"/>
      <c r="B629" s="9"/>
      <c r="C629" s="9"/>
      <c r="P629" s="11"/>
      <c r="Q629" s="11"/>
    </row>
    <row r="630" spans="1:17" ht="12.75" x14ac:dyDescent="0.2">
      <c r="A630" s="5"/>
      <c r="B630" s="9"/>
      <c r="C630" s="9"/>
      <c r="P630" s="11"/>
      <c r="Q630" s="11"/>
    </row>
    <row r="631" spans="1:17" ht="12.75" x14ac:dyDescent="0.2">
      <c r="A631" s="5"/>
      <c r="B631" s="9"/>
      <c r="C631" s="9"/>
      <c r="P631" s="11"/>
      <c r="Q631" s="11"/>
    </row>
    <row r="632" spans="1:17" ht="12.75" x14ac:dyDescent="0.2">
      <c r="A632" s="5"/>
      <c r="B632" s="9"/>
      <c r="C632" s="9"/>
      <c r="P632" s="11"/>
      <c r="Q632" s="11"/>
    </row>
    <row r="633" spans="1:17" ht="12.75" x14ac:dyDescent="0.2">
      <c r="A633" s="5"/>
      <c r="B633" s="9"/>
      <c r="C633" s="9"/>
      <c r="P633" s="11"/>
      <c r="Q633" s="11"/>
    </row>
    <row r="634" spans="1:17" ht="12.75" x14ac:dyDescent="0.2">
      <c r="A634" s="5"/>
      <c r="B634" s="9"/>
      <c r="C634" s="9"/>
      <c r="P634" s="11"/>
      <c r="Q634" s="11"/>
    </row>
    <row r="635" spans="1:17" ht="12.75" x14ac:dyDescent="0.2">
      <c r="A635" s="5"/>
      <c r="B635" s="9"/>
      <c r="C635" s="9"/>
      <c r="P635" s="11"/>
      <c r="Q635" s="11"/>
    </row>
    <row r="636" spans="1:17" ht="12.75" x14ac:dyDescent="0.2">
      <c r="A636" s="5"/>
      <c r="B636" s="9"/>
      <c r="C636" s="9"/>
      <c r="P636" s="11"/>
      <c r="Q636" s="11"/>
    </row>
    <row r="637" spans="1:17" ht="12.75" x14ac:dyDescent="0.2">
      <c r="A637" s="5"/>
      <c r="B637" s="9"/>
      <c r="C637" s="9"/>
      <c r="P637" s="11"/>
      <c r="Q637" s="11"/>
    </row>
    <row r="638" spans="1:17" ht="12.75" x14ac:dyDescent="0.2">
      <c r="A638" s="5"/>
      <c r="B638" s="9"/>
      <c r="C638" s="9"/>
      <c r="P638" s="11"/>
      <c r="Q638" s="11"/>
    </row>
    <row r="639" spans="1:17" ht="12.75" x14ac:dyDescent="0.2">
      <c r="A639" s="5"/>
      <c r="B639" s="9"/>
      <c r="C639" s="9"/>
      <c r="P639" s="11"/>
      <c r="Q639" s="11"/>
    </row>
    <row r="640" spans="1:17" ht="12.75" x14ac:dyDescent="0.2">
      <c r="A640" s="5"/>
      <c r="B640" s="9"/>
      <c r="C640" s="9"/>
      <c r="P640" s="11"/>
      <c r="Q640" s="11"/>
    </row>
    <row r="641" spans="1:17" ht="12.75" x14ac:dyDescent="0.2">
      <c r="A641" s="5"/>
      <c r="B641" s="9"/>
      <c r="C641" s="9"/>
      <c r="P641" s="11"/>
      <c r="Q641" s="11"/>
    </row>
    <row r="642" spans="1:17" ht="12.75" x14ac:dyDescent="0.2">
      <c r="A642" s="5"/>
      <c r="B642" s="9"/>
      <c r="C642" s="9"/>
      <c r="P642" s="11"/>
      <c r="Q642" s="11"/>
    </row>
    <row r="643" spans="1:17" ht="12.75" x14ac:dyDescent="0.2">
      <c r="A643" s="5"/>
      <c r="B643" s="9"/>
      <c r="C643" s="9"/>
      <c r="P643" s="11"/>
      <c r="Q643" s="11"/>
    </row>
    <row r="644" spans="1:17" ht="12.75" x14ac:dyDescent="0.2">
      <c r="A644" s="5"/>
      <c r="B644" s="9"/>
      <c r="C644" s="9"/>
      <c r="P644" s="11"/>
      <c r="Q644" s="11"/>
    </row>
    <row r="645" spans="1:17" ht="12.75" x14ac:dyDescent="0.2">
      <c r="A645" s="5"/>
      <c r="B645" s="9"/>
      <c r="C645" s="9"/>
      <c r="P645" s="11"/>
      <c r="Q645" s="11"/>
    </row>
    <row r="646" spans="1:17" ht="12.75" x14ac:dyDescent="0.2">
      <c r="A646" s="5"/>
      <c r="B646" s="9"/>
      <c r="C646" s="9"/>
      <c r="P646" s="11"/>
      <c r="Q646" s="11"/>
    </row>
    <row r="647" spans="1:17" ht="12.75" x14ac:dyDescent="0.2">
      <c r="A647" s="5"/>
      <c r="B647" s="9"/>
      <c r="C647" s="9"/>
      <c r="P647" s="11"/>
      <c r="Q647" s="11"/>
    </row>
    <row r="648" spans="1:17" ht="12.75" x14ac:dyDescent="0.2">
      <c r="A648" s="5"/>
      <c r="B648" s="9"/>
      <c r="C648" s="9"/>
      <c r="P648" s="11"/>
      <c r="Q648" s="11"/>
    </row>
    <row r="649" spans="1:17" ht="12.75" x14ac:dyDescent="0.2">
      <c r="A649" s="5"/>
      <c r="B649" s="9"/>
      <c r="C649" s="9"/>
      <c r="P649" s="11"/>
      <c r="Q649" s="11"/>
    </row>
    <row r="650" spans="1:17" ht="12.75" x14ac:dyDescent="0.2">
      <c r="A650" s="5"/>
      <c r="B650" s="9"/>
      <c r="C650" s="9"/>
      <c r="P650" s="11"/>
      <c r="Q650" s="11"/>
    </row>
    <row r="651" spans="1:17" ht="12.75" x14ac:dyDescent="0.2">
      <c r="A651" s="5"/>
      <c r="B651" s="9"/>
      <c r="C651" s="9"/>
      <c r="P651" s="11"/>
      <c r="Q651" s="11"/>
    </row>
    <row r="652" spans="1:17" ht="12.75" x14ac:dyDescent="0.2">
      <c r="A652" s="5"/>
      <c r="B652" s="9"/>
      <c r="C652" s="9"/>
      <c r="P652" s="11"/>
      <c r="Q652" s="11"/>
    </row>
    <row r="653" spans="1:17" ht="12.75" x14ac:dyDescent="0.2">
      <c r="A653" s="5"/>
      <c r="B653" s="9"/>
      <c r="C653" s="9"/>
      <c r="P653" s="11"/>
      <c r="Q653" s="11"/>
    </row>
    <row r="654" spans="1:17" ht="12.75" x14ac:dyDescent="0.2">
      <c r="A654" s="5"/>
      <c r="B654" s="9"/>
      <c r="C654" s="9"/>
      <c r="P654" s="11"/>
      <c r="Q654" s="11"/>
    </row>
    <row r="655" spans="1:17" ht="12.75" x14ac:dyDescent="0.2">
      <c r="A655" s="5"/>
      <c r="B655" s="9"/>
      <c r="C655" s="9"/>
      <c r="P655" s="11"/>
      <c r="Q655" s="11"/>
    </row>
    <row r="656" spans="1:17" ht="12.75" x14ac:dyDescent="0.2">
      <c r="A656" s="5"/>
      <c r="B656" s="9"/>
      <c r="C656" s="9"/>
      <c r="P656" s="11"/>
      <c r="Q656" s="11"/>
    </row>
    <row r="657" spans="1:17" ht="12.75" x14ac:dyDescent="0.2">
      <c r="A657" s="5"/>
      <c r="B657" s="9"/>
      <c r="C657" s="9"/>
      <c r="P657" s="11"/>
      <c r="Q657" s="11"/>
    </row>
    <row r="658" spans="1:17" ht="12.75" x14ac:dyDescent="0.2">
      <c r="A658" s="5"/>
      <c r="B658" s="9"/>
      <c r="C658" s="9"/>
      <c r="P658" s="11"/>
      <c r="Q658" s="11"/>
    </row>
    <row r="659" spans="1:17" ht="12.75" x14ac:dyDescent="0.2">
      <c r="A659" s="5"/>
      <c r="B659" s="9"/>
      <c r="C659" s="9"/>
      <c r="P659" s="11"/>
      <c r="Q659" s="11"/>
    </row>
    <row r="660" spans="1:17" ht="12.75" x14ac:dyDescent="0.2">
      <c r="A660" s="5"/>
      <c r="B660" s="9"/>
      <c r="C660" s="9"/>
      <c r="P660" s="11"/>
      <c r="Q660" s="11"/>
    </row>
    <row r="661" spans="1:17" ht="12.75" x14ac:dyDescent="0.2">
      <c r="A661" s="5"/>
      <c r="B661" s="9"/>
      <c r="C661" s="9"/>
      <c r="P661" s="11"/>
      <c r="Q661" s="11"/>
    </row>
    <row r="662" spans="1:17" ht="12.75" x14ac:dyDescent="0.2">
      <c r="A662" s="5"/>
      <c r="B662" s="9"/>
      <c r="C662" s="9"/>
      <c r="P662" s="11"/>
      <c r="Q662" s="11"/>
    </row>
    <row r="663" spans="1:17" ht="12.75" x14ac:dyDescent="0.2">
      <c r="A663" s="5"/>
      <c r="B663" s="9"/>
      <c r="C663" s="9"/>
      <c r="P663" s="11"/>
      <c r="Q663" s="11"/>
    </row>
    <row r="664" spans="1:17" ht="12.75" x14ac:dyDescent="0.2">
      <c r="A664" s="5"/>
      <c r="B664" s="9"/>
      <c r="C664" s="9"/>
      <c r="P664" s="11"/>
      <c r="Q664" s="11"/>
    </row>
    <row r="665" spans="1:17" ht="12.75" x14ac:dyDescent="0.2">
      <c r="A665" s="5"/>
      <c r="B665" s="9"/>
      <c r="C665" s="9"/>
      <c r="P665" s="11"/>
      <c r="Q665" s="11"/>
    </row>
    <row r="666" spans="1:17" ht="12.75" x14ac:dyDescent="0.2">
      <c r="A666" s="5"/>
      <c r="B666" s="9"/>
      <c r="C666" s="9"/>
      <c r="P666" s="11"/>
      <c r="Q666" s="11"/>
    </row>
    <row r="667" spans="1:17" ht="12.75" x14ac:dyDescent="0.2">
      <c r="A667" s="5"/>
      <c r="B667" s="9"/>
      <c r="C667" s="9"/>
      <c r="P667" s="11"/>
      <c r="Q667" s="11"/>
    </row>
    <row r="668" spans="1:17" ht="12.75" x14ac:dyDescent="0.2">
      <c r="A668" s="5"/>
      <c r="B668" s="9"/>
      <c r="C668" s="9"/>
      <c r="P668" s="11"/>
      <c r="Q668" s="11"/>
    </row>
    <row r="669" spans="1:17" ht="12.75" x14ac:dyDescent="0.2">
      <c r="A669" s="5"/>
      <c r="B669" s="9"/>
      <c r="C669" s="9"/>
      <c r="P669" s="11"/>
      <c r="Q669" s="11"/>
    </row>
    <row r="670" spans="1:17" ht="12.75" x14ac:dyDescent="0.2">
      <c r="A670" s="5"/>
      <c r="B670" s="9"/>
      <c r="C670" s="9"/>
      <c r="P670" s="11"/>
      <c r="Q670" s="11"/>
    </row>
    <row r="671" spans="1:17" ht="12.75" x14ac:dyDescent="0.2">
      <c r="A671" s="5"/>
      <c r="B671" s="9"/>
      <c r="C671" s="9"/>
      <c r="P671" s="11"/>
      <c r="Q671" s="11"/>
    </row>
    <row r="672" spans="1:17" ht="12.75" x14ac:dyDescent="0.2">
      <c r="A672" s="5"/>
      <c r="B672" s="9"/>
      <c r="C672" s="9"/>
      <c r="P672" s="11"/>
      <c r="Q672" s="11"/>
    </row>
    <row r="673" spans="1:17" ht="12.75" x14ac:dyDescent="0.2">
      <c r="A673" s="5"/>
      <c r="B673" s="9"/>
      <c r="C673" s="9"/>
      <c r="P673" s="11"/>
      <c r="Q673" s="11"/>
    </row>
    <row r="674" spans="1:17" ht="12.75" x14ac:dyDescent="0.2">
      <c r="A674" s="5"/>
      <c r="B674" s="9"/>
      <c r="C674" s="9"/>
      <c r="P674" s="11"/>
      <c r="Q674" s="11"/>
    </row>
    <row r="675" spans="1:17" ht="12.75" x14ac:dyDescent="0.2">
      <c r="A675" s="5"/>
      <c r="B675" s="9"/>
      <c r="C675" s="9"/>
      <c r="P675" s="11"/>
      <c r="Q675" s="11"/>
    </row>
    <row r="676" spans="1:17" ht="12.75" x14ac:dyDescent="0.2">
      <c r="A676" s="5"/>
      <c r="B676" s="9"/>
      <c r="C676" s="9"/>
      <c r="P676" s="11"/>
      <c r="Q676" s="11"/>
    </row>
    <row r="677" spans="1:17" ht="12.75" x14ac:dyDescent="0.2">
      <c r="A677" s="5"/>
      <c r="B677" s="9"/>
      <c r="C677" s="9"/>
      <c r="P677" s="11"/>
      <c r="Q677" s="11"/>
    </row>
    <row r="678" spans="1:17" ht="12.75" x14ac:dyDescent="0.2">
      <c r="A678" s="5"/>
      <c r="B678" s="9"/>
      <c r="C678" s="9"/>
      <c r="P678" s="11"/>
      <c r="Q678" s="11"/>
    </row>
    <row r="679" spans="1:17" ht="12.75" x14ac:dyDescent="0.2">
      <c r="A679" s="5"/>
      <c r="B679" s="9"/>
      <c r="C679" s="9"/>
      <c r="P679" s="11"/>
      <c r="Q679" s="11"/>
    </row>
    <row r="680" spans="1:17" ht="12.75" x14ac:dyDescent="0.2">
      <c r="A680" s="5"/>
      <c r="B680" s="9"/>
      <c r="C680" s="9"/>
      <c r="P680" s="11"/>
      <c r="Q680" s="11"/>
    </row>
    <row r="681" spans="1:17" ht="12.75" x14ac:dyDescent="0.2">
      <c r="A681" s="5"/>
      <c r="B681" s="9"/>
      <c r="C681" s="9"/>
      <c r="P681" s="11"/>
      <c r="Q681" s="11"/>
    </row>
    <row r="682" spans="1:17" ht="12.75" x14ac:dyDescent="0.2">
      <c r="A682" s="5"/>
      <c r="B682" s="9"/>
      <c r="C682" s="9"/>
      <c r="P682" s="11"/>
      <c r="Q682" s="11"/>
    </row>
    <row r="683" spans="1:17" ht="12.75" x14ac:dyDescent="0.2">
      <c r="A683" s="5"/>
      <c r="B683" s="9"/>
      <c r="C683" s="9"/>
      <c r="P683" s="11"/>
      <c r="Q683" s="11"/>
    </row>
    <row r="684" spans="1:17" ht="12.75" x14ac:dyDescent="0.2">
      <c r="A684" s="5"/>
      <c r="B684" s="9"/>
      <c r="C684" s="9"/>
      <c r="P684" s="11"/>
      <c r="Q684" s="11"/>
    </row>
    <row r="685" spans="1:17" ht="12.75" x14ac:dyDescent="0.2">
      <c r="A685" s="5"/>
      <c r="B685" s="9"/>
      <c r="C685" s="9"/>
      <c r="P685" s="11"/>
      <c r="Q685" s="11"/>
    </row>
    <row r="686" spans="1:17" ht="12.75" x14ac:dyDescent="0.2">
      <c r="A686" s="5"/>
      <c r="B686" s="9"/>
      <c r="C686" s="9"/>
      <c r="P686" s="11"/>
      <c r="Q686" s="11"/>
    </row>
    <row r="687" spans="1:17" ht="12.75" x14ac:dyDescent="0.2">
      <c r="A687" s="5"/>
      <c r="B687" s="9"/>
      <c r="C687" s="9"/>
      <c r="P687" s="11"/>
      <c r="Q687" s="11"/>
    </row>
    <row r="688" spans="1:17" ht="12.75" x14ac:dyDescent="0.2">
      <c r="A688" s="5"/>
      <c r="B688" s="9"/>
      <c r="C688" s="9"/>
      <c r="P688" s="11"/>
      <c r="Q688" s="11"/>
    </row>
    <row r="689" spans="1:17" ht="12.75" x14ac:dyDescent="0.2">
      <c r="A689" s="5"/>
      <c r="B689" s="9"/>
      <c r="C689" s="9"/>
      <c r="P689" s="11"/>
      <c r="Q689" s="11"/>
    </row>
    <row r="690" spans="1:17" ht="12.75" x14ac:dyDescent="0.2">
      <c r="A690" s="5"/>
      <c r="B690" s="9"/>
      <c r="C690" s="9"/>
      <c r="P690" s="11"/>
      <c r="Q690" s="11"/>
    </row>
    <row r="691" spans="1:17" ht="12.75" x14ac:dyDescent="0.2">
      <c r="A691" s="5"/>
      <c r="B691" s="9"/>
      <c r="C691" s="9"/>
      <c r="P691" s="11"/>
      <c r="Q691" s="11"/>
    </row>
    <row r="692" spans="1:17" ht="12.75" x14ac:dyDescent="0.2">
      <c r="A692" s="5"/>
      <c r="B692" s="9"/>
      <c r="C692" s="9"/>
      <c r="P692" s="11"/>
      <c r="Q692" s="11"/>
    </row>
    <row r="693" spans="1:17" ht="12.75" x14ac:dyDescent="0.2">
      <c r="A693" s="5"/>
      <c r="B693" s="9"/>
      <c r="C693" s="9"/>
      <c r="P693" s="11"/>
      <c r="Q693" s="11"/>
    </row>
    <row r="694" spans="1:17" ht="12.75" x14ac:dyDescent="0.2">
      <c r="A694" s="5"/>
      <c r="B694" s="9"/>
      <c r="C694" s="9"/>
      <c r="P694" s="11"/>
      <c r="Q694" s="11"/>
    </row>
    <row r="695" spans="1:17" ht="12.75" x14ac:dyDescent="0.2">
      <c r="A695" s="5"/>
      <c r="B695" s="9"/>
      <c r="C695" s="9"/>
      <c r="P695" s="11"/>
      <c r="Q695" s="11"/>
    </row>
    <row r="696" spans="1:17" ht="12.75" x14ac:dyDescent="0.2">
      <c r="A696" s="5"/>
      <c r="B696" s="9"/>
      <c r="C696" s="9"/>
      <c r="P696" s="11"/>
      <c r="Q696" s="11"/>
    </row>
    <row r="697" spans="1:17" ht="12.75" x14ac:dyDescent="0.2">
      <c r="A697" s="5"/>
      <c r="B697" s="9"/>
      <c r="C697" s="9"/>
      <c r="P697" s="11"/>
      <c r="Q697" s="11"/>
    </row>
    <row r="698" spans="1:17" ht="12.75" x14ac:dyDescent="0.2">
      <c r="A698" s="5"/>
      <c r="B698" s="9"/>
      <c r="C698" s="9"/>
      <c r="P698" s="11"/>
      <c r="Q698" s="11"/>
    </row>
    <row r="699" spans="1:17" ht="12.75" x14ac:dyDescent="0.2">
      <c r="A699" s="5"/>
      <c r="B699" s="9"/>
      <c r="C699" s="9"/>
      <c r="P699" s="11"/>
      <c r="Q699" s="11"/>
    </row>
    <row r="700" spans="1:17" ht="12.75" x14ac:dyDescent="0.2">
      <c r="A700" s="5"/>
      <c r="B700" s="9"/>
      <c r="C700" s="9"/>
      <c r="P700" s="11"/>
      <c r="Q700" s="11"/>
    </row>
    <row r="701" spans="1:17" ht="12.75" x14ac:dyDescent="0.2">
      <c r="A701" s="5"/>
      <c r="B701" s="9"/>
      <c r="C701" s="9"/>
      <c r="P701" s="11"/>
      <c r="Q701" s="11"/>
    </row>
    <row r="702" spans="1:17" ht="12.75" x14ac:dyDescent="0.2">
      <c r="A702" s="5"/>
      <c r="B702" s="9"/>
      <c r="C702" s="9"/>
      <c r="P702" s="11"/>
      <c r="Q702" s="11"/>
    </row>
    <row r="703" spans="1:17" ht="12.75" x14ac:dyDescent="0.2">
      <c r="A703" s="5"/>
      <c r="B703" s="9"/>
      <c r="C703" s="9"/>
      <c r="P703" s="11"/>
      <c r="Q703" s="11"/>
    </row>
    <row r="704" spans="1:17" ht="12.75" x14ac:dyDescent="0.2">
      <c r="A704" s="5"/>
      <c r="B704" s="9"/>
      <c r="C704" s="9"/>
      <c r="P704" s="11"/>
      <c r="Q704" s="11"/>
    </row>
    <row r="705" spans="1:17" ht="12.75" x14ac:dyDescent="0.2">
      <c r="A705" s="5"/>
      <c r="B705" s="9"/>
      <c r="C705" s="9"/>
      <c r="P705" s="11"/>
      <c r="Q705" s="11"/>
    </row>
    <row r="706" spans="1:17" ht="12.75" x14ac:dyDescent="0.2">
      <c r="A706" s="5"/>
      <c r="B706" s="9"/>
      <c r="C706" s="9"/>
      <c r="P706" s="11"/>
      <c r="Q706" s="11"/>
    </row>
    <row r="707" spans="1:17" ht="12.75" x14ac:dyDescent="0.2">
      <c r="A707" s="5"/>
      <c r="B707" s="9"/>
      <c r="C707" s="9"/>
      <c r="P707" s="11"/>
      <c r="Q707" s="11"/>
    </row>
    <row r="708" spans="1:17" ht="12.75" x14ac:dyDescent="0.2">
      <c r="A708" s="5"/>
      <c r="B708" s="9"/>
      <c r="C708" s="9"/>
      <c r="P708" s="11"/>
      <c r="Q708" s="11"/>
    </row>
    <row r="709" spans="1:17" ht="12.75" x14ac:dyDescent="0.2">
      <c r="A709" s="5"/>
      <c r="B709" s="9"/>
      <c r="C709" s="9"/>
      <c r="P709" s="11"/>
      <c r="Q709" s="11"/>
    </row>
    <row r="710" spans="1:17" ht="12.75" x14ac:dyDescent="0.2">
      <c r="A710" s="5"/>
      <c r="B710" s="9"/>
      <c r="C710" s="9"/>
      <c r="P710" s="11"/>
      <c r="Q710" s="11"/>
    </row>
    <row r="711" spans="1:17" ht="12.75" x14ac:dyDescent="0.2">
      <c r="A711" s="5"/>
      <c r="B711" s="9"/>
      <c r="C711" s="9"/>
      <c r="P711" s="11"/>
      <c r="Q711" s="11"/>
    </row>
    <row r="712" spans="1:17" ht="12.75" x14ac:dyDescent="0.2">
      <c r="A712" s="5"/>
      <c r="B712" s="9"/>
      <c r="C712" s="9"/>
      <c r="P712" s="11"/>
      <c r="Q712" s="11"/>
    </row>
    <row r="713" spans="1:17" ht="12.75" x14ac:dyDescent="0.2">
      <c r="A713" s="5"/>
      <c r="B713" s="9"/>
      <c r="C713" s="9"/>
      <c r="P713" s="11"/>
      <c r="Q713" s="11"/>
    </row>
    <row r="714" spans="1:17" ht="12.75" x14ac:dyDescent="0.2">
      <c r="A714" s="5"/>
      <c r="B714" s="9"/>
      <c r="C714" s="9"/>
      <c r="P714" s="11"/>
      <c r="Q714" s="11"/>
    </row>
    <row r="715" spans="1:17" ht="12.75" x14ac:dyDescent="0.2">
      <c r="A715" s="5"/>
      <c r="B715" s="9"/>
      <c r="C715" s="9"/>
      <c r="P715" s="11"/>
      <c r="Q715" s="11"/>
    </row>
    <row r="716" spans="1:17" ht="12.75" x14ac:dyDescent="0.2">
      <c r="A716" s="5"/>
      <c r="B716" s="9"/>
      <c r="C716" s="9"/>
      <c r="P716" s="11"/>
      <c r="Q716" s="11"/>
    </row>
    <row r="717" spans="1:17" ht="12.75" x14ac:dyDescent="0.2">
      <c r="A717" s="5"/>
      <c r="B717" s="9"/>
      <c r="C717" s="9"/>
      <c r="P717" s="11"/>
      <c r="Q717" s="11"/>
    </row>
    <row r="718" spans="1:17" ht="12.75" x14ac:dyDescent="0.2">
      <c r="A718" s="5"/>
      <c r="B718" s="9"/>
      <c r="C718" s="9"/>
      <c r="P718" s="11"/>
      <c r="Q718" s="11"/>
    </row>
    <row r="719" spans="1:17" ht="12.75" x14ac:dyDescent="0.2">
      <c r="A719" s="5"/>
      <c r="B719" s="9"/>
      <c r="C719" s="9"/>
      <c r="P719" s="11"/>
      <c r="Q719" s="11"/>
    </row>
    <row r="720" spans="1:17" ht="12.75" x14ac:dyDescent="0.2">
      <c r="A720" s="5"/>
      <c r="B720" s="9"/>
      <c r="C720" s="9"/>
      <c r="P720" s="11"/>
      <c r="Q720" s="11"/>
    </row>
    <row r="721" spans="1:17" ht="12.75" x14ac:dyDescent="0.2">
      <c r="A721" s="5"/>
      <c r="B721" s="9"/>
      <c r="C721" s="9"/>
      <c r="P721" s="11"/>
      <c r="Q721" s="11"/>
    </row>
    <row r="722" spans="1:17" ht="12.75" x14ac:dyDescent="0.2">
      <c r="A722" s="5"/>
      <c r="B722" s="9"/>
      <c r="C722" s="9"/>
      <c r="P722" s="11"/>
      <c r="Q722" s="11"/>
    </row>
    <row r="723" spans="1:17" ht="12.75" x14ac:dyDescent="0.2">
      <c r="A723" s="5"/>
      <c r="B723" s="9"/>
      <c r="C723" s="9"/>
      <c r="P723" s="11"/>
      <c r="Q723" s="11"/>
    </row>
    <row r="724" spans="1:17" ht="12.75" x14ac:dyDescent="0.2">
      <c r="A724" s="5"/>
      <c r="B724" s="9"/>
      <c r="C724" s="9"/>
      <c r="P724" s="11"/>
      <c r="Q724" s="11"/>
    </row>
    <row r="725" spans="1:17" ht="12.75" x14ac:dyDescent="0.2">
      <c r="A725" s="5"/>
      <c r="B725" s="9"/>
      <c r="C725" s="9"/>
      <c r="P725" s="11"/>
      <c r="Q725" s="11"/>
    </row>
    <row r="726" spans="1:17" ht="12.75" x14ac:dyDescent="0.2">
      <c r="A726" s="5"/>
      <c r="B726" s="9"/>
      <c r="C726" s="9"/>
      <c r="P726" s="11"/>
      <c r="Q726" s="11"/>
    </row>
    <row r="727" spans="1:17" ht="12.75" x14ac:dyDescent="0.2">
      <c r="A727" s="5"/>
      <c r="B727" s="9"/>
      <c r="C727" s="9"/>
      <c r="P727" s="11"/>
      <c r="Q727" s="11"/>
    </row>
    <row r="728" spans="1:17" ht="12.75" x14ac:dyDescent="0.2">
      <c r="A728" s="5"/>
      <c r="B728" s="9"/>
      <c r="C728" s="9"/>
      <c r="P728" s="11"/>
      <c r="Q728" s="11"/>
    </row>
    <row r="729" spans="1:17" ht="12.75" x14ac:dyDescent="0.2">
      <c r="A729" s="5"/>
      <c r="B729" s="9"/>
      <c r="C729" s="9"/>
      <c r="P729" s="11"/>
      <c r="Q729" s="11"/>
    </row>
    <row r="730" spans="1:17" ht="12.75" x14ac:dyDescent="0.2">
      <c r="A730" s="5"/>
      <c r="B730" s="9"/>
      <c r="C730" s="9"/>
      <c r="P730" s="11"/>
      <c r="Q730" s="11"/>
    </row>
    <row r="731" spans="1:17" ht="12.75" x14ac:dyDescent="0.2">
      <c r="A731" s="5"/>
      <c r="B731" s="9"/>
      <c r="C731" s="9"/>
      <c r="P731" s="11"/>
      <c r="Q731" s="11"/>
    </row>
    <row r="732" spans="1:17" ht="12.75" x14ac:dyDescent="0.2">
      <c r="A732" s="5"/>
      <c r="B732" s="9"/>
      <c r="C732" s="9"/>
      <c r="P732" s="11"/>
      <c r="Q732" s="11"/>
    </row>
    <row r="733" spans="1:17" ht="12.75" x14ac:dyDescent="0.2">
      <c r="A733" s="5"/>
      <c r="B733" s="9"/>
      <c r="C733" s="9"/>
      <c r="P733" s="11"/>
      <c r="Q733" s="11"/>
    </row>
    <row r="734" spans="1:17" ht="12.75" x14ac:dyDescent="0.2">
      <c r="A734" s="5"/>
      <c r="B734" s="9"/>
      <c r="C734" s="9"/>
      <c r="P734" s="11"/>
      <c r="Q734" s="11"/>
    </row>
    <row r="735" spans="1:17" ht="12.75" x14ac:dyDescent="0.2">
      <c r="A735" s="5"/>
      <c r="B735" s="9"/>
      <c r="C735" s="9"/>
      <c r="P735" s="11"/>
      <c r="Q735" s="11"/>
    </row>
    <row r="736" spans="1:17" ht="12.75" x14ac:dyDescent="0.2">
      <c r="A736" s="5"/>
      <c r="B736" s="9"/>
      <c r="C736" s="9"/>
      <c r="P736" s="11"/>
      <c r="Q736" s="11"/>
    </row>
    <row r="737" spans="1:17" ht="12.75" x14ac:dyDescent="0.2">
      <c r="A737" s="5"/>
      <c r="B737" s="9"/>
      <c r="C737" s="9"/>
      <c r="P737" s="11"/>
      <c r="Q737" s="11"/>
    </row>
    <row r="738" spans="1:17" ht="12.75" x14ac:dyDescent="0.2">
      <c r="A738" s="5"/>
      <c r="B738" s="9"/>
      <c r="C738" s="9"/>
      <c r="P738" s="11"/>
      <c r="Q738" s="11"/>
    </row>
    <row r="739" spans="1:17" ht="12.75" x14ac:dyDescent="0.2">
      <c r="A739" s="5"/>
      <c r="B739" s="9"/>
      <c r="C739" s="9"/>
      <c r="P739" s="11"/>
      <c r="Q739" s="11"/>
    </row>
    <row r="740" spans="1:17" ht="12.75" x14ac:dyDescent="0.2">
      <c r="A740" s="5"/>
      <c r="B740" s="9"/>
      <c r="C740" s="9"/>
      <c r="P740" s="11"/>
      <c r="Q740" s="11"/>
    </row>
    <row r="741" spans="1:17" ht="12.75" x14ac:dyDescent="0.2">
      <c r="A741" s="5"/>
      <c r="B741" s="9"/>
      <c r="C741" s="9"/>
      <c r="P741" s="11"/>
      <c r="Q741" s="11"/>
    </row>
    <row r="742" spans="1:17" ht="12.75" x14ac:dyDescent="0.2">
      <c r="A742" s="5"/>
      <c r="B742" s="9"/>
      <c r="C742" s="9"/>
      <c r="P742" s="11"/>
      <c r="Q742" s="11"/>
    </row>
    <row r="743" spans="1:17" ht="12.75" x14ac:dyDescent="0.2">
      <c r="A743" s="5"/>
      <c r="B743" s="9"/>
      <c r="C743" s="9"/>
      <c r="P743" s="11"/>
      <c r="Q743" s="11"/>
    </row>
    <row r="744" spans="1:17" ht="12.75" x14ac:dyDescent="0.2">
      <c r="A744" s="5"/>
      <c r="B744" s="9"/>
      <c r="C744" s="9"/>
      <c r="P744" s="11"/>
      <c r="Q744" s="11"/>
    </row>
    <row r="745" spans="1:17" ht="12.75" x14ac:dyDescent="0.2">
      <c r="A745" s="5"/>
      <c r="B745" s="9"/>
      <c r="C745" s="9"/>
      <c r="P745" s="11"/>
      <c r="Q745" s="11"/>
    </row>
    <row r="746" spans="1:17" ht="12.75" x14ac:dyDescent="0.2">
      <c r="A746" s="5"/>
      <c r="B746" s="9"/>
      <c r="C746" s="9"/>
      <c r="P746" s="11"/>
      <c r="Q746" s="11"/>
    </row>
    <row r="747" spans="1:17" ht="12.75" x14ac:dyDescent="0.2">
      <c r="A747" s="5"/>
      <c r="B747" s="9"/>
      <c r="C747" s="9"/>
      <c r="P747" s="11"/>
      <c r="Q747" s="11"/>
    </row>
    <row r="748" spans="1:17" ht="12.75" x14ac:dyDescent="0.2">
      <c r="A748" s="5"/>
      <c r="B748" s="9"/>
      <c r="C748" s="9"/>
      <c r="P748" s="11"/>
      <c r="Q748" s="11"/>
    </row>
    <row r="749" spans="1:17" ht="12.75" x14ac:dyDescent="0.2">
      <c r="A749" s="5"/>
      <c r="B749" s="9"/>
      <c r="C749" s="9"/>
      <c r="P749" s="11"/>
      <c r="Q749" s="11"/>
    </row>
    <row r="750" spans="1:17" ht="12.75" x14ac:dyDescent="0.2">
      <c r="A750" s="5"/>
      <c r="B750" s="9"/>
      <c r="C750" s="9"/>
      <c r="P750" s="11"/>
      <c r="Q750" s="11"/>
    </row>
    <row r="751" spans="1:17" ht="12.75" x14ac:dyDescent="0.2">
      <c r="A751" s="5"/>
      <c r="B751" s="9"/>
      <c r="C751" s="9"/>
      <c r="P751" s="11"/>
      <c r="Q751" s="11"/>
    </row>
    <row r="752" spans="1:17" ht="12.75" x14ac:dyDescent="0.2">
      <c r="A752" s="5"/>
      <c r="B752" s="9"/>
      <c r="C752" s="9"/>
      <c r="P752" s="11"/>
      <c r="Q752" s="11"/>
    </row>
    <row r="753" spans="1:17" ht="12.75" x14ac:dyDescent="0.2">
      <c r="A753" s="5"/>
      <c r="B753" s="9"/>
      <c r="C753" s="9"/>
      <c r="P753" s="11"/>
      <c r="Q753" s="11"/>
    </row>
    <row r="754" spans="1:17" ht="12.75" x14ac:dyDescent="0.2">
      <c r="A754" s="5"/>
      <c r="B754" s="9"/>
      <c r="C754" s="9"/>
      <c r="P754" s="11"/>
      <c r="Q754" s="11"/>
    </row>
    <row r="755" spans="1:17" ht="12.75" x14ac:dyDescent="0.2">
      <c r="A755" s="5"/>
      <c r="B755" s="9"/>
      <c r="C755" s="9"/>
      <c r="P755" s="11"/>
      <c r="Q755" s="11"/>
    </row>
    <row r="756" spans="1:17" ht="12.75" x14ac:dyDescent="0.2">
      <c r="A756" s="5"/>
      <c r="B756" s="9"/>
      <c r="C756" s="9"/>
      <c r="P756" s="11"/>
      <c r="Q756" s="11"/>
    </row>
    <row r="757" spans="1:17" ht="12.75" x14ac:dyDescent="0.2">
      <c r="A757" s="5"/>
      <c r="B757" s="9"/>
      <c r="C757" s="9"/>
      <c r="P757" s="11"/>
      <c r="Q757" s="11"/>
    </row>
    <row r="758" spans="1:17" ht="12.75" x14ac:dyDescent="0.2">
      <c r="A758" s="5"/>
      <c r="B758" s="9"/>
      <c r="C758" s="9"/>
      <c r="P758" s="11"/>
      <c r="Q758" s="11"/>
    </row>
    <row r="759" spans="1:17" ht="12.75" x14ac:dyDescent="0.2">
      <c r="A759" s="5"/>
      <c r="B759" s="9"/>
      <c r="C759" s="9"/>
      <c r="P759" s="11"/>
      <c r="Q759" s="11"/>
    </row>
    <row r="760" spans="1:17" ht="12.75" x14ac:dyDescent="0.2">
      <c r="A760" s="5"/>
      <c r="B760" s="9"/>
      <c r="C760" s="9"/>
      <c r="P760" s="11"/>
      <c r="Q760" s="11"/>
    </row>
    <row r="761" spans="1:17" ht="12.75" x14ac:dyDescent="0.2">
      <c r="A761" s="5"/>
      <c r="B761" s="9"/>
      <c r="C761" s="9"/>
      <c r="P761" s="11"/>
      <c r="Q761" s="11"/>
    </row>
    <row r="762" spans="1:17" ht="12.75" x14ac:dyDescent="0.2">
      <c r="A762" s="5"/>
      <c r="B762" s="9"/>
      <c r="C762" s="9"/>
      <c r="P762" s="11"/>
      <c r="Q762" s="11"/>
    </row>
    <row r="763" spans="1:17" ht="12.75" x14ac:dyDescent="0.2">
      <c r="A763" s="5"/>
      <c r="B763" s="9"/>
      <c r="C763" s="9"/>
      <c r="P763" s="11"/>
      <c r="Q763" s="11"/>
    </row>
    <row r="764" spans="1:17" ht="12.75" x14ac:dyDescent="0.2">
      <c r="A764" s="5"/>
      <c r="B764" s="9"/>
      <c r="C764" s="9"/>
      <c r="P764" s="11"/>
      <c r="Q764" s="11"/>
    </row>
    <row r="765" spans="1:17" ht="12.75" x14ac:dyDescent="0.2">
      <c r="A765" s="5"/>
      <c r="B765" s="9"/>
      <c r="C765" s="9"/>
      <c r="P765" s="11"/>
      <c r="Q765" s="11"/>
    </row>
    <row r="766" spans="1:17" ht="12.75" x14ac:dyDescent="0.2">
      <c r="A766" s="5"/>
      <c r="B766" s="9"/>
      <c r="C766" s="9"/>
      <c r="P766" s="11"/>
      <c r="Q766" s="11"/>
    </row>
    <row r="767" spans="1:17" ht="12.75" x14ac:dyDescent="0.2">
      <c r="A767" s="5"/>
      <c r="B767" s="9"/>
      <c r="C767" s="9"/>
      <c r="P767" s="11"/>
      <c r="Q767" s="11"/>
    </row>
    <row r="768" spans="1:17" ht="12.75" x14ac:dyDescent="0.2">
      <c r="A768" s="5"/>
      <c r="B768" s="9"/>
      <c r="C768" s="9"/>
      <c r="P768" s="11"/>
      <c r="Q768" s="11"/>
    </row>
    <row r="769" spans="1:17" ht="12.75" x14ac:dyDescent="0.2">
      <c r="A769" s="5"/>
      <c r="B769" s="9"/>
      <c r="C769" s="9"/>
      <c r="P769" s="11"/>
      <c r="Q769" s="11"/>
    </row>
    <row r="770" spans="1:17" ht="12.75" x14ac:dyDescent="0.2">
      <c r="A770" s="5"/>
      <c r="B770" s="9"/>
      <c r="C770" s="9"/>
      <c r="P770" s="11"/>
      <c r="Q770" s="11"/>
    </row>
    <row r="771" spans="1:17" ht="12.75" x14ac:dyDescent="0.2">
      <c r="A771" s="5"/>
      <c r="B771" s="9"/>
      <c r="C771" s="9"/>
      <c r="P771" s="11"/>
      <c r="Q771" s="11"/>
    </row>
    <row r="772" spans="1:17" ht="12.75" x14ac:dyDescent="0.2">
      <c r="A772" s="5"/>
      <c r="B772" s="9"/>
      <c r="C772" s="9"/>
      <c r="P772" s="11"/>
      <c r="Q772" s="11"/>
    </row>
    <row r="773" spans="1:17" ht="12.75" x14ac:dyDescent="0.2">
      <c r="A773" s="5"/>
      <c r="B773" s="9"/>
      <c r="C773" s="9"/>
      <c r="P773" s="11"/>
      <c r="Q773" s="11"/>
    </row>
    <row r="774" spans="1:17" ht="12.75" x14ac:dyDescent="0.2">
      <c r="A774" s="5"/>
      <c r="B774" s="9"/>
      <c r="C774" s="9"/>
      <c r="P774" s="11"/>
      <c r="Q774" s="11"/>
    </row>
    <row r="775" spans="1:17" ht="12.75" x14ac:dyDescent="0.2">
      <c r="A775" s="5"/>
      <c r="B775" s="9"/>
      <c r="C775" s="9"/>
      <c r="P775" s="11"/>
      <c r="Q775" s="11"/>
    </row>
    <row r="776" spans="1:17" ht="12.75" x14ac:dyDescent="0.2">
      <c r="A776" s="5"/>
      <c r="B776" s="9"/>
      <c r="C776" s="9"/>
      <c r="P776" s="11"/>
      <c r="Q776" s="11"/>
    </row>
    <row r="777" spans="1:17" ht="12.75" x14ac:dyDescent="0.2">
      <c r="A777" s="5"/>
      <c r="B777" s="9"/>
      <c r="C777" s="9"/>
      <c r="P777" s="11"/>
      <c r="Q777" s="11"/>
    </row>
    <row r="778" spans="1:17" ht="12.75" x14ac:dyDescent="0.2">
      <c r="A778" s="5"/>
      <c r="B778" s="9"/>
      <c r="C778" s="9"/>
      <c r="P778" s="11"/>
      <c r="Q778" s="11"/>
    </row>
    <row r="779" spans="1:17" ht="12.75" x14ac:dyDescent="0.2">
      <c r="A779" s="5"/>
      <c r="B779" s="9"/>
      <c r="C779" s="9"/>
      <c r="P779" s="11"/>
      <c r="Q779" s="11"/>
    </row>
    <row r="780" spans="1:17" ht="12.75" x14ac:dyDescent="0.2">
      <c r="A780" s="5"/>
      <c r="B780" s="9"/>
      <c r="C780" s="9"/>
      <c r="P780" s="11"/>
      <c r="Q780" s="11"/>
    </row>
    <row r="781" spans="1:17" ht="12.75" x14ac:dyDescent="0.2">
      <c r="A781" s="5"/>
      <c r="B781" s="9"/>
      <c r="C781" s="9"/>
      <c r="P781" s="11"/>
      <c r="Q781" s="11"/>
    </row>
    <row r="782" spans="1:17" ht="12.75" x14ac:dyDescent="0.2">
      <c r="A782" s="5"/>
      <c r="B782" s="9"/>
      <c r="C782" s="9"/>
      <c r="P782" s="11"/>
      <c r="Q782" s="11"/>
    </row>
    <row r="783" spans="1:17" ht="12.75" x14ac:dyDescent="0.2">
      <c r="A783" s="5"/>
      <c r="B783" s="9"/>
      <c r="C783" s="9"/>
      <c r="P783" s="11"/>
      <c r="Q783" s="11"/>
    </row>
    <row r="784" spans="1:17" ht="12.75" x14ac:dyDescent="0.2">
      <c r="A784" s="5"/>
      <c r="B784" s="9"/>
      <c r="C784" s="9"/>
      <c r="P784" s="11"/>
      <c r="Q784" s="11"/>
    </row>
    <row r="785" spans="1:17" ht="12.75" x14ac:dyDescent="0.2">
      <c r="A785" s="5"/>
      <c r="B785" s="9"/>
      <c r="C785" s="9"/>
      <c r="P785" s="11"/>
      <c r="Q785" s="11"/>
    </row>
    <row r="786" spans="1:17" ht="12.75" x14ac:dyDescent="0.2">
      <c r="A786" s="5"/>
      <c r="B786" s="9"/>
      <c r="C786" s="9"/>
      <c r="P786" s="11"/>
      <c r="Q786" s="11"/>
    </row>
    <row r="787" spans="1:17" ht="12.75" x14ac:dyDescent="0.2">
      <c r="A787" s="5"/>
      <c r="B787" s="9"/>
      <c r="C787" s="9"/>
      <c r="P787" s="11"/>
      <c r="Q787" s="11"/>
    </row>
    <row r="788" spans="1:17" ht="12.75" x14ac:dyDescent="0.2">
      <c r="A788" s="5"/>
      <c r="B788" s="9"/>
      <c r="C788" s="9"/>
      <c r="P788" s="11"/>
      <c r="Q788" s="11"/>
    </row>
    <row r="789" spans="1:17" ht="12.75" x14ac:dyDescent="0.2">
      <c r="A789" s="5"/>
      <c r="B789" s="9"/>
      <c r="C789" s="9"/>
      <c r="P789" s="11"/>
      <c r="Q789" s="11"/>
    </row>
    <row r="790" spans="1:17" ht="12.75" x14ac:dyDescent="0.2">
      <c r="A790" s="5"/>
      <c r="B790" s="9"/>
      <c r="C790" s="9"/>
      <c r="P790" s="11"/>
      <c r="Q790" s="11"/>
    </row>
    <row r="791" spans="1:17" ht="12.75" x14ac:dyDescent="0.2">
      <c r="A791" s="5"/>
      <c r="B791" s="9"/>
      <c r="C791" s="9"/>
      <c r="P791" s="11"/>
      <c r="Q791" s="11"/>
    </row>
    <row r="792" spans="1:17" ht="12.75" x14ac:dyDescent="0.2">
      <c r="A792" s="5"/>
      <c r="B792" s="9"/>
      <c r="C792" s="9"/>
      <c r="P792" s="11"/>
      <c r="Q792" s="11"/>
    </row>
    <row r="793" spans="1:17" ht="12.75" x14ac:dyDescent="0.2">
      <c r="A793" s="5"/>
      <c r="B793" s="9"/>
      <c r="C793" s="9"/>
      <c r="P793" s="11"/>
      <c r="Q793" s="11"/>
    </row>
    <row r="794" spans="1:17" ht="12.75" x14ac:dyDescent="0.2">
      <c r="A794" s="5"/>
      <c r="B794" s="9"/>
      <c r="C794" s="9"/>
      <c r="P794" s="11"/>
      <c r="Q794" s="11"/>
    </row>
    <row r="795" spans="1:17" ht="12.75" x14ac:dyDescent="0.2">
      <c r="A795" s="5"/>
      <c r="B795" s="9"/>
      <c r="C795" s="9"/>
      <c r="P795" s="11"/>
      <c r="Q795" s="11"/>
    </row>
    <row r="796" spans="1:17" ht="12.75" x14ac:dyDescent="0.2">
      <c r="A796" s="5"/>
      <c r="B796" s="9"/>
      <c r="C796" s="9"/>
      <c r="P796" s="11"/>
      <c r="Q796" s="11"/>
    </row>
    <row r="797" spans="1:17" ht="12.75" x14ac:dyDescent="0.2">
      <c r="A797" s="5"/>
      <c r="B797" s="9"/>
      <c r="C797" s="9"/>
      <c r="P797" s="11"/>
      <c r="Q797" s="11"/>
    </row>
    <row r="798" spans="1:17" ht="12.75" x14ac:dyDescent="0.2">
      <c r="A798" s="5"/>
      <c r="B798" s="9"/>
      <c r="C798" s="9"/>
      <c r="P798" s="11"/>
      <c r="Q798" s="11"/>
    </row>
    <row r="799" spans="1:17" ht="12.75" x14ac:dyDescent="0.2">
      <c r="A799" s="5"/>
      <c r="B799" s="9"/>
      <c r="C799" s="9"/>
      <c r="P799" s="11"/>
      <c r="Q799" s="11"/>
    </row>
    <row r="800" spans="1:17" ht="12.75" x14ac:dyDescent="0.2">
      <c r="A800" s="5"/>
      <c r="B800" s="9"/>
      <c r="C800" s="9"/>
      <c r="P800" s="11"/>
      <c r="Q800" s="11"/>
    </row>
    <row r="801" spans="1:17" ht="12.75" x14ac:dyDescent="0.2">
      <c r="A801" s="5"/>
      <c r="B801" s="9"/>
      <c r="C801" s="9"/>
      <c r="P801" s="11"/>
      <c r="Q801" s="11"/>
    </row>
    <row r="802" spans="1:17" ht="12.75" x14ac:dyDescent="0.2">
      <c r="A802" s="5"/>
      <c r="B802" s="9"/>
      <c r="C802" s="9"/>
      <c r="P802" s="11"/>
      <c r="Q802" s="11"/>
    </row>
    <row r="803" spans="1:17" ht="12.75" x14ac:dyDescent="0.2">
      <c r="A803" s="5"/>
      <c r="B803" s="9"/>
      <c r="C803" s="9"/>
      <c r="P803" s="11"/>
      <c r="Q803" s="11"/>
    </row>
    <row r="804" spans="1:17" ht="12.75" x14ac:dyDescent="0.2">
      <c r="A804" s="5"/>
      <c r="B804" s="9"/>
      <c r="C804" s="9"/>
      <c r="P804" s="11"/>
      <c r="Q804" s="11"/>
    </row>
    <row r="805" spans="1:17" ht="12.75" x14ac:dyDescent="0.2">
      <c r="A805" s="5"/>
      <c r="B805" s="9"/>
      <c r="C805" s="9"/>
      <c r="P805" s="11"/>
      <c r="Q805" s="11"/>
    </row>
    <row r="806" spans="1:17" ht="12.75" x14ac:dyDescent="0.2">
      <c r="A806" s="5"/>
      <c r="B806" s="9"/>
      <c r="C806" s="9"/>
      <c r="P806" s="11"/>
      <c r="Q806" s="11"/>
    </row>
    <row r="807" spans="1:17" ht="12.75" x14ac:dyDescent="0.2">
      <c r="A807" s="5"/>
      <c r="B807" s="9"/>
      <c r="C807" s="9"/>
      <c r="P807" s="11"/>
      <c r="Q807" s="11"/>
    </row>
    <row r="808" spans="1:17" ht="12.75" x14ac:dyDescent="0.2">
      <c r="A808" s="5"/>
      <c r="B808" s="9"/>
      <c r="C808" s="9"/>
      <c r="P808" s="11"/>
      <c r="Q808" s="11"/>
    </row>
    <row r="809" spans="1:17" ht="12.75" x14ac:dyDescent="0.2">
      <c r="A809" s="5"/>
      <c r="B809" s="9"/>
      <c r="C809" s="9"/>
      <c r="P809" s="11"/>
      <c r="Q809" s="11"/>
    </row>
    <row r="810" spans="1:17" ht="12.75" x14ac:dyDescent="0.2">
      <c r="A810" s="5"/>
      <c r="B810" s="9"/>
      <c r="C810" s="9"/>
      <c r="P810" s="11"/>
      <c r="Q810" s="11"/>
    </row>
    <row r="811" spans="1:17" ht="12.75" x14ac:dyDescent="0.2">
      <c r="A811" s="5"/>
      <c r="B811" s="9"/>
      <c r="C811" s="9"/>
      <c r="P811" s="11"/>
      <c r="Q811" s="11"/>
    </row>
    <row r="812" spans="1:17" ht="12.75" x14ac:dyDescent="0.2">
      <c r="A812" s="5"/>
      <c r="B812" s="9"/>
      <c r="C812" s="9"/>
      <c r="P812" s="11"/>
      <c r="Q812" s="11"/>
    </row>
    <row r="813" spans="1:17" ht="12.75" x14ac:dyDescent="0.2">
      <c r="A813" s="5"/>
      <c r="B813" s="9"/>
      <c r="C813" s="9"/>
      <c r="P813" s="11"/>
      <c r="Q813" s="11"/>
    </row>
    <row r="814" spans="1:17" ht="12.75" x14ac:dyDescent="0.2">
      <c r="A814" s="5"/>
      <c r="B814" s="9"/>
      <c r="C814" s="9"/>
      <c r="P814" s="11"/>
      <c r="Q814" s="11"/>
    </row>
    <row r="815" spans="1:17" ht="12.75" x14ac:dyDescent="0.2">
      <c r="A815" s="5"/>
      <c r="B815" s="9"/>
      <c r="C815" s="9"/>
      <c r="P815" s="11"/>
      <c r="Q815" s="11"/>
    </row>
    <row r="816" spans="1:17" ht="12.75" x14ac:dyDescent="0.2">
      <c r="A816" s="5"/>
      <c r="B816" s="9"/>
      <c r="C816" s="9"/>
      <c r="P816" s="11"/>
      <c r="Q816" s="11"/>
    </row>
    <row r="817" spans="1:17" ht="12.75" x14ac:dyDescent="0.2">
      <c r="A817" s="5"/>
      <c r="B817" s="9"/>
      <c r="C817" s="9"/>
      <c r="P817" s="11"/>
      <c r="Q817" s="11"/>
    </row>
    <row r="818" spans="1:17" ht="12.75" x14ac:dyDescent="0.2">
      <c r="A818" s="5"/>
      <c r="B818" s="9"/>
      <c r="C818" s="9"/>
      <c r="P818" s="11"/>
      <c r="Q818" s="11"/>
    </row>
    <row r="819" spans="1:17" ht="12.75" x14ac:dyDescent="0.2">
      <c r="A819" s="5"/>
      <c r="B819" s="9"/>
      <c r="C819" s="9"/>
      <c r="P819" s="11"/>
      <c r="Q819" s="11"/>
    </row>
    <row r="820" spans="1:17" ht="12.75" x14ac:dyDescent="0.2">
      <c r="A820" s="5"/>
      <c r="B820" s="9"/>
      <c r="C820" s="9"/>
      <c r="P820" s="11"/>
      <c r="Q820" s="11"/>
    </row>
    <row r="821" spans="1:17" ht="12.75" x14ac:dyDescent="0.2">
      <c r="A821" s="5"/>
      <c r="B821" s="9"/>
      <c r="C821" s="9"/>
      <c r="P821" s="11"/>
      <c r="Q821" s="11"/>
    </row>
    <row r="822" spans="1:17" ht="12.75" x14ac:dyDescent="0.2">
      <c r="A822" s="5"/>
      <c r="B822" s="9"/>
      <c r="C822" s="9"/>
      <c r="P822" s="11"/>
      <c r="Q822" s="11"/>
    </row>
    <row r="823" spans="1:17" ht="12.75" x14ac:dyDescent="0.2">
      <c r="A823" s="5"/>
      <c r="B823" s="9"/>
      <c r="C823" s="9"/>
      <c r="P823" s="11"/>
      <c r="Q823" s="11"/>
    </row>
    <row r="824" spans="1:17" ht="12.75" x14ac:dyDescent="0.2">
      <c r="A824" s="5"/>
      <c r="B824" s="9"/>
      <c r="C824" s="9"/>
      <c r="P824" s="11"/>
      <c r="Q824" s="11"/>
    </row>
    <row r="825" spans="1:17" ht="12.75" x14ac:dyDescent="0.2">
      <c r="A825" s="5"/>
      <c r="B825" s="9"/>
      <c r="C825" s="9"/>
      <c r="P825" s="11"/>
      <c r="Q825" s="11"/>
    </row>
    <row r="826" spans="1:17" ht="12.75" x14ac:dyDescent="0.2">
      <c r="A826" s="5"/>
      <c r="B826" s="9"/>
      <c r="C826" s="9"/>
      <c r="P826" s="11"/>
      <c r="Q826" s="11"/>
    </row>
    <row r="827" spans="1:17" ht="12.75" x14ac:dyDescent="0.2">
      <c r="A827" s="5"/>
      <c r="B827" s="9"/>
      <c r="C827" s="9"/>
      <c r="P827" s="11"/>
      <c r="Q827" s="11"/>
    </row>
    <row r="828" spans="1:17" ht="12.75" x14ac:dyDescent="0.2">
      <c r="A828" s="5"/>
      <c r="B828" s="9"/>
      <c r="C828" s="9"/>
      <c r="P828" s="11"/>
      <c r="Q828" s="11"/>
    </row>
    <row r="829" spans="1:17" ht="12.75" x14ac:dyDescent="0.2">
      <c r="A829" s="5"/>
      <c r="B829" s="9"/>
      <c r="C829" s="9"/>
      <c r="P829" s="11"/>
      <c r="Q829" s="11"/>
    </row>
    <row r="830" spans="1:17" ht="12.75" x14ac:dyDescent="0.2">
      <c r="A830" s="5"/>
      <c r="B830" s="9"/>
      <c r="C830" s="9"/>
      <c r="P830" s="11"/>
      <c r="Q830" s="11"/>
    </row>
    <row r="831" spans="1:17" ht="12.75" x14ac:dyDescent="0.2">
      <c r="A831" s="5"/>
      <c r="B831" s="9"/>
      <c r="C831" s="9"/>
      <c r="P831" s="11"/>
      <c r="Q831" s="11"/>
    </row>
    <row r="832" spans="1:17" ht="12.75" x14ac:dyDescent="0.2">
      <c r="A832" s="5"/>
      <c r="B832" s="9"/>
      <c r="C832" s="9"/>
      <c r="P832" s="11"/>
      <c r="Q832" s="11"/>
    </row>
    <row r="833" spans="1:17" ht="12.75" x14ac:dyDescent="0.2">
      <c r="A833" s="5"/>
      <c r="B833" s="9"/>
      <c r="C833" s="9"/>
      <c r="P833" s="11"/>
      <c r="Q833" s="11"/>
    </row>
    <row r="834" spans="1:17" ht="12.75" x14ac:dyDescent="0.2">
      <c r="A834" s="5"/>
      <c r="B834" s="9"/>
      <c r="C834" s="9"/>
      <c r="P834" s="11"/>
      <c r="Q834" s="11"/>
    </row>
    <row r="835" spans="1:17" ht="12.75" x14ac:dyDescent="0.2">
      <c r="A835" s="5"/>
      <c r="B835" s="9"/>
      <c r="C835" s="9"/>
      <c r="P835" s="11"/>
      <c r="Q835" s="11"/>
    </row>
    <row r="836" spans="1:17" ht="12.75" x14ac:dyDescent="0.2">
      <c r="A836" s="5"/>
      <c r="B836" s="9"/>
      <c r="C836" s="9"/>
      <c r="P836" s="11"/>
      <c r="Q836" s="11"/>
    </row>
    <row r="837" spans="1:17" ht="12.75" x14ac:dyDescent="0.2">
      <c r="A837" s="5"/>
      <c r="B837" s="9"/>
      <c r="C837" s="9"/>
      <c r="P837" s="11"/>
      <c r="Q837" s="11"/>
    </row>
    <row r="838" spans="1:17" ht="12.75" x14ac:dyDescent="0.2">
      <c r="A838" s="5"/>
      <c r="B838" s="9"/>
      <c r="C838" s="9"/>
      <c r="P838" s="11"/>
      <c r="Q838" s="11"/>
    </row>
    <row r="839" spans="1:17" ht="12.75" x14ac:dyDescent="0.2">
      <c r="A839" s="5"/>
      <c r="B839" s="9"/>
      <c r="C839" s="9"/>
      <c r="P839" s="11"/>
      <c r="Q839" s="11"/>
    </row>
    <row r="840" spans="1:17" ht="12.75" x14ac:dyDescent="0.2">
      <c r="A840" s="5"/>
      <c r="B840" s="9"/>
      <c r="C840" s="9"/>
      <c r="P840" s="11"/>
      <c r="Q840" s="11"/>
    </row>
    <row r="841" spans="1:17" ht="12.75" x14ac:dyDescent="0.2">
      <c r="A841" s="5"/>
      <c r="B841" s="9"/>
      <c r="C841" s="9"/>
      <c r="P841" s="11"/>
      <c r="Q841" s="11"/>
    </row>
    <row r="842" spans="1:17" ht="12.75" x14ac:dyDescent="0.2">
      <c r="A842" s="5"/>
      <c r="B842" s="9"/>
      <c r="C842" s="9"/>
      <c r="P842" s="11"/>
      <c r="Q842" s="11"/>
    </row>
    <row r="843" spans="1:17" ht="12.75" x14ac:dyDescent="0.2">
      <c r="A843" s="5"/>
      <c r="B843" s="9"/>
      <c r="C843" s="9"/>
      <c r="P843" s="11"/>
      <c r="Q843" s="11"/>
    </row>
    <row r="844" spans="1:17" ht="12.75" x14ac:dyDescent="0.2">
      <c r="A844" s="5"/>
      <c r="B844" s="9"/>
      <c r="C844" s="9"/>
      <c r="P844" s="11"/>
      <c r="Q844" s="11"/>
    </row>
    <row r="845" spans="1:17" ht="12.75" x14ac:dyDescent="0.2">
      <c r="A845" s="5"/>
      <c r="B845" s="9"/>
      <c r="C845" s="9"/>
      <c r="P845" s="11"/>
      <c r="Q845" s="11"/>
    </row>
    <row r="846" spans="1:17" ht="12.75" x14ac:dyDescent="0.2">
      <c r="A846" s="5"/>
      <c r="B846" s="9"/>
      <c r="C846" s="9"/>
      <c r="P846" s="11"/>
      <c r="Q846" s="11"/>
    </row>
    <row r="847" spans="1:17" ht="12.75" x14ac:dyDescent="0.2">
      <c r="A847" s="5"/>
      <c r="B847" s="9"/>
      <c r="C847" s="9"/>
      <c r="P847" s="11"/>
      <c r="Q847" s="11"/>
    </row>
    <row r="848" spans="1:17" ht="12.75" x14ac:dyDescent="0.2">
      <c r="A848" s="5"/>
      <c r="B848" s="9"/>
      <c r="C848" s="9"/>
      <c r="P848" s="11"/>
      <c r="Q848" s="11"/>
    </row>
    <row r="849" spans="1:17" ht="12.75" x14ac:dyDescent="0.2">
      <c r="A849" s="5"/>
      <c r="B849" s="9"/>
      <c r="C849" s="9"/>
      <c r="P849" s="11"/>
      <c r="Q849" s="11"/>
    </row>
    <row r="850" spans="1:17" ht="12.75" x14ac:dyDescent="0.2">
      <c r="A850" s="5"/>
      <c r="B850" s="9"/>
      <c r="C850" s="9"/>
      <c r="P850" s="11"/>
      <c r="Q850" s="11"/>
    </row>
    <row r="851" spans="1:17" ht="12.75" x14ac:dyDescent="0.2">
      <c r="A851" s="5"/>
      <c r="B851" s="9"/>
      <c r="C851" s="9"/>
      <c r="P851" s="11"/>
      <c r="Q851" s="11"/>
    </row>
    <row r="852" spans="1:17" ht="12.75" x14ac:dyDescent="0.2">
      <c r="A852" s="5"/>
      <c r="B852" s="9"/>
      <c r="C852" s="9"/>
      <c r="P852" s="11"/>
      <c r="Q852" s="11"/>
    </row>
    <row r="853" spans="1:17" ht="12.75" x14ac:dyDescent="0.2">
      <c r="A853" s="5"/>
      <c r="B853" s="9"/>
      <c r="C853" s="9"/>
      <c r="P853" s="11"/>
      <c r="Q853" s="11"/>
    </row>
    <row r="854" spans="1:17" ht="12.75" x14ac:dyDescent="0.2">
      <c r="A854" s="5"/>
      <c r="B854" s="9"/>
      <c r="C854" s="9"/>
      <c r="P854" s="11"/>
      <c r="Q854" s="11"/>
    </row>
    <row r="855" spans="1:17" ht="12.75" x14ac:dyDescent="0.2">
      <c r="A855" s="5"/>
      <c r="B855" s="9"/>
      <c r="C855" s="9"/>
      <c r="P855" s="11"/>
      <c r="Q855" s="11"/>
    </row>
    <row r="856" spans="1:17" ht="12.75" x14ac:dyDescent="0.2">
      <c r="A856" s="5"/>
      <c r="B856" s="9"/>
      <c r="C856" s="9"/>
      <c r="P856" s="11"/>
      <c r="Q856" s="11"/>
    </row>
    <row r="857" spans="1:17" ht="12.75" x14ac:dyDescent="0.2">
      <c r="A857" s="5"/>
      <c r="B857" s="9"/>
      <c r="C857" s="9"/>
      <c r="P857" s="11"/>
      <c r="Q857" s="11"/>
    </row>
    <row r="858" spans="1:17" ht="12.75" x14ac:dyDescent="0.2">
      <c r="A858" s="5"/>
      <c r="B858" s="9"/>
      <c r="C858" s="9"/>
      <c r="P858" s="11"/>
      <c r="Q858" s="11"/>
    </row>
    <row r="859" spans="1:17" ht="12.75" x14ac:dyDescent="0.2">
      <c r="A859" s="5"/>
      <c r="B859" s="9"/>
      <c r="C859" s="9"/>
      <c r="P859" s="11"/>
      <c r="Q859" s="11"/>
    </row>
    <row r="860" spans="1:17" ht="12.75" x14ac:dyDescent="0.2">
      <c r="A860" s="5"/>
      <c r="B860" s="9"/>
      <c r="C860" s="9"/>
      <c r="P860" s="11"/>
      <c r="Q860" s="11"/>
    </row>
    <row r="861" spans="1:17" ht="12.75" x14ac:dyDescent="0.2">
      <c r="A861" s="5"/>
      <c r="B861" s="9"/>
      <c r="C861" s="9"/>
      <c r="P861" s="11"/>
      <c r="Q861" s="11"/>
    </row>
    <row r="862" spans="1:17" ht="12.75" x14ac:dyDescent="0.2">
      <c r="A862" s="5"/>
      <c r="B862" s="9"/>
      <c r="C862" s="9"/>
      <c r="P862" s="11"/>
      <c r="Q862" s="11"/>
    </row>
    <row r="863" spans="1:17" ht="12.75" x14ac:dyDescent="0.2">
      <c r="A863" s="5"/>
      <c r="B863" s="9"/>
      <c r="C863" s="9"/>
      <c r="P863" s="11"/>
      <c r="Q863" s="11"/>
    </row>
    <row r="864" spans="1:17" ht="12.75" x14ac:dyDescent="0.2">
      <c r="A864" s="5"/>
      <c r="B864" s="9"/>
      <c r="C864" s="9"/>
      <c r="P864" s="11"/>
      <c r="Q864" s="11"/>
    </row>
    <row r="865" spans="1:17" ht="12.75" x14ac:dyDescent="0.2">
      <c r="A865" s="5"/>
      <c r="B865" s="9"/>
      <c r="C865" s="9"/>
      <c r="P865" s="11"/>
      <c r="Q865" s="11"/>
    </row>
    <row r="866" spans="1:17" ht="12.75" x14ac:dyDescent="0.2">
      <c r="A866" s="5"/>
      <c r="B866" s="9"/>
      <c r="C866" s="9"/>
      <c r="P866" s="11"/>
      <c r="Q866" s="11"/>
    </row>
    <row r="867" spans="1:17" ht="12.75" x14ac:dyDescent="0.2">
      <c r="A867" s="5"/>
      <c r="B867" s="9"/>
      <c r="C867" s="9"/>
      <c r="P867" s="11"/>
      <c r="Q867" s="11"/>
    </row>
    <row r="868" spans="1:17" ht="12.75" x14ac:dyDescent="0.2">
      <c r="A868" s="5"/>
      <c r="B868" s="9"/>
      <c r="C868" s="9"/>
      <c r="P868" s="11"/>
      <c r="Q868" s="11"/>
    </row>
    <row r="869" spans="1:17" ht="12.75" x14ac:dyDescent="0.2">
      <c r="A869" s="5"/>
      <c r="B869" s="9"/>
      <c r="C869" s="9"/>
      <c r="P869" s="11"/>
      <c r="Q869" s="11"/>
    </row>
    <row r="870" spans="1:17" ht="12.75" x14ac:dyDescent="0.2">
      <c r="A870" s="5"/>
      <c r="B870" s="9"/>
      <c r="C870" s="9"/>
      <c r="P870" s="11"/>
      <c r="Q870" s="11"/>
    </row>
    <row r="871" spans="1:17" ht="12.75" x14ac:dyDescent="0.2">
      <c r="A871" s="5"/>
      <c r="B871" s="9"/>
      <c r="C871" s="9"/>
      <c r="P871" s="11"/>
      <c r="Q871" s="11"/>
    </row>
    <row r="872" spans="1:17" ht="12.75" x14ac:dyDescent="0.2">
      <c r="A872" s="5"/>
      <c r="B872" s="9"/>
      <c r="C872" s="9"/>
      <c r="P872" s="11"/>
      <c r="Q872" s="11"/>
    </row>
    <row r="873" spans="1:17" ht="12.75" x14ac:dyDescent="0.2">
      <c r="A873" s="5"/>
      <c r="B873" s="9"/>
      <c r="C873" s="9"/>
      <c r="P873" s="11"/>
      <c r="Q873" s="11"/>
    </row>
    <row r="874" spans="1:17" ht="12.75" x14ac:dyDescent="0.2">
      <c r="A874" s="5"/>
      <c r="B874" s="9"/>
      <c r="C874" s="9"/>
      <c r="P874" s="11"/>
      <c r="Q874" s="11"/>
    </row>
    <row r="875" spans="1:17" ht="12.75" x14ac:dyDescent="0.2">
      <c r="A875" s="5"/>
      <c r="B875" s="9"/>
      <c r="C875" s="9"/>
      <c r="P875" s="11"/>
      <c r="Q875" s="11"/>
    </row>
    <row r="876" spans="1:17" ht="12.75" x14ac:dyDescent="0.2">
      <c r="A876" s="5"/>
      <c r="B876" s="9"/>
      <c r="C876" s="9"/>
      <c r="P876" s="11"/>
      <c r="Q876" s="11"/>
    </row>
    <row r="877" spans="1:17" ht="12.75" x14ac:dyDescent="0.2">
      <c r="A877" s="5"/>
      <c r="B877" s="9"/>
      <c r="C877" s="9"/>
      <c r="P877" s="11"/>
      <c r="Q877" s="11"/>
    </row>
    <row r="878" spans="1:17" ht="12.75" x14ac:dyDescent="0.2">
      <c r="A878" s="5"/>
      <c r="B878" s="9"/>
      <c r="C878" s="9"/>
      <c r="P878" s="11"/>
      <c r="Q878" s="11"/>
    </row>
    <row r="879" spans="1:17" ht="12.75" x14ac:dyDescent="0.2">
      <c r="A879" s="5"/>
      <c r="B879" s="9"/>
      <c r="C879" s="9"/>
      <c r="P879" s="11"/>
      <c r="Q879" s="11"/>
    </row>
    <row r="880" spans="1:17" ht="12.75" x14ac:dyDescent="0.2">
      <c r="A880" s="5"/>
      <c r="B880" s="9"/>
      <c r="C880" s="9"/>
      <c r="P880" s="11"/>
      <c r="Q880" s="11"/>
    </row>
    <row r="881" spans="1:17" ht="12.75" x14ac:dyDescent="0.2">
      <c r="A881" s="5"/>
      <c r="B881" s="9"/>
      <c r="C881" s="9"/>
      <c r="P881" s="11"/>
      <c r="Q881" s="11"/>
    </row>
    <row r="882" spans="1:17" ht="12.75" x14ac:dyDescent="0.2">
      <c r="A882" s="5"/>
      <c r="B882" s="9"/>
      <c r="C882" s="9"/>
      <c r="P882" s="11"/>
      <c r="Q882" s="11"/>
    </row>
    <row r="883" spans="1:17" ht="12.75" x14ac:dyDescent="0.2">
      <c r="A883" s="5"/>
      <c r="B883" s="9"/>
      <c r="C883" s="9"/>
      <c r="P883" s="11"/>
      <c r="Q883" s="11"/>
    </row>
    <row r="884" spans="1:17" ht="12.75" x14ac:dyDescent="0.2">
      <c r="A884" s="5"/>
      <c r="B884" s="9"/>
      <c r="C884" s="9"/>
      <c r="P884" s="11"/>
      <c r="Q884" s="11"/>
    </row>
    <row r="885" spans="1:17" ht="12.75" x14ac:dyDescent="0.2">
      <c r="A885" s="5"/>
      <c r="B885" s="9"/>
      <c r="C885" s="9"/>
      <c r="P885" s="11"/>
      <c r="Q885" s="11"/>
    </row>
    <row r="886" spans="1:17" ht="12.75" x14ac:dyDescent="0.2">
      <c r="A886" s="5"/>
      <c r="B886" s="9"/>
      <c r="C886" s="9"/>
      <c r="P886" s="11"/>
      <c r="Q886" s="11"/>
    </row>
    <row r="887" spans="1:17" ht="12.75" x14ac:dyDescent="0.2">
      <c r="A887" s="5"/>
      <c r="B887" s="9"/>
      <c r="C887" s="9"/>
      <c r="P887" s="11"/>
      <c r="Q887" s="11"/>
    </row>
    <row r="888" spans="1:17" ht="12.75" x14ac:dyDescent="0.2">
      <c r="A888" s="5"/>
      <c r="B888" s="9"/>
      <c r="C888" s="9"/>
      <c r="P888" s="11"/>
      <c r="Q888" s="11"/>
    </row>
    <row r="889" spans="1:17" ht="12.75" x14ac:dyDescent="0.2">
      <c r="A889" s="5"/>
      <c r="B889" s="9"/>
      <c r="C889" s="9"/>
      <c r="P889" s="11"/>
      <c r="Q889" s="11"/>
    </row>
    <row r="890" spans="1:17" ht="12.75" x14ac:dyDescent="0.2">
      <c r="A890" s="5"/>
      <c r="B890" s="9"/>
      <c r="C890" s="9"/>
      <c r="P890" s="11"/>
      <c r="Q890" s="11"/>
    </row>
    <row r="891" spans="1:17" ht="12.75" x14ac:dyDescent="0.2">
      <c r="A891" s="5"/>
      <c r="B891" s="9"/>
      <c r="C891" s="9"/>
      <c r="P891" s="11"/>
      <c r="Q891" s="11"/>
    </row>
    <row r="892" spans="1:17" ht="12.75" x14ac:dyDescent="0.2">
      <c r="A892" s="5"/>
      <c r="B892" s="9"/>
      <c r="C892" s="9"/>
      <c r="P892" s="11"/>
      <c r="Q892" s="11"/>
    </row>
    <row r="893" spans="1:17" ht="12.75" x14ac:dyDescent="0.2">
      <c r="A893" s="5"/>
      <c r="B893" s="9"/>
      <c r="C893" s="9"/>
      <c r="P893" s="11"/>
      <c r="Q893" s="11"/>
    </row>
    <row r="894" spans="1:17" ht="12.75" x14ac:dyDescent="0.2">
      <c r="A894" s="5"/>
      <c r="B894" s="9"/>
      <c r="C894" s="9"/>
      <c r="P894" s="11"/>
      <c r="Q894" s="11"/>
    </row>
    <row r="895" spans="1:17" ht="12.75" x14ac:dyDescent="0.2">
      <c r="A895" s="5"/>
      <c r="B895" s="9"/>
      <c r="C895" s="9"/>
      <c r="P895" s="11"/>
      <c r="Q895" s="11"/>
    </row>
    <row r="896" spans="1:17" ht="12.75" x14ac:dyDescent="0.2">
      <c r="A896" s="5"/>
      <c r="B896" s="9"/>
      <c r="C896" s="9"/>
      <c r="P896" s="11"/>
      <c r="Q896" s="11"/>
    </row>
    <row r="897" spans="1:17" ht="12.75" x14ac:dyDescent="0.2">
      <c r="A897" s="5"/>
      <c r="B897" s="9"/>
      <c r="C897" s="9"/>
      <c r="P897" s="11"/>
      <c r="Q897" s="11"/>
    </row>
    <row r="898" spans="1:17" ht="12.75" x14ac:dyDescent="0.2">
      <c r="A898" s="5"/>
      <c r="B898" s="9"/>
      <c r="C898" s="9"/>
      <c r="P898" s="11"/>
      <c r="Q898" s="11"/>
    </row>
    <row r="899" spans="1:17" ht="12.75" x14ac:dyDescent="0.2">
      <c r="A899" s="5"/>
      <c r="B899" s="9"/>
      <c r="C899" s="9"/>
      <c r="P899" s="11"/>
      <c r="Q899" s="11"/>
    </row>
    <row r="900" spans="1:17" ht="12.75" x14ac:dyDescent="0.2">
      <c r="A900" s="5"/>
      <c r="B900" s="9"/>
      <c r="C900" s="9"/>
      <c r="P900" s="11"/>
      <c r="Q900" s="11"/>
    </row>
    <row r="901" spans="1:17" ht="12.75" x14ac:dyDescent="0.2">
      <c r="A901" s="5"/>
      <c r="B901" s="9"/>
      <c r="C901" s="9"/>
      <c r="P901" s="11"/>
      <c r="Q901" s="11"/>
    </row>
    <row r="902" spans="1:17" ht="12.75" x14ac:dyDescent="0.2">
      <c r="A902" s="5"/>
      <c r="B902" s="9"/>
      <c r="C902" s="9"/>
      <c r="P902" s="11"/>
      <c r="Q902" s="11"/>
    </row>
    <row r="903" spans="1:17" ht="12.75" x14ac:dyDescent="0.2">
      <c r="A903" s="5"/>
      <c r="B903" s="9"/>
      <c r="C903" s="9"/>
      <c r="P903" s="11"/>
      <c r="Q903" s="11"/>
    </row>
    <row r="904" spans="1:17" ht="12.75" x14ac:dyDescent="0.2">
      <c r="A904" s="5"/>
      <c r="B904" s="9"/>
      <c r="C904" s="9"/>
      <c r="P904" s="11"/>
      <c r="Q904" s="11"/>
    </row>
    <row r="905" spans="1:17" ht="12.75" x14ac:dyDescent="0.2">
      <c r="A905" s="5"/>
      <c r="B905" s="9"/>
      <c r="C905" s="9"/>
      <c r="P905" s="11"/>
      <c r="Q905" s="11"/>
    </row>
    <row r="906" spans="1:17" ht="12.75" x14ac:dyDescent="0.2">
      <c r="A906" s="5"/>
      <c r="B906" s="9"/>
      <c r="C906" s="9"/>
      <c r="P906" s="11"/>
      <c r="Q906" s="11"/>
    </row>
    <row r="907" spans="1:17" ht="12.75" x14ac:dyDescent="0.2">
      <c r="A907" s="5"/>
      <c r="B907" s="9"/>
      <c r="C907" s="9"/>
      <c r="P907" s="11"/>
      <c r="Q907" s="11"/>
    </row>
    <row r="908" spans="1:17" ht="12.75" x14ac:dyDescent="0.2">
      <c r="A908" s="5"/>
      <c r="B908" s="9"/>
      <c r="C908" s="9"/>
      <c r="P908" s="11"/>
      <c r="Q908" s="11"/>
    </row>
    <row r="909" spans="1:17" ht="12.75" x14ac:dyDescent="0.2">
      <c r="A909" s="5"/>
      <c r="B909" s="9"/>
      <c r="C909" s="9"/>
      <c r="P909" s="11"/>
      <c r="Q909" s="11"/>
    </row>
    <row r="910" spans="1:17" ht="12.75" x14ac:dyDescent="0.2">
      <c r="A910" s="5"/>
      <c r="B910" s="9"/>
      <c r="C910" s="9"/>
      <c r="P910" s="11"/>
      <c r="Q910" s="11"/>
    </row>
    <row r="911" spans="1:17" ht="12.75" x14ac:dyDescent="0.2">
      <c r="A911" s="5"/>
      <c r="B911" s="9"/>
      <c r="C911" s="9"/>
      <c r="P911" s="11"/>
      <c r="Q911" s="11"/>
    </row>
    <row r="912" spans="1:17" ht="12.75" x14ac:dyDescent="0.2">
      <c r="A912" s="5"/>
      <c r="B912" s="9"/>
      <c r="C912" s="9"/>
      <c r="P912" s="11"/>
      <c r="Q912" s="11"/>
    </row>
    <row r="913" spans="1:17" ht="12.75" x14ac:dyDescent="0.2">
      <c r="A913" s="5"/>
      <c r="B913" s="9"/>
      <c r="C913" s="9"/>
      <c r="P913" s="11"/>
      <c r="Q913" s="11"/>
    </row>
    <row r="914" spans="1:17" ht="12.75" x14ac:dyDescent="0.2">
      <c r="A914" s="5"/>
      <c r="B914" s="9"/>
      <c r="C914" s="9"/>
      <c r="P914" s="11"/>
      <c r="Q914" s="11"/>
    </row>
    <row r="915" spans="1:17" ht="12.75" x14ac:dyDescent="0.2">
      <c r="A915" s="5"/>
      <c r="B915" s="9"/>
      <c r="C915" s="9"/>
      <c r="P915" s="11"/>
      <c r="Q915" s="11"/>
    </row>
    <row r="916" spans="1:17" ht="12.75" x14ac:dyDescent="0.2">
      <c r="A916" s="5"/>
      <c r="B916" s="9"/>
      <c r="C916" s="9"/>
      <c r="P916" s="11"/>
      <c r="Q916" s="11"/>
    </row>
    <row r="917" spans="1:17" ht="12.75" x14ac:dyDescent="0.2">
      <c r="A917" s="5"/>
      <c r="B917" s="9"/>
      <c r="C917" s="9"/>
      <c r="P917" s="11"/>
      <c r="Q917" s="11"/>
    </row>
    <row r="918" spans="1:17" ht="12.75" x14ac:dyDescent="0.2">
      <c r="A918" s="5"/>
      <c r="B918" s="9"/>
      <c r="C918" s="9"/>
      <c r="P918" s="11"/>
      <c r="Q918" s="11"/>
    </row>
    <row r="919" spans="1:17" ht="12.75" x14ac:dyDescent="0.2">
      <c r="A919" s="5"/>
      <c r="B919" s="9"/>
      <c r="C919" s="9"/>
      <c r="P919" s="11"/>
      <c r="Q919" s="11"/>
    </row>
    <row r="920" spans="1:17" ht="12.75" x14ac:dyDescent="0.2">
      <c r="A920" s="5"/>
      <c r="B920" s="9"/>
      <c r="C920" s="9"/>
      <c r="P920" s="11"/>
      <c r="Q920" s="11"/>
    </row>
    <row r="921" spans="1:17" ht="12.75" x14ac:dyDescent="0.2">
      <c r="A921" s="5"/>
      <c r="B921" s="9"/>
      <c r="C921" s="9"/>
      <c r="P921" s="11"/>
      <c r="Q921" s="11"/>
    </row>
    <row r="922" spans="1:17" ht="12.75" x14ac:dyDescent="0.2">
      <c r="A922" s="5"/>
      <c r="B922" s="9"/>
      <c r="C922" s="9"/>
      <c r="P922" s="11"/>
      <c r="Q922" s="11"/>
    </row>
    <row r="923" spans="1:17" ht="12.75" x14ac:dyDescent="0.2">
      <c r="A923" s="5"/>
      <c r="B923" s="9"/>
      <c r="C923" s="9"/>
      <c r="P923" s="11"/>
      <c r="Q923" s="11"/>
    </row>
    <row r="924" spans="1:17" ht="12.75" x14ac:dyDescent="0.2">
      <c r="A924" s="5"/>
      <c r="B924" s="9"/>
      <c r="C924" s="9"/>
      <c r="P924" s="11"/>
      <c r="Q924" s="11"/>
    </row>
    <row r="925" spans="1:17" ht="12.75" x14ac:dyDescent="0.2">
      <c r="A925" s="5"/>
      <c r="B925" s="9"/>
      <c r="C925" s="9"/>
      <c r="P925" s="11"/>
      <c r="Q925" s="11"/>
    </row>
    <row r="926" spans="1:17" ht="12.75" x14ac:dyDescent="0.2">
      <c r="A926" s="5"/>
      <c r="B926" s="9"/>
      <c r="C926" s="9"/>
      <c r="P926" s="11"/>
      <c r="Q926" s="11"/>
    </row>
    <row r="927" spans="1:17" ht="12.75" x14ac:dyDescent="0.2">
      <c r="A927" s="5"/>
      <c r="B927" s="9"/>
      <c r="C927" s="9"/>
      <c r="P927" s="11"/>
      <c r="Q927" s="11"/>
    </row>
    <row r="928" spans="1:17" ht="12.75" x14ac:dyDescent="0.2">
      <c r="A928" s="5"/>
      <c r="B928" s="9"/>
      <c r="C928" s="9"/>
      <c r="P928" s="11"/>
      <c r="Q928" s="11"/>
    </row>
    <row r="929" spans="1:17" ht="12.75" x14ac:dyDescent="0.2">
      <c r="A929" s="5"/>
      <c r="B929" s="9"/>
      <c r="C929" s="9"/>
      <c r="P929" s="11"/>
      <c r="Q929" s="11"/>
    </row>
    <row r="930" spans="1:17" ht="12.75" x14ac:dyDescent="0.2">
      <c r="A930" s="5"/>
      <c r="B930" s="9"/>
      <c r="C930" s="9"/>
      <c r="P930" s="11"/>
      <c r="Q930" s="11"/>
    </row>
    <row r="931" spans="1:17" ht="12.75" x14ac:dyDescent="0.2">
      <c r="A931" s="5"/>
      <c r="B931" s="9"/>
      <c r="C931" s="9"/>
      <c r="P931" s="11"/>
      <c r="Q931" s="11"/>
    </row>
    <row r="932" spans="1:17" ht="12.75" x14ac:dyDescent="0.2">
      <c r="A932" s="5"/>
      <c r="B932" s="9"/>
      <c r="C932" s="9"/>
      <c r="P932" s="11"/>
      <c r="Q932" s="11"/>
    </row>
    <row r="933" spans="1:17" ht="12.75" x14ac:dyDescent="0.2">
      <c r="A933" s="5"/>
      <c r="B933" s="9"/>
      <c r="C933" s="9"/>
      <c r="P933" s="11"/>
      <c r="Q933" s="11"/>
    </row>
    <row r="934" spans="1:17" ht="12.75" x14ac:dyDescent="0.2">
      <c r="A934" s="5"/>
      <c r="B934" s="9"/>
      <c r="C934" s="9"/>
      <c r="P934" s="11"/>
      <c r="Q934" s="11"/>
    </row>
    <row r="935" spans="1:17" ht="12.75" x14ac:dyDescent="0.2">
      <c r="A935" s="5"/>
      <c r="B935" s="9"/>
      <c r="C935" s="9"/>
      <c r="P935" s="11"/>
      <c r="Q935" s="11"/>
    </row>
    <row r="936" spans="1:17" ht="12.75" x14ac:dyDescent="0.2">
      <c r="A936" s="5"/>
      <c r="B936" s="9"/>
      <c r="C936" s="9"/>
      <c r="P936" s="11"/>
      <c r="Q936" s="11"/>
    </row>
    <row r="937" spans="1:17" ht="12.75" x14ac:dyDescent="0.2">
      <c r="A937" s="5"/>
      <c r="B937" s="9"/>
      <c r="C937" s="9"/>
      <c r="P937" s="11"/>
      <c r="Q937" s="11"/>
    </row>
    <row r="938" spans="1:17" ht="12.75" x14ac:dyDescent="0.2">
      <c r="A938" s="5"/>
      <c r="B938" s="9"/>
      <c r="C938" s="9"/>
      <c r="P938" s="11"/>
      <c r="Q938" s="11"/>
    </row>
    <row r="939" spans="1:17" ht="12.75" x14ac:dyDescent="0.2">
      <c r="A939" s="5"/>
      <c r="B939" s="9"/>
      <c r="C939" s="9"/>
      <c r="P939" s="11"/>
      <c r="Q939" s="11"/>
    </row>
    <row r="940" spans="1:17" ht="12.75" x14ac:dyDescent="0.2">
      <c r="A940" s="5"/>
      <c r="B940" s="9"/>
      <c r="C940" s="9"/>
      <c r="P940" s="11"/>
      <c r="Q940" s="11"/>
    </row>
    <row r="941" spans="1:17" ht="12.75" x14ac:dyDescent="0.2">
      <c r="A941" s="5"/>
      <c r="B941" s="9"/>
      <c r="C941" s="9"/>
      <c r="P941" s="11"/>
      <c r="Q941" s="11"/>
    </row>
    <row r="942" spans="1:17" ht="12.75" x14ac:dyDescent="0.2">
      <c r="A942" s="5"/>
      <c r="B942" s="9"/>
      <c r="C942" s="9"/>
      <c r="P942" s="11"/>
      <c r="Q942" s="11"/>
    </row>
    <row r="943" spans="1:17" ht="12.75" x14ac:dyDescent="0.2">
      <c r="A943" s="5"/>
      <c r="B943" s="9"/>
      <c r="C943" s="9"/>
      <c r="P943" s="11"/>
      <c r="Q943" s="11"/>
    </row>
    <row r="944" spans="1:17" ht="12.75" x14ac:dyDescent="0.2">
      <c r="A944" s="5"/>
      <c r="B944" s="9"/>
      <c r="C944" s="9"/>
      <c r="P944" s="11"/>
      <c r="Q944" s="11"/>
    </row>
    <row r="945" spans="1:17" ht="12.75" x14ac:dyDescent="0.2">
      <c r="A945" s="5"/>
      <c r="B945" s="9"/>
      <c r="C945" s="9"/>
      <c r="P945" s="11"/>
      <c r="Q945" s="11"/>
    </row>
    <row r="946" spans="1:17" ht="12.75" x14ac:dyDescent="0.2">
      <c r="A946" s="5"/>
      <c r="B946" s="9"/>
      <c r="C946" s="9"/>
      <c r="P946" s="11"/>
      <c r="Q946" s="11"/>
    </row>
    <row r="947" spans="1:17" ht="12.75" x14ac:dyDescent="0.2">
      <c r="A947" s="5"/>
      <c r="B947" s="9"/>
      <c r="C947" s="9"/>
      <c r="P947" s="11"/>
      <c r="Q947" s="11"/>
    </row>
    <row r="948" spans="1:17" ht="12.75" x14ac:dyDescent="0.2">
      <c r="A948" s="5"/>
      <c r="B948" s="9"/>
      <c r="C948" s="9"/>
      <c r="P948" s="11"/>
      <c r="Q948" s="11"/>
    </row>
    <row r="949" spans="1:17" ht="12.75" x14ac:dyDescent="0.2">
      <c r="A949" s="5"/>
      <c r="B949" s="9"/>
      <c r="C949" s="9"/>
      <c r="P949" s="11"/>
      <c r="Q949" s="11"/>
    </row>
    <row r="950" spans="1:17" ht="12.75" x14ac:dyDescent="0.2">
      <c r="A950" s="5"/>
      <c r="B950" s="9"/>
      <c r="C950" s="9"/>
      <c r="P950" s="11"/>
      <c r="Q950" s="11"/>
    </row>
    <row r="951" spans="1:17" ht="12.75" x14ac:dyDescent="0.2">
      <c r="A951" s="5"/>
      <c r="B951" s="9"/>
      <c r="C951" s="9"/>
      <c r="P951" s="11"/>
      <c r="Q951" s="11"/>
    </row>
    <row r="952" spans="1:17" ht="12.75" x14ac:dyDescent="0.2">
      <c r="A952" s="5"/>
      <c r="B952" s="9"/>
      <c r="C952" s="9"/>
      <c r="P952" s="11"/>
      <c r="Q952" s="11"/>
    </row>
    <row r="953" spans="1:17" ht="12.75" x14ac:dyDescent="0.2">
      <c r="A953" s="5"/>
      <c r="B953" s="9"/>
      <c r="C953" s="9"/>
      <c r="P953" s="11"/>
      <c r="Q953" s="11"/>
    </row>
    <row r="954" spans="1:17" ht="12.75" x14ac:dyDescent="0.2">
      <c r="A954" s="5"/>
      <c r="B954" s="9"/>
      <c r="C954" s="9"/>
      <c r="P954" s="11"/>
      <c r="Q954" s="11"/>
    </row>
    <row r="955" spans="1:17" ht="12.75" x14ac:dyDescent="0.2">
      <c r="A955" s="5"/>
      <c r="B955" s="9"/>
      <c r="C955" s="9"/>
      <c r="P955" s="11"/>
      <c r="Q955" s="11"/>
    </row>
    <row r="956" spans="1:17" ht="12.75" x14ac:dyDescent="0.2">
      <c r="A956" s="5"/>
      <c r="B956" s="9"/>
      <c r="C956" s="9"/>
      <c r="P956" s="11"/>
      <c r="Q956" s="11"/>
    </row>
    <row r="957" spans="1:17" ht="12.75" x14ac:dyDescent="0.2">
      <c r="A957" s="5"/>
      <c r="B957" s="9"/>
      <c r="C957" s="9"/>
      <c r="P957" s="11"/>
      <c r="Q957" s="11"/>
    </row>
    <row r="958" spans="1:17" ht="12.75" x14ac:dyDescent="0.2">
      <c r="A958" s="5"/>
      <c r="B958" s="9"/>
      <c r="C958" s="9"/>
      <c r="P958" s="11"/>
      <c r="Q958" s="11"/>
    </row>
    <row r="959" spans="1:17" ht="12.75" x14ac:dyDescent="0.2">
      <c r="A959" s="5"/>
      <c r="B959" s="9"/>
      <c r="C959" s="9"/>
      <c r="P959" s="11"/>
      <c r="Q959" s="11"/>
    </row>
    <row r="960" spans="1:17" ht="12.75" x14ac:dyDescent="0.2">
      <c r="A960" s="5"/>
      <c r="B960" s="9"/>
      <c r="C960" s="9"/>
      <c r="P960" s="11"/>
      <c r="Q960" s="11"/>
    </row>
    <row r="961" spans="1:17" ht="12.75" x14ac:dyDescent="0.2">
      <c r="A961" s="5"/>
      <c r="B961" s="9"/>
      <c r="C961" s="9"/>
      <c r="P961" s="11"/>
      <c r="Q961" s="11"/>
    </row>
    <row r="962" spans="1:17" ht="12.75" x14ac:dyDescent="0.2">
      <c r="A962" s="5"/>
      <c r="B962" s="9"/>
      <c r="C962" s="9"/>
      <c r="P962" s="11"/>
      <c r="Q962" s="11"/>
    </row>
    <row r="963" spans="1:17" ht="12.75" x14ac:dyDescent="0.2">
      <c r="A963" s="5"/>
      <c r="B963" s="9"/>
      <c r="C963" s="9"/>
      <c r="P963" s="11"/>
      <c r="Q963" s="11"/>
    </row>
    <row r="964" spans="1:17" ht="12.75" x14ac:dyDescent="0.2">
      <c r="A964" s="5"/>
      <c r="B964" s="9"/>
      <c r="C964" s="9"/>
      <c r="P964" s="11"/>
      <c r="Q964" s="11"/>
    </row>
    <row r="965" spans="1:17" ht="12.75" x14ac:dyDescent="0.2">
      <c r="A965" s="5"/>
      <c r="B965" s="9"/>
      <c r="C965" s="9"/>
      <c r="P965" s="11"/>
      <c r="Q965" s="11"/>
    </row>
    <row r="966" spans="1:17" ht="12.75" x14ac:dyDescent="0.2">
      <c r="A966" s="5"/>
      <c r="B966" s="9"/>
      <c r="C966" s="9"/>
      <c r="P966" s="11"/>
      <c r="Q966" s="11"/>
    </row>
    <row r="967" spans="1:17" ht="12.75" x14ac:dyDescent="0.2">
      <c r="A967" s="5"/>
      <c r="B967" s="9"/>
      <c r="C967" s="9"/>
      <c r="P967" s="11"/>
      <c r="Q967" s="11"/>
    </row>
    <row r="968" spans="1:17" ht="12.75" x14ac:dyDescent="0.2">
      <c r="A968" s="5"/>
      <c r="B968" s="9"/>
      <c r="C968" s="9"/>
      <c r="P968" s="11"/>
      <c r="Q968" s="11"/>
    </row>
    <row r="969" spans="1:17" ht="12.75" x14ac:dyDescent="0.2">
      <c r="A969" s="5"/>
      <c r="B969" s="9"/>
      <c r="C969" s="9"/>
      <c r="P969" s="11"/>
      <c r="Q969" s="11"/>
    </row>
    <row r="970" spans="1:17" ht="12.75" x14ac:dyDescent="0.2">
      <c r="A970" s="5"/>
      <c r="B970" s="9"/>
      <c r="C970" s="9"/>
      <c r="P970" s="11"/>
      <c r="Q970" s="11"/>
    </row>
    <row r="971" spans="1:17" ht="12.75" x14ac:dyDescent="0.2">
      <c r="A971" s="5"/>
      <c r="B971" s="9"/>
      <c r="C971" s="9"/>
      <c r="P971" s="11"/>
      <c r="Q971" s="11"/>
    </row>
    <row r="972" spans="1:17" ht="12.75" x14ac:dyDescent="0.2">
      <c r="A972" s="5"/>
      <c r="B972" s="9"/>
      <c r="C972" s="9"/>
      <c r="P972" s="11"/>
      <c r="Q972" s="11"/>
    </row>
    <row r="973" spans="1:17" ht="12.75" x14ac:dyDescent="0.2">
      <c r="A973" s="5"/>
      <c r="B973" s="9"/>
      <c r="C973" s="9"/>
      <c r="P973" s="11"/>
      <c r="Q973" s="11"/>
    </row>
    <row r="974" spans="1:17" ht="12.75" x14ac:dyDescent="0.2">
      <c r="A974" s="5"/>
      <c r="B974" s="9"/>
      <c r="C974" s="9"/>
      <c r="P974" s="11"/>
      <c r="Q974" s="11"/>
    </row>
    <row r="975" spans="1:17" ht="12.75" x14ac:dyDescent="0.2">
      <c r="A975" s="5"/>
      <c r="B975" s="9"/>
      <c r="C975" s="9"/>
      <c r="P975" s="11"/>
      <c r="Q975" s="11"/>
    </row>
    <row r="976" spans="1:17" ht="12.75" x14ac:dyDescent="0.2">
      <c r="A976" s="5"/>
      <c r="B976" s="9"/>
      <c r="C976" s="9"/>
      <c r="P976" s="11"/>
      <c r="Q976" s="11"/>
    </row>
    <row r="977" spans="1:17" ht="12.75" x14ac:dyDescent="0.2">
      <c r="A977" s="5"/>
      <c r="B977" s="9"/>
      <c r="C977" s="9"/>
      <c r="P977" s="11"/>
      <c r="Q977" s="11"/>
    </row>
    <row r="978" spans="1:17" ht="12.75" x14ac:dyDescent="0.2">
      <c r="A978" s="5"/>
      <c r="B978" s="9"/>
      <c r="C978" s="9"/>
      <c r="P978" s="11"/>
      <c r="Q978" s="11"/>
    </row>
    <row r="979" spans="1:17" ht="12.75" x14ac:dyDescent="0.2">
      <c r="A979" s="5"/>
      <c r="B979" s="9"/>
      <c r="C979" s="9"/>
      <c r="P979" s="11"/>
      <c r="Q979" s="11"/>
    </row>
    <row r="980" spans="1:17" ht="12.75" x14ac:dyDescent="0.2">
      <c r="A980" s="5"/>
      <c r="B980" s="9"/>
      <c r="C980" s="9"/>
      <c r="P980" s="11"/>
      <c r="Q980" s="11"/>
    </row>
    <row r="981" spans="1:17" ht="12.75" x14ac:dyDescent="0.2">
      <c r="A981" s="5"/>
      <c r="B981" s="9"/>
      <c r="C981" s="9"/>
      <c r="P981" s="11"/>
      <c r="Q981" s="11"/>
    </row>
    <row r="982" spans="1:17" ht="12.75" x14ac:dyDescent="0.2">
      <c r="A982" s="5"/>
      <c r="B982" s="9"/>
      <c r="C982" s="9"/>
      <c r="P982" s="11"/>
      <c r="Q982" s="11"/>
    </row>
    <row r="983" spans="1:17" ht="12.75" x14ac:dyDescent="0.2">
      <c r="A983" s="5"/>
      <c r="B983" s="9"/>
      <c r="C983" s="9"/>
      <c r="P983" s="11"/>
      <c r="Q983" s="11"/>
    </row>
    <row r="984" spans="1:17" ht="12.75" x14ac:dyDescent="0.2">
      <c r="A984" s="5"/>
      <c r="B984" s="9"/>
      <c r="C984" s="9"/>
      <c r="P984" s="11"/>
      <c r="Q984" s="11"/>
    </row>
    <row r="985" spans="1:17" ht="12.75" x14ac:dyDescent="0.2">
      <c r="A985" s="5"/>
      <c r="B985" s="9"/>
      <c r="C985" s="9"/>
      <c r="P985" s="11"/>
      <c r="Q985" s="11"/>
    </row>
    <row r="986" spans="1:17" ht="12.75" x14ac:dyDescent="0.2">
      <c r="A986" s="5"/>
      <c r="B986" s="9"/>
      <c r="C986" s="9"/>
      <c r="P986" s="11"/>
      <c r="Q986" s="11"/>
    </row>
    <row r="987" spans="1:17" ht="12.75" x14ac:dyDescent="0.2">
      <c r="A987" s="5"/>
      <c r="B987" s="9"/>
      <c r="C987" s="9"/>
      <c r="P987" s="11"/>
      <c r="Q987" s="11"/>
    </row>
    <row r="988" spans="1:17" ht="12.75" x14ac:dyDescent="0.2">
      <c r="A988" s="5"/>
      <c r="B988" s="9"/>
      <c r="C988" s="9"/>
      <c r="P988" s="11"/>
      <c r="Q988" s="11"/>
    </row>
    <row r="989" spans="1:17" ht="12.75" x14ac:dyDescent="0.2">
      <c r="A989" s="5"/>
      <c r="B989" s="9"/>
      <c r="C989" s="9"/>
      <c r="P989" s="11"/>
      <c r="Q989" s="11"/>
    </row>
    <row r="990" spans="1:17" ht="12.75" x14ac:dyDescent="0.2">
      <c r="A990" s="5"/>
      <c r="B990" s="9"/>
      <c r="C990" s="9"/>
      <c r="P990" s="11"/>
      <c r="Q990" s="11"/>
    </row>
    <row r="991" spans="1:17" ht="12.75" x14ac:dyDescent="0.2">
      <c r="A991" s="5"/>
      <c r="B991" s="9"/>
      <c r="C991" s="9"/>
      <c r="P991" s="11"/>
      <c r="Q991" s="11"/>
    </row>
    <row r="992" spans="1:17" ht="12.75" x14ac:dyDescent="0.2">
      <c r="A992" s="5"/>
      <c r="B992" s="9"/>
      <c r="C992" s="9"/>
      <c r="P992" s="11"/>
      <c r="Q992" s="11"/>
    </row>
    <row r="993" spans="1:17" ht="12.75" x14ac:dyDescent="0.2">
      <c r="A993" s="5"/>
      <c r="B993" s="9"/>
      <c r="C993" s="9"/>
      <c r="P993" s="11"/>
      <c r="Q993" s="11"/>
    </row>
    <row r="994" spans="1:17" ht="12.75" x14ac:dyDescent="0.2">
      <c r="A994" s="5"/>
      <c r="B994" s="9"/>
      <c r="C994" s="9"/>
      <c r="P994" s="11"/>
      <c r="Q994" s="11"/>
    </row>
    <row r="995" spans="1:17" ht="12.75" x14ac:dyDescent="0.2">
      <c r="A995" s="5"/>
      <c r="B995" s="9"/>
      <c r="C995" s="9"/>
      <c r="P995" s="11"/>
      <c r="Q995" s="11"/>
    </row>
    <row r="996" spans="1:17" ht="12.75" x14ac:dyDescent="0.2">
      <c r="A996" s="5"/>
      <c r="B996" s="9"/>
      <c r="C996" s="9"/>
      <c r="P996" s="11"/>
      <c r="Q996" s="11"/>
    </row>
    <row r="997" spans="1:17" ht="12.75" x14ac:dyDescent="0.2">
      <c r="A997" s="5"/>
      <c r="B997" s="9"/>
      <c r="C997" s="9"/>
      <c r="P997" s="11"/>
      <c r="Q997" s="11"/>
    </row>
    <row r="998" spans="1:17" ht="12.75" x14ac:dyDescent="0.2">
      <c r="A998" s="5"/>
      <c r="B998" s="9"/>
      <c r="C998" s="9"/>
      <c r="P998" s="11"/>
      <c r="Q998" s="11"/>
    </row>
    <row r="999" spans="1:17" ht="12.75" x14ac:dyDescent="0.2">
      <c r="A999" s="5"/>
      <c r="B999" s="9"/>
      <c r="C999" s="9"/>
      <c r="P999" s="11"/>
      <c r="Q999" s="11"/>
    </row>
    <row r="1000" spans="1:17" ht="12.75" x14ac:dyDescent="0.2">
      <c r="A1000" s="5"/>
      <c r="B1000" s="9"/>
      <c r="C1000" s="9"/>
      <c r="P1000" s="11"/>
      <c r="Q1000" s="11"/>
    </row>
    <row r="1001" spans="1:17" ht="12.75" x14ac:dyDescent="0.2">
      <c r="A1001" s="5"/>
      <c r="B1001" s="9"/>
      <c r="C1001" s="9"/>
      <c r="P1001" s="11"/>
      <c r="Q1001" s="11"/>
    </row>
    <row r="1002" spans="1:17" ht="12.75" x14ac:dyDescent="0.2">
      <c r="A1002" s="5"/>
      <c r="B1002" s="9"/>
      <c r="C1002" s="9"/>
      <c r="P1002" s="11"/>
      <c r="Q1002" s="11"/>
    </row>
    <row r="1003" spans="1:17" ht="12.75" x14ac:dyDescent="0.2">
      <c r="A1003" s="5"/>
      <c r="B1003" s="9"/>
      <c r="C1003" s="9"/>
      <c r="P1003" s="11"/>
      <c r="Q1003" s="11"/>
    </row>
    <row r="1004" spans="1:17" ht="12.75" x14ac:dyDescent="0.2">
      <c r="A1004" s="5"/>
      <c r="B1004" s="9"/>
      <c r="C1004" s="9"/>
      <c r="P1004" s="11"/>
      <c r="Q1004" s="11"/>
    </row>
    <row r="1005" spans="1:17" ht="12.75" x14ac:dyDescent="0.2">
      <c r="A1005" s="5"/>
      <c r="B1005" s="9"/>
      <c r="C1005" s="9"/>
      <c r="P1005" s="11"/>
      <c r="Q1005" s="11"/>
    </row>
    <row r="1006" spans="1:17" ht="12.75" x14ac:dyDescent="0.2">
      <c r="A1006" s="5"/>
      <c r="B1006" s="9"/>
      <c r="C1006" s="9"/>
      <c r="P1006" s="11"/>
      <c r="Q1006" s="11"/>
    </row>
    <row r="1007" spans="1:17" ht="12.75" x14ac:dyDescent="0.2">
      <c r="A1007" s="5"/>
      <c r="B1007" s="9"/>
      <c r="C1007" s="9"/>
      <c r="P1007" s="11"/>
      <c r="Q1007" s="11"/>
    </row>
    <row r="1008" spans="1:17" ht="12.75" x14ac:dyDescent="0.2">
      <c r="A1008" s="5"/>
      <c r="B1008" s="9"/>
      <c r="C1008" s="9"/>
      <c r="P1008" s="11"/>
      <c r="Q1008" s="11"/>
    </row>
    <row r="1009" spans="1:17" ht="12.75" x14ac:dyDescent="0.2">
      <c r="A1009" s="5"/>
      <c r="B1009" s="9"/>
      <c r="C1009" s="9"/>
      <c r="P1009" s="11"/>
      <c r="Q1009" s="11"/>
    </row>
    <row r="1010" spans="1:17" ht="12.75" x14ac:dyDescent="0.2">
      <c r="A1010" s="5"/>
      <c r="B1010" s="9"/>
      <c r="C1010" s="9"/>
      <c r="P1010" s="11"/>
      <c r="Q1010" s="11"/>
    </row>
    <row r="1011" spans="1:17" ht="12.75" x14ac:dyDescent="0.2">
      <c r="A1011" s="5"/>
      <c r="B1011" s="9"/>
      <c r="C1011" s="9"/>
      <c r="P1011" s="11"/>
      <c r="Q1011" s="11"/>
    </row>
    <row r="1012" spans="1:17" ht="12.75" x14ac:dyDescent="0.2">
      <c r="A1012" s="5"/>
      <c r="B1012" s="9"/>
      <c r="C1012" s="9"/>
      <c r="P1012" s="11"/>
      <c r="Q1012" s="11"/>
    </row>
    <row r="1013" spans="1:17" ht="12.75" x14ac:dyDescent="0.2">
      <c r="A1013" s="5"/>
      <c r="B1013" s="9"/>
      <c r="C1013" s="9"/>
      <c r="P1013" s="11"/>
      <c r="Q1013" s="11"/>
    </row>
    <row r="1014" spans="1:17" ht="12.75" x14ac:dyDescent="0.2">
      <c r="A1014" s="5"/>
      <c r="B1014" s="9"/>
      <c r="C1014" s="9"/>
      <c r="P1014" s="11"/>
      <c r="Q1014" s="11"/>
    </row>
    <row r="1015" spans="1:17" ht="12.75" x14ac:dyDescent="0.2">
      <c r="A1015" s="5"/>
      <c r="B1015" s="9"/>
      <c r="C1015" s="9"/>
      <c r="P1015" s="11"/>
      <c r="Q1015" s="11"/>
    </row>
    <row r="1016" spans="1:17" ht="12.75" x14ac:dyDescent="0.2">
      <c r="A1016" s="5"/>
      <c r="B1016" s="9"/>
      <c r="C1016" s="9"/>
      <c r="P1016" s="11"/>
      <c r="Q1016" s="11"/>
    </row>
    <row r="1017" spans="1:17" ht="12.75" x14ac:dyDescent="0.2">
      <c r="A1017" s="5"/>
      <c r="B1017" s="9"/>
      <c r="C1017" s="9"/>
      <c r="P1017" s="11"/>
      <c r="Q1017" s="11"/>
    </row>
    <row r="1018" spans="1:17" ht="12.75" x14ac:dyDescent="0.2">
      <c r="A1018" s="5"/>
      <c r="B1018" s="9"/>
      <c r="C1018" s="9"/>
      <c r="P1018" s="11"/>
      <c r="Q1018" s="11"/>
    </row>
    <row r="1019" spans="1:17" ht="12.75" x14ac:dyDescent="0.2">
      <c r="A1019" s="5"/>
      <c r="B1019" s="9"/>
      <c r="C1019" s="9"/>
      <c r="P1019" s="11"/>
      <c r="Q1019" s="11"/>
    </row>
    <row r="1020" spans="1:17" ht="12.75" x14ac:dyDescent="0.2">
      <c r="A1020" s="5"/>
      <c r="B1020" s="9"/>
      <c r="C1020" s="9"/>
      <c r="P1020" s="11"/>
      <c r="Q1020" s="11"/>
    </row>
    <row r="1021" spans="1:17" ht="12.75" x14ac:dyDescent="0.2">
      <c r="A1021" s="5"/>
      <c r="B1021" s="9"/>
      <c r="C1021" s="9"/>
      <c r="P1021" s="11"/>
      <c r="Q1021" s="11"/>
    </row>
    <row r="1022" spans="1:17" ht="12.75" x14ac:dyDescent="0.2">
      <c r="A1022" s="5"/>
      <c r="B1022" s="9"/>
      <c r="C1022" s="9"/>
      <c r="P1022" s="11"/>
      <c r="Q1022" s="11"/>
    </row>
    <row r="1023" spans="1:17" ht="12.75" x14ac:dyDescent="0.2">
      <c r="A1023" s="5"/>
      <c r="B1023" s="9"/>
      <c r="C1023" s="9"/>
      <c r="P1023" s="11"/>
      <c r="Q1023" s="11"/>
    </row>
    <row r="1024" spans="1:17" ht="12.75" x14ac:dyDescent="0.2">
      <c r="A1024" s="5"/>
      <c r="B1024" s="9"/>
      <c r="C1024" s="9"/>
      <c r="P1024" s="11"/>
      <c r="Q1024" s="11"/>
    </row>
    <row r="1025" spans="1:17" ht="12.75" x14ac:dyDescent="0.2">
      <c r="A1025" s="5"/>
      <c r="B1025" s="9"/>
      <c r="C1025" s="9"/>
      <c r="P1025" s="11"/>
      <c r="Q1025" s="11"/>
    </row>
    <row r="1026" spans="1:17" ht="12.75" x14ac:dyDescent="0.2">
      <c r="A1026" s="5"/>
      <c r="B1026" s="9"/>
      <c r="C1026" s="9"/>
      <c r="P1026" s="11"/>
      <c r="Q1026" s="11"/>
    </row>
    <row r="1027" spans="1:17" ht="12.75" x14ac:dyDescent="0.2">
      <c r="A1027" s="5"/>
      <c r="B1027" s="9"/>
      <c r="C1027" s="9"/>
      <c r="P1027" s="11"/>
      <c r="Q1027" s="11"/>
    </row>
    <row r="1028" spans="1:17" ht="12.75" x14ac:dyDescent="0.2">
      <c r="A1028" s="5"/>
      <c r="B1028" s="9"/>
      <c r="C1028" s="9"/>
      <c r="P1028" s="11"/>
      <c r="Q1028" s="11"/>
    </row>
    <row r="1029" spans="1:17" ht="12.75" x14ac:dyDescent="0.2">
      <c r="A1029" s="5"/>
      <c r="B1029" s="9"/>
      <c r="C1029" s="9"/>
      <c r="P1029" s="11"/>
      <c r="Q1029" s="11"/>
    </row>
    <row r="1030" spans="1:17" ht="12.75" x14ac:dyDescent="0.2">
      <c r="A1030" s="5"/>
      <c r="B1030" s="9"/>
      <c r="C1030" s="9"/>
      <c r="P1030" s="11"/>
      <c r="Q1030" s="11"/>
    </row>
    <row r="1031" spans="1:17" ht="12.75" x14ac:dyDescent="0.2">
      <c r="A1031" s="5"/>
      <c r="B1031" s="9"/>
      <c r="C1031" s="9"/>
      <c r="P1031" s="11"/>
      <c r="Q1031" s="11"/>
    </row>
    <row r="1032" spans="1:17" ht="12.75" x14ac:dyDescent="0.2">
      <c r="A1032" s="5"/>
      <c r="B1032" s="9"/>
      <c r="C1032" s="9"/>
      <c r="P1032" s="11"/>
      <c r="Q1032" s="11"/>
    </row>
    <row r="1033" spans="1:17" ht="12.75" x14ac:dyDescent="0.2">
      <c r="A1033" s="5"/>
      <c r="B1033" s="9"/>
      <c r="C1033" s="9"/>
      <c r="P1033" s="11"/>
      <c r="Q1033" s="11"/>
    </row>
    <row r="1034" spans="1:17" ht="12.75" x14ac:dyDescent="0.2">
      <c r="A1034" s="5"/>
      <c r="B1034" s="9"/>
      <c r="C1034" s="9"/>
      <c r="P1034" s="11"/>
      <c r="Q1034" s="11"/>
    </row>
    <row r="1035" spans="1:17" ht="12.75" x14ac:dyDescent="0.2">
      <c r="A1035" s="5"/>
      <c r="B1035" s="9"/>
      <c r="C1035" s="9"/>
      <c r="P1035" s="11"/>
      <c r="Q1035" s="11"/>
    </row>
    <row r="1036" spans="1:17" ht="12.75" x14ac:dyDescent="0.2">
      <c r="A1036" s="5"/>
      <c r="B1036" s="9"/>
      <c r="C1036" s="9"/>
      <c r="P1036" s="11"/>
      <c r="Q1036" s="11"/>
    </row>
    <row r="1037" spans="1:17" ht="12.75" x14ac:dyDescent="0.2">
      <c r="A1037" s="5"/>
      <c r="B1037" s="9"/>
      <c r="C1037" s="9"/>
      <c r="P1037" s="11"/>
      <c r="Q1037" s="11"/>
    </row>
    <row r="1038" spans="1:17" ht="12.75" x14ac:dyDescent="0.2">
      <c r="A1038" s="5"/>
      <c r="B1038" s="9"/>
      <c r="C1038" s="9"/>
      <c r="P1038" s="11"/>
      <c r="Q1038" s="11"/>
    </row>
    <row r="1039" spans="1:17" ht="12.75" x14ac:dyDescent="0.2">
      <c r="A1039" s="5"/>
      <c r="B1039" s="9"/>
      <c r="C1039" s="9"/>
      <c r="P1039" s="11"/>
      <c r="Q1039" s="11"/>
    </row>
    <row r="1040" spans="1:17" ht="12.75" x14ac:dyDescent="0.2">
      <c r="A1040" s="5"/>
      <c r="B1040" s="9"/>
      <c r="C1040" s="9"/>
      <c r="P1040" s="11"/>
      <c r="Q1040" s="11"/>
    </row>
    <row r="1041" spans="1:17" ht="12.75" x14ac:dyDescent="0.2">
      <c r="A1041" s="5"/>
      <c r="B1041" s="9"/>
      <c r="C1041" s="9"/>
      <c r="P1041" s="11"/>
      <c r="Q1041" s="11"/>
    </row>
    <row r="1042" spans="1:17" ht="12.75" x14ac:dyDescent="0.2">
      <c r="A1042" s="5"/>
      <c r="B1042" s="9"/>
      <c r="C1042" s="9"/>
      <c r="P1042" s="11"/>
      <c r="Q1042" s="11"/>
    </row>
    <row r="1043" spans="1:17" ht="12.75" x14ac:dyDescent="0.2">
      <c r="A1043" s="5"/>
      <c r="B1043" s="9"/>
      <c r="C1043" s="9"/>
      <c r="P1043" s="11"/>
      <c r="Q1043" s="11"/>
    </row>
    <row r="1044" spans="1:17" ht="12.75" x14ac:dyDescent="0.2">
      <c r="A1044" s="5"/>
      <c r="B1044" s="9"/>
      <c r="C1044" s="9"/>
      <c r="P1044" s="11"/>
      <c r="Q1044" s="11"/>
    </row>
    <row r="1045" spans="1:17" ht="12.75" x14ac:dyDescent="0.2">
      <c r="A1045" s="5"/>
      <c r="B1045" s="9"/>
      <c r="C1045" s="9"/>
      <c r="P1045" s="11"/>
      <c r="Q1045" s="11"/>
    </row>
    <row r="1046" spans="1:17" ht="12.75" x14ac:dyDescent="0.2">
      <c r="A1046" s="5"/>
      <c r="B1046" s="9"/>
      <c r="C1046" s="9"/>
      <c r="P1046" s="11"/>
      <c r="Q1046" s="11"/>
    </row>
    <row r="1047" spans="1:17" ht="12.75" x14ac:dyDescent="0.2">
      <c r="A1047" s="5"/>
      <c r="B1047" s="9"/>
      <c r="C1047" s="9"/>
      <c r="P1047" s="11"/>
      <c r="Q1047" s="11"/>
    </row>
    <row r="1048" spans="1:17" ht="12.75" x14ac:dyDescent="0.2">
      <c r="A1048" s="5"/>
      <c r="B1048" s="9"/>
      <c r="C1048" s="9"/>
      <c r="P1048" s="11"/>
      <c r="Q1048" s="11"/>
    </row>
    <row r="1049" spans="1:17" ht="12.75" x14ac:dyDescent="0.2">
      <c r="A1049" s="5"/>
      <c r="B1049" s="9"/>
      <c r="C1049" s="9"/>
      <c r="P1049" s="11"/>
      <c r="Q1049" s="11"/>
    </row>
    <row r="1050" spans="1:17" ht="12.75" x14ac:dyDescent="0.2">
      <c r="A1050" s="5"/>
      <c r="B1050" s="9"/>
      <c r="C1050" s="9"/>
      <c r="P1050" s="11"/>
      <c r="Q1050" s="11"/>
    </row>
    <row r="1051" spans="1:17" ht="12.75" x14ac:dyDescent="0.2">
      <c r="A1051" s="5"/>
      <c r="B1051" s="9"/>
      <c r="C1051" s="9"/>
      <c r="P1051" s="11"/>
      <c r="Q1051" s="11"/>
    </row>
    <row r="1052" spans="1:17" ht="12.75" x14ac:dyDescent="0.2">
      <c r="A1052" s="5"/>
      <c r="B1052" s="9"/>
      <c r="C1052" s="9"/>
      <c r="P1052" s="11"/>
      <c r="Q1052" s="11"/>
    </row>
    <row r="1053" spans="1:17" ht="12.75" x14ac:dyDescent="0.2">
      <c r="A1053" s="5"/>
      <c r="B1053" s="9"/>
      <c r="C1053" s="9"/>
      <c r="P1053" s="11"/>
      <c r="Q1053" s="11"/>
    </row>
    <row r="1054" spans="1:17" ht="12.75" x14ac:dyDescent="0.2">
      <c r="A1054" s="5"/>
      <c r="B1054" s="9"/>
      <c r="C1054" s="9"/>
      <c r="P1054" s="11"/>
      <c r="Q1054" s="11"/>
    </row>
    <row r="1055" spans="1:17" ht="12.75" x14ac:dyDescent="0.2">
      <c r="A1055" s="5"/>
      <c r="B1055" s="9"/>
      <c r="C1055" s="9"/>
      <c r="P1055" s="11"/>
      <c r="Q1055" s="11"/>
    </row>
    <row r="1056" spans="1:17" ht="12.75" x14ac:dyDescent="0.2">
      <c r="A1056" s="5"/>
      <c r="B1056" s="9"/>
      <c r="C1056" s="9"/>
      <c r="P1056" s="11"/>
      <c r="Q1056" s="11"/>
    </row>
    <row r="1057" spans="1:17" ht="12.75" x14ac:dyDescent="0.2">
      <c r="A1057" s="5"/>
      <c r="B1057" s="9"/>
      <c r="C1057" s="9"/>
      <c r="P1057" s="11"/>
      <c r="Q1057" s="11"/>
    </row>
    <row r="1058" spans="1:17" ht="12.75" x14ac:dyDescent="0.2">
      <c r="A1058" s="5"/>
      <c r="B1058" s="9"/>
      <c r="C1058" s="9"/>
      <c r="P1058" s="11"/>
      <c r="Q1058" s="11"/>
    </row>
    <row r="1059" spans="1:17" ht="12.75" x14ac:dyDescent="0.2">
      <c r="A1059" s="5"/>
      <c r="B1059" s="9"/>
      <c r="C1059" s="9"/>
      <c r="P1059" s="11"/>
      <c r="Q1059" s="11"/>
    </row>
    <row r="1060" spans="1:17" ht="12.75" x14ac:dyDescent="0.2">
      <c r="A1060" s="5"/>
      <c r="B1060" s="9"/>
      <c r="C1060" s="9"/>
      <c r="P1060" s="11"/>
      <c r="Q1060" s="11"/>
    </row>
    <row r="1061" spans="1:17" ht="12.75" x14ac:dyDescent="0.2">
      <c r="A1061" s="5"/>
      <c r="B1061" s="9"/>
      <c r="C1061" s="9"/>
      <c r="P1061" s="11"/>
      <c r="Q1061" s="11"/>
    </row>
    <row r="1062" spans="1:17" ht="12.75" x14ac:dyDescent="0.2">
      <c r="A1062" s="5"/>
      <c r="B1062" s="9"/>
      <c r="C1062" s="9"/>
      <c r="P1062" s="11"/>
      <c r="Q1062" s="11"/>
    </row>
    <row r="1063" spans="1:17" ht="12.75" x14ac:dyDescent="0.2">
      <c r="A1063" s="5"/>
      <c r="B1063" s="9"/>
      <c r="C1063" s="9"/>
      <c r="P1063" s="11"/>
      <c r="Q1063" s="11"/>
    </row>
    <row r="1064" spans="1:17" ht="12.75" x14ac:dyDescent="0.2">
      <c r="A1064" s="5"/>
      <c r="B1064" s="9"/>
      <c r="C1064" s="9"/>
      <c r="P1064" s="11"/>
      <c r="Q1064" s="11"/>
    </row>
    <row r="1065" spans="1:17" ht="12.75" x14ac:dyDescent="0.2">
      <c r="A1065" s="5"/>
      <c r="B1065" s="9"/>
      <c r="C1065" s="9"/>
      <c r="P1065" s="11"/>
      <c r="Q1065" s="11"/>
    </row>
    <row r="1066" spans="1:17" ht="12.75" x14ac:dyDescent="0.2">
      <c r="A1066" s="5"/>
      <c r="B1066" s="9"/>
      <c r="C1066" s="9"/>
      <c r="P1066" s="11"/>
      <c r="Q1066" s="11"/>
    </row>
    <row r="1067" spans="1:17" ht="12.75" x14ac:dyDescent="0.2">
      <c r="A1067" s="5"/>
      <c r="B1067" s="9"/>
      <c r="C1067" s="9"/>
      <c r="P1067" s="11"/>
      <c r="Q1067" s="11"/>
    </row>
    <row r="1068" spans="1:17" ht="12.75" x14ac:dyDescent="0.2">
      <c r="A1068" s="5"/>
      <c r="B1068" s="9"/>
      <c r="C1068" s="9"/>
      <c r="P1068" s="11"/>
      <c r="Q1068" s="11"/>
    </row>
    <row r="1069" spans="1:17" ht="12.75" x14ac:dyDescent="0.2">
      <c r="A1069" s="5"/>
      <c r="B1069" s="9"/>
      <c r="C1069" s="9"/>
      <c r="P1069" s="11"/>
      <c r="Q1069" s="11"/>
    </row>
    <row r="1070" spans="1:17" ht="12.75" x14ac:dyDescent="0.2">
      <c r="A1070" s="5"/>
      <c r="B1070" s="9"/>
      <c r="C1070" s="9"/>
      <c r="P1070" s="11"/>
      <c r="Q1070" s="11"/>
    </row>
    <row r="1071" spans="1:17" ht="12.75" x14ac:dyDescent="0.2">
      <c r="A1071" s="5"/>
      <c r="B1071" s="9"/>
      <c r="C1071" s="9"/>
      <c r="P1071" s="11"/>
      <c r="Q1071" s="11"/>
    </row>
    <row r="1072" spans="1:17" ht="12.75" x14ac:dyDescent="0.2">
      <c r="A1072" s="5"/>
      <c r="B1072" s="9"/>
      <c r="C1072" s="9"/>
      <c r="P1072" s="11"/>
      <c r="Q1072" s="11"/>
    </row>
    <row r="1073" spans="1:17" ht="12.75" x14ac:dyDescent="0.2">
      <c r="A1073" s="5"/>
      <c r="B1073" s="9"/>
      <c r="C1073" s="9"/>
      <c r="P1073" s="11"/>
      <c r="Q1073" s="11"/>
    </row>
    <row r="1074" spans="1:17" ht="12.75" x14ac:dyDescent="0.2">
      <c r="A1074" s="5"/>
      <c r="B1074" s="9"/>
      <c r="C1074" s="9"/>
      <c r="P1074" s="11"/>
      <c r="Q1074" s="11"/>
    </row>
    <row r="1075" spans="1:17" ht="12.75" x14ac:dyDescent="0.2">
      <c r="A1075" s="5"/>
      <c r="B1075" s="9"/>
      <c r="C1075" s="9"/>
      <c r="P1075" s="11"/>
      <c r="Q1075" s="11"/>
    </row>
    <row r="1076" spans="1:17" ht="12.75" x14ac:dyDescent="0.2">
      <c r="A1076" s="5"/>
      <c r="B1076" s="9"/>
      <c r="C1076" s="9"/>
      <c r="P1076" s="11"/>
      <c r="Q1076" s="11"/>
    </row>
    <row r="1077" spans="1:17" ht="12.75" x14ac:dyDescent="0.2">
      <c r="A1077" s="5"/>
      <c r="B1077" s="9"/>
      <c r="C1077" s="9"/>
      <c r="P1077" s="11"/>
      <c r="Q1077" s="11"/>
    </row>
    <row r="1078" spans="1:17" ht="12.75" x14ac:dyDescent="0.2">
      <c r="A1078" s="5"/>
      <c r="B1078" s="9"/>
      <c r="C1078" s="9"/>
      <c r="P1078" s="11"/>
      <c r="Q1078" s="11"/>
    </row>
    <row r="1079" spans="1:17" ht="12.75" x14ac:dyDescent="0.2">
      <c r="A1079" s="5"/>
      <c r="B1079" s="9"/>
      <c r="C1079" s="9"/>
      <c r="P1079" s="11"/>
      <c r="Q1079" s="11"/>
    </row>
    <row r="1080" spans="1:17" ht="12.75" x14ac:dyDescent="0.2">
      <c r="A1080" s="5"/>
      <c r="B1080" s="9"/>
      <c r="C1080" s="9"/>
      <c r="P1080" s="11"/>
      <c r="Q1080" s="11"/>
    </row>
    <row r="1081" spans="1:17" ht="12.75" x14ac:dyDescent="0.2">
      <c r="A1081" s="5"/>
      <c r="B1081" s="9"/>
      <c r="C1081" s="9"/>
      <c r="P1081" s="11"/>
      <c r="Q1081" s="11"/>
    </row>
    <row r="1082" spans="1:17" ht="12.75" x14ac:dyDescent="0.2">
      <c r="A1082" s="5"/>
      <c r="B1082" s="9"/>
      <c r="C1082" s="9"/>
      <c r="P1082" s="11"/>
      <c r="Q1082" s="11"/>
    </row>
    <row r="1083" spans="1:17" ht="12.75" x14ac:dyDescent="0.2">
      <c r="A1083" s="5"/>
      <c r="B1083" s="9"/>
      <c r="C1083" s="9"/>
      <c r="P1083" s="11"/>
      <c r="Q1083" s="11"/>
    </row>
    <row r="1084" spans="1:17" ht="12.75" x14ac:dyDescent="0.2">
      <c r="A1084" s="5"/>
      <c r="B1084" s="9"/>
      <c r="C1084" s="9"/>
      <c r="P1084" s="11"/>
      <c r="Q1084" s="11"/>
    </row>
    <row r="1085" spans="1:17" ht="12.75" x14ac:dyDescent="0.2">
      <c r="A1085" s="5"/>
      <c r="B1085" s="9"/>
      <c r="C1085" s="9"/>
      <c r="P1085" s="11"/>
      <c r="Q1085" s="11"/>
    </row>
    <row r="1086" spans="1:17" ht="12.75" x14ac:dyDescent="0.2">
      <c r="A1086" s="5"/>
      <c r="B1086" s="9"/>
      <c r="C1086" s="9"/>
      <c r="P1086" s="11"/>
      <c r="Q1086" s="11"/>
    </row>
    <row r="1087" spans="1:17" ht="12.75" x14ac:dyDescent="0.2">
      <c r="A1087" s="5"/>
      <c r="B1087" s="9"/>
      <c r="C1087" s="9"/>
      <c r="P1087" s="11"/>
      <c r="Q1087" s="11"/>
    </row>
    <row r="1088" spans="1:17" ht="12.75" x14ac:dyDescent="0.2">
      <c r="A1088" s="5"/>
      <c r="B1088" s="9"/>
      <c r="C1088" s="9"/>
      <c r="P1088" s="11"/>
      <c r="Q1088" s="11"/>
    </row>
    <row r="1089" spans="1:17" ht="12.75" x14ac:dyDescent="0.2">
      <c r="A1089" s="5"/>
      <c r="B1089" s="9"/>
      <c r="C1089" s="9"/>
      <c r="P1089" s="11"/>
      <c r="Q1089" s="11"/>
    </row>
    <row r="1090" spans="1:17" ht="12.75" x14ac:dyDescent="0.2">
      <c r="A1090" s="5"/>
      <c r="B1090" s="9"/>
      <c r="C1090" s="9"/>
      <c r="P1090" s="11"/>
      <c r="Q1090" s="11"/>
    </row>
    <row r="1091" spans="1:17" ht="12.75" x14ac:dyDescent="0.2">
      <c r="A1091" s="5"/>
      <c r="B1091" s="9"/>
      <c r="C1091" s="9"/>
      <c r="P1091" s="11"/>
      <c r="Q1091" s="11"/>
    </row>
    <row r="1092" spans="1:17" ht="12.75" x14ac:dyDescent="0.2">
      <c r="A1092" s="5"/>
      <c r="B1092" s="9"/>
      <c r="C1092" s="9"/>
      <c r="P1092" s="11"/>
      <c r="Q1092" s="11"/>
    </row>
    <row r="1093" spans="1:17" ht="12.75" x14ac:dyDescent="0.2">
      <c r="A1093" s="5"/>
      <c r="B1093" s="9"/>
      <c r="C1093" s="9"/>
      <c r="P1093" s="11"/>
      <c r="Q1093" s="11"/>
    </row>
    <row r="1094" spans="1:17" ht="12.75" x14ac:dyDescent="0.2">
      <c r="A1094" s="5"/>
      <c r="B1094" s="9"/>
      <c r="C1094" s="9"/>
      <c r="P1094" s="11"/>
      <c r="Q1094" s="11"/>
    </row>
    <row r="1095" spans="1:17" ht="12.75" x14ac:dyDescent="0.2">
      <c r="A1095" s="5"/>
      <c r="B1095" s="9"/>
      <c r="C1095" s="9"/>
      <c r="P1095" s="11"/>
      <c r="Q1095" s="11"/>
    </row>
    <row r="1096" spans="1:17" ht="12.75" x14ac:dyDescent="0.2">
      <c r="A1096" s="5"/>
      <c r="B1096" s="9"/>
      <c r="C1096" s="9"/>
      <c r="P1096" s="11"/>
      <c r="Q1096" s="11"/>
    </row>
    <row r="1097" spans="1:17" ht="12.75" x14ac:dyDescent="0.2">
      <c r="A1097" s="5"/>
      <c r="B1097" s="9"/>
      <c r="C1097" s="9"/>
      <c r="P1097" s="11"/>
      <c r="Q1097" s="11"/>
    </row>
    <row r="1098" spans="1:17" ht="12.75" x14ac:dyDescent="0.2">
      <c r="A1098" s="5"/>
      <c r="B1098" s="9"/>
      <c r="C1098" s="9"/>
      <c r="P1098" s="11"/>
      <c r="Q1098" s="11"/>
    </row>
    <row r="1099" spans="1:17" ht="12.75" x14ac:dyDescent="0.2">
      <c r="A1099" s="5"/>
      <c r="B1099" s="9"/>
      <c r="C1099" s="9"/>
      <c r="P1099" s="11"/>
      <c r="Q1099" s="11"/>
    </row>
    <row r="1100" spans="1:17" ht="12.75" x14ac:dyDescent="0.2">
      <c r="A1100" s="5"/>
      <c r="B1100" s="9"/>
      <c r="C1100" s="9"/>
      <c r="P1100" s="11"/>
      <c r="Q1100" s="11"/>
    </row>
    <row r="1101" spans="1:17" ht="12.75" x14ac:dyDescent="0.2">
      <c r="A1101" s="5"/>
      <c r="B1101" s="9"/>
      <c r="C1101" s="9"/>
      <c r="P1101" s="11"/>
      <c r="Q1101" s="11"/>
    </row>
    <row r="1102" spans="1:17" ht="12.75" x14ac:dyDescent="0.2">
      <c r="A1102" s="5"/>
      <c r="B1102" s="9"/>
      <c r="C1102" s="9"/>
      <c r="P1102" s="11"/>
      <c r="Q1102" s="11"/>
    </row>
    <row r="1103" spans="1:17" ht="12.75" x14ac:dyDescent="0.2">
      <c r="A1103" s="5"/>
      <c r="B1103" s="9"/>
      <c r="C1103" s="9"/>
      <c r="P1103" s="11"/>
      <c r="Q1103" s="11"/>
    </row>
    <row r="1104" spans="1:17" ht="12.75" x14ac:dyDescent="0.2">
      <c r="A1104" s="5"/>
      <c r="B1104" s="9"/>
      <c r="C1104" s="9"/>
      <c r="P1104" s="11"/>
      <c r="Q1104" s="11"/>
    </row>
    <row r="1105" spans="1:17" ht="12.75" x14ac:dyDescent="0.2">
      <c r="A1105" s="5"/>
      <c r="B1105" s="9"/>
      <c r="C1105" s="9"/>
      <c r="P1105" s="11"/>
      <c r="Q1105" s="11"/>
    </row>
    <row r="1106" spans="1:17" ht="12.75" x14ac:dyDescent="0.2">
      <c r="A1106" s="5"/>
      <c r="B1106" s="9"/>
      <c r="C1106" s="9"/>
      <c r="P1106" s="11"/>
      <c r="Q1106" s="11"/>
    </row>
    <row r="1107" spans="1:17" ht="12.75" x14ac:dyDescent="0.2">
      <c r="A1107" s="5"/>
      <c r="B1107" s="9"/>
      <c r="C1107" s="9"/>
      <c r="P1107" s="11"/>
      <c r="Q1107" s="11"/>
    </row>
    <row r="1108" spans="1:17" ht="12.75" x14ac:dyDescent="0.2">
      <c r="A1108" s="5"/>
      <c r="B1108" s="9"/>
      <c r="C1108" s="9"/>
      <c r="P1108" s="11"/>
      <c r="Q1108" s="11"/>
    </row>
    <row r="1109" spans="1:17" ht="12.75" x14ac:dyDescent="0.2">
      <c r="A1109" s="5"/>
      <c r="B1109" s="9"/>
      <c r="C1109" s="9"/>
      <c r="P1109" s="11"/>
      <c r="Q1109" s="11"/>
    </row>
    <row r="1110" spans="1:17" ht="12.75" x14ac:dyDescent="0.2">
      <c r="A1110" s="5"/>
      <c r="B1110" s="9"/>
      <c r="C1110" s="9"/>
      <c r="P1110" s="11"/>
      <c r="Q1110" s="11"/>
    </row>
    <row r="1111" spans="1:17" ht="12.75" x14ac:dyDescent="0.2">
      <c r="A1111" s="5"/>
      <c r="B1111" s="9"/>
      <c r="C1111" s="9"/>
      <c r="P1111" s="11"/>
      <c r="Q1111" s="11"/>
    </row>
    <row r="1112" spans="1:17" ht="12.75" x14ac:dyDescent="0.2">
      <c r="A1112" s="5"/>
      <c r="B1112" s="9"/>
      <c r="C1112" s="9"/>
      <c r="P1112" s="11"/>
      <c r="Q1112" s="11"/>
    </row>
    <row r="1113" spans="1:17" ht="12.75" x14ac:dyDescent="0.2">
      <c r="A1113" s="5"/>
      <c r="B1113" s="9"/>
      <c r="C1113" s="9"/>
      <c r="P1113" s="11"/>
      <c r="Q1113" s="11"/>
    </row>
    <row r="1114" spans="1:17" ht="12.75" x14ac:dyDescent="0.2">
      <c r="A1114" s="5"/>
      <c r="B1114" s="9"/>
      <c r="C1114" s="9"/>
      <c r="P1114" s="11"/>
      <c r="Q1114" s="11"/>
    </row>
    <row r="1115" spans="1:17" ht="12.75" x14ac:dyDescent="0.2">
      <c r="A1115" s="5"/>
      <c r="B1115" s="9"/>
      <c r="C1115" s="9"/>
      <c r="P1115" s="11"/>
      <c r="Q1115" s="11"/>
    </row>
    <row r="1116" spans="1:17" ht="12.75" x14ac:dyDescent="0.2">
      <c r="A1116" s="5"/>
      <c r="B1116" s="9"/>
      <c r="C1116" s="9"/>
      <c r="P1116" s="11"/>
      <c r="Q1116" s="11"/>
    </row>
    <row r="1117" spans="1:17" ht="12.75" x14ac:dyDescent="0.2">
      <c r="A1117" s="5"/>
      <c r="B1117" s="9"/>
      <c r="C1117" s="9"/>
      <c r="P1117" s="11"/>
      <c r="Q1117" s="11"/>
    </row>
    <row r="1118" spans="1:17" ht="12.75" x14ac:dyDescent="0.2">
      <c r="A1118" s="5"/>
      <c r="B1118" s="9"/>
      <c r="C1118" s="9"/>
      <c r="P1118" s="11"/>
      <c r="Q1118" s="11"/>
    </row>
    <row r="1119" spans="1:17" ht="12.75" x14ac:dyDescent="0.2">
      <c r="A1119" s="5"/>
      <c r="B1119" s="9"/>
      <c r="C1119" s="9"/>
      <c r="P1119" s="11"/>
      <c r="Q1119" s="11"/>
    </row>
    <row r="1120" spans="1:17" ht="12.75" x14ac:dyDescent="0.2">
      <c r="A1120" s="5"/>
      <c r="B1120" s="9"/>
      <c r="C1120" s="9"/>
      <c r="P1120" s="11"/>
      <c r="Q1120" s="11"/>
    </row>
    <row r="1121" spans="1:17" ht="12.75" x14ac:dyDescent="0.2">
      <c r="A1121" s="5"/>
      <c r="B1121" s="9"/>
      <c r="C1121" s="9"/>
      <c r="P1121" s="11"/>
      <c r="Q1121" s="11"/>
    </row>
    <row r="1122" spans="1:17" ht="12.75" x14ac:dyDescent="0.2">
      <c r="A1122" s="5"/>
      <c r="B1122" s="9"/>
      <c r="C1122" s="9"/>
      <c r="P1122" s="11"/>
      <c r="Q1122" s="11"/>
    </row>
    <row r="1123" spans="1:17" ht="12.75" x14ac:dyDescent="0.2">
      <c r="A1123" s="5"/>
      <c r="B1123" s="9"/>
      <c r="C1123" s="9"/>
      <c r="P1123" s="11"/>
      <c r="Q1123" s="11"/>
    </row>
    <row r="1124" spans="1:17" ht="12.75" x14ac:dyDescent="0.2">
      <c r="A1124" s="5"/>
      <c r="B1124" s="9"/>
      <c r="C1124" s="9"/>
      <c r="P1124" s="11"/>
      <c r="Q1124" s="11"/>
    </row>
    <row r="1125" spans="1:17" ht="12.75" x14ac:dyDescent="0.2">
      <c r="A1125" s="5"/>
      <c r="B1125" s="9"/>
      <c r="C1125" s="9"/>
      <c r="P1125" s="11"/>
      <c r="Q1125" s="11"/>
    </row>
    <row r="1126" spans="1:17" ht="12.75" x14ac:dyDescent="0.2">
      <c r="A1126" s="5"/>
      <c r="B1126" s="9"/>
      <c r="C1126" s="9"/>
      <c r="P1126" s="11"/>
      <c r="Q1126" s="11"/>
    </row>
    <row r="1127" spans="1:17" ht="12.75" x14ac:dyDescent="0.2">
      <c r="A1127" s="5"/>
      <c r="B1127" s="9"/>
      <c r="C1127" s="9"/>
      <c r="P1127" s="11"/>
      <c r="Q1127" s="11"/>
    </row>
    <row r="1128" spans="1:17" ht="12.75" x14ac:dyDescent="0.2">
      <c r="A1128" s="5"/>
      <c r="B1128" s="9"/>
      <c r="C1128" s="9"/>
      <c r="P1128" s="11"/>
      <c r="Q1128" s="11"/>
    </row>
    <row r="1129" spans="1:17" ht="12.75" x14ac:dyDescent="0.2">
      <c r="A1129" s="5"/>
      <c r="B1129" s="9"/>
      <c r="C1129" s="9"/>
      <c r="P1129" s="11"/>
      <c r="Q1129" s="11"/>
    </row>
    <row r="1130" spans="1:17" ht="12.75" x14ac:dyDescent="0.2">
      <c r="A1130" s="5"/>
      <c r="B1130" s="9"/>
      <c r="C1130" s="9"/>
      <c r="P1130" s="11"/>
      <c r="Q1130" s="11"/>
    </row>
    <row r="1131" spans="1:17" ht="12.75" x14ac:dyDescent="0.2">
      <c r="A1131" s="5"/>
      <c r="B1131" s="9"/>
      <c r="C1131" s="9"/>
      <c r="P1131" s="11"/>
      <c r="Q1131" s="11"/>
    </row>
    <row r="1132" spans="1:17" ht="12.75" x14ac:dyDescent="0.2">
      <c r="A1132" s="5"/>
      <c r="B1132" s="9"/>
      <c r="C1132" s="9"/>
      <c r="P1132" s="11"/>
      <c r="Q1132" s="11"/>
    </row>
    <row r="1133" spans="1:17" ht="12.75" x14ac:dyDescent="0.2">
      <c r="A1133" s="5"/>
      <c r="B1133" s="9"/>
      <c r="C1133" s="9"/>
      <c r="P1133" s="11"/>
      <c r="Q1133" s="11"/>
    </row>
    <row r="1134" spans="1:17" ht="12.75" x14ac:dyDescent="0.2">
      <c r="A1134" s="5"/>
      <c r="B1134" s="9"/>
      <c r="C1134" s="9"/>
      <c r="P1134" s="11"/>
      <c r="Q1134" s="11"/>
    </row>
    <row r="1135" spans="1:17" ht="12.75" x14ac:dyDescent="0.2">
      <c r="A1135" s="5"/>
      <c r="B1135" s="9"/>
      <c r="C1135" s="9"/>
      <c r="P1135" s="11"/>
      <c r="Q1135" s="11"/>
    </row>
    <row r="1136" spans="1:17" ht="12.75" x14ac:dyDescent="0.2">
      <c r="A1136" s="5"/>
      <c r="B1136" s="9"/>
      <c r="C1136" s="9"/>
      <c r="P1136" s="11"/>
      <c r="Q1136" s="11"/>
    </row>
    <row r="1137" spans="1:17" ht="12.75" x14ac:dyDescent="0.2">
      <c r="A1137" s="5"/>
      <c r="B1137" s="9"/>
      <c r="C1137" s="9"/>
      <c r="P1137" s="11"/>
      <c r="Q1137" s="11"/>
    </row>
    <row r="1138" spans="1:17" ht="12.75" x14ac:dyDescent="0.2">
      <c r="A1138" s="5"/>
      <c r="B1138" s="9"/>
      <c r="C1138" s="9"/>
      <c r="P1138" s="11"/>
      <c r="Q1138" s="11"/>
    </row>
    <row r="1139" spans="1:17" ht="12.75" x14ac:dyDescent="0.2">
      <c r="A1139" s="5"/>
      <c r="B1139" s="9"/>
      <c r="C1139" s="9"/>
      <c r="P1139" s="11"/>
      <c r="Q1139" s="11"/>
    </row>
    <row r="1140" spans="1:17" ht="12.75" x14ac:dyDescent="0.2">
      <c r="A1140" s="5"/>
      <c r="B1140" s="9"/>
      <c r="C1140" s="9"/>
      <c r="P1140" s="11"/>
      <c r="Q1140" s="11"/>
    </row>
    <row r="1141" spans="1:17" ht="12.75" x14ac:dyDescent="0.2">
      <c r="A1141" s="5"/>
      <c r="B1141" s="9"/>
      <c r="C1141" s="9"/>
      <c r="P1141" s="11"/>
      <c r="Q1141" s="11"/>
    </row>
    <row r="1142" spans="1:17" ht="12.75" x14ac:dyDescent="0.2">
      <c r="A1142" s="5"/>
      <c r="B1142" s="9"/>
      <c r="C1142" s="9"/>
      <c r="P1142" s="11"/>
      <c r="Q1142" s="11"/>
    </row>
    <row r="1143" spans="1:17" ht="12.75" x14ac:dyDescent="0.2">
      <c r="A1143" s="5"/>
      <c r="B1143" s="9"/>
      <c r="C1143" s="9"/>
      <c r="P1143" s="11"/>
      <c r="Q1143" s="11"/>
    </row>
    <row r="1144" spans="1:17" ht="12.75" x14ac:dyDescent="0.2">
      <c r="A1144" s="5"/>
      <c r="B1144" s="9"/>
      <c r="C1144" s="9"/>
      <c r="P1144" s="11"/>
      <c r="Q1144" s="11"/>
    </row>
    <row r="1145" spans="1:17" ht="12.75" x14ac:dyDescent="0.2">
      <c r="A1145" s="5"/>
      <c r="B1145" s="9"/>
      <c r="C1145" s="9"/>
      <c r="P1145" s="11"/>
      <c r="Q1145" s="11"/>
    </row>
    <row r="1146" spans="1:17" ht="12.75" x14ac:dyDescent="0.2">
      <c r="A1146" s="5"/>
      <c r="B1146" s="9"/>
      <c r="C1146" s="9"/>
      <c r="P1146" s="11"/>
      <c r="Q1146" s="11"/>
    </row>
    <row r="1147" spans="1:17" ht="12.75" x14ac:dyDescent="0.2">
      <c r="A1147" s="5"/>
      <c r="B1147" s="9"/>
      <c r="C1147" s="9"/>
      <c r="P1147" s="11"/>
      <c r="Q1147" s="11"/>
    </row>
    <row r="1148" spans="1:17" ht="12.75" x14ac:dyDescent="0.2">
      <c r="A1148" s="5"/>
      <c r="B1148" s="9"/>
      <c r="C1148" s="9"/>
      <c r="P1148" s="11"/>
      <c r="Q1148" s="11"/>
    </row>
    <row r="1149" spans="1:17" ht="12.75" x14ac:dyDescent="0.2">
      <c r="A1149" s="5"/>
      <c r="B1149" s="9"/>
      <c r="C1149" s="9"/>
      <c r="P1149" s="11"/>
      <c r="Q1149" s="11"/>
    </row>
    <row r="1150" spans="1:17" ht="12.75" x14ac:dyDescent="0.2">
      <c r="A1150" s="5"/>
      <c r="B1150" s="9"/>
      <c r="C1150" s="9"/>
      <c r="P1150" s="11"/>
      <c r="Q1150" s="11"/>
    </row>
    <row r="1151" spans="1:17" ht="12.75" x14ac:dyDescent="0.2">
      <c r="A1151" s="5"/>
      <c r="B1151" s="9"/>
      <c r="C1151" s="9"/>
      <c r="P1151" s="11"/>
      <c r="Q1151" s="11"/>
    </row>
    <row r="1152" spans="1:17" ht="12.75" x14ac:dyDescent="0.2">
      <c r="A1152" s="5"/>
      <c r="B1152" s="9"/>
      <c r="C1152" s="9"/>
      <c r="P1152" s="11"/>
      <c r="Q1152" s="11"/>
    </row>
    <row r="1153" spans="1:17" ht="12.75" x14ac:dyDescent="0.2">
      <c r="A1153" s="5"/>
      <c r="B1153" s="9"/>
      <c r="C1153" s="9"/>
      <c r="P1153" s="11"/>
      <c r="Q1153" s="11"/>
    </row>
    <row r="1154" spans="1:17" ht="12.75" x14ac:dyDescent="0.2">
      <c r="A1154" s="5"/>
      <c r="B1154" s="9"/>
      <c r="C1154" s="9"/>
      <c r="P1154" s="11"/>
      <c r="Q1154" s="11"/>
    </row>
    <row r="1155" spans="1:17" ht="12.75" x14ac:dyDescent="0.2">
      <c r="A1155" s="5"/>
      <c r="B1155" s="9"/>
      <c r="C1155" s="9"/>
      <c r="P1155" s="11"/>
      <c r="Q1155" s="11"/>
    </row>
    <row r="1156" spans="1:17" ht="12.75" x14ac:dyDescent="0.2">
      <c r="A1156" s="5"/>
      <c r="B1156" s="9"/>
      <c r="C1156" s="9"/>
      <c r="P1156" s="11"/>
      <c r="Q1156" s="11"/>
    </row>
    <row r="1157" spans="1:17" ht="12.75" x14ac:dyDescent="0.2">
      <c r="A1157" s="5"/>
      <c r="B1157" s="9"/>
      <c r="C1157" s="9"/>
      <c r="P1157" s="11"/>
      <c r="Q1157" s="11"/>
    </row>
    <row r="1158" spans="1:17" ht="12.75" x14ac:dyDescent="0.2">
      <c r="A1158" s="5"/>
      <c r="B1158" s="9"/>
      <c r="C1158" s="9"/>
      <c r="P1158" s="11"/>
      <c r="Q1158" s="11"/>
    </row>
    <row r="1159" spans="1:17" ht="12.75" x14ac:dyDescent="0.2">
      <c r="A1159" s="5"/>
      <c r="B1159" s="9"/>
      <c r="C1159" s="9"/>
      <c r="P1159" s="11"/>
      <c r="Q1159" s="11"/>
    </row>
    <row r="1160" spans="1:17" ht="12.75" x14ac:dyDescent="0.2">
      <c r="A1160" s="5"/>
      <c r="B1160" s="9"/>
      <c r="C1160" s="9"/>
      <c r="P1160" s="11"/>
      <c r="Q1160" s="11"/>
    </row>
    <row r="1161" spans="1:17" ht="12.75" x14ac:dyDescent="0.2">
      <c r="A1161" s="5"/>
      <c r="B1161" s="9"/>
      <c r="C1161" s="9"/>
      <c r="P1161" s="11"/>
      <c r="Q1161" s="11"/>
    </row>
    <row r="1162" spans="1:17" ht="12.75" x14ac:dyDescent="0.2">
      <c r="A1162" s="5"/>
      <c r="B1162" s="9"/>
      <c r="C1162" s="9"/>
      <c r="P1162" s="11"/>
      <c r="Q1162" s="11"/>
    </row>
    <row r="1163" spans="1:17" ht="12.75" x14ac:dyDescent="0.2">
      <c r="A1163" s="5"/>
      <c r="B1163" s="9"/>
      <c r="C1163" s="9"/>
      <c r="P1163" s="11"/>
      <c r="Q1163" s="11"/>
    </row>
    <row r="1164" spans="1:17" ht="12.75" x14ac:dyDescent="0.2">
      <c r="A1164" s="5"/>
      <c r="B1164" s="9"/>
      <c r="C1164" s="9"/>
      <c r="P1164" s="11"/>
      <c r="Q1164" s="11"/>
    </row>
    <row r="1165" spans="1:17" ht="12.75" x14ac:dyDescent="0.2">
      <c r="A1165" s="5"/>
      <c r="B1165" s="9"/>
      <c r="C1165" s="9"/>
      <c r="P1165" s="11"/>
      <c r="Q1165" s="11"/>
    </row>
    <row r="1166" spans="1:17" ht="12.75" x14ac:dyDescent="0.2">
      <c r="A1166" s="5"/>
      <c r="B1166" s="9"/>
      <c r="C1166" s="9"/>
      <c r="P1166" s="11"/>
      <c r="Q1166" s="11"/>
    </row>
    <row r="1167" spans="1:17" ht="12.75" x14ac:dyDescent="0.2">
      <c r="A1167" s="5"/>
      <c r="B1167" s="9"/>
      <c r="C1167" s="9"/>
      <c r="P1167" s="11"/>
      <c r="Q1167" s="11"/>
    </row>
    <row r="1168" spans="1:17" ht="12.75" x14ac:dyDescent="0.2">
      <c r="A1168" s="5"/>
      <c r="B1168" s="9"/>
      <c r="C1168" s="9"/>
      <c r="P1168" s="11"/>
      <c r="Q1168" s="11"/>
    </row>
    <row r="1169" spans="1:17" ht="12.75" x14ac:dyDescent="0.2">
      <c r="A1169" s="5"/>
      <c r="B1169" s="9"/>
      <c r="C1169" s="9"/>
      <c r="P1169" s="11"/>
      <c r="Q1169" s="11"/>
    </row>
    <row r="1170" spans="1:17" ht="12.75" x14ac:dyDescent="0.2">
      <c r="A1170" s="5"/>
      <c r="B1170" s="9"/>
      <c r="C1170" s="9"/>
      <c r="P1170" s="11"/>
      <c r="Q1170" s="11"/>
    </row>
    <row r="1171" spans="1:17" ht="12.75" x14ac:dyDescent="0.2">
      <c r="A1171" s="5"/>
      <c r="B1171" s="9"/>
      <c r="C1171" s="9"/>
      <c r="P1171" s="11"/>
      <c r="Q1171" s="11"/>
    </row>
    <row r="1172" spans="1:17" ht="12.75" x14ac:dyDescent="0.2">
      <c r="A1172" s="5"/>
      <c r="B1172" s="9"/>
      <c r="C1172" s="9"/>
      <c r="P1172" s="11"/>
      <c r="Q1172" s="11"/>
    </row>
    <row r="1173" spans="1:17" ht="12.75" x14ac:dyDescent="0.2">
      <c r="A1173" s="5"/>
      <c r="B1173" s="9"/>
      <c r="C1173" s="9"/>
      <c r="P1173" s="11"/>
      <c r="Q1173" s="11"/>
    </row>
    <row r="1174" spans="1:17" ht="12.75" x14ac:dyDescent="0.2">
      <c r="A1174" s="5"/>
      <c r="B1174" s="9"/>
      <c r="C1174" s="9"/>
      <c r="P1174" s="11"/>
      <c r="Q1174" s="11"/>
    </row>
    <row r="1175" spans="1:17" ht="12.75" x14ac:dyDescent="0.2">
      <c r="A1175" s="5"/>
      <c r="B1175" s="9"/>
      <c r="C1175" s="9"/>
      <c r="P1175" s="11"/>
      <c r="Q1175" s="11"/>
    </row>
    <row r="1176" spans="1:17" ht="12.75" x14ac:dyDescent="0.2">
      <c r="A1176" s="5"/>
      <c r="B1176" s="9"/>
      <c r="C1176" s="9"/>
      <c r="P1176" s="11"/>
      <c r="Q1176" s="11"/>
    </row>
    <row r="1177" spans="1:17" ht="12.75" x14ac:dyDescent="0.2">
      <c r="A1177" s="5"/>
      <c r="B1177" s="9"/>
      <c r="C1177" s="9"/>
      <c r="P1177" s="11"/>
      <c r="Q1177" s="11"/>
    </row>
    <row r="1178" spans="1:17" ht="12.75" x14ac:dyDescent="0.2">
      <c r="A1178" s="5"/>
      <c r="B1178" s="9"/>
      <c r="C1178" s="9"/>
      <c r="P1178" s="11"/>
      <c r="Q1178" s="11"/>
    </row>
    <row r="1179" spans="1:17" ht="12.75" x14ac:dyDescent="0.2">
      <c r="A1179" s="5"/>
      <c r="B1179" s="9"/>
      <c r="C1179" s="9"/>
      <c r="P1179" s="11"/>
      <c r="Q1179" s="11"/>
    </row>
    <row r="1180" spans="1:17" ht="12.75" x14ac:dyDescent="0.2">
      <c r="A1180" s="5"/>
      <c r="B1180" s="9"/>
      <c r="C1180" s="9"/>
      <c r="P1180" s="11"/>
      <c r="Q1180" s="11"/>
    </row>
    <row r="1181" spans="1:17" ht="12.75" x14ac:dyDescent="0.2">
      <c r="A1181" s="5"/>
      <c r="B1181" s="9"/>
      <c r="C1181" s="9"/>
      <c r="P1181" s="11"/>
      <c r="Q1181" s="11"/>
    </row>
    <row r="1182" spans="1:17" ht="12.75" x14ac:dyDescent="0.2">
      <c r="A1182" s="5"/>
      <c r="B1182" s="9"/>
      <c r="C1182" s="9"/>
      <c r="P1182" s="11"/>
      <c r="Q1182" s="11"/>
    </row>
    <row r="1183" spans="1:17" ht="12.75" x14ac:dyDescent="0.2">
      <c r="A1183" s="5"/>
      <c r="B1183" s="9"/>
      <c r="C1183" s="9"/>
      <c r="P1183" s="11"/>
      <c r="Q1183" s="11"/>
    </row>
    <row r="1184" spans="1:17" ht="12.75" x14ac:dyDescent="0.2">
      <c r="A1184" s="5"/>
      <c r="B1184" s="9"/>
      <c r="C1184" s="9"/>
      <c r="P1184" s="11"/>
      <c r="Q1184" s="11"/>
    </row>
    <row r="1185" spans="1:17" ht="12.75" x14ac:dyDescent="0.2">
      <c r="A1185" s="5"/>
      <c r="B1185" s="9"/>
      <c r="C1185" s="9"/>
      <c r="P1185" s="11"/>
      <c r="Q1185" s="11"/>
    </row>
    <row r="1186" spans="1:17" ht="12.75" x14ac:dyDescent="0.2">
      <c r="A1186" s="5"/>
      <c r="B1186" s="9"/>
      <c r="C1186" s="9"/>
      <c r="P1186" s="11"/>
      <c r="Q1186" s="11"/>
    </row>
    <row r="1187" spans="1:17" ht="12.75" x14ac:dyDescent="0.2">
      <c r="A1187" s="5"/>
      <c r="B1187" s="9"/>
      <c r="C1187" s="9"/>
      <c r="P1187" s="11"/>
      <c r="Q1187" s="11"/>
    </row>
    <row r="1188" spans="1:17" ht="12.75" x14ac:dyDescent="0.2">
      <c r="A1188" s="5"/>
      <c r="B1188" s="9"/>
      <c r="C1188" s="9"/>
      <c r="P1188" s="11"/>
      <c r="Q1188" s="11"/>
    </row>
    <row r="1189" spans="1:17" ht="12.75" x14ac:dyDescent="0.2">
      <c r="A1189" s="5"/>
      <c r="B1189" s="9"/>
      <c r="C1189" s="9"/>
      <c r="P1189" s="11"/>
      <c r="Q1189" s="11"/>
    </row>
    <row r="1190" spans="1:17" ht="12.75" x14ac:dyDescent="0.2">
      <c r="A1190" s="5"/>
      <c r="B1190" s="9"/>
      <c r="C1190" s="9"/>
      <c r="P1190" s="11"/>
      <c r="Q1190" s="11"/>
    </row>
    <row r="1191" spans="1:17" ht="12.75" x14ac:dyDescent="0.2">
      <c r="A1191" s="5"/>
      <c r="B1191" s="9"/>
      <c r="C1191" s="9"/>
      <c r="P1191" s="11"/>
      <c r="Q1191" s="11"/>
    </row>
    <row r="1192" spans="1:17" ht="12.75" x14ac:dyDescent="0.2">
      <c r="A1192" s="5"/>
      <c r="B1192" s="9"/>
      <c r="C1192" s="9"/>
      <c r="P1192" s="11"/>
      <c r="Q1192" s="11"/>
    </row>
    <row r="1193" spans="1:17" ht="12.75" x14ac:dyDescent="0.2">
      <c r="A1193" s="5"/>
      <c r="B1193" s="9"/>
      <c r="C1193" s="9"/>
      <c r="P1193" s="11"/>
      <c r="Q1193" s="11"/>
    </row>
    <row r="1194" spans="1:17" ht="12.75" x14ac:dyDescent="0.2">
      <c r="A1194" s="5"/>
      <c r="B1194" s="9"/>
      <c r="C1194" s="9"/>
      <c r="P1194" s="11"/>
      <c r="Q1194" s="11"/>
    </row>
    <row r="1195" spans="1:17" ht="12.75" x14ac:dyDescent="0.2">
      <c r="A1195" s="5"/>
      <c r="B1195" s="9"/>
      <c r="C1195" s="9"/>
      <c r="P1195" s="11"/>
      <c r="Q1195" s="11"/>
    </row>
    <row r="1196" spans="1:17" ht="12.75" x14ac:dyDescent="0.2">
      <c r="A1196" s="5"/>
      <c r="B1196" s="9"/>
      <c r="C1196" s="9"/>
      <c r="P1196" s="11"/>
      <c r="Q1196" s="11"/>
    </row>
    <row r="1197" spans="1:17" ht="12.75" x14ac:dyDescent="0.2">
      <c r="A1197" s="5"/>
      <c r="B1197" s="9"/>
      <c r="C1197" s="9"/>
      <c r="P1197" s="11"/>
      <c r="Q1197" s="11"/>
    </row>
    <row r="1198" spans="1:17" ht="12.75" x14ac:dyDescent="0.2">
      <c r="A1198" s="5"/>
      <c r="B1198" s="9"/>
      <c r="C1198" s="9"/>
      <c r="P1198" s="11"/>
      <c r="Q1198" s="11"/>
    </row>
    <row r="1199" spans="1:17" ht="12.75" x14ac:dyDescent="0.2">
      <c r="A1199" s="5"/>
      <c r="B1199" s="9"/>
      <c r="C1199" s="9"/>
      <c r="P1199" s="11"/>
      <c r="Q1199" s="11"/>
    </row>
    <row r="1200" spans="1:17" ht="12.75" x14ac:dyDescent="0.2">
      <c r="A1200" s="5"/>
      <c r="B1200" s="9"/>
      <c r="C1200" s="9"/>
      <c r="P1200" s="11"/>
      <c r="Q1200" s="11"/>
    </row>
    <row r="1201" spans="1:17" ht="12.75" x14ac:dyDescent="0.2">
      <c r="A1201" s="5"/>
      <c r="B1201" s="9"/>
      <c r="C1201" s="9"/>
      <c r="P1201" s="11"/>
      <c r="Q1201" s="11"/>
    </row>
    <row r="1202" spans="1:17" ht="12.75" x14ac:dyDescent="0.2">
      <c r="A1202" s="5"/>
      <c r="B1202" s="9"/>
      <c r="C1202" s="9"/>
      <c r="P1202" s="11"/>
      <c r="Q1202" s="11"/>
    </row>
    <row r="1203" spans="1:17" ht="12.75" x14ac:dyDescent="0.2">
      <c r="A1203" s="5"/>
      <c r="B1203" s="9"/>
      <c r="C1203" s="9"/>
      <c r="P1203" s="11"/>
      <c r="Q1203" s="11"/>
    </row>
    <row r="1204" spans="1:17" ht="12.75" x14ac:dyDescent="0.2">
      <c r="A1204" s="5"/>
      <c r="B1204" s="9"/>
      <c r="C1204" s="9"/>
      <c r="P1204" s="11"/>
      <c r="Q1204" s="11"/>
    </row>
    <row r="1205" spans="1:17" ht="12.75" x14ac:dyDescent="0.2">
      <c r="A1205" s="5"/>
      <c r="B1205" s="9"/>
      <c r="C1205" s="9"/>
      <c r="P1205" s="11"/>
      <c r="Q1205" s="11"/>
    </row>
    <row r="1206" spans="1:17" ht="12.75" x14ac:dyDescent="0.2">
      <c r="A1206" s="5"/>
      <c r="B1206" s="9"/>
      <c r="C1206" s="9"/>
      <c r="P1206" s="11"/>
      <c r="Q1206" s="11"/>
    </row>
    <row r="1207" spans="1:17" ht="12.75" x14ac:dyDescent="0.2">
      <c r="A1207" s="5"/>
      <c r="B1207" s="9"/>
      <c r="C1207" s="9"/>
      <c r="P1207" s="11"/>
      <c r="Q1207" s="11"/>
    </row>
    <row r="1208" spans="1:17" ht="12.75" x14ac:dyDescent="0.2">
      <c r="A1208" s="5"/>
      <c r="B1208" s="9"/>
      <c r="C1208" s="9"/>
      <c r="P1208" s="11"/>
      <c r="Q1208" s="11"/>
    </row>
    <row r="1209" spans="1:17" ht="12.75" x14ac:dyDescent="0.2">
      <c r="A1209" s="5"/>
      <c r="B1209" s="9"/>
      <c r="C1209" s="9"/>
      <c r="P1209" s="11"/>
      <c r="Q1209" s="11"/>
    </row>
    <row r="1210" spans="1:17" ht="12.75" x14ac:dyDescent="0.2">
      <c r="A1210" s="5"/>
      <c r="B1210" s="9"/>
      <c r="C1210" s="9"/>
      <c r="P1210" s="11"/>
      <c r="Q1210" s="11"/>
    </row>
    <row r="1211" spans="1:17" ht="12.75" x14ac:dyDescent="0.2">
      <c r="A1211" s="5"/>
      <c r="B1211" s="9"/>
      <c r="C1211" s="9"/>
      <c r="P1211" s="11"/>
      <c r="Q1211" s="11"/>
    </row>
    <row r="1212" spans="1:17" ht="12.75" x14ac:dyDescent="0.2">
      <c r="A1212" s="5"/>
      <c r="B1212" s="9"/>
      <c r="C1212" s="9"/>
      <c r="P1212" s="11"/>
      <c r="Q1212" s="11"/>
    </row>
    <row r="1213" spans="1:17" ht="12.75" x14ac:dyDescent="0.2">
      <c r="A1213" s="5"/>
      <c r="B1213" s="9"/>
      <c r="C1213" s="9"/>
      <c r="P1213" s="11"/>
      <c r="Q1213" s="11"/>
    </row>
    <row r="1214" spans="1:17" ht="12.75" x14ac:dyDescent="0.2">
      <c r="A1214" s="5"/>
      <c r="B1214" s="9"/>
      <c r="C1214" s="9"/>
      <c r="P1214" s="11"/>
      <c r="Q1214" s="11"/>
    </row>
    <row r="1215" spans="1:17" ht="12.75" x14ac:dyDescent="0.2">
      <c r="A1215" s="5"/>
      <c r="B1215" s="9"/>
      <c r="C1215" s="9"/>
      <c r="P1215" s="11"/>
      <c r="Q1215" s="11"/>
    </row>
    <row r="1216" spans="1:17" ht="12.75" x14ac:dyDescent="0.2">
      <c r="A1216" s="5"/>
      <c r="B1216" s="9"/>
      <c r="C1216" s="9"/>
      <c r="P1216" s="11"/>
      <c r="Q1216" s="11"/>
    </row>
    <row r="1217" spans="1:17" ht="12.75" x14ac:dyDescent="0.2">
      <c r="A1217" s="5"/>
      <c r="B1217" s="9"/>
      <c r="C1217" s="9"/>
      <c r="P1217" s="11"/>
      <c r="Q1217" s="11"/>
    </row>
    <row r="1218" spans="1:17" ht="12.75" x14ac:dyDescent="0.2">
      <c r="A1218" s="5"/>
      <c r="B1218" s="9"/>
      <c r="C1218" s="9"/>
      <c r="P1218" s="11"/>
      <c r="Q1218" s="11"/>
    </row>
    <row r="1219" spans="1:17" ht="12.75" x14ac:dyDescent="0.2">
      <c r="A1219" s="5"/>
      <c r="B1219" s="9"/>
      <c r="C1219" s="9"/>
      <c r="P1219" s="11"/>
      <c r="Q1219" s="11"/>
    </row>
    <row r="1220" spans="1:17" ht="12.75" x14ac:dyDescent="0.2">
      <c r="A1220" s="5"/>
      <c r="B1220" s="9"/>
      <c r="C1220" s="9"/>
      <c r="P1220" s="11"/>
      <c r="Q1220" s="11"/>
    </row>
    <row r="1221" spans="1:17" ht="12.75" x14ac:dyDescent="0.2">
      <c r="A1221" s="5"/>
      <c r="B1221" s="9"/>
      <c r="C1221" s="9"/>
      <c r="P1221" s="11"/>
      <c r="Q1221" s="11"/>
    </row>
    <row r="1222" spans="1:17" ht="12.75" x14ac:dyDescent="0.2">
      <c r="A1222" s="5"/>
      <c r="B1222" s="9"/>
      <c r="C1222" s="9"/>
      <c r="P1222" s="11"/>
      <c r="Q1222" s="11"/>
    </row>
    <row r="1223" spans="1:17" ht="12.75" x14ac:dyDescent="0.2">
      <c r="A1223" s="5"/>
      <c r="B1223" s="9"/>
      <c r="C1223" s="9"/>
      <c r="P1223" s="11"/>
      <c r="Q1223" s="11"/>
    </row>
    <row r="1224" spans="1:17" ht="12.75" x14ac:dyDescent="0.2">
      <c r="A1224" s="5"/>
      <c r="B1224" s="9"/>
      <c r="C1224" s="9"/>
      <c r="P1224" s="11"/>
      <c r="Q1224" s="11"/>
    </row>
    <row r="1225" spans="1:17" ht="12.75" x14ac:dyDescent="0.2">
      <c r="A1225" s="5"/>
      <c r="B1225" s="9"/>
      <c r="C1225" s="9"/>
      <c r="P1225" s="11"/>
      <c r="Q1225" s="11"/>
    </row>
    <row r="1226" spans="1:17" ht="12.75" x14ac:dyDescent="0.2">
      <c r="A1226" s="5"/>
      <c r="B1226" s="9"/>
      <c r="C1226" s="9"/>
      <c r="P1226" s="11"/>
      <c r="Q1226" s="11"/>
    </row>
    <row r="1227" spans="1:17" ht="12.75" x14ac:dyDescent="0.2">
      <c r="A1227" s="5"/>
      <c r="B1227" s="9"/>
      <c r="C1227" s="9"/>
      <c r="P1227" s="11"/>
      <c r="Q1227" s="11"/>
    </row>
    <row r="1228" spans="1:17" ht="12.75" x14ac:dyDescent="0.2">
      <c r="A1228" s="5"/>
      <c r="B1228" s="9"/>
      <c r="C1228" s="9"/>
      <c r="P1228" s="11"/>
      <c r="Q1228" s="11"/>
    </row>
    <row r="1229" spans="1:17" ht="12.75" x14ac:dyDescent="0.2">
      <c r="A1229" s="5"/>
      <c r="B1229" s="9"/>
      <c r="C1229" s="9"/>
      <c r="P1229" s="11"/>
      <c r="Q1229" s="11"/>
    </row>
    <row r="1230" spans="1:17" ht="12.75" x14ac:dyDescent="0.2">
      <c r="A1230" s="5"/>
      <c r="B1230" s="9"/>
      <c r="C1230" s="9"/>
      <c r="P1230" s="11"/>
      <c r="Q1230" s="11"/>
    </row>
    <row r="1231" spans="1:17" ht="12.75" x14ac:dyDescent="0.2">
      <c r="A1231" s="5"/>
      <c r="B1231" s="9"/>
      <c r="C1231" s="9"/>
      <c r="P1231" s="11"/>
      <c r="Q1231" s="11"/>
    </row>
    <row r="1232" spans="1:17" ht="12.75" x14ac:dyDescent="0.2">
      <c r="A1232" s="5"/>
      <c r="B1232" s="9"/>
      <c r="C1232" s="9"/>
      <c r="P1232" s="11"/>
      <c r="Q1232" s="11"/>
    </row>
    <row r="1233" spans="1:17" ht="12.75" x14ac:dyDescent="0.2">
      <c r="A1233" s="5"/>
      <c r="B1233" s="9"/>
      <c r="C1233" s="9"/>
      <c r="P1233" s="11"/>
      <c r="Q1233" s="11"/>
    </row>
    <row r="1234" spans="1:17" ht="12.75" x14ac:dyDescent="0.2">
      <c r="A1234" s="5"/>
      <c r="B1234" s="9"/>
      <c r="C1234" s="9"/>
      <c r="P1234" s="11"/>
      <c r="Q1234" s="11"/>
    </row>
    <row r="1235" spans="1:17" ht="12.75" x14ac:dyDescent="0.2">
      <c r="A1235" s="5"/>
      <c r="B1235" s="9"/>
      <c r="C1235" s="9"/>
      <c r="P1235" s="11"/>
      <c r="Q1235" s="11"/>
    </row>
    <row r="1236" spans="1:17" ht="12.75" x14ac:dyDescent="0.2">
      <c r="A1236" s="5"/>
      <c r="B1236" s="9"/>
      <c r="C1236" s="9"/>
      <c r="P1236" s="11"/>
      <c r="Q1236" s="11"/>
    </row>
    <row r="1237" spans="1:17" ht="12.75" x14ac:dyDescent="0.2">
      <c r="A1237" s="5"/>
      <c r="B1237" s="9"/>
      <c r="C1237" s="9"/>
      <c r="P1237" s="11"/>
      <c r="Q1237" s="11"/>
    </row>
    <row r="1238" spans="1:17" ht="12.75" x14ac:dyDescent="0.2">
      <c r="A1238" s="5"/>
      <c r="B1238" s="9"/>
      <c r="C1238" s="9"/>
      <c r="P1238" s="11"/>
      <c r="Q1238" s="11"/>
    </row>
    <row r="1239" spans="1:17" ht="12.75" x14ac:dyDescent="0.2">
      <c r="A1239" s="5"/>
      <c r="B1239" s="9"/>
      <c r="C1239" s="9"/>
      <c r="P1239" s="11"/>
      <c r="Q1239" s="11"/>
    </row>
    <row r="1240" spans="1:17" ht="12.75" x14ac:dyDescent="0.2">
      <c r="A1240" s="5"/>
      <c r="B1240" s="9"/>
      <c r="C1240" s="9"/>
      <c r="P1240" s="11"/>
      <c r="Q1240" s="11"/>
    </row>
    <row r="1241" spans="1:17" ht="12.75" x14ac:dyDescent="0.2">
      <c r="A1241" s="5"/>
      <c r="B1241" s="9"/>
      <c r="C1241" s="9"/>
      <c r="P1241" s="11"/>
      <c r="Q1241" s="11"/>
    </row>
    <row r="1242" spans="1:17" ht="12.75" x14ac:dyDescent="0.2">
      <c r="A1242" s="5"/>
      <c r="B1242" s="9"/>
      <c r="C1242" s="9"/>
      <c r="P1242" s="11"/>
      <c r="Q1242" s="11"/>
    </row>
    <row r="1243" spans="1:17" ht="12.75" x14ac:dyDescent="0.2">
      <c r="A1243" s="5"/>
      <c r="B1243" s="9"/>
      <c r="C1243" s="9"/>
      <c r="P1243" s="11"/>
      <c r="Q1243" s="11"/>
    </row>
    <row r="1244" spans="1:17" ht="12.75" x14ac:dyDescent="0.2">
      <c r="A1244" s="5"/>
      <c r="B1244" s="9"/>
      <c r="C1244" s="9"/>
      <c r="P1244" s="11"/>
      <c r="Q1244" s="11"/>
    </row>
    <row r="1245" spans="1:17" ht="12.75" x14ac:dyDescent="0.2">
      <c r="A1245" s="5"/>
      <c r="B1245" s="9"/>
      <c r="C1245" s="9"/>
      <c r="P1245" s="11"/>
      <c r="Q1245" s="11"/>
    </row>
    <row r="1246" spans="1:17" ht="12.75" x14ac:dyDescent="0.2">
      <c r="A1246" s="5"/>
      <c r="B1246" s="9"/>
      <c r="C1246" s="9"/>
      <c r="P1246" s="11"/>
      <c r="Q1246" s="11"/>
    </row>
    <row r="1247" spans="1:17" ht="12.75" x14ac:dyDescent="0.2">
      <c r="A1247" s="5"/>
      <c r="B1247" s="9"/>
      <c r="C1247" s="9"/>
      <c r="P1247" s="11"/>
      <c r="Q1247" s="11"/>
    </row>
    <row r="1248" spans="1:17" ht="12.75" x14ac:dyDescent="0.2">
      <c r="A1248" s="5"/>
      <c r="B1248" s="9"/>
      <c r="C1248" s="9"/>
      <c r="P1248" s="11"/>
      <c r="Q1248" s="11"/>
    </row>
    <row r="1249" spans="1:17" ht="12.75" x14ac:dyDescent="0.2">
      <c r="A1249" s="5"/>
      <c r="B1249" s="9"/>
      <c r="C1249" s="9"/>
      <c r="P1249" s="11"/>
      <c r="Q1249" s="11"/>
    </row>
    <row r="1250" spans="1:17" ht="12.75" x14ac:dyDescent="0.2">
      <c r="A1250" s="5"/>
      <c r="B1250" s="9"/>
      <c r="C1250" s="9"/>
      <c r="P1250" s="11"/>
      <c r="Q1250" s="11"/>
    </row>
    <row r="1251" spans="1:17" ht="12.75" x14ac:dyDescent="0.2">
      <c r="A1251" s="5"/>
      <c r="B1251" s="9"/>
      <c r="C1251" s="9"/>
      <c r="P1251" s="11"/>
      <c r="Q1251" s="11"/>
    </row>
    <row r="1252" spans="1:17" ht="12.75" x14ac:dyDescent="0.2">
      <c r="A1252" s="5"/>
      <c r="B1252" s="9"/>
      <c r="C1252" s="9"/>
      <c r="P1252" s="11"/>
      <c r="Q1252" s="11"/>
    </row>
    <row r="1253" spans="1:17" ht="12.75" x14ac:dyDescent="0.2">
      <c r="A1253" s="5"/>
      <c r="B1253" s="9"/>
      <c r="C1253" s="9"/>
      <c r="P1253" s="11"/>
      <c r="Q1253" s="11"/>
    </row>
    <row r="1254" spans="1:17" ht="12.75" x14ac:dyDescent="0.2">
      <c r="A1254" s="5"/>
      <c r="B1254" s="9"/>
      <c r="C1254" s="9"/>
      <c r="P1254" s="11"/>
      <c r="Q1254" s="11"/>
    </row>
    <row r="1255" spans="1:17" ht="12.75" x14ac:dyDescent="0.2">
      <c r="A1255" s="5"/>
      <c r="B1255" s="9"/>
      <c r="C1255" s="9"/>
      <c r="P1255" s="11"/>
      <c r="Q1255" s="11"/>
    </row>
    <row r="1256" spans="1:17" ht="12.75" x14ac:dyDescent="0.2">
      <c r="A1256" s="5"/>
      <c r="B1256" s="9"/>
      <c r="C1256" s="9"/>
      <c r="P1256" s="11"/>
      <c r="Q1256" s="11"/>
    </row>
    <row r="1257" spans="1:17" ht="12.75" x14ac:dyDescent="0.2">
      <c r="A1257" s="5"/>
      <c r="B1257" s="9"/>
      <c r="C1257" s="9"/>
      <c r="P1257" s="11"/>
      <c r="Q1257" s="11"/>
    </row>
    <row r="1258" spans="1:17" ht="12.75" x14ac:dyDescent="0.2">
      <c r="A1258" s="5"/>
      <c r="B1258" s="9"/>
      <c r="C1258" s="9"/>
      <c r="P1258" s="11"/>
      <c r="Q1258" s="11"/>
    </row>
    <row r="1259" spans="1:17" ht="12.75" x14ac:dyDescent="0.2">
      <c r="A1259" s="5"/>
      <c r="B1259" s="9"/>
      <c r="C1259" s="9"/>
      <c r="P1259" s="11"/>
      <c r="Q1259" s="11"/>
    </row>
    <row r="1260" spans="1:17" ht="12.75" x14ac:dyDescent="0.2">
      <c r="A1260" s="5"/>
      <c r="B1260" s="9"/>
      <c r="C1260" s="9"/>
      <c r="P1260" s="11"/>
      <c r="Q1260" s="11"/>
    </row>
    <row r="1261" spans="1:17" ht="12.75" x14ac:dyDescent="0.2">
      <c r="A1261" s="5"/>
      <c r="B1261" s="9"/>
      <c r="C1261" s="9"/>
      <c r="P1261" s="11"/>
      <c r="Q1261" s="11"/>
    </row>
    <row r="1262" spans="1:17" ht="12.75" x14ac:dyDescent="0.2">
      <c r="A1262" s="5"/>
      <c r="B1262" s="9"/>
      <c r="C1262" s="9"/>
      <c r="P1262" s="11"/>
      <c r="Q1262" s="11"/>
    </row>
    <row r="1263" spans="1:17" ht="12.75" x14ac:dyDescent="0.2">
      <c r="A1263" s="5"/>
      <c r="B1263" s="9"/>
      <c r="C1263" s="9"/>
      <c r="P1263" s="11"/>
      <c r="Q1263" s="11"/>
    </row>
    <row r="1264" spans="1:17" ht="12.75" x14ac:dyDescent="0.2">
      <c r="A1264" s="5"/>
      <c r="B1264" s="9"/>
      <c r="C1264" s="9"/>
      <c r="P1264" s="11"/>
      <c r="Q1264" s="11"/>
    </row>
    <row r="1265" spans="1:17" ht="12.75" x14ac:dyDescent="0.2">
      <c r="A1265" s="5"/>
      <c r="B1265" s="9"/>
      <c r="C1265" s="9"/>
      <c r="P1265" s="11"/>
      <c r="Q1265" s="11"/>
    </row>
    <row r="1266" spans="1:17" ht="12.75" x14ac:dyDescent="0.2">
      <c r="A1266" s="5"/>
      <c r="B1266" s="9"/>
      <c r="C1266" s="9"/>
      <c r="P1266" s="11"/>
      <c r="Q1266" s="11"/>
    </row>
    <row r="1267" spans="1:17" ht="12.75" x14ac:dyDescent="0.2">
      <c r="A1267" s="5"/>
      <c r="B1267" s="9"/>
      <c r="C1267" s="9"/>
      <c r="P1267" s="11"/>
      <c r="Q1267" s="11"/>
    </row>
    <row r="1268" spans="1:17" ht="12.75" x14ac:dyDescent="0.2">
      <c r="A1268" s="5"/>
      <c r="B1268" s="9"/>
      <c r="C1268" s="9"/>
      <c r="P1268" s="11"/>
      <c r="Q1268" s="11"/>
    </row>
    <row r="1269" spans="1:17" ht="12.75" x14ac:dyDescent="0.2">
      <c r="A1269" s="5"/>
      <c r="B1269" s="9"/>
      <c r="C1269" s="9"/>
      <c r="P1269" s="11"/>
      <c r="Q1269" s="11"/>
    </row>
    <row r="1270" spans="1:17" ht="12.75" x14ac:dyDescent="0.2">
      <c r="A1270" s="5"/>
      <c r="B1270" s="9"/>
      <c r="C1270" s="9"/>
      <c r="P1270" s="11"/>
      <c r="Q1270" s="11"/>
    </row>
    <row r="1271" spans="1:17" ht="12.75" x14ac:dyDescent="0.2">
      <c r="A1271" s="5"/>
      <c r="B1271" s="9"/>
      <c r="C1271" s="9"/>
      <c r="P1271" s="11"/>
      <c r="Q1271" s="11"/>
    </row>
    <row r="1272" spans="1:17" ht="12.75" x14ac:dyDescent="0.2">
      <c r="A1272" s="5"/>
      <c r="B1272" s="9"/>
      <c r="C1272" s="9"/>
      <c r="P1272" s="11"/>
      <c r="Q1272" s="11"/>
    </row>
    <row r="1273" spans="1:17" ht="12.75" x14ac:dyDescent="0.2">
      <c r="A1273" s="5"/>
      <c r="B1273" s="9"/>
      <c r="C1273" s="9"/>
      <c r="P1273" s="11"/>
      <c r="Q1273" s="11"/>
    </row>
    <row r="1274" spans="1:17" ht="12.75" x14ac:dyDescent="0.2">
      <c r="A1274" s="5"/>
      <c r="B1274" s="9"/>
      <c r="C1274" s="9"/>
      <c r="P1274" s="11"/>
      <c r="Q1274" s="11"/>
    </row>
    <row r="1275" spans="1:17" ht="12.75" x14ac:dyDescent="0.2">
      <c r="A1275" s="5"/>
      <c r="B1275" s="9"/>
      <c r="C1275" s="9"/>
      <c r="P1275" s="11"/>
      <c r="Q1275" s="11"/>
    </row>
    <row r="1276" spans="1:17" ht="12.75" x14ac:dyDescent="0.2">
      <c r="A1276" s="5"/>
      <c r="B1276" s="9"/>
      <c r="C1276" s="9"/>
      <c r="P1276" s="11"/>
      <c r="Q1276" s="11"/>
    </row>
    <row r="1277" spans="1:17" ht="12.75" x14ac:dyDescent="0.2">
      <c r="A1277" s="5"/>
      <c r="B1277" s="9"/>
      <c r="C1277" s="9"/>
      <c r="P1277" s="11"/>
      <c r="Q1277" s="11"/>
    </row>
    <row r="1278" spans="1:17" ht="12.75" x14ac:dyDescent="0.2">
      <c r="A1278" s="5"/>
      <c r="B1278" s="9"/>
      <c r="C1278" s="9"/>
      <c r="P1278" s="11"/>
      <c r="Q1278" s="11"/>
    </row>
    <row r="1279" spans="1:17" ht="12.75" x14ac:dyDescent="0.2">
      <c r="A1279" s="5"/>
      <c r="B1279" s="9"/>
      <c r="C1279" s="9"/>
      <c r="P1279" s="11"/>
      <c r="Q1279" s="11"/>
    </row>
    <row r="1280" spans="1:17" ht="12.75" x14ac:dyDescent="0.2">
      <c r="A1280" s="5"/>
      <c r="B1280" s="9"/>
      <c r="C1280" s="9"/>
      <c r="P1280" s="11"/>
      <c r="Q1280" s="11"/>
    </row>
    <row r="1281" spans="1:17" ht="12.75" x14ac:dyDescent="0.2">
      <c r="A1281" s="5"/>
      <c r="B1281" s="9"/>
      <c r="C1281" s="9"/>
      <c r="P1281" s="11"/>
      <c r="Q1281" s="11"/>
    </row>
    <row r="1282" spans="1:17" ht="12.75" x14ac:dyDescent="0.2">
      <c r="A1282" s="5"/>
      <c r="B1282" s="9"/>
      <c r="C1282" s="9"/>
      <c r="P1282" s="11"/>
      <c r="Q1282" s="11"/>
    </row>
    <row r="1283" spans="1:17" ht="12.75" x14ac:dyDescent="0.2">
      <c r="A1283" s="5"/>
      <c r="B1283" s="9"/>
      <c r="C1283" s="9"/>
      <c r="P1283" s="11"/>
      <c r="Q1283" s="11"/>
    </row>
    <row r="1284" spans="1:17" ht="12.75" x14ac:dyDescent="0.2">
      <c r="A1284" s="5"/>
      <c r="B1284" s="9"/>
      <c r="C1284" s="9"/>
      <c r="P1284" s="11"/>
      <c r="Q1284" s="11"/>
    </row>
    <row r="1285" spans="1:17" ht="12.75" x14ac:dyDescent="0.2">
      <c r="A1285" s="5"/>
      <c r="B1285" s="9"/>
      <c r="C1285" s="9"/>
      <c r="P1285" s="11"/>
      <c r="Q1285" s="11"/>
    </row>
    <row r="1286" spans="1:17" ht="12.75" x14ac:dyDescent="0.2">
      <c r="A1286" s="5"/>
      <c r="B1286" s="9"/>
      <c r="C1286" s="9"/>
      <c r="P1286" s="11"/>
      <c r="Q1286" s="11"/>
    </row>
    <row r="1287" spans="1:17" ht="12.75" x14ac:dyDescent="0.2">
      <c r="A1287" s="5"/>
      <c r="B1287" s="9"/>
      <c r="C1287" s="9"/>
      <c r="P1287" s="11"/>
      <c r="Q1287" s="11"/>
    </row>
    <row r="1288" spans="1:17" ht="12.75" x14ac:dyDescent="0.2">
      <c r="A1288" s="5"/>
      <c r="B1288" s="9"/>
      <c r="C1288" s="9"/>
      <c r="P1288" s="11"/>
      <c r="Q1288" s="11"/>
    </row>
    <row r="1289" spans="1:17" ht="12.75" x14ac:dyDescent="0.2">
      <c r="A1289" s="5"/>
      <c r="B1289" s="9"/>
      <c r="C1289" s="9"/>
      <c r="P1289" s="11"/>
      <c r="Q1289" s="11"/>
    </row>
    <row r="1290" spans="1:17" ht="12.75" x14ac:dyDescent="0.2">
      <c r="A1290" s="5"/>
      <c r="B1290" s="9"/>
      <c r="C1290" s="9"/>
      <c r="P1290" s="11"/>
      <c r="Q1290" s="11"/>
    </row>
    <row r="1291" spans="1:17" ht="12.75" x14ac:dyDescent="0.2">
      <c r="A1291" s="5"/>
      <c r="B1291" s="9"/>
      <c r="C1291" s="9"/>
      <c r="P1291" s="11"/>
      <c r="Q1291" s="11"/>
    </row>
    <row r="1292" spans="1:17" ht="12.75" x14ac:dyDescent="0.2">
      <c r="A1292" s="5"/>
      <c r="B1292" s="9"/>
      <c r="C1292" s="9"/>
      <c r="P1292" s="11"/>
      <c r="Q1292" s="11"/>
    </row>
    <row r="1293" spans="1:17" ht="12.75" x14ac:dyDescent="0.2">
      <c r="A1293" s="5"/>
      <c r="B1293" s="9"/>
      <c r="C1293" s="9"/>
      <c r="P1293" s="11"/>
      <c r="Q1293" s="11"/>
    </row>
    <row r="1294" spans="1:17" ht="12.75" x14ac:dyDescent="0.2">
      <c r="A1294" s="5"/>
      <c r="B1294" s="9"/>
      <c r="C1294" s="9"/>
      <c r="P1294" s="11"/>
      <c r="Q1294" s="11"/>
    </row>
    <row r="1295" spans="1:17" ht="12.75" x14ac:dyDescent="0.2">
      <c r="A1295" s="5"/>
      <c r="B1295" s="9"/>
      <c r="C1295" s="9"/>
      <c r="P1295" s="11"/>
      <c r="Q1295" s="11"/>
    </row>
    <row r="1296" spans="1:17" ht="12.75" x14ac:dyDescent="0.2">
      <c r="A1296" s="5"/>
      <c r="B1296" s="9"/>
      <c r="C1296" s="9"/>
      <c r="P1296" s="11"/>
      <c r="Q1296" s="11"/>
    </row>
    <row r="1297" spans="1:17" ht="12.75" x14ac:dyDescent="0.2">
      <c r="A1297" s="5"/>
      <c r="B1297" s="9"/>
      <c r="C1297" s="9"/>
      <c r="P1297" s="11"/>
      <c r="Q1297" s="11"/>
    </row>
    <row r="1298" spans="1:17" ht="12.75" x14ac:dyDescent="0.2">
      <c r="A1298" s="5"/>
      <c r="B1298" s="9"/>
      <c r="C1298" s="9"/>
      <c r="P1298" s="11"/>
      <c r="Q1298" s="11"/>
    </row>
    <row r="1299" spans="1:17" ht="12.75" x14ac:dyDescent="0.2">
      <c r="A1299" s="5"/>
      <c r="B1299" s="9"/>
      <c r="C1299" s="9"/>
      <c r="P1299" s="11"/>
      <c r="Q1299" s="11"/>
    </row>
    <row r="1300" spans="1:17" ht="12.75" x14ac:dyDescent="0.2">
      <c r="A1300" s="5"/>
      <c r="B1300" s="9"/>
      <c r="C1300" s="9"/>
      <c r="P1300" s="11"/>
      <c r="Q1300" s="11"/>
    </row>
    <row r="1301" spans="1:17" ht="12.75" x14ac:dyDescent="0.2">
      <c r="A1301" s="5"/>
      <c r="B1301" s="9"/>
      <c r="C1301" s="9"/>
      <c r="P1301" s="11"/>
      <c r="Q1301" s="11"/>
    </row>
    <row r="1302" spans="1:17" ht="12.75" x14ac:dyDescent="0.2">
      <c r="A1302" s="5"/>
      <c r="B1302" s="9"/>
      <c r="C1302" s="9"/>
      <c r="P1302" s="11"/>
      <c r="Q1302" s="11"/>
    </row>
    <row r="1303" spans="1:17" ht="12.75" x14ac:dyDescent="0.2">
      <c r="A1303" s="5"/>
      <c r="B1303" s="9"/>
      <c r="C1303" s="9"/>
      <c r="P1303" s="11"/>
      <c r="Q1303" s="11"/>
    </row>
    <row r="1304" spans="1:17" ht="12.75" x14ac:dyDescent="0.2">
      <c r="A1304" s="5"/>
      <c r="B1304" s="9"/>
      <c r="C1304" s="9"/>
      <c r="P1304" s="11"/>
      <c r="Q1304" s="11"/>
    </row>
    <row r="1305" spans="1:17" ht="12.75" x14ac:dyDescent="0.2">
      <c r="A1305" s="5"/>
      <c r="B1305" s="9"/>
      <c r="C1305" s="9"/>
      <c r="P1305" s="11"/>
      <c r="Q1305" s="11"/>
    </row>
    <row r="1306" spans="1:17" ht="12.75" x14ac:dyDescent="0.2">
      <c r="A1306" s="5"/>
      <c r="B1306" s="9"/>
      <c r="C1306" s="9"/>
      <c r="P1306" s="11"/>
      <c r="Q1306" s="11"/>
    </row>
    <row r="1307" spans="1:17" ht="12.75" x14ac:dyDescent="0.2">
      <c r="A1307" s="5"/>
      <c r="B1307" s="9"/>
      <c r="C1307" s="9"/>
      <c r="P1307" s="11"/>
      <c r="Q1307" s="11"/>
    </row>
    <row r="1308" spans="1:17" ht="12.75" x14ac:dyDescent="0.2">
      <c r="A1308" s="5"/>
      <c r="B1308" s="9"/>
      <c r="C1308" s="9"/>
      <c r="P1308" s="11"/>
      <c r="Q1308" s="11"/>
    </row>
    <row r="1309" spans="1:17" ht="12.75" x14ac:dyDescent="0.2">
      <c r="A1309" s="5"/>
      <c r="B1309" s="9"/>
      <c r="C1309" s="9"/>
      <c r="P1309" s="11"/>
      <c r="Q1309" s="11"/>
    </row>
    <row r="1310" spans="1:17" ht="12.75" x14ac:dyDescent="0.2">
      <c r="A1310" s="5"/>
      <c r="B1310" s="9"/>
      <c r="C1310" s="9"/>
      <c r="P1310" s="11"/>
      <c r="Q1310" s="11"/>
    </row>
    <row r="1311" spans="1:17" ht="12.75" x14ac:dyDescent="0.2">
      <c r="A1311" s="5"/>
      <c r="B1311" s="9"/>
      <c r="C1311" s="9"/>
      <c r="P1311" s="11"/>
      <c r="Q1311" s="11"/>
    </row>
    <row r="1312" spans="1:17" ht="12.75" x14ac:dyDescent="0.2">
      <c r="A1312" s="5"/>
      <c r="B1312" s="9"/>
      <c r="C1312" s="9"/>
      <c r="P1312" s="11"/>
      <c r="Q1312" s="11"/>
    </row>
    <row r="1313" spans="1:17" ht="12.75" x14ac:dyDescent="0.2">
      <c r="A1313" s="5"/>
      <c r="B1313" s="9"/>
      <c r="C1313" s="9"/>
      <c r="P1313" s="11"/>
      <c r="Q1313" s="11"/>
    </row>
    <row r="1314" spans="1:17" ht="12.75" x14ac:dyDescent="0.2">
      <c r="A1314" s="5"/>
      <c r="B1314" s="9"/>
      <c r="C1314" s="9"/>
      <c r="P1314" s="11"/>
      <c r="Q1314" s="11"/>
    </row>
    <row r="1315" spans="1:17" ht="12.75" x14ac:dyDescent="0.2">
      <c r="A1315" s="5"/>
      <c r="B1315" s="9"/>
      <c r="C1315" s="9"/>
      <c r="P1315" s="11"/>
      <c r="Q1315" s="11"/>
    </row>
    <row r="1316" spans="1:17" ht="12.75" x14ac:dyDescent="0.2">
      <c r="A1316" s="5"/>
      <c r="B1316" s="9"/>
      <c r="C1316" s="9"/>
      <c r="P1316" s="11"/>
      <c r="Q1316" s="11"/>
    </row>
    <row r="1317" spans="1:17" ht="12.75" x14ac:dyDescent="0.2">
      <c r="A1317" s="5"/>
      <c r="B1317" s="9"/>
      <c r="C1317" s="9"/>
      <c r="P1317" s="11"/>
      <c r="Q1317" s="11"/>
    </row>
    <row r="1318" spans="1:17" ht="12.75" x14ac:dyDescent="0.2">
      <c r="A1318" s="5"/>
      <c r="B1318" s="9"/>
      <c r="C1318" s="9"/>
      <c r="P1318" s="11"/>
      <c r="Q1318" s="11"/>
    </row>
    <row r="1319" spans="1:17" ht="12.75" x14ac:dyDescent="0.2">
      <c r="A1319" s="5"/>
      <c r="B1319" s="9"/>
      <c r="C1319" s="9"/>
      <c r="P1319" s="11"/>
      <c r="Q1319" s="11"/>
    </row>
    <row r="1320" spans="1:17" ht="12.75" x14ac:dyDescent="0.2">
      <c r="A1320" s="5"/>
      <c r="B1320" s="9"/>
      <c r="C1320" s="9"/>
      <c r="P1320" s="11"/>
      <c r="Q1320" s="11"/>
    </row>
    <row r="1321" spans="1:17" ht="12.75" x14ac:dyDescent="0.2">
      <c r="A1321" s="5"/>
      <c r="B1321" s="9"/>
      <c r="C1321" s="9"/>
      <c r="P1321" s="11"/>
      <c r="Q1321" s="11"/>
    </row>
    <row r="1322" spans="1:17" ht="12.75" x14ac:dyDescent="0.2">
      <c r="A1322" s="5"/>
      <c r="B1322" s="9"/>
      <c r="C1322" s="9"/>
      <c r="P1322" s="11"/>
      <c r="Q1322" s="11"/>
    </row>
    <row r="1323" spans="1:17" ht="12.75" x14ac:dyDescent="0.2">
      <c r="A1323" s="5"/>
      <c r="B1323" s="9"/>
      <c r="C1323" s="9"/>
      <c r="P1323" s="11"/>
      <c r="Q1323" s="11"/>
    </row>
    <row r="1324" spans="1:17" ht="12.75" x14ac:dyDescent="0.2">
      <c r="A1324" s="5"/>
      <c r="B1324" s="9"/>
      <c r="C1324" s="9"/>
      <c r="P1324" s="11"/>
      <c r="Q1324" s="11"/>
    </row>
    <row r="1325" spans="1:17" ht="12.75" x14ac:dyDescent="0.2">
      <c r="A1325" s="5"/>
      <c r="B1325" s="9"/>
      <c r="C1325" s="9"/>
      <c r="P1325" s="11"/>
      <c r="Q1325" s="11"/>
    </row>
    <row r="1326" spans="1:17" ht="12.75" x14ac:dyDescent="0.2">
      <c r="A1326" s="5"/>
      <c r="B1326" s="9"/>
      <c r="C1326" s="9"/>
      <c r="P1326" s="11"/>
      <c r="Q1326" s="11"/>
    </row>
    <row r="1327" spans="1:17" ht="12.75" x14ac:dyDescent="0.2">
      <c r="A1327" s="5"/>
      <c r="B1327" s="9"/>
      <c r="C1327" s="9"/>
      <c r="P1327" s="11"/>
      <c r="Q1327" s="11"/>
    </row>
    <row r="1328" spans="1:17" ht="12.75" x14ac:dyDescent="0.2">
      <c r="A1328" s="5"/>
      <c r="B1328" s="9"/>
      <c r="C1328" s="9"/>
      <c r="P1328" s="11"/>
      <c r="Q1328" s="11"/>
    </row>
    <row r="1329" spans="1:17" ht="12.75" x14ac:dyDescent="0.2">
      <c r="A1329" s="5"/>
      <c r="B1329" s="9"/>
      <c r="C1329" s="9"/>
      <c r="P1329" s="11"/>
      <c r="Q1329" s="11"/>
    </row>
    <row r="1330" spans="1:17" ht="12.75" x14ac:dyDescent="0.2">
      <c r="A1330" s="5"/>
      <c r="B1330" s="9"/>
      <c r="C1330" s="9"/>
      <c r="P1330" s="11"/>
      <c r="Q1330" s="11"/>
    </row>
    <row r="1331" spans="1:17" ht="12.75" x14ac:dyDescent="0.2">
      <c r="A1331" s="5"/>
      <c r="B1331" s="9"/>
      <c r="C1331" s="9"/>
      <c r="P1331" s="11"/>
      <c r="Q1331" s="11"/>
    </row>
    <row r="1332" spans="1:17" ht="12.75" x14ac:dyDescent="0.2">
      <c r="A1332" s="5"/>
      <c r="B1332" s="9"/>
      <c r="C1332" s="9"/>
      <c r="P1332" s="11"/>
      <c r="Q1332" s="11"/>
    </row>
    <row r="1333" spans="1:17" ht="12.75" x14ac:dyDescent="0.2">
      <c r="A1333" s="5"/>
      <c r="B1333" s="9"/>
      <c r="C1333" s="9"/>
      <c r="P1333" s="11"/>
      <c r="Q1333" s="11"/>
    </row>
    <row r="1334" spans="1:17" ht="12.75" x14ac:dyDescent="0.2">
      <c r="A1334" s="5"/>
      <c r="B1334" s="9"/>
      <c r="C1334" s="9"/>
      <c r="P1334" s="11"/>
      <c r="Q1334" s="11"/>
    </row>
    <row r="1335" spans="1:17" ht="12.75" x14ac:dyDescent="0.2">
      <c r="A1335" s="5"/>
      <c r="B1335" s="9"/>
      <c r="C1335" s="9"/>
      <c r="P1335" s="11"/>
      <c r="Q1335" s="11"/>
    </row>
    <row r="1336" spans="1:17" ht="12.75" x14ac:dyDescent="0.2">
      <c r="A1336" s="5"/>
      <c r="B1336" s="9"/>
      <c r="C1336" s="9"/>
      <c r="P1336" s="11"/>
      <c r="Q1336" s="11"/>
    </row>
    <row r="1337" spans="1:17" ht="12.75" x14ac:dyDescent="0.2">
      <c r="A1337" s="5"/>
      <c r="B1337" s="9"/>
      <c r="C1337" s="9"/>
      <c r="P1337" s="11"/>
      <c r="Q1337" s="11"/>
    </row>
    <row r="1338" spans="1:17" ht="12.75" x14ac:dyDescent="0.2">
      <c r="A1338" s="5"/>
      <c r="B1338" s="9"/>
      <c r="C1338" s="9"/>
      <c r="P1338" s="11"/>
      <c r="Q1338" s="11"/>
    </row>
    <row r="1339" spans="1:17" ht="12.75" x14ac:dyDescent="0.2">
      <c r="A1339" s="5"/>
      <c r="B1339" s="9"/>
      <c r="C1339" s="9"/>
      <c r="P1339" s="11"/>
      <c r="Q1339" s="11"/>
    </row>
    <row r="1340" spans="1:17" ht="12.75" x14ac:dyDescent="0.2">
      <c r="A1340" s="5"/>
      <c r="B1340" s="9"/>
      <c r="C1340" s="9"/>
      <c r="P1340" s="11"/>
      <c r="Q1340" s="11"/>
    </row>
    <row r="1341" spans="1:17" ht="12.75" x14ac:dyDescent="0.2">
      <c r="A1341" s="5"/>
      <c r="B1341" s="9"/>
      <c r="C1341" s="9"/>
      <c r="P1341" s="11"/>
      <c r="Q1341" s="11"/>
    </row>
    <row r="1342" spans="1:17" ht="12.75" x14ac:dyDescent="0.2">
      <c r="A1342" s="5"/>
      <c r="B1342" s="9"/>
      <c r="C1342" s="9"/>
      <c r="P1342" s="11"/>
      <c r="Q1342" s="11"/>
    </row>
    <row r="1343" spans="1:17" ht="12.75" x14ac:dyDescent="0.2">
      <c r="A1343" s="5"/>
      <c r="B1343" s="9"/>
      <c r="C1343" s="9"/>
      <c r="P1343" s="11"/>
      <c r="Q1343" s="11"/>
    </row>
    <row r="1344" spans="1:17" ht="12.75" x14ac:dyDescent="0.2">
      <c r="A1344" s="5"/>
      <c r="B1344" s="9"/>
      <c r="C1344" s="9"/>
      <c r="P1344" s="11"/>
      <c r="Q1344" s="11"/>
    </row>
    <row r="1345" spans="1:17" ht="12.75" x14ac:dyDescent="0.2">
      <c r="A1345" s="5"/>
      <c r="B1345" s="9"/>
      <c r="C1345" s="9"/>
      <c r="P1345" s="11"/>
      <c r="Q1345" s="11"/>
    </row>
    <row r="1346" spans="1:17" ht="12.75" x14ac:dyDescent="0.2">
      <c r="A1346" s="5"/>
      <c r="B1346" s="9"/>
      <c r="C1346" s="9"/>
      <c r="P1346" s="11"/>
      <c r="Q1346" s="11"/>
    </row>
    <row r="1347" spans="1:17" ht="12.75" x14ac:dyDescent="0.2">
      <c r="A1347" s="5"/>
      <c r="B1347" s="9"/>
      <c r="C1347" s="9"/>
      <c r="P1347" s="11"/>
      <c r="Q1347" s="11"/>
    </row>
    <row r="1348" spans="1:17" ht="12.75" x14ac:dyDescent="0.2">
      <c r="A1348" s="5"/>
      <c r="B1348" s="9"/>
      <c r="C1348" s="9"/>
      <c r="P1348" s="11"/>
      <c r="Q1348" s="11"/>
    </row>
    <row r="1349" spans="1:17" ht="12.75" x14ac:dyDescent="0.2">
      <c r="A1349" s="5"/>
      <c r="B1349" s="9"/>
      <c r="C1349" s="9"/>
      <c r="P1349" s="11"/>
      <c r="Q1349" s="11"/>
    </row>
    <row r="1350" spans="1:17" ht="12.75" x14ac:dyDescent="0.2">
      <c r="A1350" s="5"/>
      <c r="B1350" s="9"/>
      <c r="C1350" s="9"/>
      <c r="P1350" s="11"/>
      <c r="Q1350" s="11"/>
    </row>
    <row r="1351" spans="1:17" ht="12.75" x14ac:dyDescent="0.2">
      <c r="A1351" s="5"/>
      <c r="B1351" s="9"/>
      <c r="C1351" s="9"/>
      <c r="P1351" s="11"/>
      <c r="Q1351" s="11"/>
    </row>
    <row r="1352" spans="1:17" ht="12.75" x14ac:dyDescent="0.2">
      <c r="A1352" s="5"/>
      <c r="B1352" s="9"/>
      <c r="C1352" s="9"/>
      <c r="P1352" s="11"/>
      <c r="Q1352" s="11"/>
    </row>
    <row r="1353" spans="1:17" ht="12.75" x14ac:dyDescent="0.2">
      <c r="A1353" s="5"/>
      <c r="B1353" s="9"/>
      <c r="C1353" s="9"/>
      <c r="P1353" s="11"/>
      <c r="Q1353" s="11"/>
    </row>
    <row r="1354" spans="1:17" ht="12.75" x14ac:dyDescent="0.2">
      <c r="A1354" s="5"/>
      <c r="B1354" s="9"/>
      <c r="C1354" s="9"/>
      <c r="P1354" s="11"/>
      <c r="Q1354" s="11"/>
    </row>
    <row r="1355" spans="1:17" ht="12.75" x14ac:dyDescent="0.2">
      <c r="A1355" s="5"/>
      <c r="B1355" s="9"/>
      <c r="C1355" s="9"/>
      <c r="P1355" s="11"/>
      <c r="Q1355" s="11"/>
    </row>
    <row r="1356" spans="1:17" ht="12.75" x14ac:dyDescent="0.2">
      <c r="A1356" s="5"/>
      <c r="B1356" s="9"/>
      <c r="C1356" s="9"/>
      <c r="P1356" s="11"/>
      <c r="Q1356" s="11"/>
    </row>
    <row r="1357" spans="1:17" ht="12.75" x14ac:dyDescent="0.2">
      <c r="A1357" s="5"/>
      <c r="B1357" s="9"/>
      <c r="C1357" s="9"/>
      <c r="P1357" s="11"/>
      <c r="Q1357" s="11"/>
    </row>
    <row r="1358" spans="1:17" ht="12.75" x14ac:dyDescent="0.2">
      <c r="A1358" s="5"/>
      <c r="B1358" s="9"/>
      <c r="C1358" s="9"/>
      <c r="P1358" s="11"/>
      <c r="Q1358" s="11"/>
    </row>
    <row r="1359" spans="1:17" ht="12.75" x14ac:dyDescent="0.2">
      <c r="A1359" s="5"/>
      <c r="B1359" s="9"/>
      <c r="C1359" s="9"/>
      <c r="P1359" s="11"/>
      <c r="Q1359" s="11"/>
    </row>
    <row r="1360" spans="1:17" ht="12.75" x14ac:dyDescent="0.2">
      <c r="A1360" s="5"/>
      <c r="B1360" s="9"/>
      <c r="C1360" s="9"/>
      <c r="P1360" s="11"/>
      <c r="Q1360" s="11"/>
    </row>
    <row r="1361" spans="1:17" ht="12.75" x14ac:dyDescent="0.2">
      <c r="A1361" s="5"/>
      <c r="B1361" s="9"/>
      <c r="C1361" s="9"/>
      <c r="P1361" s="11"/>
      <c r="Q1361" s="11"/>
    </row>
    <row r="1362" spans="1:17" ht="12.75" x14ac:dyDescent="0.2">
      <c r="A1362" s="5"/>
      <c r="B1362" s="9"/>
      <c r="C1362" s="9"/>
      <c r="P1362" s="11"/>
      <c r="Q1362" s="11"/>
    </row>
    <row r="1363" spans="1:17" ht="12.75" x14ac:dyDescent="0.2">
      <c r="A1363" s="5"/>
      <c r="B1363" s="9"/>
      <c r="C1363" s="9"/>
      <c r="P1363" s="11"/>
      <c r="Q1363" s="11"/>
    </row>
    <row r="1364" spans="1:17" ht="12.75" x14ac:dyDescent="0.2">
      <c r="A1364" s="5"/>
      <c r="B1364" s="9"/>
      <c r="C1364" s="9"/>
      <c r="P1364" s="11"/>
      <c r="Q1364" s="11"/>
    </row>
    <row r="1365" spans="1:17" ht="12.75" x14ac:dyDescent="0.2">
      <c r="A1365" s="5"/>
      <c r="B1365" s="9"/>
      <c r="C1365" s="9"/>
      <c r="P1365" s="11"/>
      <c r="Q1365" s="11"/>
    </row>
    <row r="1366" spans="1:17" ht="12.75" x14ac:dyDescent="0.2">
      <c r="A1366" s="5"/>
      <c r="B1366" s="9"/>
      <c r="C1366" s="9"/>
      <c r="P1366" s="11"/>
      <c r="Q1366" s="11"/>
    </row>
    <row r="1367" spans="1:17" ht="12.75" x14ac:dyDescent="0.2">
      <c r="A1367" s="5"/>
      <c r="B1367" s="9"/>
      <c r="C1367" s="9"/>
      <c r="P1367" s="11"/>
      <c r="Q1367" s="11"/>
    </row>
    <row r="1368" spans="1:17" ht="12.75" x14ac:dyDescent="0.2">
      <c r="A1368" s="5"/>
      <c r="B1368" s="9"/>
      <c r="C1368" s="9"/>
      <c r="P1368" s="11"/>
      <c r="Q1368" s="11"/>
    </row>
    <row r="1369" spans="1:17" ht="12.75" x14ac:dyDescent="0.2">
      <c r="A1369" s="5"/>
      <c r="B1369" s="9"/>
      <c r="C1369" s="9"/>
      <c r="P1369" s="11"/>
      <c r="Q1369" s="11"/>
    </row>
    <row r="1370" spans="1:17" ht="12.75" x14ac:dyDescent="0.2">
      <c r="A1370" s="5"/>
      <c r="B1370" s="9"/>
      <c r="C1370" s="9"/>
      <c r="P1370" s="11"/>
      <c r="Q1370" s="11"/>
    </row>
    <row r="1371" spans="1:17" ht="12.75" x14ac:dyDescent="0.2">
      <c r="A1371" s="5"/>
      <c r="B1371" s="9"/>
      <c r="C1371" s="9"/>
      <c r="P1371" s="11"/>
      <c r="Q1371" s="11"/>
    </row>
    <row r="1372" spans="1:17" ht="12.75" x14ac:dyDescent="0.2">
      <c r="A1372" s="5"/>
      <c r="B1372" s="9"/>
      <c r="C1372" s="9"/>
      <c r="P1372" s="11"/>
      <c r="Q1372" s="11"/>
    </row>
    <row r="1373" spans="1:17" ht="12.75" x14ac:dyDescent="0.2">
      <c r="A1373" s="5"/>
      <c r="B1373" s="9"/>
      <c r="C1373" s="9"/>
      <c r="P1373" s="11"/>
      <c r="Q1373" s="11"/>
    </row>
    <row r="1374" spans="1:17" ht="12.75" x14ac:dyDescent="0.2">
      <c r="A1374" s="5"/>
      <c r="B1374" s="9"/>
      <c r="C1374" s="9"/>
      <c r="P1374" s="11"/>
      <c r="Q1374" s="11"/>
    </row>
    <row r="1375" spans="1:17" ht="12.75" x14ac:dyDescent="0.2">
      <c r="A1375" s="5"/>
      <c r="B1375" s="9"/>
      <c r="C1375" s="9"/>
      <c r="P1375" s="11"/>
      <c r="Q1375" s="11"/>
    </row>
    <row r="1376" spans="1:17" ht="12.75" x14ac:dyDescent="0.2">
      <c r="A1376" s="5"/>
      <c r="B1376" s="9"/>
      <c r="C1376" s="9"/>
      <c r="P1376" s="11"/>
      <c r="Q1376" s="11"/>
    </row>
    <row r="1377" spans="1:17" ht="12.75" x14ac:dyDescent="0.2">
      <c r="A1377" s="5"/>
      <c r="B1377" s="9"/>
      <c r="C1377" s="9"/>
      <c r="P1377" s="11"/>
      <c r="Q1377" s="11"/>
    </row>
    <row r="1378" spans="1:17" ht="12.75" x14ac:dyDescent="0.2">
      <c r="A1378" s="5"/>
      <c r="B1378" s="9"/>
      <c r="C1378" s="9"/>
      <c r="P1378" s="11"/>
      <c r="Q1378" s="11"/>
    </row>
    <row r="1379" spans="1:17" ht="12.75" x14ac:dyDescent="0.2">
      <c r="A1379" s="5"/>
      <c r="B1379" s="9"/>
      <c r="C1379" s="9"/>
      <c r="P1379" s="11"/>
      <c r="Q1379" s="11"/>
    </row>
    <row r="1380" spans="1:17" ht="12.75" x14ac:dyDescent="0.2">
      <c r="A1380" s="5"/>
      <c r="B1380" s="9"/>
      <c r="C1380" s="9"/>
      <c r="P1380" s="11"/>
      <c r="Q1380" s="11"/>
    </row>
    <row r="1381" spans="1:17" ht="12.75" x14ac:dyDescent="0.2">
      <c r="A1381" s="5"/>
      <c r="B1381" s="9"/>
      <c r="C1381" s="9"/>
      <c r="P1381" s="11"/>
      <c r="Q1381" s="11"/>
    </row>
    <row r="1382" spans="1:17" ht="12.75" x14ac:dyDescent="0.2">
      <c r="A1382" s="5"/>
      <c r="B1382" s="9"/>
      <c r="C1382" s="9"/>
      <c r="P1382" s="11"/>
      <c r="Q1382" s="11"/>
    </row>
    <row r="1383" spans="1:17" ht="12.75" x14ac:dyDescent="0.2">
      <c r="A1383" s="5"/>
      <c r="B1383" s="9"/>
      <c r="C1383" s="9"/>
      <c r="P1383" s="11"/>
      <c r="Q1383" s="11"/>
    </row>
    <row r="1384" spans="1:17" ht="12.75" x14ac:dyDescent="0.2">
      <c r="A1384" s="5"/>
      <c r="B1384" s="9"/>
      <c r="C1384" s="9"/>
      <c r="P1384" s="11"/>
      <c r="Q1384" s="11"/>
    </row>
    <row r="1385" spans="1:17" ht="12.75" x14ac:dyDescent="0.2">
      <c r="A1385" s="5"/>
      <c r="B1385" s="9"/>
      <c r="C1385" s="9"/>
      <c r="P1385" s="11"/>
      <c r="Q1385" s="11"/>
    </row>
    <row r="1386" spans="1:17" ht="12.75" x14ac:dyDescent="0.2">
      <c r="A1386" s="5"/>
      <c r="B1386" s="9"/>
      <c r="C1386" s="9"/>
      <c r="P1386" s="11"/>
      <c r="Q1386" s="11"/>
    </row>
    <row r="1387" spans="1:17" ht="12.75" x14ac:dyDescent="0.2">
      <c r="A1387" s="5"/>
      <c r="B1387" s="9"/>
      <c r="C1387" s="9"/>
      <c r="P1387" s="11"/>
      <c r="Q1387" s="11"/>
    </row>
    <row r="1388" spans="1:17" ht="12.75" x14ac:dyDescent="0.2">
      <c r="A1388" s="5"/>
      <c r="B1388" s="9"/>
      <c r="C1388" s="9"/>
      <c r="P1388" s="11"/>
      <c r="Q1388" s="11"/>
    </row>
    <row r="1389" spans="1:17" ht="12.75" x14ac:dyDescent="0.2">
      <c r="A1389" s="5"/>
      <c r="B1389" s="9"/>
      <c r="C1389" s="9"/>
      <c r="P1389" s="11"/>
      <c r="Q1389" s="11"/>
    </row>
    <row r="1390" spans="1:17" ht="12.75" x14ac:dyDescent="0.2">
      <c r="A1390" s="5"/>
      <c r="B1390" s="9"/>
      <c r="C1390" s="9"/>
      <c r="P1390" s="11"/>
      <c r="Q1390" s="11"/>
    </row>
    <row r="1391" spans="1:17" ht="12.75" x14ac:dyDescent="0.2">
      <c r="A1391" s="5"/>
      <c r="B1391" s="9"/>
      <c r="C1391" s="9"/>
      <c r="P1391" s="11"/>
      <c r="Q1391" s="11"/>
    </row>
    <row r="1392" spans="1:17" ht="12.75" x14ac:dyDescent="0.2">
      <c r="A1392" s="5"/>
      <c r="B1392" s="9"/>
      <c r="C1392" s="9"/>
      <c r="P1392" s="11"/>
      <c r="Q1392" s="11"/>
    </row>
    <row r="1393" spans="1:17" ht="12.75" x14ac:dyDescent="0.2">
      <c r="A1393" s="5"/>
      <c r="B1393" s="9"/>
      <c r="C1393" s="9"/>
      <c r="P1393" s="11"/>
      <c r="Q1393" s="11"/>
    </row>
    <row r="1394" spans="1:17" ht="12.75" x14ac:dyDescent="0.2">
      <c r="A1394" s="5"/>
      <c r="B1394" s="9"/>
      <c r="C1394" s="9"/>
      <c r="P1394" s="11"/>
      <c r="Q1394" s="11"/>
    </row>
    <row r="1395" spans="1:17" ht="12.75" x14ac:dyDescent="0.2">
      <c r="A1395" s="5"/>
      <c r="B1395" s="9"/>
      <c r="C1395" s="9"/>
      <c r="P1395" s="11"/>
      <c r="Q1395" s="11"/>
    </row>
    <row r="1396" spans="1:17" ht="12.75" x14ac:dyDescent="0.2">
      <c r="A1396" s="5"/>
      <c r="B1396" s="9"/>
      <c r="C1396" s="9"/>
      <c r="P1396" s="11"/>
      <c r="Q1396" s="11"/>
    </row>
    <row r="1397" spans="1:17" ht="12.75" x14ac:dyDescent="0.2">
      <c r="A1397" s="5"/>
      <c r="B1397" s="9"/>
      <c r="C1397" s="9"/>
      <c r="P1397" s="11"/>
      <c r="Q1397" s="11"/>
    </row>
    <row r="1398" spans="1:17" ht="12.75" x14ac:dyDescent="0.2">
      <c r="A1398" s="5"/>
      <c r="B1398" s="9"/>
      <c r="C1398" s="9"/>
      <c r="P1398" s="11"/>
      <c r="Q1398" s="11"/>
    </row>
    <row r="1399" spans="1:17" ht="12.75" x14ac:dyDescent="0.2">
      <c r="A1399" s="5"/>
      <c r="B1399" s="9"/>
      <c r="C1399" s="9"/>
      <c r="P1399" s="11"/>
      <c r="Q1399" s="11"/>
    </row>
    <row r="1400" spans="1:17" ht="12.75" x14ac:dyDescent="0.2">
      <c r="A1400" s="5"/>
      <c r="B1400" s="9"/>
      <c r="C1400" s="9"/>
      <c r="P1400" s="11"/>
      <c r="Q1400" s="11"/>
    </row>
    <row r="1401" spans="1:17" ht="12.75" x14ac:dyDescent="0.2">
      <c r="A1401" s="5"/>
      <c r="B1401" s="9"/>
      <c r="C1401" s="9"/>
      <c r="P1401" s="11"/>
      <c r="Q1401" s="11"/>
    </row>
    <row r="1402" spans="1:17" ht="12.75" x14ac:dyDescent="0.2">
      <c r="A1402" s="5"/>
      <c r="B1402" s="9"/>
      <c r="C1402" s="9"/>
      <c r="P1402" s="11"/>
      <c r="Q1402" s="11"/>
    </row>
    <row r="1403" spans="1:17" ht="12.75" x14ac:dyDescent="0.2">
      <c r="A1403" s="5"/>
      <c r="B1403" s="9"/>
      <c r="C1403" s="9"/>
      <c r="P1403" s="11"/>
      <c r="Q1403" s="11"/>
    </row>
    <row r="1404" spans="1:17" ht="12.75" x14ac:dyDescent="0.2">
      <c r="A1404" s="5"/>
      <c r="B1404" s="9"/>
      <c r="C1404" s="9"/>
      <c r="P1404" s="11"/>
      <c r="Q1404" s="11"/>
    </row>
    <row r="1405" spans="1:17" ht="12.75" x14ac:dyDescent="0.2">
      <c r="A1405" s="5"/>
      <c r="B1405" s="9"/>
      <c r="C1405" s="9"/>
      <c r="P1405" s="11"/>
      <c r="Q1405" s="11"/>
    </row>
    <row r="1406" spans="1:17" ht="12.75" x14ac:dyDescent="0.2">
      <c r="A1406" s="5"/>
      <c r="B1406" s="9"/>
      <c r="C1406" s="9"/>
      <c r="P1406" s="11"/>
      <c r="Q1406" s="11"/>
    </row>
    <row r="1407" spans="1:17" ht="12.75" x14ac:dyDescent="0.2">
      <c r="A1407" s="5"/>
      <c r="B1407" s="9"/>
      <c r="C1407" s="9"/>
      <c r="P1407" s="11"/>
      <c r="Q1407" s="11"/>
    </row>
    <row r="1408" spans="1:17" ht="12.75" x14ac:dyDescent="0.2">
      <c r="A1408" s="5"/>
      <c r="B1408" s="9"/>
      <c r="C1408" s="9"/>
      <c r="P1408" s="11"/>
      <c r="Q1408" s="11"/>
    </row>
    <row r="1409" spans="1:17" ht="12.75" x14ac:dyDescent="0.2">
      <c r="A1409" s="5"/>
      <c r="B1409" s="9"/>
      <c r="C1409" s="9"/>
      <c r="P1409" s="11"/>
      <c r="Q1409" s="11"/>
    </row>
    <row r="1410" spans="1:17" ht="12.75" x14ac:dyDescent="0.2">
      <c r="A1410" s="5"/>
      <c r="B1410" s="9"/>
      <c r="C1410" s="9"/>
      <c r="P1410" s="11"/>
      <c r="Q1410" s="11"/>
    </row>
    <row r="1411" spans="1:17" ht="12.75" x14ac:dyDescent="0.2">
      <c r="A1411" s="5"/>
      <c r="B1411" s="9"/>
      <c r="C1411" s="9"/>
      <c r="P1411" s="11"/>
      <c r="Q1411" s="11"/>
    </row>
    <row r="1412" spans="1:17" ht="12.75" x14ac:dyDescent="0.2">
      <c r="A1412" s="5"/>
      <c r="B1412" s="9"/>
      <c r="C1412" s="9"/>
      <c r="P1412" s="11"/>
      <c r="Q1412" s="11"/>
    </row>
    <row r="1413" spans="1:17" ht="12.75" x14ac:dyDescent="0.2">
      <c r="A1413" s="5"/>
      <c r="B1413" s="9"/>
      <c r="C1413" s="9"/>
      <c r="P1413" s="11"/>
      <c r="Q1413" s="11"/>
    </row>
    <row r="1414" spans="1:17" ht="12.75" x14ac:dyDescent="0.2">
      <c r="A1414" s="5"/>
      <c r="B1414" s="9"/>
      <c r="C1414" s="9"/>
      <c r="P1414" s="11"/>
      <c r="Q1414" s="11"/>
    </row>
    <row r="1415" spans="1:17" ht="12.75" x14ac:dyDescent="0.2">
      <c r="A1415" s="5"/>
      <c r="B1415" s="9"/>
      <c r="C1415" s="9"/>
      <c r="P1415" s="11"/>
      <c r="Q1415" s="11"/>
    </row>
    <row r="1416" spans="1:17" ht="12.75" x14ac:dyDescent="0.2">
      <c r="A1416" s="5"/>
      <c r="B1416" s="9"/>
      <c r="C1416" s="9"/>
      <c r="P1416" s="11"/>
      <c r="Q1416" s="11"/>
    </row>
    <row r="1417" spans="1:17" ht="12.75" x14ac:dyDescent="0.2">
      <c r="A1417" s="5"/>
      <c r="B1417" s="9"/>
      <c r="C1417" s="9"/>
      <c r="P1417" s="11"/>
      <c r="Q1417" s="11"/>
    </row>
    <row r="1418" spans="1:17" ht="12.75" x14ac:dyDescent="0.2">
      <c r="A1418" s="5"/>
      <c r="B1418" s="9"/>
      <c r="C1418" s="9"/>
      <c r="P1418" s="11"/>
      <c r="Q1418" s="11"/>
    </row>
    <row r="1419" spans="1:17" ht="12.75" x14ac:dyDescent="0.2">
      <c r="A1419" s="5"/>
      <c r="B1419" s="9"/>
      <c r="C1419" s="9"/>
      <c r="P1419" s="11"/>
      <c r="Q1419" s="11"/>
    </row>
    <row r="1420" spans="1:17" ht="12.75" x14ac:dyDescent="0.2">
      <c r="A1420" s="5"/>
      <c r="B1420" s="9"/>
      <c r="C1420" s="9"/>
      <c r="P1420" s="11"/>
      <c r="Q1420" s="11"/>
    </row>
    <row r="1421" spans="1:17" ht="12.75" x14ac:dyDescent="0.2">
      <c r="A1421" s="5"/>
      <c r="B1421" s="9"/>
      <c r="C1421" s="9"/>
      <c r="P1421" s="11"/>
      <c r="Q1421" s="11"/>
    </row>
    <row r="1422" spans="1:17" ht="12.75" x14ac:dyDescent="0.2">
      <c r="A1422" s="5"/>
      <c r="B1422" s="9"/>
      <c r="C1422" s="9"/>
      <c r="P1422" s="11"/>
      <c r="Q1422" s="11"/>
    </row>
    <row r="1423" spans="1:17" ht="12.75" x14ac:dyDescent="0.2">
      <c r="A1423" s="5"/>
      <c r="B1423" s="9"/>
      <c r="C1423" s="9"/>
      <c r="P1423" s="11"/>
      <c r="Q1423" s="11"/>
    </row>
    <row r="1424" spans="1:17" ht="12.75" x14ac:dyDescent="0.2">
      <c r="A1424" s="5"/>
      <c r="B1424" s="9"/>
      <c r="C1424" s="9"/>
      <c r="P1424" s="11"/>
      <c r="Q1424" s="11"/>
    </row>
    <row r="1425" spans="1:17" ht="12.75" x14ac:dyDescent="0.2">
      <c r="A1425" s="5"/>
      <c r="B1425" s="9"/>
      <c r="C1425" s="9"/>
      <c r="P1425" s="11"/>
      <c r="Q1425" s="11"/>
    </row>
    <row r="1426" spans="1:17" ht="12.75" x14ac:dyDescent="0.2">
      <c r="A1426" s="5"/>
      <c r="B1426" s="9"/>
      <c r="C1426" s="9"/>
      <c r="P1426" s="11"/>
      <c r="Q1426" s="11"/>
    </row>
    <row r="1427" spans="1:17" ht="12.75" x14ac:dyDescent="0.2">
      <c r="A1427" s="5"/>
      <c r="B1427" s="9"/>
      <c r="C1427" s="9"/>
      <c r="P1427" s="11"/>
      <c r="Q1427" s="11"/>
    </row>
    <row r="1428" spans="1:17" ht="12.75" x14ac:dyDescent="0.2">
      <c r="A1428" s="5"/>
      <c r="B1428" s="9"/>
      <c r="C1428" s="9"/>
      <c r="P1428" s="11"/>
      <c r="Q1428" s="11"/>
    </row>
    <row r="1429" spans="1:17" ht="12.75" x14ac:dyDescent="0.2">
      <c r="A1429" s="5"/>
      <c r="B1429" s="9"/>
      <c r="C1429" s="9"/>
      <c r="P1429" s="11"/>
      <c r="Q1429" s="11"/>
    </row>
    <row r="1430" spans="1:17" ht="12.75" x14ac:dyDescent="0.2">
      <c r="A1430" s="5"/>
      <c r="B1430" s="9"/>
      <c r="C1430" s="9"/>
      <c r="P1430" s="11"/>
      <c r="Q1430" s="11"/>
    </row>
    <row r="1431" spans="1:17" ht="12.75" x14ac:dyDescent="0.2">
      <c r="A1431" s="5"/>
      <c r="B1431" s="9"/>
      <c r="C1431" s="9"/>
      <c r="P1431" s="11"/>
      <c r="Q1431" s="11"/>
    </row>
    <row r="1432" spans="1:17" ht="12.75" x14ac:dyDescent="0.2">
      <c r="A1432" s="5"/>
      <c r="B1432" s="9"/>
      <c r="C1432" s="9"/>
      <c r="P1432" s="11"/>
      <c r="Q1432" s="11"/>
    </row>
    <row r="1433" spans="1:17" ht="12.75" x14ac:dyDescent="0.2">
      <c r="A1433" s="5"/>
      <c r="B1433" s="9"/>
      <c r="C1433" s="9"/>
      <c r="P1433" s="11"/>
      <c r="Q1433" s="11"/>
    </row>
    <row r="1434" spans="1:17" ht="12.75" x14ac:dyDescent="0.2">
      <c r="A1434" s="5"/>
      <c r="B1434" s="9"/>
      <c r="C1434" s="9"/>
      <c r="P1434" s="11"/>
      <c r="Q1434" s="11"/>
    </row>
    <row r="1435" spans="1:17" ht="12.75" x14ac:dyDescent="0.2">
      <c r="A1435" s="5"/>
      <c r="B1435" s="9"/>
      <c r="C1435" s="9"/>
      <c r="P1435" s="11"/>
      <c r="Q1435" s="11"/>
    </row>
    <row r="1436" spans="1:17" ht="12.75" x14ac:dyDescent="0.2">
      <c r="A1436" s="5"/>
      <c r="B1436" s="9"/>
      <c r="C1436" s="9"/>
      <c r="P1436" s="11"/>
      <c r="Q1436" s="11"/>
    </row>
    <row r="1437" spans="1:17" ht="12.75" x14ac:dyDescent="0.2">
      <c r="A1437" s="5"/>
      <c r="B1437" s="9"/>
      <c r="C1437" s="9"/>
      <c r="P1437" s="11"/>
      <c r="Q1437" s="11"/>
    </row>
    <row r="1438" spans="1:17" ht="12.75" x14ac:dyDescent="0.2">
      <c r="A1438" s="5"/>
      <c r="B1438" s="9"/>
      <c r="C1438" s="9"/>
      <c r="P1438" s="11"/>
      <c r="Q1438" s="11"/>
    </row>
    <row r="1439" spans="1:17" ht="12.75" x14ac:dyDescent="0.2">
      <c r="A1439" s="5"/>
      <c r="B1439" s="9"/>
      <c r="C1439" s="9"/>
      <c r="P1439" s="11"/>
      <c r="Q1439" s="11"/>
    </row>
    <row r="1440" spans="1:17" ht="12.75" x14ac:dyDescent="0.2">
      <c r="A1440" s="5"/>
      <c r="B1440" s="9"/>
      <c r="C1440" s="9"/>
      <c r="P1440" s="11"/>
      <c r="Q1440" s="11"/>
    </row>
    <row r="1441" spans="1:17" ht="12.75" x14ac:dyDescent="0.2">
      <c r="A1441" s="5"/>
      <c r="B1441" s="9"/>
      <c r="C1441" s="9"/>
      <c r="P1441" s="11"/>
      <c r="Q1441" s="11"/>
    </row>
    <row r="1442" spans="1:17" ht="12.75" x14ac:dyDescent="0.2">
      <c r="A1442" s="5"/>
      <c r="B1442" s="9"/>
      <c r="C1442" s="9"/>
      <c r="P1442" s="11"/>
      <c r="Q1442" s="11"/>
    </row>
    <row r="1443" spans="1:17" ht="12.75" x14ac:dyDescent="0.2">
      <c r="A1443" s="5"/>
      <c r="B1443" s="9"/>
      <c r="C1443" s="9"/>
      <c r="P1443" s="11"/>
      <c r="Q1443" s="11"/>
    </row>
    <row r="1444" spans="1:17" ht="12.75" x14ac:dyDescent="0.2">
      <c r="A1444" s="5"/>
      <c r="B1444" s="9"/>
      <c r="C1444" s="9"/>
      <c r="P1444" s="11"/>
      <c r="Q1444" s="11"/>
    </row>
    <row r="1445" spans="1:17" ht="12.75" x14ac:dyDescent="0.2">
      <c r="A1445" s="5"/>
      <c r="B1445" s="9"/>
      <c r="C1445" s="9"/>
      <c r="P1445" s="11"/>
      <c r="Q1445" s="11"/>
    </row>
    <row r="1446" spans="1:17" ht="12.75" x14ac:dyDescent="0.2">
      <c r="A1446" s="5"/>
      <c r="B1446" s="9"/>
      <c r="C1446" s="9"/>
      <c r="P1446" s="11"/>
      <c r="Q1446" s="11"/>
    </row>
    <row r="1447" spans="1:17" ht="12.75" x14ac:dyDescent="0.2">
      <c r="A1447" s="5"/>
      <c r="B1447" s="9"/>
      <c r="C1447" s="9"/>
      <c r="P1447" s="11"/>
      <c r="Q1447" s="11"/>
    </row>
    <row r="1448" spans="1:17" ht="12.75" x14ac:dyDescent="0.2">
      <c r="A1448" s="5"/>
      <c r="B1448" s="9"/>
      <c r="C1448" s="9"/>
      <c r="P1448" s="11"/>
      <c r="Q1448" s="11"/>
    </row>
    <row r="1449" spans="1:17" ht="12.75" x14ac:dyDescent="0.2">
      <c r="A1449" s="5"/>
      <c r="B1449" s="9"/>
      <c r="C1449" s="9"/>
      <c r="P1449" s="11"/>
      <c r="Q1449" s="11"/>
    </row>
    <row r="1450" spans="1:17" ht="12.75" x14ac:dyDescent="0.2">
      <c r="A1450" s="5"/>
      <c r="B1450" s="9"/>
      <c r="C1450" s="9"/>
      <c r="P1450" s="11"/>
      <c r="Q1450" s="11"/>
    </row>
    <row r="1451" spans="1:17" ht="12.75" x14ac:dyDescent="0.2">
      <c r="A1451" s="5"/>
      <c r="B1451" s="9"/>
      <c r="C1451" s="9"/>
      <c r="P1451" s="11"/>
      <c r="Q1451" s="11"/>
    </row>
    <row r="1452" spans="1:17" ht="12.75" x14ac:dyDescent="0.2">
      <c r="A1452" s="5"/>
      <c r="B1452" s="9"/>
      <c r="C1452" s="9"/>
      <c r="P1452" s="11"/>
      <c r="Q1452" s="11"/>
    </row>
    <row r="1453" spans="1:17" ht="12.75" x14ac:dyDescent="0.2">
      <c r="A1453" s="5"/>
      <c r="B1453" s="9"/>
      <c r="C1453" s="9"/>
      <c r="P1453" s="11"/>
      <c r="Q1453" s="11"/>
    </row>
    <row r="1454" spans="1:17" ht="12.75" x14ac:dyDescent="0.2">
      <c r="A1454" s="5"/>
      <c r="B1454" s="9"/>
      <c r="C1454" s="9"/>
      <c r="P1454" s="11"/>
      <c r="Q1454" s="11"/>
    </row>
    <row r="1455" spans="1:17" ht="12.75" x14ac:dyDescent="0.2">
      <c r="A1455" s="5"/>
      <c r="B1455" s="9"/>
      <c r="C1455" s="9"/>
      <c r="P1455" s="11"/>
      <c r="Q1455" s="11"/>
    </row>
    <row r="1456" spans="1:17" ht="12.75" x14ac:dyDescent="0.2">
      <c r="A1456" s="5"/>
      <c r="B1456" s="9"/>
      <c r="C1456" s="9"/>
      <c r="P1456" s="11"/>
      <c r="Q1456" s="11"/>
    </row>
    <row r="1457" spans="1:17" ht="12.75" x14ac:dyDescent="0.2">
      <c r="A1457" s="5"/>
      <c r="B1457" s="9"/>
      <c r="C1457" s="9"/>
      <c r="P1457" s="11"/>
      <c r="Q1457" s="11"/>
    </row>
    <row r="1458" spans="1:17" ht="12.75" x14ac:dyDescent="0.2">
      <c r="A1458" s="5"/>
      <c r="B1458" s="9"/>
      <c r="C1458" s="9"/>
      <c r="P1458" s="11"/>
      <c r="Q1458" s="11"/>
    </row>
    <row r="1459" spans="1:17" ht="12.75" x14ac:dyDescent="0.2">
      <c r="A1459" s="5"/>
      <c r="B1459" s="9"/>
      <c r="C1459" s="9"/>
      <c r="P1459" s="11"/>
      <c r="Q1459" s="11"/>
    </row>
    <row r="1460" spans="1:17" ht="12.75" x14ac:dyDescent="0.2">
      <c r="A1460" s="5"/>
      <c r="B1460" s="9"/>
      <c r="C1460" s="9"/>
      <c r="P1460" s="11"/>
      <c r="Q1460" s="11"/>
    </row>
    <row r="1461" spans="1:17" ht="12.75" x14ac:dyDescent="0.2">
      <c r="A1461" s="5"/>
      <c r="B1461" s="9"/>
      <c r="C1461" s="9"/>
      <c r="P1461" s="11"/>
      <c r="Q1461" s="11"/>
    </row>
    <row r="1462" spans="1:17" ht="12.75" x14ac:dyDescent="0.2">
      <c r="A1462" s="5"/>
      <c r="B1462" s="9"/>
      <c r="C1462" s="9"/>
      <c r="P1462" s="11"/>
      <c r="Q1462" s="11"/>
    </row>
    <row r="1463" spans="1:17" ht="12.75" x14ac:dyDescent="0.2">
      <c r="A1463" s="5"/>
      <c r="B1463" s="9"/>
      <c r="C1463" s="9"/>
      <c r="P1463" s="11"/>
      <c r="Q1463" s="11"/>
    </row>
    <row r="1464" spans="1:17" ht="12.75" x14ac:dyDescent="0.2">
      <c r="A1464" s="5"/>
      <c r="B1464" s="9"/>
      <c r="C1464" s="9"/>
      <c r="P1464" s="11"/>
      <c r="Q1464" s="11"/>
    </row>
    <row r="1465" spans="1:17" ht="12.75" x14ac:dyDescent="0.2">
      <c r="A1465" s="5"/>
      <c r="B1465" s="9"/>
      <c r="C1465" s="9"/>
      <c r="P1465" s="11"/>
      <c r="Q1465" s="11"/>
    </row>
    <row r="1466" spans="1:17" ht="12.75" x14ac:dyDescent="0.2">
      <c r="A1466" s="5"/>
      <c r="B1466" s="9"/>
      <c r="C1466" s="9"/>
      <c r="P1466" s="11"/>
      <c r="Q1466" s="11"/>
    </row>
    <row r="1467" spans="1:17" ht="12.75" x14ac:dyDescent="0.2">
      <c r="A1467" s="5"/>
      <c r="B1467" s="9"/>
      <c r="C1467" s="9"/>
      <c r="P1467" s="11"/>
      <c r="Q1467" s="11"/>
    </row>
    <row r="1468" spans="1:17" ht="12.75" x14ac:dyDescent="0.2">
      <c r="A1468" s="5"/>
      <c r="B1468" s="9"/>
      <c r="C1468" s="9"/>
      <c r="P1468" s="11"/>
      <c r="Q1468" s="11"/>
    </row>
    <row r="1469" spans="1:17" ht="12.75" x14ac:dyDescent="0.2">
      <c r="A1469" s="5"/>
      <c r="B1469" s="9"/>
      <c r="C1469" s="9"/>
      <c r="P1469" s="11"/>
      <c r="Q1469" s="11"/>
    </row>
    <row r="1470" spans="1:17" ht="12.75" x14ac:dyDescent="0.2">
      <c r="A1470" s="5"/>
      <c r="B1470" s="9"/>
      <c r="C1470" s="9"/>
      <c r="P1470" s="11"/>
      <c r="Q1470" s="11"/>
    </row>
    <row r="1471" spans="1:17" ht="12.75" x14ac:dyDescent="0.2">
      <c r="A1471" s="5"/>
      <c r="B1471" s="9"/>
      <c r="C1471" s="9"/>
      <c r="P1471" s="11"/>
      <c r="Q1471" s="11"/>
    </row>
    <row r="1472" spans="1:17" ht="12.75" x14ac:dyDescent="0.2">
      <c r="A1472" s="5"/>
      <c r="B1472" s="9"/>
      <c r="C1472" s="9"/>
      <c r="P1472" s="11"/>
      <c r="Q1472" s="11"/>
    </row>
    <row r="1473" spans="1:17" ht="12.75" x14ac:dyDescent="0.2">
      <c r="A1473" s="5"/>
      <c r="B1473" s="9"/>
      <c r="C1473" s="9"/>
      <c r="P1473" s="11"/>
      <c r="Q1473" s="11"/>
    </row>
    <row r="1474" spans="1:17" ht="12.75" x14ac:dyDescent="0.2">
      <c r="A1474" s="5"/>
      <c r="B1474" s="9"/>
      <c r="C1474" s="9"/>
      <c r="P1474" s="11"/>
      <c r="Q1474" s="11"/>
    </row>
    <row r="1475" spans="1:17" ht="12.75" x14ac:dyDescent="0.2">
      <c r="A1475" s="5"/>
      <c r="B1475" s="9"/>
      <c r="C1475" s="9"/>
      <c r="P1475" s="11"/>
      <c r="Q1475" s="11"/>
    </row>
    <row r="1476" spans="1:17" ht="12.75" x14ac:dyDescent="0.2">
      <c r="A1476" s="5"/>
      <c r="B1476" s="9"/>
      <c r="C1476" s="9"/>
      <c r="P1476" s="11"/>
      <c r="Q1476" s="11"/>
    </row>
    <row r="1477" spans="1:17" ht="12.75" x14ac:dyDescent="0.2">
      <c r="A1477" s="5"/>
      <c r="B1477" s="9"/>
      <c r="C1477" s="9"/>
      <c r="P1477" s="11"/>
      <c r="Q1477" s="11"/>
    </row>
    <row r="1478" spans="1:17" ht="12.75" x14ac:dyDescent="0.2">
      <c r="A1478" s="5"/>
      <c r="B1478" s="9"/>
      <c r="C1478" s="9"/>
      <c r="P1478" s="11"/>
      <c r="Q1478" s="11"/>
    </row>
    <row r="1479" spans="1:17" ht="12.75" x14ac:dyDescent="0.2">
      <c r="A1479" s="5"/>
      <c r="B1479" s="9"/>
      <c r="C1479" s="9"/>
      <c r="P1479" s="11"/>
      <c r="Q1479" s="11"/>
    </row>
    <row r="1480" spans="1:17" ht="12.75" x14ac:dyDescent="0.2">
      <c r="A1480" s="5"/>
      <c r="B1480" s="9"/>
      <c r="C1480" s="9"/>
      <c r="P1480" s="11"/>
      <c r="Q1480" s="11"/>
    </row>
    <row r="1481" spans="1:17" ht="12.75" x14ac:dyDescent="0.2">
      <c r="A1481" s="5"/>
      <c r="B1481" s="9"/>
      <c r="C1481" s="9"/>
      <c r="P1481" s="11"/>
      <c r="Q1481" s="11"/>
    </row>
    <row r="1482" spans="1:17" ht="12.75" x14ac:dyDescent="0.2">
      <c r="A1482" s="5"/>
      <c r="B1482" s="9"/>
      <c r="C1482" s="9"/>
      <c r="P1482" s="11"/>
      <c r="Q1482" s="11"/>
    </row>
    <row r="1483" spans="1:17" ht="12.75" x14ac:dyDescent="0.2">
      <c r="A1483" s="5"/>
      <c r="B1483" s="9"/>
      <c r="C1483" s="9"/>
      <c r="P1483" s="11"/>
      <c r="Q1483" s="11"/>
    </row>
    <row r="1484" spans="1:17" ht="12.75" x14ac:dyDescent="0.2">
      <c r="A1484" s="5"/>
      <c r="B1484" s="9"/>
      <c r="C1484" s="9"/>
      <c r="P1484" s="11"/>
      <c r="Q1484" s="11"/>
    </row>
    <row r="1485" spans="1:17" ht="12.75" x14ac:dyDescent="0.2">
      <c r="A1485" s="5"/>
      <c r="B1485" s="9"/>
      <c r="C1485" s="9"/>
      <c r="P1485" s="11"/>
      <c r="Q1485" s="11"/>
    </row>
    <row r="1486" spans="1:17" ht="12.75" x14ac:dyDescent="0.2">
      <c r="A1486" s="5"/>
      <c r="B1486" s="9"/>
      <c r="C1486" s="9"/>
      <c r="P1486" s="11"/>
      <c r="Q1486" s="11"/>
    </row>
    <row r="1487" spans="1:17" ht="12.75" x14ac:dyDescent="0.2">
      <c r="A1487" s="5"/>
      <c r="B1487" s="9"/>
      <c r="C1487" s="9"/>
      <c r="P1487" s="11"/>
      <c r="Q1487" s="11"/>
    </row>
    <row r="1488" spans="1:17" ht="12.75" x14ac:dyDescent="0.2">
      <c r="A1488" s="5"/>
      <c r="B1488" s="9"/>
      <c r="C1488" s="9"/>
      <c r="P1488" s="11"/>
      <c r="Q1488" s="11"/>
    </row>
    <row r="1489" spans="1:17" ht="12.75" x14ac:dyDescent="0.2">
      <c r="A1489" s="5"/>
      <c r="B1489" s="9"/>
      <c r="C1489" s="9"/>
      <c r="P1489" s="11"/>
      <c r="Q1489" s="11"/>
    </row>
    <row r="1490" spans="1:17" ht="12.75" x14ac:dyDescent="0.2">
      <c r="A1490" s="5"/>
      <c r="B1490" s="9"/>
      <c r="C1490" s="9"/>
      <c r="P1490" s="11"/>
      <c r="Q1490" s="11"/>
    </row>
    <row r="1491" spans="1:17" ht="12.75" x14ac:dyDescent="0.2">
      <c r="A1491" s="5"/>
      <c r="B1491" s="9"/>
      <c r="C1491" s="9"/>
      <c r="P1491" s="11"/>
      <c r="Q1491" s="11"/>
    </row>
    <row r="1492" spans="1:17" ht="12.75" x14ac:dyDescent="0.2">
      <c r="A1492" s="5"/>
      <c r="B1492" s="9"/>
      <c r="C1492" s="9"/>
      <c r="P1492" s="11"/>
      <c r="Q1492" s="11"/>
    </row>
    <row r="1493" spans="1:17" ht="12.75" x14ac:dyDescent="0.2">
      <c r="A1493" s="5"/>
      <c r="B1493" s="9"/>
      <c r="C1493" s="9"/>
      <c r="P1493" s="11"/>
      <c r="Q1493" s="11"/>
    </row>
    <row r="1494" spans="1:17" ht="12.75" x14ac:dyDescent="0.2">
      <c r="A1494" s="5"/>
      <c r="B1494" s="9"/>
      <c r="C1494" s="9"/>
      <c r="P1494" s="11"/>
      <c r="Q1494" s="11"/>
    </row>
    <row r="1495" spans="1:17" ht="12.75" x14ac:dyDescent="0.2">
      <c r="A1495" s="5"/>
      <c r="B1495" s="9"/>
      <c r="C1495" s="9"/>
      <c r="P1495" s="11"/>
      <c r="Q1495" s="11"/>
    </row>
    <row r="1496" spans="1:17" ht="12.75" x14ac:dyDescent="0.2">
      <c r="A1496" s="5"/>
      <c r="B1496" s="9"/>
      <c r="C1496" s="9"/>
      <c r="P1496" s="11"/>
      <c r="Q1496" s="11"/>
    </row>
    <row r="1497" spans="1:17" ht="12.75" x14ac:dyDescent="0.2">
      <c r="A1497" s="5"/>
      <c r="B1497" s="9"/>
      <c r="C1497" s="9"/>
      <c r="P1497" s="11"/>
      <c r="Q1497" s="11"/>
    </row>
    <row r="1498" spans="1:17" ht="12.75" x14ac:dyDescent="0.2">
      <c r="A1498" s="5"/>
      <c r="B1498" s="9"/>
      <c r="C1498" s="9"/>
      <c r="P1498" s="11"/>
      <c r="Q1498" s="11"/>
    </row>
    <row r="1499" spans="1:17" ht="12.75" x14ac:dyDescent="0.2">
      <c r="A1499" s="5"/>
      <c r="B1499" s="9"/>
      <c r="C1499" s="9"/>
      <c r="P1499" s="11"/>
      <c r="Q1499" s="11"/>
    </row>
    <row r="1500" spans="1:17" ht="12.75" x14ac:dyDescent="0.2">
      <c r="A1500" s="5"/>
      <c r="B1500" s="9"/>
      <c r="C1500" s="9"/>
      <c r="P1500" s="11"/>
      <c r="Q1500" s="11"/>
    </row>
    <row r="1501" spans="1:17" ht="12.75" x14ac:dyDescent="0.2">
      <c r="A1501" s="5"/>
      <c r="B1501" s="9"/>
      <c r="C1501" s="9"/>
      <c r="P1501" s="11"/>
      <c r="Q1501" s="11"/>
    </row>
    <row r="1502" spans="1:17" ht="12.75" x14ac:dyDescent="0.2">
      <c r="A1502" s="5"/>
      <c r="B1502" s="9"/>
      <c r="C1502" s="9"/>
      <c r="P1502" s="11"/>
      <c r="Q1502" s="11"/>
    </row>
    <row r="1503" spans="1:17" ht="12.75" x14ac:dyDescent="0.2">
      <c r="A1503" s="5"/>
      <c r="B1503" s="9"/>
      <c r="C1503" s="9"/>
      <c r="P1503" s="11"/>
      <c r="Q1503" s="11"/>
    </row>
    <row r="1504" spans="1:17" ht="12.75" x14ac:dyDescent="0.2">
      <c r="A1504" s="5"/>
      <c r="B1504" s="9"/>
      <c r="C1504" s="9"/>
      <c r="P1504" s="11"/>
      <c r="Q1504" s="11"/>
    </row>
    <row r="1505" spans="1:17" ht="12.75" x14ac:dyDescent="0.2">
      <c r="A1505" s="5"/>
      <c r="B1505" s="9"/>
      <c r="C1505" s="9"/>
      <c r="P1505" s="11"/>
      <c r="Q1505" s="11"/>
    </row>
    <row r="1506" spans="1:17" ht="12.75" x14ac:dyDescent="0.2">
      <c r="A1506" s="5"/>
      <c r="B1506" s="9"/>
      <c r="C1506" s="9"/>
      <c r="P1506" s="11"/>
      <c r="Q1506" s="11"/>
    </row>
    <row r="1507" spans="1:17" ht="12.75" x14ac:dyDescent="0.2">
      <c r="A1507" s="5"/>
      <c r="B1507" s="9"/>
      <c r="C1507" s="9"/>
      <c r="P1507" s="11"/>
      <c r="Q1507" s="11"/>
    </row>
    <row r="1508" spans="1:17" ht="12.75" x14ac:dyDescent="0.2">
      <c r="A1508" s="5"/>
      <c r="B1508" s="9"/>
      <c r="C1508" s="9"/>
      <c r="P1508" s="11"/>
      <c r="Q1508" s="11"/>
    </row>
    <row r="1509" spans="1:17" ht="12.75" x14ac:dyDescent="0.2">
      <c r="A1509" s="5"/>
      <c r="B1509" s="9"/>
      <c r="C1509" s="9"/>
      <c r="P1509" s="11"/>
      <c r="Q1509" s="11"/>
    </row>
    <row r="1510" spans="1:17" ht="12.75" x14ac:dyDescent="0.2">
      <c r="A1510" s="5"/>
      <c r="B1510" s="9"/>
      <c r="C1510" s="9"/>
      <c r="P1510" s="11"/>
      <c r="Q1510" s="11"/>
    </row>
    <row r="1511" spans="1:17" ht="12.75" x14ac:dyDescent="0.2">
      <c r="A1511" s="5"/>
      <c r="B1511" s="9"/>
      <c r="C1511" s="9"/>
      <c r="P1511" s="11"/>
      <c r="Q1511" s="11"/>
    </row>
    <row r="1512" spans="1:17" ht="12.75" x14ac:dyDescent="0.2">
      <c r="A1512" s="5"/>
      <c r="B1512" s="9"/>
      <c r="C1512" s="9"/>
      <c r="P1512" s="11"/>
      <c r="Q1512" s="11"/>
    </row>
    <row r="1513" spans="1:17" ht="12.75" x14ac:dyDescent="0.2">
      <c r="A1513" s="5"/>
      <c r="B1513" s="9"/>
      <c r="C1513" s="9"/>
      <c r="P1513" s="11"/>
      <c r="Q1513" s="11"/>
    </row>
    <row r="1514" spans="1:17" ht="12.75" x14ac:dyDescent="0.2">
      <c r="A1514" s="5"/>
      <c r="B1514" s="9"/>
      <c r="C1514" s="9"/>
      <c r="P1514" s="11"/>
      <c r="Q1514" s="11"/>
    </row>
    <row r="1515" spans="1:17" ht="12.75" x14ac:dyDescent="0.2">
      <c r="A1515" s="5"/>
      <c r="B1515" s="9"/>
      <c r="C1515" s="9"/>
      <c r="P1515" s="11"/>
      <c r="Q1515" s="11"/>
    </row>
    <row r="1516" spans="1:17" ht="12.75" x14ac:dyDescent="0.2">
      <c r="A1516" s="5"/>
      <c r="B1516" s="9"/>
      <c r="C1516" s="9"/>
      <c r="P1516" s="11"/>
      <c r="Q1516" s="11"/>
    </row>
    <row r="1517" spans="1:17" ht="12.75" x14ac:dyDescent="0.2">
      <c r="A1517" s="5"/>
      <c r="B1517" s="9"/>
      <c r="C1517" s="9"/>
      <c r="P1517" s="11"/>
      <c r="Q1517" s="11"/>
    </row>
    <row r="1518" spans="1:17" ht="12.75" x14ac:dyDescent="0.2">
      <c r="A1518" s="5"/>
      <c r="B1518" s="9"/>
      <c r="C1518" s="9"/>
      <c r="P1518" s="11"/>
      <c r="Q1518" s="11"/>
    </row>
    <row r="1519" spans="1:17" ht="12.75" x14ac:dyDescent="0.2">
      <c r="A1519" s="5"/>
      <c r="B1519" s="9"/>
      <c r="C1519" s="9"/>
      <c r="P1519" s="11"/>
      <c r="Q1519" s="11"/>
    </row>
    <row r="1520" spans="1:17" ht="12.75" x14ac:dyDescent="0.2">
      <c r="A1520" s="5"/>
      <c r="B1520" s="9"/>
      <c r="C1520" s="9"/>
      <c r="P1520" s="11"/>
      <c r="Q1520" s="11"/>
    </row>
    <row r="1521" spans="1:17" ht="12.75" x14ac:dyDescent="0.2">
      <c r="A1521" s="5"/>
      <c r="B1521" s="9"/>
      <c r="C1521" s="9"/>
      <c r="P1521" s="11"/>
      <c r="Q1521" s="11"/>
    </row>
    <row r="1522" spans="1:17" ht="12.75" x14ac:dyDescent="0.2">
      <c r="A1522" s="5"/>
      <c r="B1522" s="9"/>
      <c r="C1522" s="9"/>
      <c r="P1522" s="11"/>
      <c r="Q1522" s="11"/>
    </row>
    <row r="1523" spans="1:17" ht="12.75" x14ac:dyDescent="0.2">
      <c r="A1523" s="5"/>
      <c r="B1523" s="9"/>
      <c r="C1523" s="9"/>
      <c r="P1523" s="11"/>
      <c r="Q1523" s="11"/>
    </row>
    <row r="1524" spans="1:17" ht="12.75" x14ac:dyDescent="0.2">
      <c r="A1524" s="5"/>
      <c r="B1524" s="9"/>
      <c r="C1524" s="9"/>
      <c r="P1524" s="11"/>
      <c r="Q1524" s="11"/>
    </row>
    <row r="1525" spans="1:17" ht="12.75" x14ac:dyDescent="0.2">
      <c r="A1525" s="5"/>
      <c r="B1525" s="9"/>
      <c r="C1525" s="9"/>
      <c r="P1525" s="11"/>
      <c r="Q1525" s="11"/>
    </row>
    <row r="1526" spans="1:17" ht="12.75" x14ac:dyDescent="0.2">
      <c r="A1526" s="5"/>
      <c r="B1526" s="9"/>
      <c r="C1526" s="9"/>
      <c r="P1526" s="11"/>
      <c r="Q1526" s="11"/>
    </row>
    <row r="1527" spans="1:17" ht="12.75" x14ac:dyDescent="0.2">
      <c r="A1527" s="5"/>
      <c r="B1527" s="9"/>
      <c r="C1527" s="9"/>
      <c r="P1527" s="11"/>
      <c r="Q1527" s="11"/>
    </row>
    <row r="1528" spans="1:17" ht="12.75" x14ac:dyDescent="0.2">
      <c r="A1528" s="5"/>
      <c r="B1528" s="9"/>
      <c r="C1528" s="9"/>
      <c r="P1528" s="11"/>
      <c r="Q1528" s="11"/>
    </row>
    <row r="1529" spans="1:17" ht="12.75" x14ac:dyDescent="0.2">
      <c r="A1529" s="5"/>
      <c r="B1529" s="9"/>
      <c r="C1529" s="9"/>
      <c r="P1529" s="11"/>
      <c r="Q1529" s="11"/>
    </row>
    <row r="1530" spans="1:17" ht="12.75" x14ac:dyDescent="0.2">
      <c r="A1530" s="5"/>
      <c r="B1530" s="9"/>
      <c r="C1530" s="9"/>
      <c r="P1530" s="11"/>
      <c r="Q1530" s="11"/>
    </row>
    <row r="1531" spans="1:17" ht="12.75" x14ac:dyDescent="0.2">
      <c r="A1531" s="5"/>
      <c r="B1531" s="9"/>
      <c r="C1531" s="9"/>
      <c r="P1531" s="11"/>
      <c r="Q1531" s="11"/>
    </row>
    <row r="1532" spans="1:17" ht="12.75" x14ac:dyDescent="0.2">
      <c r="A1532" s="5"/>
      <c r="B1532" s="9"/>
      <c r="C1532" s="9"/>
      <c r="P1532" s="11"/>
      <c r="Q1532" s="11"/>
    </row>
    <row r="1533" spans="1:17" ht="12.75" x14ac:dyDescent="0.2">
      <c r="A1533" s="5"/>
      <c r="B1533" s="9"/>
      <c r="C1533" s="9"/>
      <c r="P1533" s="11"/>
      <c r="Q1533" s="11"/>
    </row>
    <row r="1534" spans="1:17" ht="12.75" x14ac:dyDescent="0.2">
      <c r="A1534" s="5"/>
      <c r="B1534" s="9"/>
      <c r="C1534" s="9"/>
      <c r="P1534" s="11"/>
      <c r="Q1534" s="11"/>
    </row>
    <row r="1535" spans="1:17" ht="12.75" x14ac:dyDescent="0.2">
      <c r="A1535" s="5"/>
      <c r="B1535" s="9"/>
      <c r="C1535" s="9"/>
      <c r="P1535" s="11"/>
      <c r="Q1535" s="11"/>
    </row>
    <row r="1536" spans="1:17" ht="12.75" x14ac:dyDescent="0.2">
      <c r="A1536" s="5"/>
      <c r="B1536" s="9"/>
      <c r="C1536" s="9"/>
      <c r="P1536" s="11"/>
      <c r="Q1536" s="11"/>
    </row>
    <row r="1537" spans="1:17" ht="12.75" x14ac:dyDescent="0.2">
      <c r="A1537" s="5"/>
      <c r="B1537" s="9"/>
      <c r="C1537" s="9"/>
      <c r="P1537" s="11"/>
      <c r="Q1537" s="11"/>
    </row>
    <row r="1538" spans="1:17" ht="12.75" x14ac:dyDescent="0.2">
      <c r="A1538" s="5"/>
      <c r="B1538" s="9"/>
      <c r="C1538" s="9"/>
      <c r="P1538" s="11"/>
      <c r="Q1538" s="11"/>
    </row>
    <row r="1539" spans="1:17" ht="12.75" x14ac:dyDescent="0.2">
      <c r="A1539" s="5"/>
      <c r="B1539" s="9"/>
      <c r="C1539" s="9"/>
      <c r="P1539" s="11"/>
      <c r="Q1539" s="11"/>
    </row>
    <row r="1540" spans="1:17" ht="12.75" x14ac:dyDescent="0.2">
      <c r="A1540" s="5"/>
      <c r="B1540" s="9"/>
      <c r="C1540" s="9"/>
      <c r="P1540" s="11"/>
      <c r="Q1540" s="11"/>
    </row>
    <row r="1541" spans="1:17" ht="12.75" x14ac:dyDescent="0.2">
      <c r="A1541" s="5"/>
      <c r="B1541" s="9"/>
      <c r="C1541" s="9"/>
      <c r="P1541" s="11"/>
      <c r="Q1541" s="11"/>
    </row>
    <row r="1542" spans="1:17" ht="12.75" x14ac:dyDescent="0.2">
      <c r="A1542" s="5"/>
      <c r="B1542" s="9"/>
      <c r="C1542" s="9"/>
      <c r="P1542" s="11"/>
      <c r="Q1542" s="11"/>
    </row>
    <row r="1543" spans="1:17" ht="12.75" x14ac:dyDescent="0.2">
      <c r="A1543" s="5"/>
      <c r="B1543" s="9"/>
      <c r="C1543" s="9"/>
      <c r="P1543" s="11"/>
      <c r="Q1543" s="11"/>
    </row>
    <row r="1544" spans="1:17" ht="12.75" x14ac:dyDescent="0.2">
      <c r="A1544" s="5"/>
      <c r="B1544" s="9"/>
      <c r="C1544" s="9"/>
      <c r="P1544" s="11"/>
      <c r="Q1544" s="11"/>
    </row>
    <row r="1545" spans="1:17" ht="12.75" x14ac:dyDescent="0.2">
      <c r="A1545" s="5"/>
      <c r="B1545" s="9"/>
      <c r="C1545" s="9"/>
      <c r="P1545" s="11"/>
      <c r="Q1545" s="11"/>
    </row>
    <row r="1546" spans="1:17" ht="12.75" x14ac:dyDescent="0.2">
      <c r="A1546" s="5"/>
      <c r="B1546" s="9"/>
      <c r="C1546" s="9"/>
      <c r="P1546" s="11"/>
      <c r="Q1546" s="11"/>
    </row>
    <row r="1547" spans="1:17" ht="12.75" x14ac:dyDescent="0.2">
      <c r="A1547" s="5"/>
      <c r="B1547" s="9"/>
      <c r="C1547" s="9"/>
      <c r="P1547" s="11"/>
      <c r="Q1547" s="11"/>
    </row>
    <row r="1548" spans="1:17" ht="12.75" x14ac:dyDescent="0.2">
      <c r="A1548" s="5"/>
      <c r="B1548" s="9"/>
      <c r="C1548" s="9"/>
      <c r="P1548" s="11"/>
      <c r="Q1548" s="11"/>
    </row>
    <row r="1549" spans="1:17" ht="12.75" x14ac:dyDescent="0.2">
      <c r="A1549" s="5"/>
      <c r="B1549" s="9"/>
      <c r="C1549" s="9"/>
      <c r="P1549" s="11"/>
      <c r="Q1549" s="11"/>
    </row>
    <row r="1550" spans="1:17" ht="12.75" x14ac:dyDescent="0.2">
      <c r="A1550" s="5"/>
      <c r="B1550" s="9"/>
      <c r="C1550" s="9"/>
      <c r="P1550" s="11"/>
      <c r="Q1550" s="11"/>
    </row>
    <row r="1551" spans="1:17" ht="12.75" x14ac:dyDescent="0.2">
      <c r="A1551" s="5"/>
      <c r="B1551" s="9"/>
      <c r="C1551" s="9"/>
      <c r="P1551" s="11"/>
      <c r="Q1551" s="11"/>
    </row>
    <row r="1552" spans="1:17" ht="12.75" x14ac:dyDescent="0.2">
      <c r="A1552" s="5"/>
      <c r="B1552" s="9"/>
      <c r="C1552" s="9"/>
      <c r="P1552" s="11"/>
      <c r="Q1552" s="11"/>
    </row>
    <row r="1553" spans="1:17" ht="12.75" x14ac:dyDescent="0.2">
      <c r="A1553" s="5"/>
      <c r="B1553" s="9"/>
      <c r="C1553" s="9"/>
      <c r="P1553" s="11"/>
      <c r="Q1553" s="11"/>
    </row>
    <row r="1554" spans="1:17" ht="12.75" x14ac:dyDescent="0.2">
      <c r="A1554" s="5"/>
      <c r="B1554" s="9"/>
      <c r="C1554" s="9"/>
      <c r="P1554" s="11"/>
      <c r="Q1554" s="11"/>
    </row>
    <row r="1555" spans="1:17" ht="12.75" x14ac:dyDescent="0.2">
      <c r="A1555" s="5"/>
      <c r="B1555" s="9"/>
      <c r="C1555" s="9"/>
      <c r="P1555" s="11"/>
      <c r="Q1555" s="11"/>
    </row>
    <row r="1556" spans="1:17" ht="12.75" x14ac:dyDescent="0.2">
      <c r="A1556" s="5"/>
      <c r="B1556" s="9"/>
      <c r="C1556" s="9"/>
      <c r="P1556" s="11"/>
      <c r="Q1556" s="11"/>
    </row>
    <row r="1557" spans="1:17" ht="12.75" x14ac:dyDescent="0.2">
      <c r="A1557" s="5"/>
      <c r="B1557" s="9"/>
      <c r="C1557" s="9"/>
      <c r="P1557" s="11"/>
      <c r="Q1557" s="11"/>
    </row>
    <row r="1558" spans="1:17" ht="12.75" x14ac:dyDescent="0.2">
      <c r="A1558" s="5"/>
      <c r="B1558" s="9"/>
      <c r="C1558" s="9"/>
      <c r="P1558" s="11"/>
      <c r="Q1558" s="11"/>
    </row>
    <row r="1559" spans="1:17" ht="12.75" x14ac:dyDescent="0.2">
      <c r="A1559" s="5"/>
      <c r="B1559" s="9"/>
      <c r="C1559" s="9"/>
      <c r="P1559" s="11"/>
      <c r="Q1559" s="11"/>
    </row>
    <row r="1560" spans="1:17" ht="12.75" x14ac:dyDescent="0.2">
      <c r="A1560" s="5"/>
      <c r="B1560" s="9"/>
      <c r="C1560" s="9"/>
      <c r="P1560" s="11"/>
      <c r="Q1560" s="11"/>
    </row>
    <row r="1561" spans="1:17" ht="12.75" x14ac:dyDescent="0.2">
      <c r="A1561" s="5"/>
      <c r="B1561" s="9"/>
      <c r="C1561" s="9"/>
      <c r="P1561" s="11"/>
      <c r="Q1561" s="11"/>
    </row>
    <row r="1562" spans="1:17" ht="12.75" x14ac:dyDescent="0.2">
      <c r="A1562" s="5"/>
      <c r="B1562" s="9"/>
      <c r="C1562" s="9"/>
      <c r="P1562" s="11"/>
      <c r="Q1562" s="11"/>
    </row>
    <row r="1563" spans="1:17" ht="12.75" x14ac:dyDescent="0.2">
      <c r="A1563" s="5"/>
      <c r="B1563" s="9"/>
      <c r="C1563" s="9"/>
      <c r="P1563" s="11"/>
      <c r="Q1563" s="11"/>
    </row>
    <row r="1564" spans="1:17" ht="12.75" x14ac:dyDescent="0.2">
      <c r="A1564" s="5"/>
      <c r="B1564" s="9"/>
      <c r="C1564" s="9"/>
      <c r="P1564" s="11"/>
      <c r="Q1564" s="11"/>
    </row>
    <row r="1565" spans="1:17" ht="12.75" x14ac:dyDescent="0.2">
      <c r="A1565" s="5"/>
      <c r="B1565" s="9"/>
      <c r="C1565" s="9"/>
      <c r="P1565" s="11"/>
      <c r="Q1565" s="11"/>
    </row>
    <row r="1566" spans="1:17" ht="12.75" x14ac:dyDescent="0.2">
      <c r="A1566" s="5"/>
      <c r="B1566" s="9"/>
      <c r="C1566" s="9"/>
      <c r="P1566" s="11"/>
      <c r="Q1566" s="11"/>
    </row>
    <row r="1567" spans="1:17" ht="12.75" x14ac:dyDescent="0.2">
      <c r="A1567" s="5"/>
      <c r="B1567" s="9"/>
      <c r="C1567" s="9"/>
      <c r="P1567" s="11"/>
      <c r="Q1567" s="11"/>
    </row>
    <row r="1568" spans="1:17" ht="12.75" x14ac:dyDescent="0.2">
      <c r="A1568" s="5"/>
      <c r="B1568" s="9"/>
      <c r="C1568" s="9"/>
      <c r="P1568" s="11"/>
      <c r="Q1568" s="11"/>
    </row>
    <row r="1569" spans="1:17" ht="12.75" x14ac:dyDescent="0.2">
      <c r="A1569" s="5"/>
      <c r="B1569" s="9"/>
      <c r="C1569" s="9"/>
      <c r="P1569" s="11"/>
      <c r="Q1569" s="11"/>
    </row>
    <row r="1570" spans="1:17" ht="12.75" x14ac:dyDescent="0.2">
      <c r="A1570" s="5"/>
      <c r="B1570" s="9"/>
      <c r="C1570" s="9"/>
      <c r="P1570" s="11"/>
      <c r="Q1570" s="11"/>
    </row>
    <row r="1571" spans="1:17" ht="12.75" x14ac:dyDescent="0.2">
      <c r="A1571" s="5"/>
      <c r="B1571" s="9"/>
      <c r="C1571" s="9"/>
      <c r="P1571" s="11"/>
      <c r="Q1571" s="11"/>
    </row>
    <row r="1572" spans="1:17" ht="12.75" x14ac:dyDescent="0.2">
      <c r="A1572" s="5"/>
      <c r="B1572" s="9"/>
      <c r="C1572" s="9"/>
      <c r="P1572" s="11"/>
      <c r="Q1572" s="11"/>
    </row>
    <row r="1573" spans="1:17" ht="12.75" x14ac:dyDescent="0.2">
      <c r="A1573" s="5"/>
      <c r="B1573" s="9"/>
      <c r="C1573" s="9"/>
      <c r="P1573" s="11"/>
      <c r="Q1573" s="11"/>
    </row>
    <row r="1574" spans="1:17" ht="12.75" x14ac:dyDescent="0.2">
      <c r="A1574" s="5"/>
      <c r="B1574" s="9"/>
      <c r="C1574" s="9"/>
      <c r="P1574" s="11"/>
      <c r="Q1574" s="11"/>
    </row>
    <row r="1575" spans="1:17" ht="12.75" x14ac:dyDescent="0.2">
      <c r="A1575" s="5"/>
      <c r="B1575" s="9"/>
      <c r="C1575" s="9"/>
      <c r="P1575" s="11"/>
      <c r="Q1575" s="11"/>
    </row>
    <row r="1576" spans="1:17" ht="12.75" x14ac:dyDescent="0.2">
      <c r="A1576" s="5"/>
      <c r="B1576" s="9"/>
      <c r="C1576" s="9"/>
      <c r="P1576" s="11"/>
      <c r="Q1576" s="11"/>
    </row>
    <row r="1577" spans="1:17" ht="12.75" x14ac:dyDescent="0.2">
      <c r="A1577" s="5"/>
      <c r="B1577" s="9"/>
      <c r="C1577" s="9"/>
      <c r="P1577" s="11"/>
      <c r="Q1577" s="11"/>
    </row>
    <row r="1578" spans="1:17" ht="12.75" x14ac:dyDescent="0.2">
      <c r="A1578" s="5"/>
      <c r="B1578" s="9"/>
      <c r="C1578" s="9"/>
      <c r="P1578" s="11"/>
      <c r="Q1578" s="11"/>
    </row>
    <row r="1579" spans="1:17" ht="12.75" x14ac:dyDescent="0.2">
      <c r="A1579" s="5"/>
      <c r="B1579" s="9"/>
      <c r="C1579" s="9"/>
      <c r="P1579" s="11"/>
      <c r="Q1579" s="11"/>
    </row>
    <row r="1580" spans="1:17" ht="12.75" x14ac:dyDescent="0.2">
      <c r="A1580" s="5"/>
      <c r="B1580" s="9"/>
      <c r="C1580" s="9"/>
      <c r="P1580" s="11"/>
      <c r="Q1580" s="11"/>
    </row>
    <row r="1581" spans="1:17" ht="12.75" x14ac:dyDescent="0.2">
      <c r="A1581" s="5"/>
      <c r="B1581" s="9"/>
      <c r="C1581" s="9"/>
      <c r="P1581" s="11"/>
      <c r="Q1581" s="11"/>
    </row>
    <row r="1582" spans="1:17" ht="12.75" x14ac:dyDescent="0.2">
      <c r="A1582" s="5"/>
      <c r="B1582" s="9"/>
      <c r="C1582" s="9"/>
      <c r="P1582" s="11"/>
      <c r="Q1582" s="11"/>
    </row>
    <row r="1583" spans="1:17" ht="12.75" x14ac:dyDescent="0.2">
      <c r="A1583" s="5"/>
      <c r="B1583" s="9"/>
      <c r="C1583" s="9"/>
      <c r="P1583" s="11"/>
      <c r="Q1583" s="11"/>
    </row>
    <row r="1584" spans="1:17" ht="12.75" x14ac:dyDescent="0.2">
      <c r="A1584" s="5"/>
      <c r="B1584" s="9"/>
      <c r="C1584" s="9"/>
      <c r="P1584" s="11"/>
      <c r="Q1584" s="11"/>
    </row>
    <row r="1585" spans="1:17" ht="12.75" x14ac:dyDescent="0.2">
      <c r="A1585" s="5"/>
      <c r="B1585" s="9"/>
      <c r="C1585" s="9"/>
      <c r="P1585" s="11"/>
      <c r="Q1585" s="11"/>
    </row>
    <row r="1586" spans="1:17" ht="12.75" x14ac:dyDescent="0.2">
      <c r="A1586" s="5"/>
      <c r="B1586" s="9"/>
      <c r="C1586" s="9"/>
      <c r="P1586" s="11"/>
      <c r="Q1586" s="11"/>
    </row>
    <row r="1587" spans="1:17" ht="12.75" x14ac:dyDescent="0.2">
      <c r="A1587" s="5"/>
      <c r="B1587" s="9"/>
      <c r="C1587" s="9"/>
      <c r="P1587" s="11"/>
      <c r="Q1587" s="11"/>
    </row>
    <row r="1588" spans="1:17" ht="12.75" x14ac:dyDescent="0.2">
      <c r="A1588" s="5"/>
      <c r="B1588" s="9"/>
      <c r="C1588" s="9"/>
      <c r="P1588" s="11"/>
      <c r="Q1588" s="11"/>
    </row>
    <row r="1589" spans="1:17" ht="12.75" x14ac:dyDescent="0.2">
      <c r="A1589" s="5"/>
      <c r="B1589" s="9"/>
      <c r="C1589" s="9"/>
      <c r="P1589" s="11"/>
      <c r="Q1589" s="11"/>
    </row>
    <row r="1590" spans="1:17" ht="12.75" x14ac:dyDescent="0.2">
      <c r="A1590" s="5"/>
      <c r="B1590" s="9"/>
      <c r="C1590" s="9"/>
      <c r="P1590" s="11"/>
      <c r="Q1590" s="11"/>
    </row>
    <row r="1591" spans="1:17" ht="12.75" x14ac:dyDescent="0.2">
      <c r="A1591" s="5"/>
      <c r="B1591" s="9"/>
      <c r="C1591" s="9"/>
      <c r="P1591" s="11"/>
      <c r="Q1591" s="11"/>
    </row>
    <row r="1592" spans="1:17" ht="12.75" x14ac:dyDescent="0.2">
      <c r="A1592" s="5"/>
      <c r="B1592" s="9"/>
      <c r="C1592" s="9"/>
      <c r="P1592" s="11"/>
      <c r="Q1592" s="11"/>
    </row>
    <row r="1593" spans="1:17" ht="12.75" x14ac:dyDescent="0.2">
      <c r="A1593" s="5"/>
      <c r="B1593" s="9"/>
      <c r="C1593" s="9"/>
      <c r="P1593" s="11"/>
      <c r="Q1593" s="11"/>
    </row>
    <row r="1594" spans="1:17" ht="12.75" x14ac:dyDescent="0.2">
      <c r="A1594" s="5"/>
      <c r="B1594" s="9"/>
      <c r="C1594" s="9"/>
      <c r="P1594" s="11"/>
      <c r="Q1594" s="11"/>
    </row>
    <row r="1595" spans="1:17" ht="12.75" x14ac:dyDescent="0.2">
      <c r="A1595" s="5"/>
      <c r="B1595" s="9"/>
      <c r="C1595" s="9"/>
      <c r="P1595" s="11"/>
      <c r="Q1595" s="11"/>
    </row>
    <row r="1596" spans="1:17" ht="12.75" x14ac:dyDescent="0.2">
      <c r="A1596" s="5"/>
      <c r="B1596" s="9"/>
      <c r="C1596" s="9"/>
      <c r="P1596" s="11"/>
      <c r="Q1596" s="11"/>
    </row>
    <row r="1597" spans="1:17" ht="12.75" x14ac:dyDescent="0.2">
      <c r="A1597" s="5"/>
      <c r="B1597" s="9"/>
      <c r="C1597" s="9"/>
      <c r="P1597" s="11"/>
      <c r="Q1597" s="11"/>
    </row>
    <row r="1598" spans="1:17" ht="12.75" x14ac:dyDescent="0.2">
      <c r="A1598" s="5"/>
      <c r="B1598" s="9"/>
      <c r="C1598" s="9"/>
      <c r="P1598" s="11"/>
      <c r="Q1598" s="11"/>
    </row>
    <row r="1599" spans="1:17" ht="12.75" x14ac:dyDescent="0.2">
      <c r="A1599" s="5"/>
      <c r="B1599" s="9"/>
      <c r="C1599" s="9"/>
      <c r="P1599" s="11"/>
      <c r="Q1599" s="11"/>
    </row>
    <row r="1600" spans="1:17" ht="12.75" x14ac:dyDescent="0.2">
      <c r="A1600" s="5"/>
      <c r="B1600" s="9"/>
      <c r="C1600" s="9"/>
      <c r="P1600" s="11"/>
      <c r="Q1600" s="11"/>
    </row>
    <row r="1601" spans="1:17" ht="12.75" x14ac:dyDescent="0.2">
      <c r="A1601" s="5"/>
      <c r="B1601" s="9"/>
      <c r="C1601" s="9"/>
      <c r="P1601" s="11"/>
      <c r="Q1601" s="11"/>
    </row>
    <row r="1602" spans="1:17" ht="12.75" x14ac:dyDescent="0.2">
      <c r="A1602" s="5"/>
      <c r="B1602" s="9"/>
      <c r="C1602" s="9"/>
      <c r="P1602" s="11"/>
      <c r="Q1602" s="11"/>
    </row>
    <row r="1603" spans="1:17" ht="12.75" x14ac:dyDescent="0.2">
      <c r="A1603" s="5"/>
      <c r="B1603" s="9"/>
      <c r="C1603" s="9"/>
      <c r="P1603" s="11"/>
      <c r="Q1603" s="11"/>
    </row>
    <row r="1604" spans="1:17" ht="12.75" x14ac:dyDescent="0.2">
      <c r="A1604" s="5"/>
      <c r="B1604" s="9"/>
      <c r="C1604" s="9"/>
      <c r="P1604" s="11"/>
      <c r="Q1604" s="11"/>
    </row>
    <row r="1605" spans="1:17" ht="12.75" x14ac:dyDescent="0.2">
      <c r="A1605" s="5"/>
      <c r="B1605" s="9"/>
      <c r="C1605" s="9"/>
      <c r="P1605" s="11"/>
      <c r="Q1605" s="11"/>
    </row>
    <row r="1606" spans="1:17" ht="12.75" x14ac:dyDescent="0.2">
      <c r="A1606" s="5"/>
      <c r="B1606" s="9"/>
      <c r="C1606" s="9"/>
      <c r="P1606" s="11"/>
      <c r="Q1606" s="11"/>
    </row>
    <row r="1607" spans="1:17" ht="12.75" x14ac:dyDescent="0.2">
      <c r="A1607" s="5"/>
      <c r="B1607" s="9"/>
      <c r="C1607" s="9"/>
      <c r="P1607" s="11"/>
      <c r="Q1607" s="11"/>
    </row>
    <row r="1608" spans="1:17" ht="12.75" x14ac:dyDescent="0.2">
      <c r="A1608" s="5"/>
      <c r="B1608" s="9"/>
      <c r="C1608" s="9"/>
      <c r="P1608" s="11"/>
      <c r="Q1608" s="11"/>
    </row>
    <row r="1609" spans="1:17" ht="12.75" x14ac:dyDescent="0.2">
      <c r="A1609" s="5"/>
      <c r="B1609" s="9"/>
      <c r="C1609" s="9"/>
      <c r="P1609" s="11"/>
      <c r="Q1609" s="11"/>
    </row>
    <row r="1610" spans="1:17" ht="12.75" x14ac:dyDescent="0.2">
      <c r="A1610" s="5"/>
      <c r="B1610" s="9"/>
      <c r="C1610" s="9"/>
      <c r="P1610" s="11"/>
      <c r="Q1610" s="11"/>
    </row>
    <row r="1611" spans="1:17" ht="12.75" x14ac:dyDescent="0.2">
      <c r="A1611" s="5"/>
      <c r="B1611" s="9"/>
      <c r="C1611" s="9"/>
      <c r="P1611" s="11"/>
      <c r="Q1611" s="11"/>
    </row>
    <row r="1612" spans="1:17" ht="12.75" x14ac:dyDescent="0.2">
      <c r="A1612" s="5"/>
      <c r="B1612" s="9"/>
      <c r="C1612" s="9"/>
      <c r="P1612" s="11"/>
      <c r="Q1612" s="11"/>
    </row>
    <row r="1613" spans="1:17" ht="12.75" x14ac:dyDescent="0.2">
      <c r="A1613" s="5"/>
      <c r="B1613" s="9"/>
      <c r="C1613" s="9"/>
      <c r="P1613" s="11"/>
      <c r="Q1613" s="11"/>
    </row>
    <row r="1614" spans="1:17" ht="12.75" x14ac:dyDescent="0.2">
      <c r="A1614" s="5"/>
      <c r="B1614" s="9"/>
      <c r="C1614" s="9"/>
      <c r="P1614" s="11"/>
      <c r="Q1614" s="11"/>
    </row>
    <row r="1615" spans="1:17" ht="12.75" x14ac:dyDescent="0.2">
      <c r="A1615" s="5"/>
      <c r="B1615" s="9"/>
      <c r="C1615" s="9"/>
      <c r="P1615" s="11"/>
      <c r="Q1615" s="11"/>
    </row>
    <row r="1616" spans="1:17" ht="12.75" x14ac:dyDescent="0.2">
      <c r="A1616" s="5"/>
      <c r="B1616" s="9"/>
      <c r="C1616" s="9"/>
      <c r="P1616" s="11"/>
      <c r="Q1616" s="11"/>
    </row>
    <row r="1617" spans="1:17" ht="12.75" x14ac:dyDescent="0.2">
      <c r="A1617" s="5"/>
      <c r="B1617" s="9"/>
      <c r="C1617" s="9"/>
      <c r="P1617" s="11"/>
      <c r="Q1617" s="11"/>
    </row>
    <row r="1618" spans="1:17" ht="12.75" x14ac:dyDescent="0.2">
      <c r="A1618" s="5"/>
      <c r="B1618" s="9"/>
      <c r="C1618" s="9"/>
      <c r="P1618" s="11"/>
      <c r="Q1618" s="11"/>
    </row>
    <row r="1619" spans="1:17" ht="12.75" x14ac:dyDescent="0.2">
      <c r="A1619" s="5"/>
      <c r="B1619" s="9"/>
      <c r="C1619" s="9"/>
      <c r="P1619" s="11"/>
      <c r="Q1619" s="11"/>
    </row>
    <row r="1620" spans="1:17" ht="12.75" x14ac:dyDescent="0.2">
      <c r="A1620" s="5"/>
      <c r="B1620" s="9"/>
      <c r="C1620" s="9"/>
      <c r="P1620" s="11"/>
      <c r="Q1620" s="11"/>
    </row>
    <row r="1621" spans="1:17" ht="12.75" x14ac:dyDescent="0.2">
      <c r="A1621" s="5"/>
      <c r="B1621" s="9"/>
      <c r="C1621" s="9"/>
      <c r="P1621" s="11"/>
      <c r="Q1621" s="11"/>
    </row>
    <row r="1622" spans="1:17" ht="12.75" x14ac:dyDescent="0.2">
      <c r="A1622" s="5"/>
      <c r="B1622" s="9"/>
      <c r="C1622" s="9"/>
      <c r="P1622" s="11"/>
      <c r="Q1622" s="11"/>
    </row>
    <row r="1623" spans="1:17" ht="12.75" x14ac:dyDescent="0.2">
      <c r="A1623" s="5"/>
      <c r="B1623" s="9"/>
      <c r="C1623" s="9"/>
      <c r="P1623" s="11"/>
      <c r="Q1623" s="11"/>
    </row>
    <row r="1624" spans="1:17" ht="12.75" x14ac:dyDescent="0.2">
      <c r="A1624" s="5"/>
      <c r="B1624" s="9"/>
      <c r="C1624" s="9"/>
      <c r="P1624" s="11"/>
      <c r="Q1624" s="11"/>
    </row>
    <row r="1625" spans="1:17" ht="12.75" x14ac:dyDescent="0.2">
      <c r="A1625" s="5"/>
      <c r="B1625" s="9"/>
      <c r="C1625" s="9"/>
      <c r="P1625" s="11"/>
      <c r="Q1625" s="11"/>
    </row>
    <row r="1626" spans="1:17" ht="12.75" x14ac:dyDescent="0.2">
      <c r="A1626" s="5"/>
      <c r="B1626" s="9"/>
      <c r="C1626" s="9"/>
      <c r="P1626" s="11"/>
      <c r="Q1626" s="11"/>
    </row>
    <row r="1627" spans="1:17" ht="12.75" x14ac:dyDescent="0.2">
      <c r="A1627" s="5"/>
      <c r="B1627" s="9"/>
      <c r="C1627" s="9"/>
      <c r="P1627" s="11"/>
      <c r="Q1627" s="11"/>
    </row>
    <row r="1628" spans="1:17" ht="12.75" x14ac:dyDescent="0.2">
      <c r="A1628" s="5"/>
      <c r="B1628" s="9"/>
      <c r="C1628" s="9"/>
      <c r="P1628" s="11"/>
      <c r="Q1628" s="11"/>
    </row>
    <row r="1629" spans="1:17" ht="12.75" x14ac:dyDescent="0.2">
      <c r="A1629" s="5"/>
      <c r="B1629" s="9"/>
      <c r="C1629" s="9"/>
      <c r="P1629" s="11"/>
      <c r="Q1629" s="11"/>
    </row>
    <row r="1630" spans="1:17" ht="12.75" x14ac:dyDescent="0.2">
      <c r="A1630" s="5"/>
      <c r="B1630" s="9"/>
      <c r="C1630" s="9"/>
      <c r="P1630" s="11"/>
      <c r="Q1630" s="11"/>
    </row>
    <row r="1631" spans="1:17" ht="12.75" x14ac:dyDescent="0.2">
      <c r="A1631" s="5"/>
      <c r="B1631" s="9"/>
      <c r="C1631" s="9"/>
      <c r="P1631" s="11"/>
      <c r="Q1631" s="11"/>
    </row>
    <row r="1632" spans="1:17" ht="12.75" x14ac:dyDescent="0.2">
      <c r="A1632" s="5"/>
      <c r="B1632" s="9"/>
      <c r="C1632" s="9"/>
      <c r="P1632" s="11"/>
      <c r="Q1632" s="11"/>
    </row>
    <row r="1633" spans="1:17" ht="12.75" x14ac:dyDescent="0.2">
      <c r="A1633" s="5"/>
      <c r="B1633" s="9"/>
      <c r="C1633" s="9"/>
      <c r="P1633" s="11"/>
      <c r="Q1633" s="11"/>
    </row>
    <row r="1634" spans="1:17" ht="12.75" x14ac:dyDescent="0.2">
      <c r="A1634" s="5"/>
      <c r="B1634" s="9"/>
      <c r="C1634" s="9"/>
      <c r="P1634" s="11"/>
      <c r="Q1634" s="11"/>
    </row>
    <row r="1635" spans="1:17" ht="12.75" x14ac:dyDescent="0.2">
      <c r="A1635" s="5"/>
      <c r="B1635" s="9"/>
      <c r="C1635" s="9"/>
      <c r="P1635" s="11"/>
      <c r="Q1635" s="11"/>
    </row>
    <row r="1636" spans="1:17" ht="12.75" x14ac:dyDescent="0.2">
      <c r="A1636" s="5"/>
      <c r="B1636" s="9"/>
      <c r="C1636" s="9"/>
      <c r="P1636" s="11"/>
      <c r="Q1636" s="11"/>
    </row>
    <row r="1637" spans="1:17" ht="12.75" x14ac:dyDescent="0.2">
      <c r="A1637" s="5"/>
      <c r="B1637" s="9"/>
      <c r="C1637" s="9"/>
      <c r="P1637" s="11"/>
      <c r="Q1637" s="11"/>
    </row>
    <row r="1638" spans="1:17" ht="12.75" x14ac:dyDescent="0.2">
      <c r="A1638" s="5"/>
      <c r="B1638" s="9"/>
      <c r="C1638" s="9"/>
      <c r="P1638" s="11"/>
      <c r="Q1638" s="11"/>
    </row>
    <row r="1639" spans="1:17" ht="12.75" x14ac:dyDescent="0.2">
      <c r="A1639" s="5"/>
      <c r="B1639" s="9"/>
      <c r="C1639" s="9"/>
      <c r="P1639" s="11"/>
      <c r="Q1639" s="11"/>
    </row>
    <row r="1640" spans="1:17" ht="12.75" x14ac:dyDescent="0.2">
      <c r="A1640" s="5"/>
      <c r="B1640" s="9"/>
      <c r="C1640" s="9"/>
      <c r="P1640" s="11"/>
      <c r="Q1640" s="11"/>
    </row>
    <row r="1641" spans="1:17" ht="12.75" x14ac:dyDescent="0.2">
      <c r="A1641" s="5"/>
      <c r="B1641" s="9"/>
      <c r="C1641" s="9"/>
      <c r="P1641" s="11"/>
      <c r="Q1641" s="11"/>
    </row>
    <row r="1642" spans="1:17" ht="12.75" x14ac:dyDescent="0.2">
      <c r="A1642" s="5"/>
      <c r="B1642" s="9"/>
      <c r="C1642" s="9"/>
      <c r="P1642" s="11"/>
      <c r="Q1642" s="11"/>
    </row>
    <row r="1643" spans="1:17" ht="12.75" x14ac:dyDescent="0.2">
      <c r="A1643" s="5"/>
      <c r="B1643" s="9"/>
      <c r="C1643" s="9"/>
      <c r="P1643" s="11"/>
      <c r="Q1643" s="11"/>
    </row>
    <row r="1644" spans="1:17" ht="12.75" x14ac:dyDescent="0.2">
      <c r="A1644" s="5"/>
      <c r="B1644" s="9"/>
      <c r="C1644" s="9"/>
      <c r="P1644" s="11"/>
      <c r="Q1644" s="11"/>
    </row>
    <row r="1645" spans="1:17" ht="12.75" x14ac:dyDescent="0.2">
      <c r="A1645" s="5"/>
      <c r="B1645" s="9"/>
      <c r="C1645" s="9"/>
      <c r="P1645" s="11"/>
      <c r="Q1645" s="11"/>
    </row>
    <row r="1646" spans="1:17" ht="12.75" x14ac:dyDescent="0.2">
      <c r="A1646" s="5"/>
      <c r="B1646" s="9"/>
      <c r="C1646" s="9"/>
      <c r="P1646" s="11"/>
      <c r="Q1646" s="11"/>
    </row>
    <row r="1647" spans="1:17" ht="12.75" x14ac:dyDescent="0.2">
      <c r="A1647" s="5"/>
      <c r="B1647" s="9"/>
      <c r="C1647" s="9"/>
      <c r="P1647" s="11"/>
      <c r="Q1647" s="11"/>
    </row>
    <row r="1648" spans="1:17" ht="12.75" x14ac:dyDescent="0.2">
      <c r="A1648" s="5"/>
      <c r="B1648" s="9"/>
      <c r="C1648" s="9"/>
      <c r="P1648" s="11"/>
      <c r="Q1648" s="11"/>
    </row>
    <row r="1649" spans="1:17" ht="12.75" x14ac:dyDescent="0.2">
      <c r="A1649" s="5"/>
      <c r="B1649" s="9"/>
      <c r="C1649" s="9"/>
      <c r="P1649" s="11"/>
      <c r="Q1649" s="11"/>
    </row>
    <row r="1650" spans="1:17" ht="12.75" x14ac:dyDescent="0.2">
      <c r="A1650" s="5"/>
      <c r="B1650" s="9"/>
      <c r="C1650" s="9"/>
      <c r="P1650" s="11"/>
      <c r="Q1650" s="11"/>
    </row>
    <row r="1651" spans="1:17" ht="12.75" x14ac:dyDescent="0.2">
      <c r="A1651" s="5"/>
      <c r="B1651" s="9"/>
      <c r="C1651" s="9"/>
      <c r="P1651" s="11"/>
      <c r="Q1651" s="11"/>
    </row>
    <row r="1652" spans="1:17" ht="12.75" x14ac:dyDescent="0.2">
      <c r="A1652" s="5"/>
      <c r="B1652" s="9"/>
      <c r="C1652" s="9"/>
      <c r="P1652" s="11"/>
      <c r="Q1652" s="11"/>
    </row>
    <row r="1653" spans="1:17" ht="12.75" x14ac:dyDescent="0.2">
      <c r="A1653" s="5"/>
      <c r="B1653" s="9"/>
      <c r="C1653" s="9"/>
      <c r="P1653" s="11"/>
      <c r="Q1653" s="11"/>
    </row>
    <row r="1654" spans="1:17" ht="12.75" x14ac:dyDescent="0.2">
      <c r="A1654" s="5"/>
      <c r="B1654" s="9"/>
      <c r="C1654" s="9"/>
      <c r="P1654" s="11"/>
      <c r="Q1654" s="11"/>
    </row>
    <row r="1655" spans="1:17" ht="12.75" x14ac:dyDescent="0.2">
      <c r="A1655" s="5"/>
      <c r="B1655" s="9"/>
      <c r="C1655" s="9"/>
      <c r="P1655" s="11"/>
      <c r="Q1655" s="11"/>
    </row>
    <row r="1656" spans="1:17" ht="12.75" x14ac:dyDescent="0.2">
      <c r="A1656" s="5"/>
      <c r="B1656" s="9"/>
      <c r="C1656" s="9"/>
      <c r="P1656" s="11"/>
      <c r="Q1656" s="11"/>
    </row>
    <row r="1657" spans="1:17" ht="12.75" x14ac:dyDescent="0.2">
      <c r="A1657" s="5"/>
      <c r="B1657" s="9"/>
      <c r="C1657" s="9"/>
      <c r="P1657" s="11"/>
      <c r="Q1657" s="11"/>
    </row>
    <row r="1658" spans="1:17" ht="12.75" x14ac:dyDescent="0.2">
      <c r="A1658" s="5"/>
      <c r="B1658" s="9"/>
      <c r="C1658" s="9"/>
      <c r="P1658" s="11"/>
      <c r="Q1658" s="11"/>
    </row>
    <row r="1659" spans="1:17" ht="12.75" x14ac:dyDescent="0.2">
      <c r="A1659" s="5"/>
      <c r="B1659" s="9"/>
      <c r="C1659" s="9"/>
      <c r="P1659" s="11"/>
      <c r="Q1659" s="11"/>
    </row>
    <row r="1660" spans="1:17" ht="12.75" x14ac:dyDescent="0.2">
      <c r="A1660" s="5"/>
      <c r="B1660" s="9"/>
      <c r="C1660" s="9"/>
      <c r="P1660" s="11"/>
      <c r="Q1660" s="11"/>
    </row>
    <row r="1661" spans="1:17" ht="12.75" x14ac:dyDescent="0.2">
      <c r="A1661" s="5"/>
      <c r="B1661" s="9"/>
      <c r="C1661" s="9"/>
      <c r="P1661" s="11"/>
      <c r="Q1661" s="11"/>
    </row>
    <row r="1662" spans="1:17" ht="12.75" x14ac:dyDescent="0.2">
      <c r="A1662" s="5"/>
      <c r="B1662" s="9"/>
      <c r="C1662" s="9"/>
      <c r="P1662" s="11"/>
      <c r="Q1662" s="11"/>
    </row>
    <row r="1663" spans="1:17" ht="12.75" x14ac:dyDescent="0.2">
      <c r="A1663" s="5"/>
      <c r="B1663" s="9"/>
      <c r="C1663" s="9"/>
      <c r="P1663" s="11"/>
      <c r="Q1663" s="11"/>
    </row>
    <row r="1664" spans="1:17" ht="12.75" x14ac:dyDescent="0.2">
      <c r="A1664" s="5"/>
      <c r="B1664" s="9"/>
      <c r="C1664" s="9"/>
      <c r="P1664" s="11"/>
      <c r="Q1664" s="11"/>
    </row>
    <row r="1665" spans="1:17" ht="12.75" x14ac:dyDescent="0.2">
      <c r="A1665" s="5"/>
      <c r="B1665" s="9"/>
      <c r="C1665" s="9"/>
      <c r="P1665" s="11"/>
      <c r="Q1665" s="11"/>
    </row>
    <row r="1666" spans="1:17" ht="12.75" x14ac:dyDescent="0.2">
      <c r="A1666" s="5"/>
      <c r="B1666" s="9"/>
      <c r="C1666" s="9"/>
      <c r="P1666" s="11"/>
      <c r="Q1666" s="11"/>
    </row>
    <row r="1667" spans="1:17" ht="12.75" x14ac:dyDescent="0.2">
      <c r="A1667" s="5"/>
      <c r="B1667" s="9"/>
      <c r="C1667" s="9"/>
      <c r="P1667" s="11"/>
      <c r="Q1667" s="11"/>
    </row>
    <row r="1668" spans="1:17" ht="12.75" x14ac:dyDescent="0.2">
      <c r="A1668" s="5"/>
      <c r="B1668" s="9"/>
      <c r="C1668" s="9"/>
      <c r="P1668" s="11"/>
      <c r="Q1668" s="11"/>
    </row>
    <row r="1669" spans="1:17" ht="12.75" x14ac:dyDescent="0.2">
      <c r="A1669" s="5"/>
      <c r="B1669" s="9"/>
      <c r="C1669" s="9"/>
      <c r="P1669" s="11"/>
      <c r="Q1669" s="11"/>
    </row>
    <row r="1670" spans="1:17" ht="12.75" x14ac:dyDescent="0.2">
      <c r="A1670" s="5"/>
      <c r="B1670" s="9"/>
      <c r="C1670" s="9"/>
      <c r="P1670" s="11"/>
      <c r="Q1670" s="11"/>
    </row>
    <row r="1671" spans="1:17" ht="12.75" x14ac:dyDescent="0.2">
      <c r="A1671" s="5"/>
      <c r="B1671" s="9"/>
      <c r="C1671" s="9"/>
      <c r="P1671" s="11"/>
      <c r="Q1671" s="11"/>
    </row>
    <row r="1672" spans="1:17" ht="12.75" x14ac:dyDescent="0.2">
      <c r="A1672" s="5"/>
      <c r="B1672" s="9"/>
      <c r="C1672" s="9"/>
      <c r="P1672" s="11"/>
      <c r="Q1672" s="11"/>
    </row>
    <row r="1673" spans="1:17" ht="12.75" x14ac:dyDescent="0.2">
      <c r="A1673" s="5"/>
      <c r="B1673" s="9"/>
      <c r="C1673" s="9"/>
      <c r="P1673" s="11"/>
      <c r="Q1673" s="11"/>
    </row>
    <row r="1674" spans="1:17" ht="12.75" x14ac:dyDescent="0.2">
      <c r="A1674" s="5"/>
      <c r="B1674" s="9"/>
      <c r="C1674" s="9"/>
      <c r="P1674" s="11"/>
      <c r="Q1674" s="11"/>
    </row>
    <row r="1675" spans="1:17" ht="12.75" x14ac:dyDescent="0.2">
      <c r="A1675" s="5"/>
      <c r="B1675" s="9"/>
      <c r="C1675" s="9"/>
      <c r="P1675" s="11"/>
      <c r="Q1675" s="11"/>
    </row>
    <row r="1676" spans="1:17" ht="12.75" x14ac:dyDescent="0.2">
      <c r="A1676" s="5"/>
      <c r="B1676" s="9"/>
      <c r="C1676" s="9"/>
      <c r="P1676" s="11"/>
      <c r="Q1676" s="11"/>
    </row>
    <row r="1677" spans="1:17" ht="12.75" x14ac:dyDescent="0.2">
      <c r="A1677" s="5"/>
      <c r="B1677" s="9"/>
      <c r="C1677" s="9"/>
      <c r="P1677" s="11"/>
      <c r="Q1677" s="11"/>
    </row>
    <row r="1678" spans="1:17" ht="12.75" x14ac:dyDescent="0.2">
      <c r="A1678" s="5"/>
      <c r="B1678" s="9"/>
      <c r="C1678" s="9"/>
      <c r="P1678" s="11"/>
      <c r="Q1678" s="11"/>
    </row>
    <row r="1679" spans="1:17" ht="12.75" x14ac:dyDescent="0.2">
      <c r="A1679" s="5"/>
      <c r="B1679" s="9"/>
      <c r="C1679" s="9"/>
      <c r="P1679" s="11"/>
      <c r="Q1679" s="11"/>
    </row>
    <row r="1680" spans="1:17" ht="12.75" x14ac:dyDescent="0.2">
      <c r="A1680" s="5"/>
      <c r="B1680" s="9"/>
      <c r="C1680" s="9"/>
      <c r="P1680" s="11"/>
      <c r="Q1680" s="11"/>
    </row>
    <row r="1681" spans="1:17" ht="12.75" x14ac:dyDescent="0.2">
      <c r="A1681" s="5"/>
      <c r="B1681" s="9"/>
      <c r="C1681" s="9"/>
      <c r="P1681" s="11"/>
      <c r="Q1681" s="11"/>
    </row>
    <row r="1682" spans="1:17" ht="12.75" x14ac:dyDescent="0.2">
      <c r="A1682" s="5"/>
      <c r="B1682" s="9"/>
      <c r="C1682" s="9"/>
      <c r="P1682" s="11"/>
      <c r="Q1682" s="11"/>
    </row>
    <row r="1683" spans="1:17" ht="12.75" x14ac:dyDescent="0.2">
      <c r="A1683" s="5"/>
      <c r="B1683" s="9"/>
      <c r="C1683" s="9"/>
      <c r="P1683" s="11"/>
      <c r="Q1683" s="11"/>
    </row>
    <row r="1684" spans="1:17" ht="12.75" x14ac:dyDescent="0.2">
      <c r="A1684" s="5"/>
      <c r="B1684" s="9"/>
      <c r="C1684" s="9"/>
      <c r="P1684" s="11"/>
      <c r="Q1684" s="11"/>
    </row>
    <row r="1685" spans="1:17" ht="12.75" x14ac:dyDescent="0.2">
      <c r="A1685" s="5"/>
      <c r="B1685" s="9"/>
      <c r="C1685" s="9"/>
      <c r="P1685" s="11"/>
      <c r="Q1685" s="11"/>
    </row>
    <row r="1686" spans="1:17" ht="12.75" x14ac:dyDescent="0.2">
      <c r="A1686" s="5"/>
      <c r="B1686" s="9"/>
      <c r="C1686" s="9"/>
      <c r="P1686" s="11"/>
      <c r="Q1686" s="11"/>
    </row>
    <row r="1687" spans="1:17" ht="12.75" x14ac:dyDescent="0.2">
      <c r="A1687" s="5"/>
      <c r="B1687" s="9"/>
      <c r="C1687" s="9"/>
      <c r="P1687" s="11"/>
      <c r="Q1687" s="11"/>
    </row>
    <row r="1688" spans="1:17" ht="12.75" x14ac:dyDescent="0.2">
      <c r="A1688" s="5"/>
      <c r="B1688" s="9"/>
      <c r="C1688" s="9"/>
      <c r="P1688" s="11"/>
      <c r="Q1688" s="11"/>
    </row>
    <row r="1689" spans="1:17" ht="12.75" x14ac:dyDescent="0.2">
      <c r="A1689" s="5"/>
      <c r="B1689" s="9"/>
      <c r="C1689" s="9"/>
      <c r="P1689" s="11"/>
      <c r="Q1689" s="11"/>
    </row>
    <row r="1690" spans="1:17" ht="12.75" x14ac:dyDescent="0.2">
      <c r="A1690" s="5"/>
      <c r="B1690" s="9"/>
      <c r="C1690" s="9"/>
      <c r="P1690" s="11"/>
      <c r="Q1690" s="11"/>
    </row>
    <row r="1691" spans="1:17" ht="12.75" x14ac:dyDescent="0.2">
      <c r="A1691" s="5"/>
      <c r="B1691" s="9"/>
      <c r="C1691" s="9"/>
      <c r="P1691" s="11"/>
      <c r="Q1691" s="11"/>
    </row>
    <row r="1692" spans="1:17" ht="12.75" x14ac:dyDescent="0.2">
      <c r="A1692" s="5"/>
      <c r="B1692" s="9"/>
      <c r="C1692" s="9"/>
      <c r="P1692" s="11"/>
      <c r="Q1692" s="11"/>
    </row>
    <row r="1693" spans="1:17" ht="12.75" x14ac:dyDescent="0.2">
      <c r="A1693" s="5"/>
      <c r="B1693" s="9"/>
      <c r="C1693" s="9"/>
      <c r="P1693" s="11"/>
      <c r="Q1693" s="11"/>
    </row>
    <row r="1694" spans="1:17" ht="12.75" x14ac:dyDescent="0.2">
      <c r="A1694" s="5"/>
      <c r="B1694" s="9"/>
      <c r="C1694" s="9"/>
      <c r="P1694" s="11"/>
      <c r="Q1694" s="11"/>
    </row>
    <row r="1695" spans="1:17" ht="12.75" x14ac:dyDescent="0.2">
      <c r="A1695" s="5"/>
      <c r="B1695" s="9"/>
      <c r="C1695" s="9"/>
      <c r="P1695" s="11"/>
      <c r="Q1695" s="11"/>
    </row>
    <row r="1696" spans="1:17" ht="12.75" x14ac:dyDescent="0.2">
      <c r="A1696" s="5"/>
      <c r="B1696" s="9"/>
      <c r="C1696" s="9"/>
      <c r="P1696" s="11"/>
      <c r="Q1696" s="11"/>
    </row>
    <row r="1697" spans="1:17" ht="12.75" x14ac:dyDescent="0.2">
      <c r="A1697" s="5"/>
      <c r="B1697" s="9"/>
      <c r="C1697" s="9"/>
      <c r="P1697" s="11"/>
      <c r="Q1697" s="11"/>
    </row>
    <row r="1698" spans="1:17" ht="12.75" x14ac:dyDescent="0.2">
      <c r="A1698" s="5"/>
      <c r="B1698" s="9"/>
      <c r="C1698" s="9"/>
      <c r="P1698" s="11"/>
      <c r="Q1698" s="11"/>
    </row>
    <row r="1699" spans="1:17" ht="12.75" x14ac:dyDescent="0.2">
      <c r="A1699" s="5"/>
      <c r="B1699" s="9"/>
      <c r="C1699" s="9"/>
      <c r="P1699" s="11"/>
      <c r="Q1699" s="11"/>
    </row>
    <row r="1700" spans="1:17" ht="12.75" x14ac:dyDescent="0.2">
      <c r="A1700" s="5"/>
      <c r="B1700" s="9"/>
      <c r="C1700" s="9"/>
      <c r="P1700" s="11"/>
      <c r="Q1700" s="11"/>
    </row>
    <row r="1701" spans="1:17" ht="12.75" x14ac:dyDescent="0.2">
      <c r="A1701" s="5"/>
      <c r="B1701" s="9"/>
      <c r="C1701" s="9"/>
      <c r="P1701" s="11"/>
      <c r="Q1701" s="11"/>
    </row>
    <row r="1702" spans="1:17" ht="12.75" x14ac:dyDescent="0.2">
      <c r="A1702" s="5"/>
      <c r="B1702" s="9"/>
      <c r="C1702" s="9"/>
      <c r="P1702" s="11"/>
      <c r="Q1702" s="11"/>
    </row>
    <row r="1703" spans="1:17" ht="12.75" x14ac:dyDescent="0.2">
      <c r="A1703" s="5"/>
      <c r="B1703" s="9"/>
      <c r="C1703" s="9"/>
      <c r="P1703" s="11"/>
      <c r="Q1703" s="11"/>
    </row>
    <row r="1704" spans="1:17" ht="12.75" x14ac:dyDescent="0.2">
      <c r="A1704" s="5"/>
      <c r="B1704" s="9"/>
      <c r="C1704" s="9"/>
      <c r="P1704" s="11"/>
      <c r="Q1704" s="11"/>
    </row>
    <row r="1705" spans="1:17" ht="12.75" x14ac:dyDescent="0.2">
      <c r="A1705" s="5"/>
      <c r="B1705" s="9"/>
      <c r="C1705" s="9"/>
      <c r="P1705" s="11"/>
      <c r="Q1705" s="11"/>
    </row>
    <row r="1706" spans="1:17" ht="12.75" x14ac:dyDescent="0.2">
      <c r="A1706" s="5"/>
      <c r="B1706" s="9"/>
      <c r="C1706" s="9"/>
      <c r="P1706" s="11"/>
      <c r="Q1706" s="11"/>
    </row>
    <row r="1707" spans="1:17" ht="12.75" x14ac:dyDescent="0.2">
      <c r="A1707" s="5"/>
      <c r="B1707" s="9"/>
      <c r="C1707" s="9"/>
      <c r="P1707" s="11"/>
      <c r="Q1707" s="11"/>
    </row>
    <row r="1708" spans="1:17" ht="12.75" x14ac:dyDescent="0.2">
      <c r="A1708" s="5"/>
      <c r="B1708" s="9"/>
      <c r="C1708" s="9"/>
      <c r="P1708" s="11"/>
      <c r="Q1708" s="11"/>
    </row>
    <row r="1709" spans="1:17" ht="12.75" x14ac:dyDescent="0.2">
      <c r="A1709" s="5"/>
      <c r="B1709" s="9"/>
      <c r="C1709" s="9"/>
      <c r="P1709" s="11"/>
      <c r="Q1709" s="11"/>
    </row>
    <row r="1710" spans="1:17" ht="12.75" x14ac:dyDescent="0.2">
      <c r="A1710" s="5"/>
      <c r="B1710" s="9"/>
      <c r="C1710" s="9"/>
      <c r="P1710" s="11"/>
      <c r="Q1710" s="11"/>
    </row>
    <row r="1711" spans="1:17" ht="12.75" x14ac:dyDescent="0.2">
      <c r="A1711" s="5"/>
      <c r="B1711" s="9"/>
      <c r="C1711" s="9"/>
      <c r="P1711" s="11"/>
      <c r="Q1711" s="11"/>
    </row>
    <row r="1712" spans="1:17" ht="12.75" x14ac:dyDescent="0.2">
      <c r="A1712" s="5"/>
      <c r="B1712" s="9"/>
      <c r="C1712" s="9"/>
      <c r="P1712" s="11"/>
      <c r="Q1712" s="11"/>
    </row>
    <row r="1713" spans="1:17" ht="12.75" x14ac:dyDescent="0.2">
      <c r="A1713" s="5"/>
      <c r="B1713" s="9"/>
      <c r="C1713" s="9"/>
      <c r="P1713" s="11"/>
      <c r="Q1713" s="11"/>
    </row>
    <row r="1714" spans="1:17" ht="12.75" x14ac:dyDescent="0.2">
      <c r="A1714" s="5"/>
      <c r="B1714" s="9"/>
      <c r="C1714" s="9"/>
      <c r="P1714" s="11"/>
      <c r="Q1714" s="11"/>
    </row>
    <row r="1715" spans="1:17" ht="12.75" x14ac:dyDescent="0.2">
      <c r="A1715" s="5"/>
      <c r="B1715" s="9"/>
      <c r="C1715" s="9"/>
      <c r="P1715" s="11"/>
      <c r="Q1715" s="11"/>
    </row>
    <row r="1716" spans="1:17" ht="12.75" x14ac:dyDescent="0.2">
      <c r="A1716" s="5"/>
      <c r="B1716" s="9"/>
      <c r="C1716" s="9"/>
      <c r="P1716" s="11"/>
      <c r="Q1716" s="11"/>
    </row>
    <row r="1717" spans="1:17" ht="12.75" x14ac:dyDescent="0.2">
      <c r="A1717" s="5"/>
      <c r="B1717" s="9"/>
      <c r="C1717" s="9"/>
      <c r="P1717" s="11"/>
      <c r="Q1717" s="11"/>
    </row>
    <row r="1718" spans="1:17" ht="12.75" x14ac:dyDescent="0.2">
      <c r="A1718" s="5"/>
      <c r="B1718" s="9"/>
      <c r="C1718" s="9"/>
      <c r="P1718" s="11"/>
      <c r="Q1718" s="11"/>
    </row>
    <row r="1719" spans="1:17" ht="12.75" x14ac:dyDescent="0.2">
      <c r="A1719" s="5"/>
      <c r="B1719" s="9"/>
      <c r="C1719" s="9"/>
      <c r="P1719" s="11"/>
      <c r="Q1719" s="11"/>
    </row>
    <row r="1720" spans="1:17" ht="12.75" x14ac:dyDescent="0.2">
      <c r="A1720" s="5"/>
      <c r="B1720" s="9"/>
      <c r="C1720" s="9"/>
      <c r="P1720" s="11"/>
      <c r="Q1720" s="11"/>
    </row>
    <row r="1721" spans="1:17" ht="12.75" x14ac:dyDescent="0.2">
      <c r="A1721" s="5"/>
      <c r="B1721" s="9"/>
      <c r="C1721" s="9"/>
      <c r="P1721" s="11"/>
      <c r="Q1721" s="11"/>
    </row>
    <row r="1722" spans="1:17" ht="12.75" x14ac:dyDescent="0.2">
      <c r="A1722" s="5"/>
      <c r="B1722" s="9"/>
      <c r="C1722" s="9"/>
      <c r="P1722" s="11"/>
      <c r="Q1722" s="11"/>
    </row>
    <row r="1723" spans="1:17" ht="12.75" x14ac:dyDescent="0.2">
      <c r="A1723" s="5"/>
      <c r="B1723" s="9"/>
      <c r="C1723" s="9"/>
      <c r="P1723" s="11"/>
      <c r="Q1723" s="11"/>
    </row>
    <row r="1724" spans="1:17" ht="12.75" x14ac:dyDescent="0.2">
      <c r="A1724" s="5"/>
      <c r="B1724" s="9"/>
      <c r="C1724" s="9"/>
      <c r="P1724" s="11"/>
      <c r="Q1724" s="11"/>
    </row>
    <row r="1725" spans="1:17" ht="12.75" x14ac:dyDescent="0.2">
      <c r="A1725" s="5"/>
      <c r="B1725" s="9"/>
      <c r="C1725" s="9"/>
      <c r="P1725" s="11"/>
      <c r="Q1725" s="11"/>
    </row>
    <row r="1726" spans="1:17" ht="12.75" x14ac:dyDescent="0.2">
      <c r="A1726" s="5"/>
      <c r="B1726" s="9"/>
      <c r="C1726" s="9"/>
      <c r="P1726" s="11"/>
      <c r="Q1726" s="11"/>
    </row>
    <row r="1727" spans="1:17" ht="12.75" x14ac:dyDescent="0.2">
      <c r="A1727" s="5"/>
      <c r="B1727" s="9"/>
      <c r="C1727" s="9"/>
      <c r="P1727" s="11"/>
      <c r="Q1727" s="11"/>
    </row>
    <row r="1728" spans="1:17" ht="12.75" x14ac:dyDescent="0.2">
      <c r="A1728" s="5"/>
      <c r="B1728" s="9"/>
      <c r="C1728" s="9"/>
      <c r="P1728" s="11"/>
      <c r="Q1728" s="11"/>
    </row>
    <row r="1729" spans="1:17" ht="12.75" x14ac:dyDescent="0.2">
      <c r="A1729" s="5"/>
      <c r="B1729" s="9"/>
      <c r="C1729" s="9"/>
      <c r="P1729" s="11"/>
      <c r="Q1729" s="11"/>
    </row>
    <row r="1730" spans="1:17" ht="12.75" x14ac:dyDescent="0.2">
      <c r="A1730" s="5"/>
      <c r="B1730" s="9"/>
      <c r="C1730" s="9"/>
      <c r="P1730" s="11"/>
      <c r="Q1730" s="11"/>
    </row>
    <row r="1731" spans="1:17" ht="12.75" x14ac:dyDescent="0.2">
      <c r="A1731" s="5"/>
      <c r="B1731" s="9"/>
      <c r="C1731" s="9"/>
      <c r="P1731" s="11"/>
      <c r="Q1731" s="11"/>
    </row>
    <row r="1732" spans="1:17" ht="12.75" x14ac:dyDescent="0.2">
      <c r="A1732" s="5"/>
      <c r="B1732" s="9"/>
      <c r="C1732" s="9"/>
      <c r="P1732" s="11"/>
      <c r="Q1732" s="11"/>
    </row>
    <row r="1733" spans="1:17" ht="12.75" x14ac:dyDescent="0.2">
      <c r="A1733" s="5"/>
      <c r="B1733" s="9"/>
      <c r="C1733" s="9"/>
      <c r="P1733" s="11"/>
      <c r="Q1733" s="11"/>
    </row>
    <row r="1734" spans="1:17" ht="12.75" x14ac:dyDescent="0.2">
      <c r="A1734" s="5"/>
      <c r="B1734" s="9"/>
      <c r="C1734" s="9"/>
      <c r="P1734" s="11"/>
      <c r="Q1734" s="11"/>
    </row>
    <row r="1735" spans="1:17" ht="12.75" x14ac:dyDescent="0.2">
      <c r="A1735" s="5"/>
      <c r="B1735" s="9"/>
      <c r="C1735" s="9"/>
      <c r="P1735" s="11"/>
      <c r="Q1735" s="11"/>
    </row>
    <row r="1736" spans="1:17" ht="12.75" x14ac:dyDescent="0.2">
      <c r="A1736" s="5"/>
      <c r="B1736" s="9"/>
      <c r="C1736" s="9"/>
      <c r="P1736" s="11"/>
      <c r="Q1736" s="11"/>
    </row>
    <row r="1737" spans="1:17" ht="12.75" x14ac:dyDescent="0.2">
      <c r="A1737" s="5"/>
      <c r="B1737" s="9"/>
      <c r="C1737" s="9"/>
      <c r="P1737" s="11"/>
      <c r="Q1737" s="11"/>
    </row>
    <row r="1738" spans="1:17" ht="12.75" x14ac:dyDescent="0.2">
      <c r="A1738" s="5"/>
      <c r="B1738" s="9"/>
      <c r="C1738" s="9"/>
      <c r="P1738" s="11"/>
      <c r="Q1738" s="11"/>
    </row>
    <row r="1739" spans="1:17" ht="12.75" x14ac:dyDescent="0.2">
      <c r="A1739" s="5"/>
      <c r="B1739" s="9"/>
      <c r="C1739" s="9"/>
      <c r="P1739" s="11"/>
      <c r="Q1739" s="11"/>
    </row>
    <row r="1740" spans="1:17" ht="12.75" x14ac:dyDescent="0.2">
      <c r="A1740" s="5"/>
      <c r="B1740" s="9"/>
      <c r="C1740" s="9"/>
      <c r="P1740" s="11"/>
      <c r="Q1740" s="11"/>
    </row>
    <row r="1741" spans="1:17" ht="12.75" x14ac:dyDescent="0.2">
      <c r="A1741" s="5"/>
      <c r="B1741" s="9"/>
      <c r="C1741" s="9"/>
      <c r="P1741" s="11"/>
      <c r="Q1741" s="11"/>
    </row>
    <row r="1742" spans="1:17" ht="12.75" x14ac:dyDescent="0.2">
      <c r="A1742" s="5"/>
      <c r="B1742" s="9"/>
      <c r="C1742" s="9"/>
      <c r="P1742" s="11"/>
      <c r="Q1742" s="11"/>
    </row>
    <row r="1743" spans="1:17" ht="12.75" x14ac:dyDescent="0.2">
      <c r="A1743" s="5"/>
      <c r="B1743" s="9"/>
      <c r="C1743" s="9"/>
      <c r="P1743" s="11"/>
      <c r="Q1743" s="11"/>
    </row>
    <row r="1744" spans="1:17" ht="12.75" x14ac:dyDescent="0.2">
      <c r="A1744" s="5"/>
      <c r="B1744" s="9"/>
      <c r="C1744" s="9"/>
      <c r="P1744" s="11"/>
      <c r="Q1744" s="11"/>
    </row>
    <row r="1745" spans="1:17" ht="12.75" x14ac:dyDescent="0.2">
      <c r="A1745" s="5"/>
      <c r="B1745" s="9"/>
      <c r="C1745" s="9"/>
      <c r="P1745" s="11"/>
      <c r="Q1745" s="11"/>
    </row>
    <row r="1746" spans="1:17" ht="12.75" x14ac:dyDescent="0.2">
      <c r="A1746" s="5"/>
      <c r="B1746" s="9"/>
      <c r="C1746" s="9"/>
      <c r="P1746" s="11"/>
      <c r="Q1746" s="11"/>
    </row>
    <row r="1747" spans="1:17" ht="12.75" x14ac:dyDescent="0.2">
      <c r="A1747" s="5"/>
      <c r="B1747" s="9"/>
      <c r="C1747" s="9"/>
      <c r="P1747" s="11"/>
      <c r="Q1747" s="11"/>
    </row>
    <row r="1748" spans="1:17" ht="12.75" x14ac:dyDescent="0.2">
      <c r="A1748" s="5"/>
      <c r="B1748" s="9"/>
      <c r="C1748" s="9"/>
      <c r="P1748" s="11"/>
      <c r="Q1748" s="11"/>
    </row>
    <row r="1749" spans="1:17" ht="12.75" x14ac:dyDescent="0.2">
      <c r="A1749" s="5"/>
      <c r="B1749" s="9"/>
      <c r="C1749" s="9"/>
      <c r="P1749" s="11"/>
      <c r="Q1749" s="11"/>
    </row>
    <row r="1750" spans="1:17" ht="12.75" x14ac:dyDescent="0.2">
      <c r="A1750" s="5"/>
      <c r="B1750" s="9"/>
      <c r="C1750" s="9"/>
      <c r="P1750" s="11"/>
      <c r="Q1750" s="11"/>
    </row>
    <row r="1751" spans="1:17" ht="12.75" x14ac:dyDescent="0.2">
      <c r="A1751" s="5"/>
      <c r="B1751" s="9"/>
      <c r="C1751" s="9"/>
      <c r="P1751" s="11"/>
      <c r="Q1751" s="11"/>
    </row>
    <row r="1752" spans="1:17" ht="12.75" x14ac:dyDescent="0.2">
      <c r="A1752" s="5"/>
      <c r="B1752" s="9"/>
      <c r="C1752" s="9"/>
      <c r="P1752" s="11"/>
      <c r="Q1752" s="11"/>
    </row>
    <row r="1753" spans="1:17" ht="12.75" x14ac:dyDescent="0.2">
      <c r="A1753" s="5"/>
      <c r="B1753" s="9"/>
      <c r="C1753" s="9"/>
      <c r="P1753" s="11"/>
      <c r="Q1753" s="11"/>
    </row>
    <row r="1754" spans="1:17" ht="12.75" x14ac:dyDescent="0.2">
      <c r="A1754" s="5"/>
      <c r="B1754" s="9"/>
      <c r="C1754" s="9"/>
      <c r="P1754" s="11"/>
      <c r="Q1754" s="11"/>
    </row>
    <row r="1755" spans="1:17" ht="12.75" x14ac:dyDescent="0.2">
      <c r="A1755" s="5"/>
      <c r="B1755" s="9"/>
      <c r="C1755" s="9"/>
      <c r="P1755" s="11"/>
      <c r="Q1755" s="11"/>
    </row>
    <row r="1756" spans="1:17" ht="12.75" x14ac:dyDescent="0.2">
      <c r="A1756" s="5"/>
      <c r="B1756" s="9"/>
      <c r="C1756" s="9"/>
      <c r="P1756" s="11"/>
      <c r="Q1756" s="11"/>
    </row>
    <row r="1757" spans="1:17" ht="12.75" x14ac:dyDescent="0.2">
      <c r="A1757" s="5"/>
      <c r="B1757" s="9"/>
      <c r="C1757" s="9"/>
      <c r="P1757" s="11"/>
      <c r="Q1757" s="11"/>
    </row>
    <row r="1758" spans="1:17" ht="12.75" x14ac:dyDescent="0.2">
      <c r="A1758" s="5"/>
      <c r="B1758" s="9"/>
      <c r="C1758" s="9"/>
      <c r="P1758" s="11"/>
      <c r="Q1758" s="11"/>
    </row>
    <row r="1759" spans="1:17" ht="12.75" x14ac:dyDescent="0.2">
      <c r="A1759" s="5"/>
      <c r="B1759" s="9"/>
      <c r="C1759" s="9"/>
      <c r="P1759" s="11"/>
      <c r="Q1759" s="11"/>
    </row>
    <row r="1760" spans="1:17" ht="12.75" x14ac:dyDescent="0.2">
      <c r="A1760" s="5"/>
      <c r="B1760" s="9"/>
      <c r="C1760" s="9"/>
      <c r="P1760" s="11"/>
      <c r="Q1760" s="11"/>
    </row>
    <row r="1761" spans="1:17" ht="12.75" x14ac:dyDescent="0.2">
      <c r="A1761" s="5"/>
      <c r="B1761" s="9"/>
      <c r="C1761" s="9"/>
      <c r="P1761" s="11"/>
      <c r="Q1761" s="11"/>
    </row>
    <row r="1762" spans="1:17" ht="12.75" x14ac:dyDescent="0.2">
      <c r="A1762" s="5"/>
      <c r="B1762" s="9"/>
      <c r="C1762" s="9"/>
      <c r="P1762" s="11"/>
      <c r="Q1762" s="11"/>
    </row>
    <row r="1763" spans="1:17" ht="12.75" x14ac:dyDescent="0.2">
      <c r="A1763" s="5"/>
      <c r="B1763" s="9"/>
      <c r="C1763" s="9"/>
      <c r="P1763" s="11"/>
      <c r="Q1763" s="11"/>
    </row>
    <row r="1764" spans="1:17" ht="12.75" x14ac:dyDescent="0.2">
      <c r="A1764" s="5"/>
      <c r="B1764" s="9"/>
      <c r="C1764" s="9"/>
      <c r="P1764" s="11"/>
      <c r="Q1764" s="11"/>
    </row>
    <row r="1765" spans="1:17" ht="12.75" x14ac:dyDescent="0.2">
      <c r="A1765" s="5"/>
      <c r="B1765" s="9"/>
      <c r="C1765" s="9"/>
      <c r="P1765" s="11"/>
      <c r="Q1765" s="11"/>
    </row>
    <row r="1766" spans="1:17" ht="12.75" x14ac:dyDescent="0.2">
      <c r="A1766" s="5"/>
      <c r="B1766" s="9"/>
      <c r="C1766" s="9"/>
      <c r="P1766" s="11"/>
      <c r="Q1766" s="11"/>
    </row>
    <row r="1767" spans="1:17" ht="12.75" x14ac:dyDescent="0.2">
      <c r="A1767" s="5"/>
      <c r="B1767" s="9"/>
      <c r="C1767" s="9"/>
      <c r="P1767" s="11"/>
      <c r="Q1767" s="11"/>
    </row>
    <row r="1768" spans="1:17" ht="12.75" x14ac:dyDescent="0.2">
      <c r="A1768" s="5"/>
      <c r="B1768" s="9"/>
      <c r="C1768" s="9"/>
      <c r="P1768" s="11"/>
      <c r="Q1768" s="11"/>
    </row>
    <row r="1769" spans="1:17" ht="12.75" x14ac:dyDescent="0.2">
      <c r="A1769" s="5"/>
      <c r="B1769" s="9"/>
      <c r="C1769" s="9"/>
      <c r="P1769" s="11"/>
      <c r="Q1769" s="11"/>
    </row>
    <row r="1770" spans="1:17" ht="12.75" x14ac:dyDescent="0.2">
      <c r="A1770" s="5"/>
      <c r="B1770" s="9"/>
      <c r="C1770" s="9"/>
      <c r="P1770" s="11"/>
      <c r="Q1770" s="11"/>
    </row>
    <row r="1771" spans="1:17" ht="12.75" x14ac:dyDescent="0.2">
      <c r="A1771" s="5"/>
      <c r="B1771" s="9"/>
      <c r="C1771" s="9"/>
      <c r="P1771" s="11"/>
      <c r="Q1771" s="11"/>
    </row>
    <row r="1772" spans="1:17" ht="12.75" x14ac:dyDescent="0.2">
      <c r="A1772" s="5"/>
      <c r="B1772" s="9"/>
      <c r="C1772" s="9"/>
      <c r="P1772" s="11"/>
      <c r="Q1772" s="11"/>
    </row>
    <row r="1773" spans="1:17" ht="12.75" x14ac:dyDescent="0.2">
      <c r="A1773" s="5"/>
      <c r="B1773" s="9"/>
      <c r="C1773" s="9"/>
      <c r="P1773" s="11"/>
      <c r="Q1773" s="11"/>
    </row>
    <row r="1774" spans="1:17" ht="12.75" x14ac:dyDescent="0.2">
      <c r="A1774" s="5"/>
      <c r="B1774" s="9"/>
      <c r="C1774" s="9"/>
      <c r="P1774" s="11"/>
      <c r="Q1774" s="11"/>
    </row>
    <row r="1775" spans="1:17" ht="12.75" x14ac:dyDescent="0.2">
      <c r="A1775" s="5"/>
      <c r="B1775" s="9"/>
      <c r="C1775" s="9"/>
      <c r="P1775" s="11"/>
      <c r="Q1775" s="11"/>
    </row>
    <row r="1776" spans="1:17" ht="12.75" x14ac:dyDescent="0.2">
      <c r="A1776" s="5"/>
      <c r="B1776" s="9"/>
      <c r="C1776" s="9"/>
      <c r="P1776" s="11"/>
      <c r="Q1776" s="11"/>
    </row>
    <row r="1777" spans="1:17" ht="12.75" x14ac:dyDescent="0.2">
      <c r="A1777" s="5"/>
      <c r="B1777" s="9"/>
      <c r="C1777" s="9"/>
      <c r="P1777" s="11"/>
      <c r="Q1777" s="11"/>
    </row>
    <row r="1778" spans="1:17" ht="12.75" x14ac:dyDescent="0.2">
      <c r="A1778" s="5"/>
      <c r="B1778" s="9"/>
      <c r="C1778" s="9"/>
      <c r="P1778" s="11"/>
      <c r="Q1778" s="11"/>
    </row>
    <row r="1779" spans="1:17" ht="12.75" x14ac:dyDescent="0.2">
      <c r="A1779" s="5"/>
      <c r="B1779" s="9"/>
      <c r="C1779" s="9"/>
      <c r="P1779" s="11"/>
      <c r="Q1779" s="11"/>
    </row>
    <row r="1780" spans="1:17" ht="12.75" x14ac:dyDescent="0.2">
      <c r="A1780" s="5"/>
      <c r="B1780" s="9"/>
      <c r="C1780" s="9"/>
      <c r="P1780" s="11"/>
      <c r="Q1780" s="11"/>
    </row>
    <row r="1781" spans="1:17" ht="12.75" x14ac:dyDescent="0.2">
      <c r="A1781" s="5"/>
      <c r="B1781" s="9"/>
      <c r="C1781" s="9"/>
      <c r="P1781" s="11"/>
      <c r="Q1781" s="11"/>
    </row>
    <row r="1782" spans="1:17" ht="12.75" x14ac:dyDescent="0.2">
      <c r="A1782" s="5"/>
      <c r="B1782" s="9"/>
      <c r="C1782" s="9"/>
      <c r="P1782" s="11"/>
      <c r="Q1782" s="11"/>
    </row>
    <row r="1783" spans="1:17" ht="12.75" x14ac:dyDescent="0.2">
      <c r="A1783" s="5"/>
      <c r="B1783" s="9"/>
      <c r="C1783" s="9"/>
      <c r="P1783" s="11"/>
      <c r="Q1783" s="11"/>
    </row>
    <row r="1784" spans="1:17" ht="12.75" x14ac:dyDescent="0.2">
      <c r="A1784" s="5"/>
      <c r="B1784" s="9"/>
      <c r="C1784" s="9"/>
      <c r="P1784" s="11"/>
      <c r="Q1784" s="11"/>
    </row>
    <row r="1785" spans="1:17" ht="12.75" x14ac:dyDescent="0.2">
      <c r="A1785" s="5"/>
      <c r="B1785" s="9"/>
      <c r="C1785" s="9"/>
      <c r="P1785" s="11"/>
      <c r="Q1785" s="11"/>
    </row>
    <row r="1786" spans="1:17" ht="12.75" x14ac:dyDescent="0.2">
      <c r="A1786" s="5"/>
      <c r="B1786" s="9"/>
      <c r="C1786" s="9"/>
      <c r="P1786" s="11"/>
      <c r="Q1786" s="11"/>
    </row>
    <row r="1787" spans="1:17" ht="12.75" x14ac:dyDescent="0.2">
      <c r="A1787" s="5"/>
      <c r="B1787" s="9"/>
      <c r="C1787" s="9"/>
      <c r="P1787" s="11"/>
      <c r="Q1787" s="11"/>
    </row>
    <row r="1788" spans="1:17" ht="12.75" x14ac:dyDescent="0.2">
      <c r="A1788" s="5"/>
      <c r="B1788" s="9"/>
      <c r="C1788" s="9"/>
      <c r="P1788" s="11"/>
      <c r="Q1788" s="11"/>
    </row>
    <row r="1789" spans="1:17" ht="12.75" x14ac:dyDescent="0.2">
      <c r="A1789" s="5"/>
      <c r="B1789" s="9"/>
      <c r="C1789" s="9"/>
      <c r="P1789" s="11"/>
      <c r="Q1789" s="11"/>
    </row>
    <row r="1790" spans="1:17" ht="12.75" x14ac:dyDescent="0.2">
      <c r="A1790" s="5"/>
      <c r="B1790" s="9"/>
      <c r="C1790" s="9"/>
      <c r="P1790" s="11"/>
      <c r="Q1790" s="11"/>
    </row>
    <row r="1791" spans="1:17" ht="12.75" x14ac:dyDescent="0.2">
      <c r="A1791" s="5"/>
      <c r="B1791" s="9"/>
      <c r="C1791" s="9"/>
      <c r="P1791" s="11"/>
      <c r="Q1791" s="11"/>
    </row>
    <row r="1792" spans="1:17" ht="12.75" x14ac:dyDescent="0.2">
      <c r="A1792" s="5"/>
      <c r="B1792" s="9"/>
      <c r="C1792" s="9"/>
      <c r="P1792" s="11"/>
      <c r="Q1792" s="11"/>
    </row>
    <row r="1793" spans="1:17" ht="12.75" x14ac:dyDescent="0.2">
      <c r="A1793" s="5"/>
      <c r="B1793" s="9"/>
      <c r="C1793" s="9"/>
      <c r="P1793" s="11"/>
      <c r="Q1793" s="11"/>
    </row>
    <row r="1794" spans="1:17" ht="12.75" x14ac:dyDescent="0.2">
      <c r="A1794" s="5"/>
      <c r="B1794" s="9"/>
      <c r="C1794" s="9"/>
      <c r="P1794" s="11"/>
      <c r="Q1794" s="11"/>
    </row>
    <row r="1795" spans="1:17" ht="12.75" x14ac:dyDescent="0.2">
      <c r="A1795" s="5"/>
      <c r="B1795" s="9"/>
      <c r="C1795" s="9"/>
      <c r="P1795" s="11"/>
      <c r="Q1795" s="11"/>
    </row>
    <row r="1796" spans="1:17" ht="12.75" x14ac:dyDescent="0.2">
      <c r="A1796" s="5"/>
      <c r="B1796" s="9"/>
      <c r="C1796" s="9"/>
      <c r="P1796" s="11"/>
      <c r="Q1796" s="11"/>
    </row>
    <row r="1797" spans="1:17" ht="12.75" x14ac:dyDescent="0.2">
      <c r="A1797" s="5"/>
      <c r="B1797" s="9"/>
      <c r="C1797" s="9"/>
      <c r="P1797" s="11"/>
      <c r="Q1797" s="11"/>
    </row>
    <row r="1798" spans="1:17" ht="12.75" x14ac:dyDescent="0.2">
      <c r="A1798" s="5"/>
      <c r="B1798" s="9"/>
      <c r="C1798" s="9"/>
      <c r="P1798" s="11"/>
      <c r="Q1798" s="11"/>
    </row>
    <row r="1799" spans="1:17" ht="12.75" x14ac:dyDescent="0.2">
      <c r="A1799" s="5"/>
      <c r="B1799" s="9"/>
      <c r="C1799" s="9"/>
      <c r="P1799" s="11"/>
      <c r="Q1799" s="11"/>
    </row>
    <row r="1800" spans="1:17" ht="12.75" x14ac:dyDescent="0.2">
      <c r="A1800" s="5"/>
      <c r="B1800" s="9"/>
      <c r="C1800" s="9"/>
      <c r="P1800" s="11"/>
      <c r="Q1800" s="11"/>
    </row>
    <row r="1801" spans="1:17" ht="12.75" x14ac:dyDescent="0.2">
      <c r="A1801" s="5"/>
      <c r="B1801" s="9"/>
      <c r="C1801" s="9"/>
      <c r="P1801" s="11"/>
      <c r="Q1801" s="11"/>
    </row>
    <row r="1802" spans="1:17" ht="12.75" x14ac:dyDescent="0.2">
      <c r="A1802" s="5"/>
      <c r="B1802" s="9"/>
      <c r="C1802" s="9"/>
      <c r="P1802" s="11"/>
      <c r="Q1802" s="11"/>
    </row>
    <row r="1803" spans="1:17" ht="12.75" x14ac:dyDescent="0.2">
      <c r="A1803" s="5"/>
      <c r="B1803" s="9"/>
      <c r="C1803" s="9"/>
      <c r="P1803" s="11"/>
      <c r="Q1803" s="11"/>
    </row>
    <row r="1804" spans="1:17" ht="12.75" x14ac:dyDescent="0.2">
      <c r="A1804" s="5"/>
      <c r="B1804" s="9"/>
      <c r="C1804" s="9"/>
      <c r="P1804" s="11"/>
      <c r="Q1804" s="11"/>
    </row>
    <row r="1805" spans="1:17" ht="12.75" x14ac:dyDescent="0.2">
      <c r="A1805" s="5"/>
      <c r="B1805" s="9"/>
      <c r="C1805" s="9"/>
      <c r="P1805" s="11"/>
      <c r="Q1805" s="11"/>
    </row>
    <row r="1806" spans="1:17" ht="12.75" x14ac:dyDescent="0.2">
      <c r="A1806" s="5"/>
      <c r="B1806" s="9"/>
      <c r="C1806" s="9"/>
      <c r="P1806" s="11"/>
      <c r="Q1806" s="11"/>
    </row>
    <row r="1807" spans="1:17" ht="12.75" x14ac:dyDescent="0.2">
      <c r="A1807" s="5"/>
      <c r="B1807" s="9"/>
      <c r="C1807" s="9"/>
      <c r="P1807" s="11"/>
      <c r="Q1807" s="11"/>
    </row>
    <row r="1808" spans="1:17" ht="12.75" x14ac:dyDescent="0.2">
      <c r="A1808" s="5"/>
      <c r="B1808" s="9"/>
      <c r="C1808" s="9"/>
      <c r="P1808" s="11"/>
      <c r="Q1808" s="11"/>
    </row>
    <row r="1809" spans="1:17" ht="12.75" x14ac:dyDescent="0.2">
      <c r="A1809" s="5"/>
      <c r="B1809" s="9"/>
      <c r="C1809" s="9"/>
      <c r="P1809" s="11"/>
      <c r="Q1809" s="11"/>
    </row>
    <row r="1810" spans="1:17" ht="12.75" x14ac:dyDescent="0.2">
      <c r="A1810" s="5"/>
      <c r="B1810" s="9"/>
      <c r="C1810" s="9"/>
      <c r="P1810" s="11"/>
      <c r="Q1810" s="11"/>
    </row>
    <row r="1811" spans="1:17" ht="12.75" x14ac:dyDescent="0.2">
      <c r="A1811" s="5"/>
      <c r="B1811" s="9"/>
      <c r="C1811" s="9"/>
      <c r="P1811" s="11"/>
      <c r="Q1811" s="11"/>
    </row>
    <row r="1812" spans="1:17" ht="12.75" x14ac:dyDescent="0.2">
      <c r="A1812" s="5"/>
      <c r="B1812" s="9"/>
      <c r="C1812" s="9"/>
      <c r="P1812" s="11"/>
      <c r="Q1812" s="11"/>
    </row>
    <row r="1813" spans="1:17" ht="12.75" x14ac:dyDescent="0.2">
      <c r="A1813" s="5"/>
      <c r="B1813" s="9"/>
      <c r="C1813" s="9"/>
      <c r="P1813" s="11"/>
      <c r="Q1813" s="11"/>
    </row>
    <row r="1814" spans="1:17" ht="12.75" x14ac:dyDescent="0.2">
      <c r="A1814" s="5"/>
      <c r="B1814" s="9"/>
      <c r="C1814" s="9"/>
      <c r="P1814" s="11"/>
      <c r="Q1814" s="11"/>
    </row>
    <row r="1815" spans="1:17" ht="12.75" x14ac:dyDescent="0.2">
      <c r="A1815" s="5"/>
      <c r="B1815" s="9"/>
      <c r="C1815" s="9"/>
      <c r="P1815" s="11"/>
      <c r="Q1815" s="11"/>
    </row>
    <row r="1816" spans="1:17" ht="12.75" x14ac:dyDescent="0.2">
      <c r="A1816" s="5"/>
      <c r="B1816" s="9"/>
      <c r="C1816" s="9"/>
      <c r="P1816" s="11"/>
      <c r="Q1816" s="11"/>
    </row>
    <row r="1817" spans="1:17" ht="12.75" x14ac:dyDescent="0.2">
      <c r="A1817" s="5"/>
      <c r="B1817" s="9"/>
      <c r="C1817" s="9"/>
      <c r="P1817" s="11"/>
      <c r="Q1817" s="11"/>
    </row>
    <row r="1818" spans="1:17" ht="12.75" x14ac:dyDescent="0.2">
      <c r="A1818" s="5"/>
      <c r="B1818" s="9"/>
      <c r="C1818" s="9"/>
      <c r="P1818" s="11"/>
      <c r="Q1818" s="11"/>
    </row>
    <row r="1819" spans="1:17" ht="12.75" x14ac:dyDescent="0.2">
      <c r="A1819" s="5"/>
      <c r="B1819" s="9"/>
      <c r="C1819" s="9"/>
      <c r="P1819" s="11"/>
      <c r="Q1819" s="11"/>
    </row>
    <row r="1820" spans="1:17" ht="12.75" x14ac:dyDescent="0.2">
      <c r="A1820" s="5"/>
      <c r="B1820" s="9"/>
      <c r="C1820" s="9"/>
      <c r="P1820" s="11"/>
      <c r="Q1820" s="11"/>
    </row>
    <row r="1821" spans="1:17" ht="12.75" x14ac:dyDescent="0.2">
      <c r="A1821" s="5"/>
      <c r="B1821" s="9"/>
      <c r="C1821" s="9"/>
      <c r="P1821" s="11"/>
      <c r="Q1821" s="11"/>
    </row>
    <row r="1822" spans="1:17" ht="12.75" x14ac:dyDescent="0.2">
      <c r="A1822" s="5"/>
      <c r="B1822" s="9"/>
      <c r="C1822" s="9"/>
      <c r="P1822" s="11"/>
      <c r="Q1822" s="11"/>
    </row>
    <row r="1823" spans="1:17" ht="12.75" x14ac:dyDescent="0.2">
      <c r="A1823" s="5"/>
      <c r="B1823" s="9"/>
      <c r="C1823" s="9"/>
      <c r="P1823" s="11"/>
      <c r="Q1823" s="11"/>
    </row>
    <row r="1824" spans="1:17" ht="12.75" x14ac:dyDescent="0.2">
      <c r="A1824" s="5"/>
      <c r="B1824" s="9"/>
      <c r="C1824" s="9"/>
      <c r="P1824" s="11"/>
      <c r="Q1824" s="11"/>
    </row>
    <row r="1825" spans="1:17" ht="12.75" x14ac:dyDescent="0.2">
      <c r="A1825" s="5"/>
      <c r="B1825" s="9"/>
      <c r="C1825" s="9"/>
      <c r="P1825" s="11"/>
      <c r="Q1825" s="11"/>
    </row>
    <row r="1826" spans="1:17" ht="12.75" x14ac:dyDescent="0.2">
      <c r="A1826" s="5"/>
      <c r="B1826" s="9"/>
      <c r="C1826" s="9"/>
      <c r="P1826" s="11"/>
      <c r="Q1826" s="11"/>
    </row>
    <row r="1827" spans="1:17" ht="12.75" x14ac:dyDescent="0.2">
      <c r="A1827" s="5"/>
      <c r="B1827" s="9"/>
      <c r="C1827" s="9"/>
      <c r="P1827" s="11"/>
      <c r="Q1827" s="11"/>
    </row>
    <row r="1828" spans="1:17" ht="12.75" x14ac:dyDescent="0.2">
      <c r="A1828" s="5"/>
      <c r="B1828" s="9"/>
      <c r="C1828" s="9"/>
      <c r="P1828" s="11"/>
      <c r="Q1828" s="11"/>
    </row>
    <row r="1829" spans="1:17" ht="12.75" x14ac:dyDescent="0.2">
      <c r="A1829" s="5"/>
      <c r="B1829" s="9"/>
      <c r="C1829" s="9"/>
      <c r="P1829" s="11"/>
      <c r="Q1829" s="11"/>
    </row>
    <row r="1830" spans="1:17" ht="12.75" x14ac:dyDescent="0.2">
      <c r="A1830" s="5"/>
      <c r="B1830" s="9"/>
      <c r="C1830" s="9"/>
      <c r="P1830" s="11"/>
      <c r="Q1830" s="11"/>
    </row>
    <row r="1831" spans="1:17" ht="12.75" x14ac:dyDescent="0.2">
      <c r="A1831" s="5"/>
      <c r="B1831" s="9"/>
      <c r="C1831" s="9"/>
      <c r="P1831" s="11"/>
      <c r="Q1831" s="11"/>
    </row>
    <row r="1832" spans="1:17" ht="12.75" x14ac:dyDescent="0.2">
      <c r="A1832" s="5"/>
      <c r="B1832" s="9"/>
      <c r="C1832" s="9"/>
      <c r="P1832" s="11"/>
      <c r="Q1832" s="11"/>
    </row>
    <row r="1833" spans="1:17" ht="12.75" x14ac:dyDescent="0.2">
      <c r="A1833" s="5"/>
      <c r="B1833" s="9"/>
      <c r="C1833" s="9"/>
      <c r="P1833" s="11"/>
      <c r="Q1833" s="11"/>
    </row>
    <row r="1834" spans="1:17" ht="12.75" x14ac:dyDescent="0.2">
      <c r="A1834" s="5"/>
      <c r="B1834" s="9"/>
      <c r="C1834" s="9"/>
      <c r="P1834" s="11"/>
      <c r="Q1834" s="11"/>
    </row>
    <row r="1835" spans="1:17" ht="12.75" x14ac:dyDescent="0.2">
      <c r="A1835" s="5"/>
      <c r="B1835" s="9"/>
      <c r="C1835" s="9"/>
      <c r="P1835" s="11"/>
      <c r="Q1835" s="11"/>
    </row>
    <row r="1836" spans="1:17" ht="12.75" x14ac:dyDescent="0.2">
      <c r="A1836" s="5"/>
      <c r="B1836" s="9"/>
      <c r="C1836" s="9"/>
      <c r="P1836" s="11"/>
      <c r="Q1836" s="11"/>
    </row>
    <row r="1837" spans="1:17" ht="12.75" x14ac:dyDescent="0.2">
      <c r="A1837" s="5"/>
      <c r="B1837" s="9"/>
      <c r="C1837" s="9"/>
      <c r="P1837" s="11"/>
      <c r="Q1837" s="11"/>
    </row>
    <row r="1838" spans="1:17" ht="12.75" x14ac:dyDescent="0.2">
      <c r="A1838" s="5"/>
      <c r="B1838" s="9"/>
      <c r="C1838" s="9"/>
      <c r="P1838" s="11"/>
      <c r="Q1838" s="11"/>
    </row>
    <row r="1839" spans="1:17" ht="12.75" x14ac:dyDescent="0.2">
      <c r="A1839" s="5"/>
      <c r="B1839" s="9"/>
      <c r="C1839" s="9"/>
      <c r="P1839" s="11"/>
      <c r="Q1839" s="11"/>
    </row>
    <row r="1840" spans="1:17" ht="12.75" x14ac:dyDescent="0.2">
      <c r="A1840" s="5"/>
      <c r="B1840" s="9"/>
      <c r="C1840" s="9"/>
      <c r="P1840" s="11"/>
      <c r="Q1840" s="11"/>
    </row>
    <row r="1841" spans="1:17" ht="12.75" x14ac:dyDescent="0.2">
      <c r="A1841" s="5"/>
      <c r="B1841" s="9"/>
      <c r="C1841" s="9"/>
      <c r="P1841" s="11"/>
      <c r="Q1841" s="11"/>
    </row>
    <row r="1842" spans="1:17" ht="12.75" x14ac:dyDescent="0.2">
      <c r="A1842" s="5"/>
      <c r="B1842" s="9"/>
      <c r="C1842" s="9"/>
      <c r="P1842" s="11"/>
      <c r="Q1842" s="11"/>
    </row>
    <row r="1843" spans="1:17" ht="12.75" x14ac:dyDescent="0.2">
      <c r="A1843" s="5"/>
      <c r="B1843" s="9"/>
      <c r="C1843" s="9"/>
      <c r="P1843" s="11"/>
      <c r="Q1843" s="11"/>
    </row>
    <row r="1844" spans="1:17" ht="12.75" x14ac:dyDescent="0.2">
      <c r="A1844" s="5"/>
      <c r="B1844" s="9"/>
      <c r="C1844" s="9"/>
      <c r="P1844" s="11"/>
      <c r="Q1844" s="11"/>
    </row>
    <row r="1845" spans="1:17" ht="12.75" x14ac:dyDescent="0.2">
      <c r="A1845" s="5"/>
      <c r="B1845" s="9"/>
      <c r="C1845" s="9"/>
      <c r="P1845" s="11"/>
      <c r="Q1845" s="11"/>
    </row>
    <row r="1846" spans="1:17" ht="12.75" x14ac:dyDescent="0.2">
      <c r="A1846" s="5"/>
      <c r="B1846" s="9"/>
      <c r="C1846" s="9"/>
      <c r="P1846" s="11"/>
      <c r="Q1846" s="11"/>
    </row>
    <row r="1847" spans="1:17" ht="12.75" x14ac:dyDescent="0.2">
      <c r="A1847" s="5"/>
      <c r="B1847" s="9"/>
      <c r="C1847" s="9"/>
      <c r="P1847" s="11"/>
      <c r="Q1847" s="11"/>
    </row>
    <row r="1848" spans="1:17" ht="12.75" x14ac:dyDescent="0.2">
      <c r="A1848" s="5"/>
      <c r="B1848" s="9"/>
      <c r="C1848" s="9"/>
      <c r="P1848" s="11"/>
      <c r="Q1848" s="11"/>
    </row>
    <row r="1849" spans="1:17" ht="12.75" x14ac:dyDescent="0.2">
      <c r="A1849" s="5"/>
      <c r="B1849" s="9"/>
      <c r="C1849" s="9"/>
      <c r="P1849" s="11"/>
      <c r="Q1849" s="11"/>
    </row>
    <row r="1850" spans="1:17" ht="12.75" x14ac:dyDescent="0.2">
      <c r="A1850" s="5"/>
      <c r="B1850" s="9"/>
      <c r="C1850" s="9"/>
      <c r="P1850" s="11"/>
      <c r="Q1850" s="11"/>
    </row>
    <row r="1851" spans="1:17" ht="12.75" x14ac:dyDescent="0.2">
      <c r="A1851" s="5"/>
      <c r="B1851" s="9"/>
      <c r="C1851" s="9"/>
      <c r="P1851" s="11"/>
      <c r="Q1851" s="11"/>
    </row>
    <row r="1852" spans="1:17" ht="12.75" x14ac:dyDescent="0.2">
      <c r="A1852" s="5"/>
      <c r="B1852" s="9"/>
      <c r="C1852" s="9"/>
      <c r="P1852" s="11"/>
      <c r="Q1852" s="11"/>
    </row>
    <row r="1853" spans="1:17" ht="12.75" x14ac:dyDescent="0.2">
      <c r="A1853" s="5"/>
      <c r="B1853" s="9"/>
      <c r="C1853" s="9"/>
      <c r="P1853" s="11"/>
      <c r="Q1853" s="11"/>
    </row>
    <row r="1854" spans="1:17" ht="12.75" x14ac:dyDescent="0.2">
      <c r="A1854" s="5"/>
      <c r="B1854" s="9"/>
      <c r="C1854" s="9"/>
      <c r="P1854" s="11"/>
      <c r="Q1854" s="11"/>
    </row>
    <row r="1855" spans="1:17" ht="12.75" x14ac:dyDescent="0.2">
      <c r="A1855" s="5"/>
      <c r="B1855" s="9"/>
      <c r="C1855" s="9"/>
      <c r="P1855" s="11"/>
      <c r="Q1855" s="11"/>
    </row>
    <row r="1856" spans="1:17" ht="12.75" x14ac:dyDescent="0.2">
      <c r="A1856" s="5"/>
      <c r="B1856" s="9"/>
      <c r="C1856" s="9"/>
      <c r="P1856" s="11"/>
      <c r="Q1856" s="11"/>
    </row>
    <row r="1857" spans="1:17" ht="12.75" x14ac:dyDescent="0.2">
      <c r="A1857" s="5"/>
      <c r="B1857" s="9"/>
      <c r="C1857" s="9"/>
      <c r="P1857" s="11"/>
      <c r="Q1857" s="11"/>
    </row>
    <row r="1858" spans="1:17" ht="12.75" x14ac:dyDescent="0.2">
      <c r="A1858" s="5"/>
      <c r="B1858" s="9"/>
      <c r="C1858" s="9"/>
      <c r="P1858" s="11"/>
      <c r="Q1858" s="11"/>
    </row>
    <row r="1859" spans="1:17" ht="12.75" x14ac:dyDescent="0.2">
      <c r="A1859" s="5"/>
      <c r="B1859" s="9"/>
      <c r="C1859" s="9"/>
      <c r="P1859" s="11"/>
      <c r="Q1859" s="11"/>
    </row>
    <row r="1860" spans="1:17" ht="12.75" x14ac:dyDescent="0.2">
      <c r="A1860" s="5"/>
      <c r="B1860" s="9"/>
      <c r="C1860" s="9"/>
      <c r="P1860" s="11"/>
      <c r="Q1860" s="11"/>
    </row>
    <row r="1861" spans="1:17" ht="12.75" x14ac:dyDescent="0.2">
      <c r="A1861" s="5"/>
      <c r="B1861" s="9"/>
      <c r="C1861" s="9"/>
      <c r="P1861" s="11"/>
      <c r="Q1861" s="11"/>
    </row>
    <row r="1862" spans="1:17" ht="12.75" x14ac:dyDescent="0.2">
      <c r="A1862" s="5"/>
      <c r="B1862" s="9"/>
      <c r="C1862" s="9"/>
      <c r="P1862" s="11"/>
      <c r="Q1862" s="11"/>
    </row>
    <row r="1863" spans="1:17" ht="12.75" x14ac:dyDescent="0.2">
      <c r="A1863" s="5"/>
      <c r="B1863" s="9"/>
      <c r="C1863" s="9"/>
      <c r="P1863" s="11"/>
      <c r="Q1863" s="11"/>
    </row>
    <row r="1864" spans="1:17" ht="12.75" x14ac:dyDescent="0.2">
      <c r="A1864" s="5"/>
      <c r="B1864" s="9"/>
      <c r="C1864" s="9"/>
      <c r="P1864" s="11"/>
      <c r="Q1864" s="11"/>
    </row>
    <row r="1865" spans="1:17" ht="12.75" x14ac:dyDescent="0.2">
      <c r="A1865" s="5"/>
      <c r="B1865" s="9"/>
      <c r="C1865" s="9"/>
      <c r="P1865" s="11"/>
      <c r="Q1865" s="11"/>
    </row>
    <row r="1866" spans="1:17" ht="12.75" x14ac:dyDescent="0.2">
      <c r="A1866" s="5"/>
      <c r="B1866" s="9"/>
      <c r="C1866" s="9"/>
      <c r="P1866" s="11"/>
      <c r="Q1866" s="11"/>
    </row>
    <row r="1867" spans="1:17" ht="12.75" x14ac:dyDescent="0.2">
      <c r="A1867" s="5"/>
      <c r="B1867" s="9"/>
      <c r="C1867" s="9"/>
      <c r="P1867" s="11"/>
      <c r="Q1867" s="11"/>
    </row>
    <row r="1868" spans="1:17" ht="12.75" x14ac:dyDescent="0.2">
      <c r="A1868" s="5"/>
      <c r="B1868" s="9"/>
      <c r="C1868" s="9"/>
      <c r="P1868" s="11"/>
      <c r="Q1868" s="11"/>
    </row>
    <row r="1869" spans="1:17" ht="12.75" x14ac:dyDescent="0.2">
      <c r="A1869" s="5"/>
      <c r="B1869" s="9"/>
      <c r="C1869" s="9"/>
      <c r="P1869" s="11"/>
      <c r="Q1869" s="11"/>
    </row>
    <row r="1870" spans="1:17" ht="12.75" x14ac:dyDescent="0.2">
      <c r="A1870" s="5"/>
      <c r="B1870" s="9"/>
      <c r="C1870" s="9"/>
      <c r="P1870" s="11"/>
      <c r="Q1870" s="11"/>
    </row>
    <row r="1871" spans="1:17" ht="12.75" x14ac:dyDescent="0.2">
      <c r="A1871" s="5"/>
      <c r="B1871" s="9"/>
      <c r="C1871" s="9"/>
      <c r="P1871" s="11"/>
      <c r="Q1871" s="11"/>
    </row>
    <row r="1872" spans="1:17" ht="12.75" x14ac:dyDescent="0.2">
      <c r="A1872" s="5"/>
      <c r="B1872" s="9"/>
      <c r="C1872" s="9"/>
      <c r="P1872" s="11"/>
      <c r="Q1872" s="11"/>
    </row>
    <row r="1873" spans="1:17" ht="12.75" x14ac:dyDescent="0.2">
      <c r="A1873" s="5"/>
      <c r="B1873" s="9"/>
      <c r="C1873" s="9"/>
      <c r="P1873" s="11"/>
      <c r="Q1873" s="11"/>
    </row>
    <row r="1874" spans="1:17" ht="12.75" x14ac:dyDescent="0.2">
      <c r="A1874" s="5"/>
      <c r="B1874" s="9"/>
      <c r="C1874" s="9"/>
      <c r="P1874" s="11"/>
      <c r="Q1874" s="11"/>
    </row>
    <row r="1875" spans="1:17" ht="12.75" x14ac:dyDescent="0.2">
      <c r="A1875" s="5"/>
      <c r="B1875" s="9"/>
      <c r="C1875" s="9"/>
      <c r="P1875" s="11"/>
      <c r="Q1875" s="11"/>
    </row>
    <row r="1876" spans="1:17" ht="12.75" x14ac:dyDescent="0.2">
      <c r="A1876" s="5"/>
      <c r="B1876" s="9"/>
      <c r="C1876" s="9"/>
      <c r="P1876" s="11"/>
      <c r="Q1876" s="11"/>
    </row>
    <row r="1877" spans="1:17" ht="12.75" x14ac:dyDescent="0.2">
      <c r="A1877" s="5"/>
      <c r="B1877" s="9"/>
      <c r="C1877" s="9"/>
      <c r="P1877" s="11"/>
      <c r="Q1877" s="11"/>
    </row>
    <row r="1878" spans="1:17" ht="12.75" x14ac:dyDescent="0.2">
      <c r="A1878" s="5"/>
      <c r="B1878" s="9"/>
      <c r="C1878" s="9"/>
      <c r="P1878" s="11"/>
      <c r="Q1878" s="11"/>
    </row>
    <row r="1879" spans="1:17" ht="12.75" x14ac:dyDescent="0.2">
      <c r="A1879" s="5"/>
      <c r="B1879" s="9"/>
      <c r="C1879" s="9"/>
      <c r="P1879" s="11"/>
      <c r="Q1879" s="11"/>
    </row>
    <row r="1880" spans="1:17" ht="12.75" x14ac:dyDescent="0.2">
      <c r="A1880" s="5"/>
      <c r="B1880" s="9"/>
      <c r="C1880" s="9"/>
      <c r="P1880" s="11"/>
      <c r="Q1880" s="11"/>
    </row>
    <row r="1881" spans="1:17" ht="12.75" x14ac:dyDescent="0.2">
      <c r="A1881" s="5"/>
      <c r="B1881" s="9"/>
      <c r="C1881" s="9"/>
      <c r="P1881" s="11"/>
      <c r="Q1881" s="11"/>
    </row>
    <row r="1882" spans="1:17" ht="12.75" x14ac:dyDescent="0.2">
      <c r="A1882" s="5"/>
      <c r="B1882" s="9"/>
      <c r="C1882" s="9"/>
      <c r="P1882" s="11"/>
      <c r="Q1882" s="11"/>
    </row>
    <row r="1883" spans="1:17" ht="12.75" x14ac:dyDescent="0.2">
      <c r="A1883" s="5"/>
      <c r="B1883" s="9"/>
      <c r="C1883" s="9"/>
      <c r="P1883" s="11"/>
      <c r="Q1883" s="11"/>
    </row>
    <row r="1884" spans="1:17" ht="12.75" x14ac:dyDescent="0.2">
      <c r="A1884" s="5"/>
      <c r="B1884" s="9"/>
      <c r="C1884" s="9"/>
      <c r="P1884" s="11"/>
      <c r="Q1884" s="11"/>
    </row>
    <row r="1885" spans="1:17" ht="12.75" x14ac:dyDescent="0.2">
      <c r="A1885" s="5"/>
      <c r="B1885" s="9"/>
      <c r="C1885" s="9"/>
      <c r="P1885" s="11"/>
      <c r="Q1885" s="11"/>
    </row>
    <row r="1886" spans="1:17" ht="12.75" x14ac:dyDescent="0.2">
      <c r="A1886" s="5"/>
      <c r="B1886" s="9"/>
      <c r="C1886" s="9"/>
      <c r="P1886" s="11"/>
      <c r="Q1886" s="11"/>
    </row>
    <row r="1887" spans="1:17" ht="12.75" x14ac:dyDescent="0.2">
      <c r="A1887" s="5"/>
      <c r="B1887" s="9"/>
      <c r="C1887" s="9"/>
      <c r="P1887" s="11"/>
      <c r="Q1887" s="11"/>
    </row>
    <row r="1888" spans="1:17" ht="12.75" x14ac:dyDescent="0.2">
      <c r="A1888" s="5"/>
      <c r="B1888" s="9"/>
      <c r="C1888" s="9"/>
      <c r="P1888" s="11"/>
      <c r="Q1888" s="11"/>
    </row>
    <row r="1889" spans="1:17" ht="12.75" x14ac:dyDescent="0.2">
      <c r="A1889" s="5"/>
      <c r="B1889" s="9"/>
      <c r="C1889" s="9"/>
      <c r="P1889" s="11"/>
      <c r="Q1889" s="11"/>
    </row>
    <row r="1890" spans="1:17" ht="12.75" x14ac:dyDescent="0.2">
      <c r="A1890" s="5"/>
      <c r="B1890" s="9"/>
      <c r="C1890" s="9"/>
      <c r="P1890" s="11"/>
      <c r="Q1890" s="11"/>
    </row>
    <row r="1891" spans="1:17" ht="12.75" x14ac:dyDescent="0.2">
      <c r="A1891" s="5"/>
      <c r="B1891" s="9"/>
      <c r="C1891" s="9"/>
      <c r="P1891" s="11"/>
      <c r="Q1891" s="11"/>
    </row>
    <row r="1892" spans="1:17" ht="12.75" x14ac:dyDescent="0.2">
      <c r="A1892" s="5"/>
      <c r="B1892" s="9"/>
      <c r="C1892" s="9"/>
      <c r="P1892" s="11"/>
      <c r="Q1892" s="11"/>
    </row>
    <row r="1893" spans="1:17" ht="12.75" x14ac:dyDescent="0.2">
      <c r="A1893" s="5"/>
      <c r="B1893" s="9"/>
      <c r="C1893" s="9"/>
      <c r="P1893" s="11"/>
      <c r="Q1893" s="11"/>
    </row>
    <row r="1894" spans="1:17" ht="12.75" x14ac:dyDescent="0.2">
      <c r="A1894" s="5"/>
      <c r="B1894" s="9"/>
      <c r="C1894" s="9"/>
      <c r="P1894" s="11"/>
      <c r="Q1894" s="11"/>
    </row>
    <row r="1895" spans="1:17" ht="12.75" x14ac:dyDescent="0.2">
      <c r="A1895" s="5"/>
      <c r="B1895" s="9"/>
      <c r="C1895" s="9"/>
      <c r="P1895" s="11"/>
      <c r="Q1895" s="11"/>
    </row>
    <row r="1896" spans="1:17" ht="12.75" x14ac:dyDescent="0.2">
      <c r="A1896" s="5"/>
      <c r="B1896" s="9"/>
      <c r="C1896" s="9"/>
      <c r="P1896" s="11"/>
      <c r="Q1896" s="11"/>
    </row>
    <row r="1897" spans="1:17" ht="12.75" x14ac:dyDescent="0.2">
      <c r="A1897" s="5"/>
      <c r="B1897" s="9"/>
      <c r="C1897" s="9"/>
      <c r="P1897" s="11"/>
      <c r="Q1897" s="11"/>
    </row>
    <row r="1898" spans="1:17" ht="12.75" x14ac:dyDescent="0.2">
      <c r="A1898" s="5"/>
      <c r="B1898" s="9"/>
      <c r="C1898" s="9"/>
      <c r="P1898" s="11"/>
      <c r="Q1898" s="11"/>
    </row>
    <row r="1899" spans="1:17" ht="12.75" x14ac:dyDescent="0.2">
      <c r="A1899" s="5"/>
      <c r="B1899" s="9"/>
      <c r="C1899" s="9"/>
      <c r="P1899" s="11"/>
      <c r="Q1899" s="11"/>
    </row>
    <row r="1900" spans="1:17" ht="12.75" x14ac:dyDescent="0.2">
      <c r="A1900" s="5"/>
      <c r="B1900" s="9"/>
      <c r="C1900" s="9"/>
      <c r="P1900" s="11"/>
      <c r="Q1900" s="11"/>
    </row>
    <row r="1901" spans="1:17" ht="12.75" x14ac:dyDescent="0.2">
      <c r="A1901" s="5"/>
      <c r="B1901" s="9"/>
      <c r="C1901" s="9"/>
      <c r="P1901" s="11"/>
      <c r="Q1901" s="11"/>
    </row>
    <row r="1902" spans="1:17" ht="12.75" x14ac:dyDescent="0.2">
      <c r="A1902" s="5"/>
      <c r="B1902" s="9"/>
      <c r="C1902" s="9"/>
      <c r="P1902" s="11"/>
      <c r="Q1902" s="11"/>
    </row>
    <row r="1903" spans="1:17" ht="12.75" x14ac:dyDescent="0.2">
      <c r="A1903" s="5"/>
      <c r="B1903" s="9"/>
      <c r="C1903" s="9"/>
      <c r="P1903" s="11"/>
      <c r="Q1903" s="11"/>
    </row>
    <row r="1904" spans="1:17" ht="12.75" x14ac:dyDescent="0.2">
      <c r="A1904" s="5"/>
      <c r="B1904" s="9"/>
      <c r="C1904" s="9"/>
      <c r="P1904" s="11"/>
      <c r="Q1904" s="11"/>
    </row>
    <row r="1905" spans="1:17" ht="12.75" x14ac:dyDescent="0.2">
      <c r="A1905" s="5"/>
      <c r="B1905" s="9"/>
      <c r="C1905" s="9"/>
      <c r="P1905" s="11"/>
      <c r="Q1905" s="11"/>
    </row>
    <row r="1906" spans="1:17" ht="12.75" x14ac:dyDescent="0.2">
      <c r="A1906" s="5"/>
      <c r="B1906" s="9"/>
      <c r="C1906" s="9"/>
      <c r="P1906" s="11"/>
      <c r="Q1906" s="11"/>
    </row>
    <row r="1907" spans="1:17" ht="12.75" x14ac:dyDescent="0.2">
      <c r="A1907" s="5"/>
      <c r="B1907" s="9"/>
      <c r="C1907" s="9"/>
      <c r="P1907" s="11"/>
      <c r="Q1907" s="11"/>
    </row>
    <row r="1908" spans="1:17" ht="12.75" x14ac:dyDescent="0.2">
      <c r="A1908" s="5"/>
      <c r="B1908" s="9"/>
      <c r="C1908" s="9"/>
      <c r="P1908" s="11"/>
      <c r="Q1908" s="11"/>
    </row>
    <row r="1909" spans="1:17" ht="12.75" x14ac:dyDescent="0.2">
      <c r="A1909" s="5"/>
      <c r="B1909" s="9"/>
      <c r="C1909" s="9"/>
      <c r="P1909" s="11"/>
      <c r="Q1909" s="11"/>
    </row>
    <row r="1910" spans="1:17" ht="12.75" x14ac:dyDescent="0.2">
      <c r="A1910" s="5"/>
      <c r="B1910" s="9"/>
      <c r="C1910" s="9"/>
      <c r="P1910" s="11"/>
      <c r="Q1910" s="11"/>
    </row>
    <row r="1911" spans="1:17" ht="12.75" x14ac:dyDescent="0.2">
      <c r="A1911" s="5"/>
      <c r="B1911" s="9"/>
      <c r="C1911" s="9"/>
      <c r="P1911" s="11"/>
      <c r="Q1911" s="11"/>
    </row>
    <row r="1912" spans="1:17" ht="12.75" x14ac:dyDescent="0.2">
      <c r="A1912" s="5"/>
      <c r="B1912" s="9"/>
      <c r="C1912" s="9"/>
      <c r="P1912" s="11"/>
      <c r="Q1912" s="11"/>
    </row>
    <row r="1913" spans="1:17" ht="12.75" x14ac:dyDescent="0.2">
      <c r="A1913" s="5"/>
      <c r="B1913" s="9"/>
      <c r="C1913" s="9"/>
      <c r="P1913" s="11"/>
      <c r="Q1913" s="11"/>
    </row>
    <row r="1914" spans="1:17" ht="12.75" x14ac:dyDescent="0.2">
      <c r="A1914" s="5"/>
      <c r="B1914" s="9"/>
      <c r="C1914" s="9"/>
      <c r="P1914" s="11"/>
      <c r="Q1914" s="11"/>
    </row>
    <row r="1915" spans="1:17" ht="12.75" x14ac:dyDescent="0.2">
      <c r="A1915" s="5"/>
      <c r="B1915" s="9"/>
      <c r="C1915" s="9"/>
      <c r="P1915" s="11"/>
      <c r="Q1915" s="11"/>
    </row>
    <row r="1916" spans="1:17" ht="12.75" x14ac:dyDescent="0.2">
      <c r="A1916" s="5"/>
      <c r="B1916" s="9"/>
      <c r="C1916" s="9"/>
      <c r="P1916" s="11"/>
      <c r="Q1916" s="11"/>
    </row>
    <row r="1917" spans="1:17" ht="12.75" x14ac:dyDescent="0.2">
      <c r="A1917" s="5"/>
      <c r="B1917" s="9"/>
      <c r="C1917" s="9"/>
      <c r="P1917" s="11"/>
      <c r="Q1917" s="11"/>
    </row>
    <row r="1918" spans="1:17" ht="12.75" x14ac:dyDescent="0.2">
      <c r="A1918" s="5"/>
      <c r="B1918" s="9"/>
      <c r="C1918" s="9"/>
      <c r="P1918" s="11"/>
      <c r="Q1918" s="11"/>
    </row>
    <row r="1919" spans="1:17" ht="12.75" x14ac:dyDescent="0.2">
      <c r="A1919" s="5"/>
      <c r="B1919" s="9"/>
      <c r="C1919" s="9"/>
      <c r="P1919" s="11"/>
      <c r="Q1919" s="11"/>
    </row>
    <row r="1920" spans="1:17" ht="12.75" x14ac:dyDescent="0.2">
      <c r="A1920" s="5"/>
      <c r="B1920" s="9"/>
      <c r="C1920" s="9"/>
      <c r="P1920" s="11"/>
      <c r="Q1920" s="11"/>
    </row>
    <row r="1921" spans="1:17" ht="12.75" x14ac:dyDescent="0.2">
      <c r="A1921" s="5"/>
      <c r="B1921" s="9"/>
      <c r="C1921" s="9"/>
      <c r="P1921" s="11"/>
      <c r="Q1921" s="11"/>
    </row>
    <row r="1922" spans="1:17" ht="12.75" x14ac:dyDescent="0.2">
      <c r="A1922" s="5"/>
      <c r="B1922" s="9"/>
      <c r="C1922" s="9"/>
      <c r="P1922" s="11"/>
      <c r="Q1922" s="11"/>
    </row>
    <row r="1923" spans="1:17" ht="12.75" x14ac:dyDescent="0.2">
      <c r="A1923" s="5"/>
      <c r="B1923" s="9"/>
      <c r="C1923" s="9"/>
      <c r="P1923" s="11"/>
      <c r="Q1923" s="11"/>
    </row>
    <row r="1924" spans="1:17" ht="12.75" x14ac:dyDescent="0.2">
      <c r="A1924" s="5"/>
      <c r="B1924" s="9"/>
      <c r="C1924" s="9"/>
      <c r="P1924" s="11"/>
      <c r="Q1924" s="11"/>
    </row>
    <row r="1925" spans="1:17" ht="12.75" x14ac:dyDescent="0.2">
      <c r="A1925" s="5"/>
      <c r="B1925" s="9"/>
      <c r="C1925" s="9"/>
      <c r="P1925" s="11"/>
      <c r="Q1925" s="11"/>
    </row>
    <row r="1926" spans="1:17" ht="12.75" x14ac:dyDescent="0.2">
      <c r="A1926" s="5"/>
      <c r="B1926" s="9"/>
      <c r="C1926" s="9"/>
      <c r="P1926" s="11"/>
      <c r="Q1926" s="11"/>
    </row>
    <row r="1927" spans="1:17" ht="12.75" x14ac:dyDescent="0.2">
      <c r="A1927" s="5"/>
      <c r="B1927" s="9"/>
      <c r="C1927" s="9"/>
      <c r="P1927" s="11"/>
      <c r="Q1927" s="11"/>
    </row>
    <row r="1928" spans="1:17" ht="12.75" x14ac:dyDescent="0.2">
      <c r="A1928" s="5"/>
      <c r="B1928" s="9"/>
      <c r="C1928" s="9"/>
      <c r="P1928" s="11"/>
      <c r="Q1928" s="11"/>
    </row>
    <row r="1929" spans="1:17" ht="12.75" x14ac:dyDescent="0.2">
      <c r="A1929" s="5"/>
      <c r="B1929" s="9"/>
      <c r="C1929" s="9"/>
      <c r="P1929" s="11"/>
      <c r="Q1929" s="11"/>
    </row>
    <row r="1930" spans="1:17" ht="12.75" x14ac:dyDescent="0.2">
      <c r="A1930" s="5"/>
      <c r="B1930" s="9"/>
      <c r="C1930" s="9"/>
      <c r="P1930" s="11"/>
      <c r="Q1930" s="11"/>
    </row>
    <row r="1931" spans="1:17" ht="12.75" x14ac:dyDescent="0.2">
      <c r="A1931" s="5"/>
      <c r="B1931" s="9"/>
      <c r="C1931" s="9"/>
      <c r="P1931" s="11"/>
      <c r="Q1931" s="11"/>
    </row>
    <row r="1932" spans="1:17" ht="12.75" x14ac:dyDescent="0.2">
      <c r="A1932" s="5"/>
      <c r="B1932" s="9"/>
      <c r="C1932" s="9"/>
      <c r="P1932" s="11"/>
      <c r="Q1932" s="11"/>
    </row>
    <row r="1933" spans="1:17" ht="12.75" x14ac:dyDescent="0.2">
      <c r="A1933" s="5"/>
      <c r="B1933" s="9"/>
      <c r="C1933" s="9"/>
      <c r="P1933" s="11"/>
      <c r="Q1933" s="11"/>
    </row>
    <row r="1934" spans="1:17" ht="12.75" x14ac:dyDescent="0.2">
      <c r="A1934" s="5"/>
      <c r="B1934" s="9"/>
      <c r="C1934" s="9"/>
      <c r="P1934" s="11"/>
      <c r="Q1934" s="11"/>
    </row>
    <row r="1935" spans="1:17" ht="12.75" x14ac:dyDescent="0.2">
      <c r="A1935" s="5"/>
      <c r="B1935" s="9"/>
      <c r="C1935" s="9"/>
      <c r="P1935" s="11"/>
      <c r="Q1935" s="11"/>
    </row>
    <row r="1936" spans="1:17" ht="12.75" x14ac:dyDescent="0.2">
      <c r="A1936" s="5"/>
      <c r="B1936" s="9"/>
      <c r="C1936" s="9"/>
      <c r="P1936" s="11"/>
      <c r="Q1936" s="11"/>
    </row>
    <row r="1937" spans="1:17" ht="12.75" x14ac:dyDescent="0.2">
      <c r="A1937" s="5"/>
      <c r="B1937" s="9"/>
      <c r="C1937" s="9"/>
      <c r="P1937" s="11"/>
      <c r="Q1937" s="11"/>
    </row>
    <row r="1938" spans="1:17" ht="12.75" x14ac:dyDescent="0.2">
      <c r="A1938" s="5"/>
      <c r="B1938" s="9"/>
      <c r="C1938" s="9"/>
      <c r="P1938" s="11"/>
      <c r="Q1938" s="11"/>
    </row>
    <row r="1939" spans="1:17" ht="12.75" x14ac:dyDescent="0.2">
      <c r="A1939" s="5"/>
      <c r="B1939" s="9"/>
      <c r="C1939" s="9"/>
      <c r="P1939" s="11"/>
      <c r="Q1939" s="11"/>
    </row>
    <row r="1940" spans="1:17" ht="12.75" x14ac:dyDescent="0.2">
      <c r="A1940" s="5"/>
      <c r="B1940" s="9"/>
      <c r="C1940" s="9"/>
      <c r="P1940" s="11"/>
      <c r="Q1940" s="11"/>
    </row>
    <row r="1941" spans="1:17" ht="12.75" x14ac:dyDescent="0.2">
      <c r="A1941" s="5"/>
      <c r="B1941" s="9"/>
      <c r="C1941" s="9"/>
      <c r="P1941" s="11"/>
      <c r="Q1941" s="11"/>
    </row>
    <row r="1942" spans="1:17" ht="12.75" x14ac:dyDescent="0.2">
      <c r="A1942" s="5"/>
      <c r="B1942" s="9"/>
      <c r="C1942" s="9"/>
      <c r="P1942" s="11"/>
      <c r="Q1942" s="11"/>
    </row>
    <row r="1943" spans="1:17" ht="12.75" x14ac:dyDescent="0.2">
      <c r="A1943" s="5"/>
      <c r="B1943" s="9"/>
      <c r="C1943" s="9"/>
      <c r="P1943" s="11"/>
      <c r="Q1943" s="11"/>
    </row>
    <row r="1944" spans="1:17" ht="12.75" x14ac:dyDescent="0.2">
      <c r="A1944" s="5"/>
      <c r="B1944" s="9"/>
      <c r="C1944" s="9"/>
      <c r="P1944" s="11"/>
      <c r="Q1944" s="11"/>
    </row>
    <row r="1945" spans="1:17" ht="12.75" x14ac:dyDescent="0.2">
      <c r="A1945" s="5"/>
      <c r="B1945" s="9"/>
      <c r="C1945" s="9"/>
      <c r="P1945" s="11"/>
      <c r="Q1945" s="11"/>
    </row>
    <row r="1946" spans="1:17" ht="12.75" x14ac:dyDescent="0.2">
      <c r="A1946" s="5"/>
      <c r="B1946" s="9"/>
      <c r="C1946" s="9"/>
      <c r="P1946" s="11"/>
      <c r="Q1946" s="11"/>
    </row>
    <row r="1947" spans="1:17" ht="12.75" x14ac:dyDescent="0.2">
      <c r="A1947" s="5"/>
      <c r="B1947" s="9"/>
      <c r="C1947" s="9"/>
      <c r="P1947" s="11"/>
      <c r="Q1947" s="11"/>
    </row>
    <row r="1948" spans="1:17" ht="12.75" x14ac:dyDescent="0.2">
      <c r="A1948" s="5"/>
      <c r="B1948" s="9"/>
      <c r="C1948" s="9"/>
      <c r="P1948" s="11"/>
      <c r="Q1948" s="11"/>
    </row>
    <row r="1949" spans="1:17" ht="12.75" x14ac:dyDescent="0.2">
      <c r="A1949" s="5"/>
      <c r="B1949" s="9"/>
      <c r="C1949" s="9"/>
      <c r="P1949" s="11"/>
      <c r="Q1949" s="11"/>
    </row>
    <row r="1950" spans="1:17" ht="12.75" x14ac:dyDescent="0.2">
      <c r="A1950" s="5"/>
      <c r="B1950" s="9"/>
      <c r="C1950" s="9"/>
      <c r="P1950" s="11"/>
      <c r="Q1950" s="11"/>
    </row>
    <row r="1951" spans="1:17" ht="12.75" x14ac:dyDescent="0.2">
      <c r="A1951" s="5"/>
      <c r="B1951" s="9"/>
      <c r="C1951" s="9"/>
      <c r="P1951" s="11"/>
      <c r="Q1951" s="11"/>
    </row>
    <row r="1952" spans="1:17" ht="12.75" x14ac:dyDescent="0.2">
      <c r="A1952" s="5"/>
      <c r="B1952" s="9"/>
      <c r="C1952" s="9"/>
      <c r="P1952" s="11"/>
      <c r="Q1952" s="11"/>
    </row>
    <row r="1953" spans="1:17" ht="12.75" x14ac:dyDescent="0.2">
      <c r="A1953" s="5"/>
      <c r="B1953" s="9"/>
      <c r="C1953" s="9"/>
      <c r="P1953" s="11"/>
      <c r="Q1953" s="11"/>
    </row>
    <row r="1954" spans="1:17" ht="12.75" x14ac:dyDescent="0.2">
      <c r="A1954" s="5"/>
      <c r="B1954" s="9"/>
      <c r="C1954" s="9"/>
      <c r="P1954" s="11"/>
      <c r="Q1954" s="11"/>
    </row>
    <row r="1955" spans="1:17" ht="12.75" x14ac:dyDescent="0.2">
      <c r="A1955" s="5"/>
      <c r="B1955" s="9"/>
      <c r="C1955" s="9"/>
      <c r="P1955" s="11"/>
      <c r="Q1955" s="11"/>
    </row>
    <row r="1956" spans="1:17" ht="12.75" x14ac:dyDescent="0.2">
      <c r="A1956" s="5"/>
      <c r="B1956" s="9"/>
      <c r="C1956" s="9"/>
      <c r="P1956" s="11"/>
      <c r="Q1956" s="11"/>
    </row>
    <row r="1957" spans="1:17" ht="12.75" x14ac:dyDescent="0.2">
      <c r="A1957" s="5"/>
      <c r="B1957" s="9"/>
      <c r="C1957" s="9"/>
      <c r="P1957" s="11"/>
      <c r="Q1957" s="11"/>
    </row>
    <row r="1958" spans="1:17" ht="12.75" x14ac:dyDescent="0.2">
      <c r="A1958" s="5"/>
      <c r="B1958" s="9"/>
      <c r="C1958" s="9"/>
      <c r="P1958" s="11"/>
      <c r="Q1958" s="11"/>
    </row>
    <row r="1959" spans="1:17" ht="12.75" x14ac:dyDescent="0.2">
      <c r="A1959" s="5"/>
      <c r="B1959" s="9"/>
      <c r="C1959" s="9"/>
      <c r="P1959" s="11"/>
      <c r="Q1959" s="11"/>
    </row>
    <row r="1960" spans="1:17" ht="12.75" x14ac:dyDescent="0.2">
      <c r="A1960" s="5"/>
      <c r="B1960" s="9"/>
      <c r="C1960" s="9"/>
      <c r="P1960" s="11"/>
      <c r="Q1960" s="11"/>
    </row>
    <row r="1961" spans="1:17" ht="12.75" x14ac:dyDescent="0.2">
      <c r="A1961" s="5"/>
      <c r="B1961" s="9"/>
      <c r="C1961" s="9"/>
      <c r="P1961" s="11"/>
      <c r="Q1961" s="11"/>
    </row>
    <row r="1962" spans="1:17" ht="12.75" x14ac:dyDescent="0.2">
      <c r="A1962" s="5"/>
      <c r="B1962" s="9"/>
      <c r="C1962" s="9"/>
      <c r="P1962" s="11"/>
      <c r="Q1962" s="11"/>
    </row>
    <row r="1963" spans="1:17" ht="12.75" x14ac:dyDescent="0.2">
      <c r="A1963" s="5"/>
      <c r="B1963" s="9"/>
      <c r="C1963" s="9"/>
      <c r="P1963" s="11"/>
      <c r="Q1963" s="11"/>
    </row>
    <row r="1964" spans="1:17" ht="12.75" x14ac:dyDescent="0.2">
      <c r="A1964" s="5"/>
      <c r="B1964" s="9"/>
      <c r="C1964" s="9"/>
      <c r="P1964" s="11"/>
      <c r="Q1964" s="11"/>
    </row>
    <row r="1965" spans="1:17" ht="12.75" x14ac:dyDescent="0.2">
      <c r="A1965" s="5"/>
      <c r="B1965" s="9"/>
      <c r="C1965" s="9"/>
      <c r="P1965" s="11"/>
      <c r="Q1965" s="11"/>
    </row>
    <row r="1966" spans="1:17" ht="12.75" x14ac:dyDescent="0.2">
      <c r="A1966" s="5"/>
      <c r="B1966" s="9"/>
      <c r="C1966" s="9"/>
      <c r="P1966" s="11"/>
      <c r="Q1966" s="11"/>
    </row>
    <row r="1967" spans="1:17" ht="12.75" x14ac:dyDescent="0.2">
      <c r="A1967" s="5"/>
      <c r="B1967" s="9"/>
      <c r="C1967" s="9"/>
      <c r="P1967" s="11"/>
      <c r="Q1967" s="11"/>
    </row>
    <row r="1968" spans="1:17" ht="12.75" x14ac:dyDescent="0.2">
      <c r="A1968" s="5"/>
      <c r="B1968" s="9"/>
      <c r="C1968" s="9"/>
      <c r="P1968" s="11"/>
      <c r="Q1968" s="11"/>
    </row>
    <row r="1969" spans="1:17" ht="12.75" x14ac:dyDescent="0.2">
      <c r="A1969" s="5"/>
      <c r="B1969" s="9"/>
      <c r="C1969" s="9"/>
      <c r="P1969" s="11"/>
      <c r="Q1969" s="11"/>
    </row>
    <row r="1970" spans="1:17" ht="12.75" x14ac:dyDescent="0.2">
      <c r="A1970" s="5"/>
      <c r="B1970" s="9"/>
      <c r="C1970" s="9"/>
      <c r="P1970" s="11"/>
      <c r="Q1970" s="11"/>
    </row>
    <row r="1971" spans="1:17" ht="12.75" x14ac:dyDescent="0.2">
      <c r="A1971" s="5"/>
      <c r="B1971" s="9"/>
      <c r="C1971" s="9"/>
      <c r="P1971" s="11"/>
      <c r="Q1971" s="11"/>
    </row>
    <row r="1972" spans="1:17" ht="12.75" x14ac:dyDescent="0.2">
      <c r="A1972" s="5"/>
      <c r="B1972" s="9"/>
      <c r="C1972" s="9"/>
      <c r="P1972" s="11"/>
      <c r="Q1972" s="11"/>
    </row>
    <row r="1973" spans="1:17" ht="12.75" x14ac:dyDescent="0.2">
      <c r="A1973" s="5"/>
      <c r="B1973" s="9"/>
      <c r="C1973" s="9"/>
      <c r="P1973" s="11"/>
      <c r="Q1973" s="11"/>
    </row>
    <row r="1974" spans="1:17" ht="12.75" x14ac:dyDescent="0.2">
      <c r="A1974" s="5"/>
      <c r="B1974" s="9"/>
      <c r="C1974" s="9"/>
      <c r="P1974" s="11"/>
      <c r="Q1974" s="11"/>
    </row>
    <row r="1975" spans="1:17" ht="12.75" x14ac:dyDescent="0.2">
      <c r="A1975" s="5"/>
      <c r="B1975" s="9"/>
      <c r="C1975" s="9"/>
      <c r="P1975" s="11"/>
      <c r="Q1975" s="11"/>
    </row>
    <row r="1976" spans="1:17" ht="12.75" x14ac:dyDescent="0.2">
      <c r="A1976" s="5"/>
      <c r="B1976" s="9"/>
      <c r="C1976" s="9"/>
      <c r="P1976" s="11"/>
      <c r="Q1976" s="11"/>
    </row>
    <row r="1977" spans="1:17" ht="12.75" x14ac:dyDescent="0.2">
      <c r="A1977" s="5"/>
      <c r="B1977" s="9"/>
      <c r="C1977" s="9"/>
      <c r="P1977" s="11"/>
      <c r="Q1977" s="11"/>
    </row>
    <row r="1978" spans="1:17" ht="12.75" x14ac:dyDescent="0.2">
      <c r="A1978" s="5"/>
      <c r="B1978" s="9"/>
      <c r="C1978" s="9"/>
      <c r="P1978" s="11"/>
      <c r="Q1978" s="11"/>
    </row>
    <row r="1979" spans="1:17" ht="12.75" x14ac:dyDescent="0.2">
      <c r="A1979" s="5"/>
      <c r="B1979" s="9"/>
      <c r="C1979" s="9"/>
      <c r="P1979" s="11"/>
      <c r="Q1979" s="11"/>
    </row>
    <row r="1980" spans="1:17" ht="12.75" x14ac:dyDescent="0.2">
      <c r="A1980" s="5"/>
      <c r="B1980" s="9"/>
      <c r="C1980" s="9"/>
      <c r="P1980" s="11"/>
      <c r="Q1980" s="11"/>
    </row>
    <row r="1981" spans="1:17" ht="12.75" x14ac:dyDescent="0.2">
      <c r="A1981" s="5"/>
      <c r="B1981" s="9"/>
      <c r="C1981" s="9"/>
      <c r="P1981" s="11"/>
      <c r="Q1981" s="11"/>
    </row>
    <row r="1982" spans="1:17" ht="12.75" x14ac:dyDescent="0.2">
      <c r="A1982" s="5"/>
      <c r="B1982" s="9"/>
      <c r="C1982" s="9"/>
      <c r="P1982" s="11"/>
      <c r="Q1982" s="11"/>
    </row>
    <row r="1983" spans="1:17" ht="12.75" x14ac:dyDescent="0.2">
      <c r="A1983" s="5"/>
      <c r="B1983" s="9"/>
      <c r="C1983" s="9"/>
      <c r="P1983" s="11"/>
      <c r="Q1983" s="11"/>
    </row>
    <row r="1984" spans="1:17" ht="12.75" x14ac:dyDescent="0.2">
      <c r="A1984" s="5"/>
      <c r="B1984" s="9"/>
      <c r="C1984" s="9"/>
      <c r="P1984" s="11"/>
      <c r="Q1984" s="11"/>
    </row>
    <row r="1985" spans="1:17" ht="12.75" x14ac:dyDescent="0.2">
      <c r="A1985" s="5"/>
      <c r="B1985" s="9"/>
      <c r="C1985" s="9"/>
      <c r="P1985" s="11"/>
      <c r="Q1985" s="11"/>
    </row>
    <row r="1986" spans="1:17" ht="12.75" x14ac:dyDescent="0.2">
      <c r="A1986" s="5"/>
      <c r="B1986" s="9"/>
      <c r="C1986" s="9"/>
      <c r="P1986" s="11"/>
      <c r="Q1986" s="11"/>
    </row>
    <row r="1987" spans="1:17" ht="12.75" x14ac:dyDescent="0.2">
      <c r="A1987" s="5"/>
      <c r="B1987" s="9"/>
      <c r="C1987" s="9"/>
      <c r="P1987" s="11"/>
      <c r="Q1987" s="11"/>
    </row>
    <row r="1988" spans="1:17" ht="12.75" x14ac:dyDescent="0.2">
      <c r="A1988" s="5"/>
      <c r="B1988" s="9"/>
      <c r="C1988" s="9"/>
      <c r="P1988" s="11"/>
      <c r="Q1988" s="11"/>
    </row>
    <row r="1989" spans="1:17" ht="12.75" x14ac:dyDescent="0.2">
      <c r="A1989" s="5"/>
      <c r="B1989" s="9"/>
      <c r="C1989" s="9"/>
      <c r="P1989" s="11"/>
      <c r="Q1989" s="11"/>
    </row>
    <row r="1990" spans="1:17" ht="12.75" x14ac:dyDescent="0.2">
      <c r="A1990" s="5"/>
      <c r="B1990" s="9"/>
      <c r="C1990" s="9"/>
      <c r="P1990" s="11"/>
      <c r="Q1990" s="11"/>
    </row>
    <row r="1991" spans="1:17" ht="12.75" x14ac:dyDescent="0.2">
      <c r="A1991" s="5"/>
      <c r="B1991" s="9"/>
      <c r="C1991" s="9"/>
      <c r="P1991" s="11"/>
      <c r="Q1991" s="11"/>
    </row>
    <row r="1992" spans="1:17" ht="12.75" x14ac:dyDescent="0.2">
      <c r="A1992" s="5"/>
      <c r="B1992" s="9"/>
      <c r="C1992" s="9"/>
      <c r="P1992" s="11"/>
      <c r="Q1992" s="11"/>
    </row>
    <row r="1993" spans="1:17" ht="12.75" x14ac:dyDescent="0.2">
      <c r="A1993" s="5"/>
      <c r="B1993" s="9"/>
      <c r="C1993" s="9"/>
      <c r="P1993" s="11"/>
      <c r="Q1993" s="11"/>
    </row>
    <row r="1994" spans="1:17" ht="12.75" x14ac:dyDescent="0.2">
      <c r="A1994" s="5"/>
      <c r="B1994" s="9"/>
      <c r="C1994" s="9"/>
      <c r="P1994" s="11"/>
      <c r="Q1994" s="11"/>
    </row>
    <row r="1995" spans="1:17" ht="12.75" x14ac:dyDescent="0.2">
      <c r="A1995" s="5"/>
      <c r="B1995" s="9"/>
      <c r="C1995" s="9"/>
      <c r="P1995" s="11"/>
      <c r="Q1995" s="11"/>
    </row>
    <row r="1996" spans="1:17" ht="12.75" x14ac:dyDescent="0.2">
      <c r="A1996" s="5"/>
      <c r="B1996" s="9"/>
      <c r="C1996" s="9"/>
      <c r="P1996" s="11"/>
      <c r="Q1996" s="11"/>
    </row>
    <row r="1997" spans="1:17" ht="12.75" x14ac:dyDescent="0.2">
      <c r="A1997" s="5"/>
      <c r="B1997" s="9"/>
      <c r="C1997" s="9"/>
      <c r="P1997" s="11"/>
      <c r="Q1997" s="11"/>
    </row>
    <row r="1998" spans="1:17" ht="12.75" x14ac:dyDescent="0.2">
      <c r="A1998" s="5"/>
      <c r="B1998" s="9"/>
      <c r="C1998" s="9"/>
      <c r="P1998" s="11"/>
      <c r="Q1998" s="11"/>
    </row>
    <row r="1999" spans="1:17" ht="12.75" x14ac:dyDescent="0.2">
      <c r="A1999" s="5"/>
      <c r="B1999" s="9"/>
      <c r="C1999" s="9"/>
      <c r="P1999" s="11"/>
      <c r="Q1999" s="11"/>
    </row>
    <row r="2000" spans="1:17" ht="12.75" x14ac:dyDescent="0.2">
      <c r="A2000" s="5"/>
      <c r="B2000" s="9"/>
      <c r="C2000" s="9"/>
      <c r="P2000" s="11"/>
      <c r="Q2000" s="11"/>
    </row>
    <row r="2001" spans="1:17" ht="12.75" x14ac:dyDescent="0.2">
      <c r="A2001" s="5"/>
      <c r="B2001" s="9"/>
      <c r="C2001" s="9"/>
      <c r="P2001" s="11"/>
      <c r="Q2001" s="11"/>
    </row>
    <row r="2002" spans="1:17" ht="12.75" x14ac:dyDescent="0.2">
      <c r="A2002" s="5"/>
      <c r="B2002" s="9"/>
      <c r="C2002" s="9"/>
      <c r="P2002" s="11"/>
      <c r="Q2002" s="11"/>
    </row>
    <row r="2003" spans="1:17" ht="12.75" x14ac:dyDescent="0.2">
      <c r="A2003" s="5"/>
      <c r="B2003" s="9"/>
      <c r="C2003" s="9"/>
      <c r="P2003" s="11"/>
      <c r="Q2003" s="11"/>
    </row>
    <row r="2004" spans="1:17" ht="12.75" x14ac:dyDescent="0.2">
      <c r="A2004" s="5"/>
      <c r="B2004" s="9"/>
      <c r="C2004" s="9"/>
      <c r="P2004" s="11"/>
      <c r="Q2004" s="11"/>
    </row>
    <row r="2005" spans="1:17" ht="12.75" x14ac:dyDescent="0.2">
      <c r="A2005" s="5"/>
      <c r="B2005" s="9"/>
      <c r="C2005" s="9"/>
      <c r="P2005" s="11"/>
      <c r="Q2005" s="11"/>
    </row>
    <row r="2006" spans="1:17" ht="12.75" x14ac:dyDescent="0.2">
      <c r="A2006" s="5"/>
      <c r="B2006" s="9"/>
      <c r="C2006" s="9"/>
      <c r="P2006" s="11"/>
      <c r="Q2006" s="11"/>
    </row>
    <row r="2007" spans="1:17" ht="12.75" x14ac:dyDescent="0.2">
      <c r="A2007" s="5"/>
      <c r="B2007" s="9"/>
      <c r="C2007" s="9"/>
      <c r="P2007" s="11"/>
      <c r="Q2007" s="11"/>
    </row>
    <row r="2008" spans="1:17" ht="12.75" x14ac:dyDescent="0.2">
      <c r="A2008" s="5"/>
      <c r="B2008" s="9"/>
      <c r="C2008" s="9"/>
      <c r="P2008" s="11"/>
      <c r="Q2008" s="11"/>
    </row>
    <row r="2009" spans="1:17" ht="12.75" x14ac:dyDescent="0.2">
      <c r="A2009" s="5"/>
      <c r="B2009" s="9"/>
      <c r="C2009" s="9"/>
      <c r="P2009" s="11"/>
      <c r="Q2009" s="11"/>
    </row>
    <row r="2010" spans="1:17" ht="12.75" x14ac:dyDescent="0.2">
      <c r="A2010" s="5"/>
      <c r="B2010" s="9"/>
      <c r="C2010" s="9"/>
      <c r="P2010" s="11"/>
      <c r="Q2010" s="11"/>
    </row>
    <row r="2011" spans="1:17" ht="12.75" x14ac:dyDescent="0.2">
      <c r="A2011" s="5"/>
      <c r="B2011" s="9"/>
      <c r="C2011" s="9"/>
      <c r="P2011" s="11"/>
      <c r="Q2011" s="11"/>
    </row>
    <row r="2012" spans="1:17" ht="12.75" x14ac:dyDescent="0.2">
      <c r="A2012" s="5"/>
      <c r="B2012" s="9"/>
      <c r="C2012" s="9"/>
      <c r="P2012" s="11"/>
      <c r="Q2012" s="11"/>
    </row>
    <row r="2013" spans="1:17" ht="12.75" x14ac:dyDescent="0.2">
      <c r="A2013" s="5"/>
      <c r="B2013" s="9"/>
      <c r="C2013" s="9"/>
      <c r="P2013" s="11"/>
      <c r="Q2013" s="11"/>
    </row>
    <row r="2014" spans="1:17" ht="12.75" x14ac:dyDescent="0.2">
      <c r="A2014" s="5"/>
      <c r="B2014" s="9"/>
      <c r="C2014" s="9"/>
      <c r="P2014" s="11"/>
      <c r="Q2014" s="11"/>
    </row>
    <row r="2015" spans="1:17" ht="12.75" x14ac:dyDescent="0.2">
      <c r="A2015" s="5"/>
      <c r="B2015" s="9"/>
      <c r="C2015" s="9"/>
      <c r="P2015" s="11"/>
      <c r="Q2015" s="11"/>
    </row>
    <row r="2016" spans="1:17" ht="12.75" x14ac:dyDescent="0.2">
      <c r="A2016" s="5"/>
      <c r="B2016" s="9"/>
      <c r="C2016" s="9"/>
      <c r="P2016" s="11"/>
      <c r="Q2016" s="11"/>
    </row>
    <row r="2017" spans="1:17" ht="12.75" x14ac:dyDescent="0.2">
      <c r="A2017" s="5"/>
      <c r="B2017" s="9"/>
      <c r="C2017" s="9"/>
      <c r="P2017" s="11"/>
      <c r="Q2017" s="11"/>
    </row>
    <row r="2018" spans="1:17" ht="12.75" x14ac:dyDescent="0.2">
      <c r="A2018" s="5"/>
      <c r="B2018" s="9"/>
      <c r="C2018" s="9"/>
      <c r="P2018" s="11"/>
      <c r="Q2018" s="11"/>
    </row>
    <row r="2019" spans="1:17" ht="12.75" x14ac:dyDescent="0.2">
      <c r="A2019" s="5"/>
      <c r="B2019" s="9"/>
      <c r="C2019" s="9"/>
      <c r="P2019" s="11"/>
      <c r="Q2019" s="11"/>
    </row>
    <row r="2020" spans="1:17" ht="12.75" x14ac:dyDescent="0.2">
      <c r="A2020" s="5"/>
      <c r="B2020" s="9"/>
      <c r="C2020" s="9"/>
      <c r="P2020" s="11"/>
      <c r="Q2020" s="11"/>
    </row>
    <row r="2021" spans="1:17" ht="12.75" x14ac:dyDescent="0.2">
      <c r="A2021" s="5"/>
      <c r="B2021" s="9"/>
      <c r="C2021" s="9"/>
      <c r="P2021" s="11"/>
      <c r="Q2021" s="11"/>
    </row>
    <row r="2022" spans="1:17" ht="12.75" x14ac:dyDescent="0.2">
      <c r="A2022" s="5"/>
      <c r="B2022" s="9"/>
      <c r="C2022" s="9"/>
      <c r="P2022" s="11"/>
      <c r="Q2022" s="11"/>
    </row>
    <row r="2023" spans="1:17" ht="12.75" x14ac:dyDescent="0.2">
      <c r="A2023" s="5"/>
      <c r="B2023" s="9"/>
      <c r="C2023" s="9"/>
      <c r="P2023" s="11"/>
      <c r="Q2023" s="11"/>
    </row>
    <row r="2024" spans="1:17" ht="12.75" x14ac:dyDescent="0.2">
      <c r="A2024" s="5"/>
      <c r="B2024" s="9"/>
      <c r="C2024" s="9"/>
      <c r="P2024" s="11"/>
      <c r="Q2024" s="11"/>
    </row>
    <row r="2025" spans="1:17" ht="12.75" x14ac:dyDescent="0.2">
      <c r="A2025" s="5"/>
      <c r="B2025" s="9"/>
      <c r="C2025" s="9"/>
      <c r="P2025" s="11"/>
      <c r="Q2025" s="11"/>
    </row>
    <row r="2026" spans="1:17" ht="12.75" x14ac:dyDescent="0.2">
      <c r="A2026" s="5"/>
      <c r="B2026" s="9"/>
      <c r="C2026" s="9"/>
      <c r="P2026" s="11"/>
      <c r="Q2026" s="11"/>
    </row>
    <row r="2027" spans="1:17" ht="12.75" x14ac:dyDescent="0.2">
      <c r="A2027" s="5"/>
      <c r="B2027" s="9"/>
      <c r="C2027" s="9"/>
      <c r="P2027" s="11"/>
      <c r="Q2027" s="11"/>
    </row>
    <row r="2028" spans="1:17" ht="12.75" x14ac:dyDescent="0.2">
      <c r="A2028" s="5"/>
      <c r="B2028" s="9"/>
      <c r="C2028" s="9"/>
      <c r="P2028" s="11"/>
      <c r="Q2028" s="11"/>
    </row>
    <row r="2029" spans="1:17" ht="12.75" x14ac:dyDescent="0.2">
      <c r="A2029" s="5"/>
      <c r="B2029" s="9"/>
      <c r="C2029" s="9"/>
      <c r="P2029" s="11"/>
      <c r="Q2029" s="11"/>
    </row>
    <row r="2030" spans="1:17" ht="12.75" x14ac:dyDescent="0.2">
      <c r="A2030" s="5"/>
      <c r="B2030" s="9"/>
      <c r="C2030" s="9"/>
      <c r="P2030" s="11"/>
      <c r="Q2030" s="11"/>
    </row>
    <row r="2031" spans="1:17" ht="12.75" x14ac:dyDescent="0.2">
      <c r="A2031" s="5"/>
      <c r="B2031" s="9"/>
      <c r="C2031" s="9"/>
      <c r="P2031" s="11"/>
      <c r="Q2031" s="11"/>
    </row>
    <row r="2032" spans="1:17" ht="12.75" x14ac:dyDescent="0.2">
      <c r="A2032" s="5"/>
      <c r="B2032" s="9"/>
      <c r="C2032" s="9"/>
      <c r="P2032" s="11"/>
      <c r="Q2032" s="11"/>
    </row>
    <row r="2033" spans="1:17" ht="12.75" x14ac:dyDescent="0.2">
      <c r="A2033" s="5"/>
      <c r="B2033" s="9"/>
      <c r="C2033" s="9"/>
      <c r="P2033" s="11"/>
      <c r="Q2033" s="11"/>
    </row>
    <row r="2034" spans="1:17" ht="12.75" x14ac:dyDescent="0.2">
      <c r="A2034" s="5"/>
      <c r="B2034" s="9"/>
      <c r="C2034" s="9"/>
      <c r="P2034" s="11"/>
      <c r="Q2034" s="11"/>
    </row>
    <row r="2035" spans="1:17" ht="12.75" x14ac:dyDescent="0.2">
      <c r="A2035" s="5"/>
      <c r="B2035" s="9"/>
      <c r="C2035" s="9"/>
      <c r="P2035" s="11"/>
      <c r="Q2035" s="11"/>
    </row>
    <row r="2036" spans="1:17" ht="12.75" x14ac:dyDescent="0.2">
      <c r="A2036" s="5"/>
      <c r="B2036" s="9"/>
      <c r="C2036" s="9"/>
      <c r="P2036" s="11"/>
      <c r="Q2036" s="11"/>
    </row>
    <row r="2037" spans="1:17" ht="12.75" x14ac:dyDescent="0.2">
      <c r="A2037" s="5"/>
      <c r="B2037" s="9"/>
      <c r="C2037" s="9"/>
      <c r="P2037" s="11"/>
      <c r="Q2037" s="11"/>
    </row>
    <row r="2038" spans="1:17" ht="12.75" x14ac:dyDescent="0.2">
      <c r="A2038" s="5"/>
      <c r="B2038" s="9"/>
      <c r="C2038" s="9"/>
      <c r="P2038" s="11"/>
      <c r="Q2038" s="11"/>
    </row>
    <row r="2039" spans="1:17" ht="12.75" x14ac:dyDescent="0.2">
      <c r="A2039" s="5"/>
      <c r="B2039" s="9"/>
      <c r="C2039" s="9"/>
      <c r="P2039" s="11"/>
      <c r="Q2039" s="11"/>
    </row>
    <row r="2040" spans="1:17" ht="12.75" x14ac:dyDescent="0.2">
      <c r="A2040" s="5"/>
      <c r="B2040" s="9"/>
      <c r="C2040" s="9"/>
      <c r="P2040" s="11"/>
      <c r="Q2040" s="11"/>
    </row>
    <row r="2041" spans="1:17" ht="12.75" x14ac:dyDescent="0.2">
      <c r="A2041" s="5"/>
      <c r="B2041" s="9"/>
      <c r="C2041" s="9"/>
      <c r="P2041" s="11"/>
      <c r="Q2041" s="11"/>
    </row>
    <row r="2042" spans="1:17" ht="12.75" x14ac:dyDescent="0.2">
      <c r="A2042" s="5"/>
      <c r="B2042" s="9"/>
      <c r="C2042" s="9"/>
      <c r="P2042" s="11"/>
      <c r="Q2042" s="11"/>
    </row>
    <row r="2043" spans="1:17" ht="12.75" x14ac:dyDescent="0.2">
      <c r="A2043" s="5"/>
      <c r="B2043" s="9"/>
      <c r="C2043" s="9"/>
      <c r="P2043" s="11"/>
      <c r="Q2043" s="11"/>
    </row>
    <row r="2044" spans="1:17" ht="12.75" x14ac:dyDescent="0.2">
      <c r="A2044" s="5"/>
      <c r="B2044" s="9"/>
      <c r="C2044" s="9"/>
      <c r="P2044" s="11"/>
      <c r="Q2044" s="11"/>
    </row>
    <row r="2045" spans="1:17" ht="12.75" x14ac:dyDescent="0.2">
      <c r="A2045" s="5"/>
      <c r="B2045" s="9"/>
      <c r="C2045" s="9"/>
      <c r="P2045" s="11"/>
      <c r="Q2045" s="11"/>
    </row>
    <row r="2046" spans="1:17" ht="12.75" x14ac:dyDescent="0.2">
      <c r="A2046" s="5"/>
      <c r="B2046" s="9"/>
      <c r="C2046" s="9"/>
      <c r="P2046" s="11"/>
      <c r="Q2046" s="11"/>
    </row>
    <row r="2047" spans="1:17" ht="12.75" x14ac:dyDescent="0.2">
      <c r="A2047" s="5"/>
      <c r="B2047" s="9"/>
      <c r="C2047" s="9"/>
      <c r="P2047" s="11"/>
      <c r="Q2047" s="11"/>
    </row>
    <row r="2048" spans="1:17" ht="12.75" x14ac:dyDescent="0.2">
      <c r="A2048" s="5"/>
      <c r="B2048" s="9"/>
      <c r="C2048" s="9"/>
      <c r="P2048" s="11"/>
      <c r="Q2048" s="11"/>
    </row>
    <row r="2049" spans="1:17" ht="12.75" x14ac:dyDescent="0.2">
      <c r="A2049" s="5"/>
      <c r="B2049" s="9"/>
      <c r="C2049" s="9"/>
      <c r="P2049" s="11"/>
      <c r="Q2049" s="11"/>
    </row>
    <row r="2050" spans="1:17" ht="12.75" x14ac:dyDescent="0.2">
      <c r="A2050" s="5"/>
      <c r="B2050" s="9"/>
      <c r="C2050" s="9"/>
      <c r="P2050" s="11"/>
      <c r="Q2050" s="11"/>
    </row>
    <row r="2051" spans="1:17" ht="12.75" x14ac:dyDescent="0.2">
      <c r="A2051" s="5"/>
      <c r="B2051" s="9"/>
      <c r="C2051" s="9"/>
      <c r="P2051" s="11"/>
      <c r="Q2051" s="11"/>
    </row>
    <row r="2052" spans="1:17" ht="12.75" x14ac:dyDescent="0.2">
      <c r="A2052" s="5"/>
      <c r="B2052" s="9"/>
      <c r="C2052" s="9"/>
      <c r="P2052" s="11"/>
      <c r="Q2052" s="11"/>
    </row>
    <row r="2053" spans="1:17" ht="12.75" x14ac:dyDescent="0.2">
      <c r="A2053" s="5"/>
      <c r="B2053" s="9"/>
      <c r="C2053" s="9"/>
      <c r="P2053" s="11"/>
      <c r="Q2053" s="11"/>
    </row>
    <row r="2054" spans="1:17" ht="12.75" x14ac:dyDescent="0.2">
      <c r="A2054" s="5"/>
      <c r="B2054" s="9"/>
      <c r="C2054" s="9"/>
      <c r="P2054" s="11"/>
      <c r="Q2054" s="11"/>
    </row>
    <row r="2055" spans="1:17" ht="12.75" x14ac:dyDescent="0.2">
      <c r="A2055" s="5"/>
      <c r="B2055" s="9"/>
      <c r="C2055" s="9"/>
      <c r="P2055" s="11"/>
      <c r="Q2055" s="11"/>
    </row>
    <row r="2056" spans="1:17" ht="12.75" x14ac:dyDescent="0.2">
      <c r="A2056" s="5"/>
      <c r="B2056" s="9"/>
      <c r="C2056" s="9"/>
      <c r="P2056" s="11"/>
      <c r="Q2056" s="11"/>
    </row>
    <row r="2057" spans="1:17" ht="12.75" x14ac:dyDescent="0.2">
      <c r="A2057" s="5"/>
      <c r="B2057" s="9"/>
      <c r="C2057" s="9"/>
      <c r="P2057" s="11"/>
      <c r="Q2057" s="11"/>
    </row>
    <row r="2058" spans="1:17" ht="12.75" x14ac:dyDescent="0.2">
      <c r="A2058" s="5"/>
      <c r="B2058" s="9"/>
      <c r="C2058" s="9"/>
      <c r="P2058" s="11"/>
      <c r="Q2058" s="11"/>
    </row>
    <row r="2059" spans="1:17" ht="12.75" x14ac:dyDescent="0.2">
      <c r="A2059" s="5"/>
      <c r="B2059" s="9"/>
      <c r="C2059" s="9"/>
      <c r="P2059" s="11"/>
      <c r="Q2059" s="11"/>
    </row>
    <row r="2060" spans="1:17" ht="12.75" x14ac:dyDescent="0.2">
      <c r="A2060" s="5"/>
      <c r="B2060" s="9"/>
      <c r="C2060" s="9"/>
      <c r="P2060" s="11"/>
      <c r="Q2060" s="11"/>
    </row>
    <row r="2061" spans="1:17" ht="12.75" x14ac:dyDescent="0.2">
      <c r="A2061" s="5"/>
      <c r="B2061" s="9"/>
      <c r="C2061" s="9"/>
      <c r="P2061" s="11"/>
      <c r="Q2061" s="11"/>
    </row>
    <row r="2062" spans="1:17" ht="12.75" x14ac:dyDescent="0.2">
      <c r="A2062" s="5"/>
      <c r="B2062" s="9"/>
      <c r="C2062" s="9"/>
      <c r="P2062" s="11"/>
      <c r="Q2062" s="11"/>
    </row>
    <row r="2063" spans="1:17" ht="12.75" x14ac:dyDescent="0.2">
      <c r="A2063" s="5"/>
      <c r="B2063" s="9"/>
      <c r="C2063" s="9"/>
      <c r="P2063" s="11"/>
      <c r="Q2063" s="11"/>
    </row>
    <row r="2064" spans="1:17" ht="12.75" x14ac:dyDescent="0.2">
      <c r="A2064" s="5"/>
      <c r="B2064" s="9"/>
      <c r="C2064" s="9"/>
      <c r="P2064" s="11"/>
      <c r="Q2064" s="11"/>
    </row>
    <row r="2065" spans="1:17" ht="12.75" x14ac:dyDescent="0.2">
      <c r="A2065" s="5"/>
      <c r="B2065" s="9"/>
      <c r="C2065" s="9"/>
      <c r="P2065" s="11"/>
      <c r="Q2065" s="11"/>
    </row>
    <row r="2066" spans="1:17" ht="12.75" x14ac:dyDescent="0.2">
      <c r="A2066" s="5"/>
      <c r="B2066" s="9"/>
      <c r="C2066" s="9"/>
      <c r="P2066" s="11"/>
      <c r="Q2066" s="11"/>
    </row>
    <row r="2067" spans="1:17" ht="12.75" x14ac:dyDescent="0.2">
      <c r="A2067" s="5"/>
      <c r="B2067" s="9"/>
      <c r="C2067" s="9"/>
      <c r="P2067" s="11"/>
      <c r="Q2067" s="11"/>
    </row>
    <row r="2068" spans="1:17" ht="12.75" x14ac:dyDescent="0.2">
      <c r="A2068" s="5"/>
      <c r="B2068" s="9"/>
      <c r="C2068" s="9"/>
      <c r="P2068" s="11"/>
      <c r="Q2068" s="11"/>
    </row>
    <row r="2069" spans="1:17" ht="12.75" x14ac:dyDescent="0.2">
      <c r="A2069" s="5"/>
      <c r="B2069" s="9"/>
      <c r="C2069" s="9"/>
      <c r="P2069" s="11"/>
      <c r="Q2069" s="11"/>
    </row>
    <row r="2070" spans="1:17" ht="12.75" x14ac:dyDescent="0.2">
      <c r="A2070" s="5"/>
      <c r="B2070" s="9"/>
      <c r="C2070" s="9"/>
      <c r="P2070" s="11"/>
      <c r="Q2070" s="11"/>
    </row>
    <row r="2071" spans="1:17" ht="12.75" x14ac:dyDescent="0.2">
      <c r="A2071" s="5"/>
      <c r="B2071" s="9"/>
      <c r="C2071" s="9"/>
      <c r="P2071" s="11"/>
      <c r="Q2071" s="11"/>
    </row>
    <row r="2072" spans="1:17" ht="12.75" x14ac:dyDescent="0.2">
      <c r="A2072" s="5"/>
      <c r="B2072" s="9"/>
      <c r="C2072" s="9"/>
      <c r="P2072" s="11"/>
      <c r="Q2072" s="11"/>
    </row>
    <row r="2073" spans="1:17" ht="12.75" x14ac:dyDescent="0.2">
      <c r="A2073" s="5"/>
      <c r="B2073" s="9"/>
      <c r="C2073" s="9"/>
      <c r="P2073" s="11"/>
      <c r="Q2073" s="11"/>
    </row>
    <row r="2074" spans="1:17" ht="12.75" x14ac:dyDescent="0.2">
      <c r="A2074" s="5"/>
      <c r="B2074" s="9"/>
      <c r="C2074" s="9"/>
      <c r="P2074" s="11"/>
      <c r="Q2074" s="11"/>
    </row>
    <row r="2075" spans="1:17" ht="12.75" x14ac:dyDescent="0.2">
      <c r="A2075" s="5"/>
      <c r="B2075" s="9"/>
      <c r="C2075" s="9"/>
      <c r="P2075" s="11"/>
      <c r="Q2075" s="11"/>
    </row>
    <row r="2076" spans="1:17" ht="12.75" x14ac:dyDescent="0.2">
      <c r="A2076" s="5"/>
      <c r="B2076" s="9"/>
      <c r="C2076" s="9"/>
      <c r="P2076" s="11"/>
      <c r="Q2076" s="11"/>
    </row>
    <row r="2077" spans="1:17" ht="12.75" x14ac:dyDescent="0.2">
      <c r="A2077" s="5"/>
      <c r="B2077" s="9"/>
      <c r="C2077" s="9"/>
      <c r="P2077" s="11"/>
      <c r="Q2077" s="11"/>
    </row>
    <row r="2078" spans="1:17" ht="12.75" x14ac:dyDescent="0.2">
      <c r="A2078" s="5"/>
      <c r="B2078" s="9"/>
      <c r="C2078" s="9"/>
      <c r="P2078" s="11"/>
      <c r="Q2078" s="11"/>
    </row>
    <row r="2079" spans="1:17" ht="12.75" x14ac:dyDescent="0.2">
      <c r="A2079" s="5"/>
      <c r="B2079" s="9"/>
      <c r="C2079" s="9"/>
      <c r="P2079" s="11"/>
      <c r="Q2079" s="11"/>
    </row>
    <row r="2080" spans="1:17" ht="12.75" x14ac:dyDescent="0.2">
      <c r="A2080" s="5"/>
      <c r="B2080" s="9"/>
      <c r="C2080" s="9"/>
      <c r="P2080" s="11"/>
      <c r="Q2080" s="11"/>
    </row>
    <row r="2081" spans="1:17" ht="12.75" x14ac:dyDescent="0.2">
      <c r="A2081" s="5"/>
      <c r="B2081" s="9"/>
      <c r="C2081" s="9"/>
      <c r="P2081" s="11"/>
      <c r="Q2081" s="11"/>
    </row>
    <row r="2082" spans="1:17" ht="12.75" x14ac:dyDescent="0.2">
      <c r="A2082" s="5"/>
      <c r="B2082" s="9"/>
      <c r="C2082" s="9"/>
      <c r="P2082" s="11"/>
      <c r="Q2082" s="11"/>
    </row>
    <row r="2083" spans="1:17" ht="12.75" x14ac:dyDescent="0.2">
      <c r="A2083" s="5"/>
      <c r="B2083" s="9"/>
      <c r="C2083" s="9"/>
      <c r="P2083" s="11"/>
      <c r="Q2083" s="11"/>
    </row>
    <row r="2084" spans="1:17" ht="12.75" x14ac:dyDescent="0.2">
      <c r="A2084" s="5"/>
      <c r="B2084" s="9"/>
      <c r="C2084" s="9"/>
      <c r="P2084" s="11"/>
      <c r="Q2084" s="11"/>
    </row>
    <row r="2085" spans="1:17" ht="12.75" x14ac:dyDescent="0.2">
      <c r="A2085" s="5"/>
      <c r="B2085" s="9"/>
      <c r="C2085" s="9"/>
      <c r="P2085" s="11"/>
      <c r="Q2085" s="11"/>
    </row>
    <row r="2086" spans="1:17" ht="12.75" x14ac:dyDescent="0.2">
      <c r="A2086" s="5"/>
      <c r="B2086" s="9"/>
      <c r="C2086" s="9"/>
      <c r="P2086" s="11"/>
      <c r="Q2086" s="11"/>
    </row>
    <row r="2087" spans="1:17" ht="12.75" x14ac:dyDescent="0.2">
      <c r="A2087" s="5"/>
      <c r="B2087" s="9"/>
      <c r="C2087" s="9"/>
      <c r="P2087" s="11"/>
      <c r="Q2087" s="11"/>
    </row>
    <row r="2088" spans="1:17" ht="12.75" x14ac:dyDescent="0.2">
      <c r="A2088" s="5"/>
      <c r="B2088" s="9"/>
      <c r="C2088" s="9"/>
      <c r="P2088" s="11"/>
      <c r="Q2088" s="11"/>
    </row>
    <row r="2089" spans="1:17" ht="12.75" x14ac:dyDescent="0.2">
      <c r="A2089" s="5"/>
      <c r="B2089" s="9"/>
      <c r="C2089" s="9"/>
      <c r="P2089" s="11"/>
      <c r="Q2089" s="11"/>
    </row>
    <row r="2090" spans="1:17" ht="12.75" x14ac:dyDescent="0.2">
      <c r="A2090" s="5"/>
      <c r="B2090" s="9"/>
      <c r="C2090" s="9"/>
      <c r="P2090" s="11"/>
      <c r="Q2090" s="11"/>
    </row>
    <row r="2091" spans="1:17" ht="12.75" x14ac:dyDescent="0.2">
      <c r="A2091" s="5"/>
      <c r="B2091" s="9"/>
      <c r="C2091" s="9"/>
      <c r="P2091" s="11"/>
      <c r="Q2091" s="11"/>
    </row>
    <row r="2092" spans="1:17" ht="12.75" x14ac:dyDescent="0.2">
      <c r="A2092" s="5"/>
      <c r="B2092" s="9"/>
      <c r="C2092" s="9"/>
      <c r="P2092" s="11"/>
      <c r="Q2092" s="11"/>
    </row>
    <row r="2093" spans="1:17" ht="12.75" x14ac:dyDescent="0.2">
      <c r="A2093" s="5"/>
      <c r="B2093" s="9"/>
      <c r="C2093" s="9"/>
      <c r="P2093" s="11"/>
      <c r="Q2093" s="11"/>
    </row>
    <row r="2094" spans="1:17" ht="12.75" x14ac:dyDescent="0.2">
      <c r="A2094" s="5"/>
      <c r="B2094" s="9"/>
      <c r="C2094" s="9"/>
      <c r="P2094" s="11"/>
      <c r="Q2094" s="11"/>
    </row>
    <row r="2095" spans="1:17" ht="12.75" x14ac:dyDescent="0.2">
      <c r="A2095" s="5"/>
      <c r="B2095" s="9"/>
      <c r="C2095" s="9"/>
      <c r="P2095" s="11"/>
      <c r="Q2095" s="11"/>
    </row>
    <row r="2096" spans="1:17" ht="12.75" x14ac:dyDescent="0.2">
      <c r="A2096" s="5"/>
      <c r="B2096" s="9"/>
      <c r="C2096" s="9"/>
      <c r="P2096" s="11"/>
      <c r="Q2096" s="11"/>
    </row>
    <row r="2097" spans="1:17" ht="12.75" x14ac:dyDescent="0.2">
      <c r="A2097" s="5"/>
      <c r="B2097" s="9"/>
      <c r="C2097" s="9"/>
      <c r="P2097" s="11"/>
      <c r="Q2097" s="11"/>
    </row>
    <row r="2098" spans="1:17" ht="12.75" x14ac:dyDescent="0.2">
      <c r="A2098" s="5"/>
      <c r="B2098" s="9"/>
      <c r="C2098" s="9"/>
      <c r="P2098" s="11"/>
      <c r="Q2098" s="11"/>
    </row>
    <row r="2099" spans="1:17" ht="12.75" x14ac:dyDescent="0.2">
      <c r="A2099" s="5"/>
      <c r="B2099" s="9"/>
      <c r="C2099" s="9"/>
      <c r="P2099" s="11"/>
      <c r="Q2099" s="11"/>
    </row>
    <row r="2100" spans="1:17" ht="12.75" x14ac:dyDescent="0.2">
      <c r="A2100" s="5"/>
      <c r="B2100" s="9"/>
      <c r="C2100" s="9"/>
      <c r="P2100" s="11"/>
      <c r="Q2100" s="11"/>
    </row>
    <row r="2101" spans="1:17" ht="12.75" x14ac:dyDescent="0.2">
      <c r="A2101" s="5"/>
      <c r="B2101" s="9"/>
      <c r="C2101" s="9"/>
      <c r="P2101" s="11"/>
      <c r="Q2101" s="11"/>
    </row>
    <row r="2102" spans="1:17" ht="12.75" x14ac:dyDescent="0.2">
      <c r="A2102" s="5"/>
      <c r="B2102" s="9"/>
      <c r="C2102" s="9"/>
      <c r="P2102" s="11"/>
      <c r="Q2102" s="11"/>
    </row>
    <row r="2103" spans="1:17" ht="12.75" x14ac:dyDescent="0.2">
      <c r="A2103" s="5"/>
      <c r="B2103" s="9"/>
      <c r="C2103" s="9"/>
      <c r="P2103" s="11"/>
      <c r="Q2103" s="11"/>
    </row>
    <row r="2104" spans="1:17" ht="12.75" x14ac:dyDescent="0.2">
      <c r="A2104" s="5"/>
      <c r="B2104" s="9"/>
      <c r="C2104" s="9"/>
      <c r="P2104" s="11"/>
      <c r="Q2104" s="11"/>
    </row>
    <row r="2105" spans="1:17" ht="12.75" x14ac:dyDescent="0.2">
      <c r="A2105" s="5"/>
      <c r="B2105" s="9"/>
      <c r="C2105" s="9"/>
      <c r="P2105" s="11"/>
      <c r="Q2105" s="11"/>
    </row>
    <row r="2106" spans="1:17" ht="12.75" x14ac:dyDescent="0.2">
      <c r="A2106" s="5"/>
      <c r="B2106" s="9"/>
      <c r="C2106" s="9"/>
      <c r="P2106" s="11"/>
      <c r="Q2106" s="11"/>
    </row>
    <row r="2107" spans="1:17" ht="12.75" x14ac:dyDescent="0.2">
      <c r="A2107" s="5"/>
      <c r="B2107" s="9"/>
      <c r="C2107" s="9"/>
      <c r="P2107" s="11"/>
      <c r="Q2107" s="11"/>
    </row>
    <row r="2108" spans="1:17" ht="12.75" x14ac:dyDescent="0.2">
      <c r="A2108" s="5"/>
      <c r="B2108" s="9"/>
      <c r="C2108" s="9"/>
      <c r="P2108" s="11"/>
      <c r="Q2108" s="11"/>
    </row>
    <row r="2109" spans="1:17" ht="12.75" x14ac:dyDescent="0.2">
      <c r="A2109" s="5"/>
      <c r="B2109" s="9"/>
      <c r="C2109" s="9"/>
      <c r="P2109" s="11"/>
      <c r="Q2109" s="11"/>
    </row>
    <row r="2110" spans="1:17" ht="12.75" x14ac:dyDescent="0.2">
      <c r="A2110" s="5"/>
      <c r="B2110" s="9"/>
      <c r="C2110" s="9"/>
      <c r="P2110" s="11"/>
      <c r="Q2110" s="11"/>
    </row>
    <row r="2111" spans="1:17" ht="12.75" x14ac:dyDescent="0.2">
      <c r="A2111" s="5"/>
      <c r="B2111" s="9"/>
      <c r="C2111" s="9"/>
      <c r="P2111" s="11"/>
      <c r="Q2111" s="11"/>
    </row>
    <row r="2112" spans="1:17" ht="12.75" x14ac:dyDescent="0.2">
      <c r="A2112" s="5"/>
      <c r="B2112" s="9"/>
      <c r="C2112" s="9"/>
      <c r="P2112" s="11"/>
      <c r="Q2112" s="11"/>
    </row>
    <row r="2113" spans="1:17" ht="12.75" x14ac:dyDescent="0.2">
      <c r="A2113" s="5"/>
      <c r="B2113" s="9"/>
      <c r="C2113" s="9"/>
      <c r="P2113" s="11"/>
      <c r="Q2113" s="11"/>
    </row>
    <row r="2114" spans="1:17" ht="12.75" x14ac:dyDescent="0.2">
      <c r="A2114" s="5"/>
      <c r="B2114" s="9"/>
      <c r="C2114" s="9"/>
      <c r="P2114" s="11"/>
      <c r="Q2114" s="11"/>
    </row>
    <row r="2115" spans="1:17" ht="12.75" x14ac:dyDescent="0.2">
      <c r="A2115" s="5"/>
      <c r="B2115" s="9"/>
      <c r="C2115" s="9"/>
      <c r="P2115" s="11"/>
      <c r="Q2115" s="11"/>
    </row>
    <row r="2116" spans="1:17" ht="12.75" x14ac:dyDescent="0.2">
      <c r="A2116" s="5"/>
      <c r="B2116" s="9"/>
      <c r="C2116" s="9"/>
      <c r="P2116" s="11"/>
      <c r="Q2116" s="11"/>
    </row>
    <row r="2117" spans="1:17" ht="12.75" x14ac:dyDescent="0.2">
      <c r="A2117" s="5"/>
      <c r="B2117" s="9"/>
      <c r="C2117" s="9"/>
      <c r="P2117" s="11"/>
      <c r="Q2117" s="11"/>
    </row>
    <row r="2118" spans="1:17" ht="12.75" x14ac:dyDescent="0.2">
      <c r="A2118" s="5"/>
      <c r="B2118" s="9"/>
      <c r="C2118" s="9"/>
      <c r="P2118" s="11"/>
      <c r="Q2118" s="11"/>
    </row>
    <row r="2119" spans="1:17" ht="12.75" x14ac:dyDescent="0.2">
      <c r="A2119" s="5"/>
      <c r="B2119" s="9"/>
      <c r="C2119" s="9"/>
      <c r="P2119" s="11"/>
      <c r="Q2119" s="11"/>
    </row>
    <row r="2120" spans="1:17" ht="12.75" x14ac:dyDescent="0.2">
      <c r="A2120" s="5"/>
      <c r="B2120" s="9"/>
      <c r="C2120" s="9"/>
      <c r="P2120" s="11"/>
      <c r="Q2120" s="11"/>
    </row>
    <row r="2121" spans="1:17" ht="12.75" x14ac:dyDescent="0.2">
      <c r="A2121" s="5"/>
      <c r="B2121" s="9"/>
      <c r="C2121" s="9"/>
      <c r="P2121" s="11"/>
      <c r="Q2121" s="11"/>
    </row>
    <row r="2122" spans="1:17" ht="12.75" x14ac:dyDescent="0.2">
      <c r="A2122" s="5"/>
      <c r="B2122" s="9"/>
      <c r="C2122" s="9"/>
      <c r="P2122" s="11"/>
      <c r="Q2122" s="11"/>
    </row>
    <row r="2123" spans="1:17" ht="12.75" x14ac:dyDescent="0.2">
      <c r="A2123" s="5"/>
      <c r="B2123" s="9"/>
      <c r="C2123" s="9"/>
      <c r="P2123" s="11"/>
      <c r="Q2123" s="11"/>
    </row>
    <row r="2124" spans="1:17" ht="12.75" x14ac:dyDescent="0.2">
      <c r="A2124" s="5"/>
      <c r="B2124" s="9"/>
      <c r="C2124" s="9"/>
      <c r="P2124" s="11"/>
      <c r="Q2124" s="11"/>
    </row>
    <row r="2125" spans="1:17" ht="12.75" x14ac:dyDescent="0.2">
      <c r="A2125" s="5"/>
      <c r="B2125" s="9"/>
      <c r="C2125" s="9"/>
      <c r="P2125" s="11"/>
      <c r="Q2125" s="11"/>
    </row>
    <row r="2126" spans="1:17" ht="12.75" x14ac:dyDescent="0.2">
      <c r="A2126" s="5"/>
      <c r="B2126" s="9"/>
      <c r="C2126" s="9"/>
      <c r="P2126" s="11"/>
      <c r="Q2126" s="11"/>
    </row>
    <row r="2127" spans="1:17" ht="12.75" x14ac:dyDescent="0.2">
      <c r="A2127" s="5"/>
      <c r="B2127" s="9"/>
      <c r="C2127" s="9"/>
      <c r="P2127" s="11"/>
      <c r="Q2127" s="11"/>
    </row>
    <row r="2128" spans="1:17" ht="12.75" x14ac:dyDescent="0.2">
      <c r="A2128" s="5"/>
      <c r="B2128" s="9"/>
      <c r="C2128" s="9"/>
      <c r="P2128" s="11"/>
      <c r="Q2128" s="11"/>
    </row>
    <row r="2129" spans="1:17" ht="12.75" x14ac:dyDescent="0.2">
      <c r="A2129" s="5"/>
      <c r="B2129" s="9"/>
      <c r="C2129" s="9"/>
      <c r="P2129" s="11"/>
      <c r="Q2129" s="11"/>
    </row>
    <row r="2130" spans="1:17" ht="12.75" x14ac:dyDescent="0.2">
      <c r="A2130" s="5"/>
      <c r="B2130" s="9"/>
      <c r="C2130" s="9"/>
      <c r="P2130" s="11"/>
      <c r="Q2130" s="11"/>
    </row>
    <row r="2131" spans="1:17" ht="12.75" x14ac:dyDescent="0.2">
      <c r="A2131" s="5"/>
      <c r="B2131" s="9"/>
      <c r="C2131" s="9"/>
      <c r="P2131" s="11"/>
      <c r="Q2131" s="11"/>
    </row>
    <row r="2132" spans="1:17" ht="12.75" x14ac:dyDescent="0.2">
      <c r="A2132" s="5"/>
      <c r="B2132" s="9"/>
      <c r="C2132" s="9"/>
      <c r="P2132" s="11"/>
      <c r="Q2132" s="11"/>
    </row>
    <row r="2133" spans="1:17" ht="12.75" x14ac:dyDescent="0.2">
      <c r="A2133" s="5"/>
      <c r="B2133" s="9"/>
      <c r="C2133" s="9"/>
      <c r="P2133" s="11"/>
      <c r="Q2133" s="11"/>
    </row>
    <row r="2134" spans="1:17" ht="12.75" x14ac:dyDescent="0.2">
      <c r="A2134" s="5"/>
      <c r="B2134" s="9"/>
      <c r="C2134" s="9"/>
      <c r="P2134" s="11"/>
      <c r="Q2134" s="11"/>
    </row>
    <row r="2135" spans="1:17" ht="12.75" x14ac:dyDescent="0.2">
      <c r="A2135" s="5"/>
      <c r="B2135" s="9"/>
      <c r="C2135" s="9"/>
      <c r="P2135" s="11"/>
      <c r="Q2135" s="11"/>
    </row>
    <row r="2136" spans="1:17" ht="12.75" x14ac:dyDescent="0.2">
      <c r="A2136" s="5"/>
      <c r="B2136" s="9"/>
      <c r="C2136" s="9"/>
      <c r="P2136" s="11"/>
      <c r="Q2136" s="11"/>
    </row>
    <row r="2137" spans="1:17" ht="12.75" x14ac:dyDescent="0.2">
      <c r="A2137" s="5"/>
      <c r="B2137" s="9"/>
      <c r="C2137" s="9"/>
      <c r="P2137" s="11"/>
      <c r="Q2137" s="11"/>
    </row>
    <row r="2138" spans="1:17" ht="12.75" x14ac:dyDescent="0.2">
      <c r="A2138" s="5"/>
      <c r="B2138" s="9"/>
      <c r="C2138" s="9"/>
      <c r="P2138" s="11"/>
      <c r="Q2138" s="11"/>
    </row>
    <row r="2139" spans="1:17" ht="12.75" x14ac:dyDescent="0.2">
      <c r="A2139" s="5"/>
      <c r="B2139" s="9"/>
      <c r="C2139" s="9"/>
      <c r="P2139" s="11"/>
      <c r="Q2139" s="11"/>
    </row>
    <row r="2140" spans="1:17" ht="12.75" x14ac:dyDescent="0.2">
      <c r="A2140" s="5"/>
      <c r="B2140" s="9"/>
      <c r="C2140" s="9"/>
      <c r="P2140" s="11"/>
      <c r="Q2140" s="11"/>
    </row>
    <row r="2141" spans="1:17" ht="12.75" x14ac:dyDescent="0.2">
      <c r="A2141" s="5"/>
      <c r="B2141" s="9"/>
      <c r="C2141" s="9"/>
      <c r="P2141" s="11"/>
      <c r="Q2141" s="11"/>
    </row>
    <row r="2142" spans="1:17" ht="12.75" x14ac:dyDescent="0.2">
      <c r="A2142" s="5"/>
      <c r="B2142" s="9"/>
      <c r="C2142" s="9"/>
      <c r="P2142" s="11"/>
      <c r="Q2142" s="11"/>
    </row>
    <row r="2143" spans="1:17" ht="12.75" x14ac:dyDescent="0.2">
      <c r="A2143" s="5"/>
      <c r="B2143" s="9"/>
      <c r="C2143" s="9"/>
      <c r="P2143" s="11"/>
      <c r="Q2143" s="11"/>
    </row>
    <row r="2144" spans="1:17" ht="12.75" x14ac:dyDescent="0.2">
      <c r="A2144" s="5"/>
      <c r="B2144" s="9"/>
      <c r="C2144" s="9"/>
      <c r="P2144" s="11"/>
      <c r="Q2144" s="11"/>
    </row>
    <row r="2145" spans="1:17" ht="12.75" x14ac:dyDescent="0.2">
      <c r="A2145" s="5"/>
      <c r="B2145" s="9"/>
      <c r="C2145" s="9"/>
      <c r="P2145" s="11"/>
      <c r="Q2145" s="11"/>
    </row>
    <row r="2146" spans="1:17" ht="12.75" x14ac:dyDescent="0.2">
      <c r="A2146" s="5"/>
      <c r="B2146" s="9"/>
      <c r="C2146" s="9"/>
      <c r="P2146" s="11"/>
      <c r="Q2146" s="11"/>
    </row>
    <row r="2147" spans="1:17" ht="12.75" x14ac:dyDescent="0.2">
      <c r="A2147" s="5"/>
      <c r="B2147" s="9"/>
      <c r="C2147" s="9"/>
      <c r="P2147" s="11"/>
      <c r="Q2147" s="11"/>
    </row>
    <row r="2148" spans="1:17" ht="12.75" x14ac:dyDescent="0.2">
      <c r="A2148" s="5"/>
      <c r="B2148" s="9"/>
      <c r="C2148" s="9"/>
      <c r="P2148" s="11"/>
      <c r="Q2148" s="11"/>
    </row>
    <row r="2149" spans="1:17" ht="12.75" x14ac:dyDescent="0.2">
      <c r="A2149" s="5"/>
      <c r="B2149" s="9"/>
      <c r="C2149" s="9"/>
      <c r="P2149" s="11"/>
      <c r="Q2149" s="11"/>
    </row>
    <row r="2150" spans="1:17" ht="12.75" x14ac:dyDescent="0.2">
      <c r="A2150" s="5"/>
      <c r="B2150" s="9"/>
      <c r="C2150" s="9"/>
      <c r="P2150" s="11"/>
      <c r="Q2150" s="11"/>
    </row>
    <row r="2151" spans="1:17" ht="12.75" x14ac:dyDescent="0.2">
      <c r="A2151" s="5"/>
      <c r="B2151" s="9"/>
      <c r="C2151" s="9"/>
      <c r="P2151" s="11"/>
      <c r="Q2151" s="11"/>
    </row>
    <row r="2152" spans="1:17" ht="12.75" x14ac:dyDescent="0.2">
      <c r="A2152" s="5"/>
      <c r="B2152" s="9"/>
      <c r="C2152" s="9"/>
      <c r="P2152" s="11"/>
      <c r="Q2152" s="11"/>
    </row>
    <row r="2153" spans="1:17" ht="12.75" x14ac:dyDescent="0.2">
      <c r="A2153" s="5"/>
      <c r="B2153" s="9"/>
      <c r="C2153" s="9"/>
      <c r="P2153" s="11"/>
      <c r="Q2153" s="11"/>
    </row>
    <row r="2154" spans="1:17" ht="12.75" x14ac:dyDescent="0.2">
      <c r="A2154" s="5"/>
      <c r="B2154" s="9"/>
      <c r="C2154" s="9"/>
      <c r="P2154" s="11"/>
      <c r="Q2154" s="11"/>
    </row>
    <row r="2155" spans="1:17" ht="12.75" x14ac:dyDescent="0.2">
      <c r="A2155" s="5"/>
      <c r="B2155" s="9"/>
      <c r="C2155" s="9"/>
      <c r="P2155" s="11"/>
      <c r="Q2155" s="11"/>
    </row>
    <row r="2156" spans="1:17" ht="12.75" x14ac:dyDescent="0.2">
      <c r="A2156" s="5"/>
      <c r="B2156" s="9"/>
      <c r="C2156" s="9"/>
      <c r="P2156" s="11"/>
      <c r="Q2156" s="11"/>
    </row>
    <row r="2157" spans="1:17" ht="12.75" x14ac:dyDescent="0.2">
      <c r="A2157" s="5"/>
      <c r="B2157" s="9"/>
      <c r="C2157" s="9"/>
      <c r="P2157" s="11"/>
      <c r="Q2157" s="11"/>
    </row>
    <row r="2158" spans="1:17" ht="12.75" x14ac:dyDescent="0.2">
      <c r="A2158" s="5"/>
      <c r="B2158" s="9"/>
      <c r="C2158" s="9"/>
      <c r="P2158" s="11"/>
      <c r="Q2158" s="11"/>
    </row>
    <row r="2159" spans="1:17" ht="12.75" x14ac:dyDescent="0.2">
      <c r="A2159" s="5"/>
      <c r="B2159" s="9"/>
      <c r="C2159" s="9"/>
      <c r="P2159" s="11"/>
      <c r="Q2159" s="11"/>
    </row>
    <row r="2160" spans="1:17" ht="12.75" x14ac:dyDescent="0.2">
      <c r="A2160" s="5"/>
      <c r="B2160" s="9"/>
      <c r="C2160" s="9"/>
      <c r="P2160" s="11"/>
      <c r="Q2160" s="11"/>
    </row>
    <row r="2161" spans="1:17" ht="12.75" x14ac:dyDescent="0.2">
      <c r="A2161" s="5"/>
      <c r="B2161" s="9"/>
      <c r="C2161" s="9"/>
      <c r="P2161" s="11"/>
      <c r="Q2161" s="11"/>
    </row>
    <row r="2162" spans="1:17" ht="12.75" x14ac:dyDescent="0.2">
      <c r="A2162" s="5"/>
      <c r="B2162" s="9"/>
      <c r="C2162" s="9"/>
      <c r="P2162" s="11"/>
      <c r="Q2162" s="11"/>
    </row>
    <row r="2163" spans="1:17" ht="12.75" x14ac:dyDescent="0.2">
      <c r="A2163" s="5"/>
      <c r="B2163" s="9"/>
      <c r="C2163" s="9"/>
      <c r="P2163" s="11"/>
      <c r="Q2163" s="11"/>
    </row>
    <row r="2164" spans="1:17" ht="12.75" x14ac:dyDescent="0.2">
      <c r="A2164" s="5"/>
      <c r="B2164" s="9"/>
      <c r="C2164" s="9"/>
      <c r="P2164" s="11"/>
      <c r="Q2164" s="11"/>
    </row>
    <row r="2165" spans="1:17" ht="12.75" x14ac:dyDescent="0.2">
      <c r="A2165" s="5"/>
      <c r="B2165" s="9"/>
      <c r="C2165" s="9"/>
      <c r="P2165" s="11"/>
      <c r="Q2165" s="11"/>
    </row>
    <row r="2166" spans="1:17" ht="12.75" x14ac:dyDescent="0.2">
      <c r="A2166" s="5"/>
      <c r="B2166" s="9"/>
      <c r="C2166" s="9"/>
      <c r="P2166" s="11"/>
      <c r="Q2166" s="11"/>
    </row>
    <row r="2167" spans="1:17" ht="12.75" x14ac:dyDescent="0.2">
      <c r="A2167" s="5"/>
      <c r="B2167" s="9"/>
      <c r="C2167" s="9"/>
      <c r="P2167" s="11"/>
      <c r="Q2167" s="11"/>
    </row>
    <row r="2168" spans="1:17" ht="12.75" x14ac:dyDescent="0.2">
      <c r="A2168" s="5"/>
      <c r="B2168" s="9"/>
      <c r="C2168" s="9"/>
      <c r="P2168" s="11"/>
      <c r="Q2168" s="11"/>
    </row>
    <row r="2169" spans="1:17" ht="12.75" x14ac:dyDescent="0.2">
      <c r="A2169" s="5"/>
      <c r="B2169" s="9"/>
      <c r="C2169" s="9"/>
      <c r="P2169" s="11"/>
      <c r="Q2169" s="11"/>
    </row>
    <row r="2170" spans="1:17" ht="12.75" x14ac:dyDescent="0.2">
      <c r="A2170" s="5"/>
      <c r="B2170" s="9"/>
      <c r="C2170" s="9"/>
      <c r="P2170" s="11"/>
      <c r="Q2170" s="11"/>
    </row>
    <row r="2171" spans="1:17" ht="12.75" x14ac:dyDescent="0.2">
      <c r="A2171" s="5"/>
      <c r="B2171" s="9"/>
      <c r="C2171" s="9"/>
      <c r="P2171" s="11"/>
      <c r="Q2171" s="11"/>
    </row>
    <row r="2172" spans="1:17" ht="12.75" x14ac:dyDescent="0.2">
      <c r="A2172" s="5"/>
      <c r="B2172" s="9"/>
      <c r="C2172" s="9"/>
      <c r="P2172" s="11"/>
      <c r="Q2172" s="11"/>
    </row>
    <row r="2173" spans="1:17" ht="12.75" x14ac:dyDescent="0.2">
      <c r="A2173" s="5"/>
      <c r="B2173" s="9"/>
      <c r="C2173" s="9"/>
      <c r="P2173" s="11"/>
      <c r="Q2173" s="11"/>
    </row>
    <row r="2174" spans="1:17" ht="12.75" x14ac:dyDescent="0.2">
      <c r="A2174" s="5"/>
      <c r="B2174" s="9"/>
      <c r="C2174" s="9"/>
      <c r="P2174" s="11"/>
      <c r="Q2174" s="11"/>
    </row>
    <row r="2175" spans="1:17" ht="12.75" x14ac:dyDescent="0.2">
      <c r="A2175" s="5"/>
      <c r="B2175" s="9"/>
      <c r="C2175" s="9"/>
      <c r="P2175" s="11"/>
      <c r="Q2175" s="11"/>
    </row>
    <row r="2176" spans="1:17" ht="12.75" x14ac:dyDescent="0.2">
      <c r="A2176" s="5"/>
      <c r="B2176" s="9"/>
      <c r="C2176" s="9"/>
      <c r="P2176" s="11"/>
      <c r="Q2176" s="11"/>
    </row>
    <row r="2177" spans="1:17" ht="12.75" x14ac:dyDescent="0.2">
      <c r="A2177" s="5"/>
      <c r="B2177" s="9"/>
      <c r="C2177" s="9"/>
      <c r="P2177" s="11"/>
      <c r="Q2177" s="11"/>
    </row>
    <row r="2178" spans="1:17" ht="12.75" x14ac:dyDescent="0.2">
      <c r="A2178" s="5"/>
      <c r="B2178" s="9"/>
      <c r="C2178" s="9"/>
      <c r="P2178" s="11"/>
      <c r="Q2178" s="11"/>
    </row>
    <row r="2179" spans="1:17" ht="12.75" x14ac:dyDescent="0.2">
      <c r="A2179" s="5"/>
      <c r="B2179" s="9"/>
      <c r="C2179" s="9"/>
      <c r="P2179" s="11"/>
      <c r="Q2179" s="11"/>
    </row>
    <row r="2180" spans="1:17" ht="12.75" x14ac:dyDescent="0.2">
      <c r="A2180" s="5"/>
      <c r="B2180" s="9"/>
      <c r="C2180" s="9"/>
      <c r="P2180" s="11"/>
      <c r="Q2180" s="11"/>
    </row>
    <row r="2181" spans="1:17" ht="12.75" x14ac:dyDescent="0.2">
      <c r="A2181" s="5"/>
      <c r="B2181" s="9"/>
      <c r="C2181" s="9"/>
      <c r="P2181" s="11"/>
      <c r="Q2181" s="11"/>
    </row>
    <row r="2182" spans="1:17" ht="12.75" x14ac:dyDescent="0.2">
      <c r="A2182" s="5"/>
      <c r="B2182" s="9"/>
      <c r="C2182" s="9"/>
      <c r="P2182" s="11"/>
      <c r="Q2182" s="11"/>
    </row>
    <row r="2183" spans="1:17" ht="12.75" x14ac:dyDescent="0.2">
      <c r="A2183" s="5"/>
      <c r="B2183" s="9"/>
      <c r="C2183" s="9"/>
      <c r="P2183" s="11"/>
      <c r="Q2183" s="11"/>
    </row>
    <row r="2184" spans="1:17" ht="12.75" x14ac:dyDescent="0.2">
      <c r="A2184" s="5"/>
      <c r="B2184" s="9"/>
      <c r="C2184" s="9"/>
      <c r="P2184" s="11"/>
      <c r="Q2184" s="11"/>
    </row>
    <row r="2185" spans="1:17" ht="12.75" x14ac:dyDescent="0.2">
      <c r="A2185" s="5"/>
      <c r="B2185" s="9"/>
      <c r="C2185" s="9"/>
      <c r="P2185" s="11"/>
      <c r="Q2185" s="11"/>
    </row>
    <row r="2186" spans="1:17" ht="12.75" x14ac:dyDescent="0.2">
      <c r="A2186" s="5"/>
      <c r="B2186" s="9"/>
      <c r="C2186" s="9"/>
      <c r="P2186" s="11"/>
      <c r="Q2186" s="11"/>
    </row>
    <row r="2187" spans="1:17" ht="12.75" x14ac:dyDescent="0.2">
      <c r="A2187" s="5"/>
      <c r="B2187" s="9"/>
      <c r="C2187" s="9"/>
      <c r="P2187" s="11"/>
      <c r="Q2187" s="11"/>
    </row>
    <row r="2188" spans="1:17" ht="12.75" x14ac:dyDescent="0.2">
      <c r="A2188" s="5"/>
      <c r="B2188" s="9"/>
      <c r="C2188" s="9"/>
      <c r="P2188" s="11"/>
      <c r="Q2188" s="11"/>
    </row>
    <row r="2189" spans="1:17" ht="12.75" x14ac:dyDescent="0.2">
      <c r="A2189" s="5"/>
      <c r="B2189" s="9"/>
      <c r="C2189" s="9"/>
      <c r="P2189" s="11"/>
      <c r="Q2189" s="11"/>
    </row>
    <row r="2190" spans="1:17" ht="12.75" x14ac:dyDescent="0.2">
      <c r="A2190" s="5"/>
      <c r="B2190" s="9"/>
      <c r="C2190" s="9"/>
      <c r="P2190" s="11"/>
      <c r="Q2190" s="11"/>
    </row>
    <row r="2191" spans="1:17" ht="12.75" x14ac:dyDescent="0.2">
      <c r="A2191" s="5"/>
      <c r="B2191" s="9"/>
      <c r="C2191" s="9"/>
      <c r="P2191" s="11"/>
      <c r="Q2191" s="11"/>
    </row>
    <row r="2192" spans="1:17" ht="12.75" x14ac:dyDescent="0.2">
      <c r="A2192" s="5"/>
      <c r="B2192" s="9"/>
      <c r="C2192" s="9"/>
      <c r="P2192" s="11"/>
      <c r="Q2192" s="11"/>
    </row>
    <row r="2193" spans="1:17" ht="12.75" x14ac:dyDescent="0.2">
      <c r="A2193" s="5"/>
      <c r="B2193" s="9"/>
      <c r="C2193" s="9"/>
      <c r="P2193" s="11"/>
      <c r="Q2193" s="11"/>
    </row>
    <row r="2194" spans="1:17" ht="12.75" x14ac:dyDescent="0.2">
      <c r="A2194" s="5"/>
      <c r="B2194" s="9"/>
      <c r="C2194" s="9"/>
      <c r="P2194" s="11"/>
      <c r="Q2194" s="11"/>
    </row>
    <row r="2195" spans="1:17" ht="12.75" x14ac:dyDescent="0.2">
      <c r="A2195" s="5"/>
      <c r="B2195" s="9"/>
      <c r="C2195" s="9"/>
      <c r="P2195" s="11"/>
      <c r="Q2195" s="11"/>
    </row>
    <row r="2196" spans="1:17" ht="12.75" x14ac:dyDescent="0.2">
      <c r="A2196" s="5"/>
      <c r="B2196" s="9"/>
      <c r="C2196" s="9"/>
      <c r="P2196" s="11"/>
      <c r="Q2196" s="11"/>
    </row>
    <row r="2197" spans="1:17" ht="12.75" x14ac:dyDescent="0.2">
      <c r="A2197" s="5"/>
      <c r="B2197" s="9"/>
      <c r="C2197" s="9"/>
      <c r="P2197" s="11"/>
      <c r="Q2197" s="11"/>
    </row>
    <row r="2198" spans="1:17" ht="12.75" x14ac:dyDescent="0.2">
      <c r="A2198" s="5"/>
      <c r="B2198" s="9"/>
      <c r="C2198" s="9"/>
      <c r="P2198" s="11"/>
      <c r="Q2198" s="11"/>
    </row>
    <row r="2199" spans="1:17" ht="12.75" x14ac:dyDescent="0.2">
      <c r="A2199" s="5"/>
      <c r="B2199" s="9"/>
      <c r="C2199" s="9"/>
      <c r="P2199" s="11"/>
      <c r="Q2199" s="11"/>
    </row>
    <row r="2200" spans="1:17" ht="12.75" x14ac:dyDescent="0.2">
      <c r="A2200" s="5"/>
      <c r="B2200" s="9"/>
      <c r="C2200" s="9"/>
      <c r="P2200" s="11"/>
      <c r="Q2200" s="11"/>
    </row>
    <row r="2201" spans="1:17" ht="12.75" x14ac:dyDescent="0.2">
      <c r="A2201" s="5"/>
      <c r="B2201" s="9"/>
      <c r="C2201" s="9"/>
      <c r="P2201" s="11"/>
      <c r="Q2201" s="11"/>
    </row>
    <row r="2202" spans="1:17" ht="12.75" x14ac:dyDescent="0.2">
      <c r="A2202" s="5"/>
      <c r="B2202" s="9"/>
      <c r="C2202" s="9"/>
      <c r="P2202" s="11"/>
      <c r="Q2202" s="11"/>
    </row>
    <row r="2203" spans="1:17" ht="12.75" x14ac:dyDescent="0.2">
      <c r="A2203" s="5"/>
      <c r="B2203" s="9"/>
      <c r="C2203" s="9"/>
      <c r="P2203" s="11"/>
      <c r="Q2203" s="11"/>
    </row>
    <row r="2204" spans="1:17" ht="12.75" x14ac:dyDescent="0.2">
      <c r="A2204" s="5"/>
      <c r="B2204" s="9"/>
      <c r="C2204" s="9"/>
      <c r="P2204" s="11"/>
      <c r="Q2204" s="11"/>
    </row>
    <row r="2205" spans="1:17" ht="12.75" x14ac:dyDescent="0.2">
      <c r="A2205" s="5"/>
      <c r="B2205" s="9"/>
      <c r="C2205" s="9"/>
      <c r="P2205" s="11"/>
      <c r="Q2205" s="11"/>
    </row>
    <row r="2206" spans="1:17" ht="12.75" x14ac:dyDescent="0.2">
      <c r="A2206" s="5"/>
      <c r="B2206" s="9"/>
      <c r="C2206" s="9"/>
      <c r="P2206" s="11"/>
      <c r="Q2206" s="11"/>
    </row>
    <row r="2207" spans="1:17" ht="12.75" x14ac:dyDescent="0.2">
      <c r="A2207" s="5"/>
      <c r="B2207" s="9"/>
      <c r="C2207" s="9"/>
      <c r="P2207" s="11"/>
      <c r="Q2207" s="11"/>
    </row>
    <row r="2208" spans="1:17" ht="12.75" x14ac:dyDescent="0.2">
      <c r="A2208" s="5"/>
      <c r="B2208" s="9"/>
      <c r="C2208" s="9"/>
      <c r="P2208" s="11"/>
      <c r="Q2208" s="11"/>
    </row>
    <row r="2209" spans="1:17" ht="12.75" x14ac:dyDescent="0.2">
      <c r="A2209" s="5"/>
      <c r="B2209" s="9"/>
      <c r="C2209" s="9"/>
      <c r="P2209" s="11"/>
      <c r="Q2209" s="11"/>
    </row>
    <row r="2210" spans="1:17" ht="12.75" x14ac:dyDescent="0.2">
      <c r="A2210" s="5"/>
      <c r="B2210" s="9"/>
      <c r="C2210" s="9"/>
      <c r="P2210" s="11"/>
      <c r="Q2210" s="11"/>
    </row>
    <row r="2211" spans="1:17" ht="12.75" x14ac:dyDescent="0.2">
      <c r="A2211" s="5"/>
      <c r="B2211" s="9"/>
      <c r="C2211" s="9"/>
      <c r="P2211" s="11"/>
      <c r="Q2211" s="11"/>
    </row>
    <row r="2212" spans="1:17" ht="12.75" x14ac:dyDescent="0.2">
      <c r="A2212" s="5"/>
      <c r="B2212" s="9"/>
      <c r="C2212" s="9"/>
      <c r="P2212" s="11"/>
      <c r="Q2212" s="11"/>
    </row>
    <row r="2213" spans="1:17" ht="12.75" x14ac:dyDescent="0.2">
      <c r="A2213" s="5"/>
      <c r="B2213" s="9"/>
      <c r="C2213" s="9"/>
      <c r="P2213" s="11"/>
      <c r="Q2213" s="11"/>
    </row>
    <row r="2214" spans="1:17" ht="12.75" x14ac:dyDescent="0.2">
      <c r="A2214" s="5"/>
      <c r="B2214" s="9"/>
      <c r="C2214" s="9"/>
      <c r="P2214" s="11"/>
      <c r="Q2214" s="11"/>
    </row>
    <row r="2215" spans="1:17" ht="12.75" x14ac:dyDescent="0.2">
      <c r="A2215" s="5"/>
      <c r="B2215" s="9"/>
      <c r="C2215" s="9"/>
      <c r="P2215" s="11"/>
      <c r="Q2215" s="11"/>
    </row>
    <row r="2216" spans="1:17" ht="12.75" x14ac:dyDescent="0.2">
      <c r="A2216" s="5"/>
      <c r="B2216" s="9"/>
      <c r="C2216" s="9"/>
      <c r="P2216" s="11"/>
      <c r="Q2216" s="11"/>
    </row>
    <row r="2217" spans="1:17" ht="12.75" x14ac:dyDescent="0.2">
      <c r="A2217" s="5"/>
      <c r="B2217" s="9"/>
      <c r="C2217" s="9"/>
      <c r="P2217" s="11"/>
      <c r="Q2217" s="11"/>
    </row>
    <row r="2218" spans="1:17" ht="12.75" x14ac:dyDescent="0.2">
      <c r="A2218" s="5"/>
      <c r="B2218" s="9"/>
      <c r="C2218" s="9"/>
      <c r="P2218" s="11"/>
      <c r="Q2218" s="11"/>
    </row>
    <row r="2219" spans="1:17" ht="12.75" x14ac:dyDescent="0.2">
      <c r="A2219" s="5"/>
      <c r="B2219" s="9"/>
      <c r="C2219" s="9"/>
      <c r="P2219" s="11"/>
      <c r="Q2219" s="11"/>
    </row>
    <row r="2220" spans="1:17" ht="12.75" x14ac:dyDescent="0.2">
      <c r="A2220" s="5"/>
      <c r="B2220" s="9"/>
      <c r="C2220" s="9"/>
      <c r="P2220" s="11"/>
      <c r="Q2220" s="11"/>
    </row>
    <row r="2221" spans="1:17" ht="12.75" x14ac:dyDescent="0.2">
      <c r="A2221" s="5"/>
      <c r="B2221" s="9"/>
      <c r="C2221" s="9"/>
      <c r="P2221" s="11"/>
      <c r="Q2221" s="11"/>
    </row>
    <row r="2222" spans="1:17" ht="12.75" x14ac:dyDescent="0.2">
      <c r="A2222" s="5"/>
      <c r="B2222" s="9"/>
      <c r="C2222" s="9"/>
      <c r="P2222" s="11"/>
      <c r="Q2222" s="11"/>
    </row>
    <row r="2223" spans="1:17" ht="12.75" x14ac:dyDescent="0.2">
      <c r="A2223" s="5"/>
      <c r="B2223" s="9"/>
      <c r="C2223" s="9"/>
      <c r="P2223" s="11"/>
      <c r="Q2223" s="11"/>
    </row>
    <row r="2224" spans="1:17" ht="12.75" x14ac:dyDescent="0.2">
      <c r="A2224" s="5"/>
      <c r="B2224" s="9"/>
      <c r="C2224" s="9"/>
      <c r="P2224" s="11"/>
      <c r="Q2224" s="11"/>
    </row>
    <row r="2225" spans="1:17" ht="12.75" x14ac:dyDescent="0.2">
      <c r="A2225" s="5"/>
      <c r="B2225" s="9"/>
      <c r="C2225" s="9"/>
      <c r="P2225" s="11"/>
      <c r="Q2225" s="11"/>
    </row>
    <row r="2226" spans="1:17" ht="12.75" x14ac:dyDescent="0.2">
      <c r="A2226" s="5"/>
      <c r="B2226" s="9"/>
      <c r="C2226" s="9"/>
      <c r="P2226" s="11"/>
      <c r="Q2226" s="11"/>
    </row>
    <row r="2227" spans="1:17" ht="12.75" x14ac:dyDescent="0.2">
      <c r="A2227" s="5"/>
      <c r="B2227" s="9"/>
      <c r="C2227" s="9"/>
      <c r="P2227" s="11"/>
      <c r="Q2227" s="11"/>
    </row>
    <row r="2228" spans="1:17" ht="12.75" x14ac:dyDescent="0.2">
      <c r="A2228" s="5"/>
      <c r="B2228" s="9"/>
      <c r="C2228" s="9"/>
      <c r="P2228" s="11"/>
      <c r="Q2228" s="11"/>
    </row>
    <row r="2229" spans="1:17" ht="12.75" x14ac:dyDescent="0.2">
      <c r="A2229" s="5"/>
      <c r="B2229" s="9"/>
      <c r="C2229" s="9"/>
      <c r="P2229" s="11"/>
      <c r="Q2229" s="11"/>
    </row>
    <row r="2230" spans="1:17" ht="12.75" x14ac:dyDescent="0.2">
      <c r="A2230" s="5"/>
      <c r="B2230" s="9"/>
      <c r="C2230" s="9"/>
      <c r="P2230" s="11"/>
      <c r="Q2230" s="11"/>
    </row>
    <row r="2231" spans="1:17" ht="12.75" x14ac:dyDescent="0.2">
      <c r="A2231" s="5"/>
      <c r="B2231" s="9"/>
      <c r="C2231" s="9"/>
      <c r="P2231" s="11"/>
      <c r="Q2231" s="11"/>
    </row>
    <row r="2232" spans="1:17" ht="12.75" x14ac:dyDescent="0.2">
      <c r="A2232" s="5"/>
      <c r="B2232" s="9"/>
      <c r="C2232" s="9"/>
      <c r="P2232" s="11"/>
      <c r="Q2232" s="11"/>
    </row>
    <row r="2233" spans="1:17" ht="12.75" x14ac:dyDescent="0.2">
      <c r="A2233" s="5"/>
      <c r="B2233" s="9"/>
      <c r="C2233" s="9"/>
      <c r="P2233" s="11"/>
      <c r="Q2233" s="11"/>
    </row>
    <row r="2234" spans="1:17" ht="12.75" x14ac:dyDescent="0.2">
      <c r="A2234" s="5"/>
      <c r="B2234" s="9"/>
      <c r="C2234" s="9"/>
      <c r="P2234" s="11"/>
      <c r="Q2234" s="11"/>
    </row>
    <row r="2235" spans="1:17" ht="12.75" x14ac:dyDescent="0.2">
      <c r="A2235" s="5"/>
      <c r="B2235" s="9"/>
      <c r="C2235" s="9"/>
      <c r="P2235" s="11"/>
      <c r="Q2235" s="11"/>
    </row>
    <row r="2236" spans="1:17" ht="12.75" x14ac:dyDescent="0.2">
      <c r="A2236" s="5"/>
      <c r="B2236" s="9"/>
      <c r="C2236" s="9"/>
      <c r="P2236" s="11"/>
      <c r="Q2236" s="11"/>
    </row>
    <row r="2237" spans="1:17" ht="12.75" x14ac:dyDescent="0.2">
      <c r="A2237" s="5"/>
      <c r="B2237" s="9"/>
      <c r="C2237" s="9"/>
      <c r="P2237" s="11"/>
      <c r="Q2237" s="11"/>
    </row>
    <row r="2238" spans="1:17" ht="12.75" x14ac:dyDescent="0.2">
      <c r="A2238" s="5"/>
      <c r="B2238" s="9"/>
      <c r="C2238" s="9"/>
      <c r="P2238" s="11"/>
      <c r="Q2238" s="11"/>
    </row>
    <row r="2239" spans="1:17" ht="12.75" x14ac:dyDescent="0.2">
      <c r="A2239" s="5"/>
      <c r="B2239" s="9"/>
      <c r="C2239" s="9"/>
      <c r="P2239" s="11"/>
      <c r="Q2239" s="11"/>
    </row>
    <row r="2240" spans="1:17" ht="12.75" x14ac:dyDescent="0.2">
      <c r="A2240" s="5"/>
      <c r="B2240" s="9"/>
      <c r="C2240" s="9"/>
      <c r="P2240" s="11"/>
      <c r="Q2240" s="11"/>
    </row>
    <row r="2241" spans="1:17" ht="12.75" x14ac:dyDescent="0.2">
      <c r="A2241" s="5"/>
      <c r="B2241" s="9"/>
      <c r="C2241" s="9"/>
      <c r="P2241" s="11"/>
      <c r="Q2241" s="11"/>
    </row>
    <row r="2242" spans="1:17" ht="12.75" x14ac:dyDescent="0.2">
      <c r="A2242" s="5"/>
      <c r="B2242" s="9"/>
      <c r="C2242" s="9"/>
      <c r="P2242" s="11"/>
      <c r="Q2242" s="11"/>
    </row>
    <row r="2243" spans="1:17" ht="12.75" x14ac:dyDescent="0.2">
      <c r="A2243" s="5"/>
      <c r="B2243" s="9"/>
      <c r="C2243" s="9"/>
      <c r="P2243" s="11"/>
      <c r="Q2243" s="11"/>
    </row>
    <row r="2244" spans="1:17" ht="12.75" x14ac:dyDescent="0.2">
      <c r="A2244" s="5"/>
      <c r="B2244" s="9"/>
      <c r="C2244" s="9"/>
      <c r="P2244" s="11"/>
      <c r="Q2244" s="11"/>
    </row>
    <row r="2245" spans="1:17" ht="12.75" x14ac:dyDescent="0.2">
      <c r="A2245" s="5"/>
      <c r="B2245" s="9"/>
      <c r="C2245" s="9"/>
      <c r="P2245" s="11"/>
      <c r="Q2245" s="11"/>
    </row>
    <row r="2246" spans="1:17" ht="12.75" x14ac:dyDescent="0.2">
      <c r="A2246" s="5"/>
      <c r="B2246" s="9"/>
      <c r="C2246" s="9"/>
      <c r="P2246" s="11"/>
      <c r="Q2246" s="11"/>
    </row>
    <row r="2247" spans="1:17" ht="12.75" x14ac:dyDescent="0.2">
      <c r="A2247" s="5"/>
      <c r="B2247" s="9"/>
      <c r="C2247" s="9"/>
      <c r="P2247" s="11"/>
      <c r="Q2247" s="11"/>
    </row>
    <row r="2248" spans="1:17" ht="12.75" x14ac:dyDescent="0.2">
      <c r="A2248" s="5"/>
      <c r="B2248" s="9"/>
      <c r="C2248" s="9"/>
      <c r="P2248" s="11"/>
      <c r="Q2248" s="11"/>
    </row>
    <row r="2249" spans="1:17" ht="12.75" x14ac:dyDescent="0.2">
      <c r="A2249" s="5"/>
      <c r="B2249" s="9"/>
      <c r="C2249" s="9"/>
      <c r="P2249" s="11"/>
      <c r="Q2249" s="11"/>
    </row>
    <row r="2250" spans="1:17" ht="12.75" x14ac:dyDescent="0.2">
      <c r="A2250" s="5"/>
      <c r="B2250" s="9"/>
      <c r="C2250" s="9"/>
      <c r="P2250" s="11"/>
      <c r="Q2250" s="11"/>
    </row>
    <row r="2251" spans="1:17" ht="12.75" x14ac:dyDescent="0.2">
      <c r="A2251" s="5"/>
      <c r="B2251" s="9"/>
      <c r="C2251" s="9"/>
      <c r="P2251" s="11"/>
      <c r="Q2251" s="11"/>
    </row>
    <row r="2252" spans="1:17" ht="12.75" x14ac:dyDescent="0.2">
      <c r="A2252" s="5"/>
      <c r="B2252" s="9"/>
      <c r="C2252" s="9"/>
      <c r="P2252" s="11"/>
      <c r="Q2252" s="11"/>
    </row>
    <row r="2253" spans="1:17" ht="12.75" x14ac:dyDescent="0.2">
      <c r="A2253" s="5"/>
      <c r="B2253" s="9"/>
      <c r="C2253" s="9"/>
      <c r="P2253" s="11"/>
      <c r="Q2253" s="11"/>
    </row>
    <row r="2254" spans="1:17" ht="12.75" x14ac:dyDescent="0.2">
      <c r="A2254" s="5"/>
      <c r="B2254" s="9"/>
      <c r="C2254" s="9"/>
      <c r="P2254" s="11"/>
      <c r="Q2254" s="11"/>
    </row>
    <row r="2255" spans="1:17" ht="12.75" x14ac:dyDescent="0.2">
      <c r="A2255" s="5"/>
      <c r="B2255" s="9"/>
      <c r="C2255" s="9"/>
      <c r="P2255" s="11"/>
      <c r="Q2255" s="11"/>
    </row>
    <row r="2256" spans="1:17" ht="12.75" x14ac:dyDescent="0.2">
      <c r="A2256" s="5"/>
      <c r="B2256" s="9"/>
      <c r="C2256" s="9"/>
      <c r="P2256" s="11"/>
      <c r="Q2256" s="11"/>
    </row>
    <row r="2257" spans="1:17" ht="12.75" x14ac:dyDescent="0.2">
      <c r="A2257" s="5"/>
      <c r="B2257" s="9"/>
      <c r="C2257" s="9"/>
      <c r="P2257" s="11"/>
      <c r="Q2257" s="11"/>
    </row>
    <row r="2258" spans="1:17" ht="12.75" x14ac:dyDescent="0.2">
      <c r="A2258" s="5"/>
      <c r="B2258" s="9"/>
      <c r="C2258" s="9"/>
      <c r="P2258" s="11"/>
      <c r="Q2258" s="11"/>
    </row>
    <row r="2259" spans="1:17" ht="12.75" x14ac:dyDescent="0.2">
      <c r="A2259" s="5"/>
      <c r="B2259" s="9"/>
      <c r="C2259" s="9"/>
      <c r="P2259" s="11"/>
      <c r="Q2259" s="11"/>
    </row>
    <row r="2260" spans="1:17" ht="12.75" x14ac:dyDescent="0.2">
      <c r="A2260" s="5"/>
      <c r="B2260" s="9"/>
      <c r="C2260" s="9"/>
      <c r="P2260" s="11"/>
      <c r="Q2260" s="11"/>
    </row>
    <row r="2261" spans="1:17" ht="12.75" x14ac:dyDescent="0.2">
      <c r="A2261" s="5"/>
      <c r="B2261" s="9"/>
      <c r="C2261" s="9"/>
      <c r="P2261" s="11"/>
      <c r="Q2261" s="11"/>
    </row>
    <row r="2262" spans="1:17" ht="12.75" x14ac:dyDescent="0.2">
      <c r="A2262" s="5"/>
      <c r="B2262" s="9"/>
      <c r="C2262" s="9"/>
      <c r="P2262" s="11"/>
      <c r="Q2262" s="11"/>
    </row>
    <row r="2263" spans="1:17" ht="12.75" x14ac:dyDescent="0.2">
      <c r="A2263" s="5"/>
      <c r="B2263" s="9"/>
      <c r="C2263" s="9"/>
      <c r="P2263" s="11"/>
      <c r="Q2263" s="11"/>
    </row>
    <row r="2264" spans="1:17" ht="12.75" x14ac:dyDescent="0.2">
      <c r="A2264" s="5"/>
      <c r="B2264" s="9"/>
      <c r="C2264" s="9"/>
      <c r="P2264" s="11"/>
      <c r="Q2264" s="11"/>
    </row>
    <row r="2265" spans="1:17" ht="12.75" x14ac:dyDescent="0.2">
      <c r="A2265" s="5"/>
      <c r="B2265" s="9"/>
      <c r="C2265" s="9"/>
      <c r="P2265" s="11"/>
      <c r="Q2265" s="11"/>
    </row>
    <row r="2266" spans="1:17" ht="12.75" x14ac:dyDescent="0.2">
      <c r="A2266" s="5"/>
      <c r="B2266" s="9"/>
      <c r="C2266" s="9"/>
      <c r="P2266" s="11"/>
      <c r="Q2266" s="11"/>
    </row>
    <row r="2267" spans="1:17" ht="12.75" x14ac:dyDescent="0.2">
      <c r="A2267" s="5"/>
      <c r="B2267" s="9"/>
      <c r="C2267" s="9"/>
      <c r="P2267" s="11"/>
      <c r="Q2267" s="11"/>
    </row>
    <row r="2268" spans="1:17" ht="12.75" x14ac:dyDescent="0.2">
      <c r="A2268" s="5"/>
      <c r="B2268" s="9"/>
      <c r="C2268" s="9"/>
      <c r="P2268" s="11"/>
      <c r="Q2268" s="11"/>
    </row>
    <row r="2269" spans="1:17" ht="12.75" x14ac:dyDescent="0.2">
      <c r="A2269" s="5"/>
      <c r="B2269" s="9"/>
      <c r="C2269" s="9"/>
      <c r="P2269" s="11"/>
      <c r="Q2269" s="11"/>
    </row>
    <row r="2270" spans="1:17" ht="12.75" x14ac:dyDescent="0.2">
      <c r="A2270" s="5"/>
      <c r="B2270" s="9"/>
      <c r="C2270" s="9"/>
      <c r="P2270" s="11"/>
      <c r="Q2270" s="11"/>
    </row>
    <row r="2271" spans="1:17" ht="12.75" x14ac:dyDescent="0.2">
      <c r="A2271" s="5"/>
      <c r="B2271" s="9"/>
      <c r="C2271" s="9"/>
      <c r="P2271" s="11"/>
      <c r="Q2271" s="11"/>
    </row>
    <row r="2272" spans="1:17" ht="12.75" x14ac:dyDescent="0.2">
      <c r="A2272" s="5"/>
      <c r="B2272" s="9"/>
      <c r="C2272" s="9"/>
      <c r="P2272" s="11"/>
      <c r="Q2272" s="11"/>
    </row>
    <row r="2273" spans="1:17" ht="12.75" x14ac:dyDescent="0.2">
      <c r="A2273" s="5"/>
      <c r="B2273" s="9"/>
      <c r="C2273" s="9"/>
      <c r="P2273" s="11"/>
      <c r="Q2273" s="11"/>
    </row>
    <row r="2274" spans="1:17" ht="12.75" x14ac:dyDescent="0.2">
      <c r="A2274" s="5"/>
      <c r="B2274" s="9"/>
      <c r="C2274" s="9"/>
      <c r="P2274" s="11"/>
      <c r="Q2274" s="11"/>
    </row>
    <row r="2275" spans="1:17" ht="12.75" x14ac:dyDescent="0.2">
      <c r="A2275" s="5"/>
      <c r="B2275" s="9"/>
      <c r="C2275" s="9"/>
      <c r="P2275" s="11"/>
      <c r="Q2275" s="11"/>
    </row>
    <row r="2276" spans="1:17" ht="12.75" x14ac:dyDescent="0.2">
      <c r="A2276" s="5"/>
      <c r="B2276" s="9"/>
      <c r="C2276" s="9"/>
      <c r="P2276" s="11"/>
      <c r="Q2276" s="11"/>
    </row>
    <row r="2277" spans="1:17" ht="12.75" x14ac:dyDescent="0.2">
      <c r="A2277" s="5"/>
      <c r="B2277" s="9"/>
      <c r="C2277" s="9"/>
      <c r="P2277" s="11"/>
      <c r="Q2277" s="11"/>
    </row>
    <row r="2278" spans="1:17" ht="12.75" x14ac:dyDescent="0.2">
      <c r="A2278" s="5"/>
      <c r="B2278" s="9"/>
      <c r="C2278" s="9"/>
      <c r="P2278" s="11"/>
      <c r="Q2278" s="11"/>
    </row>
    <row r="2279" spans="1:17" ht="12.75" x14ac:dyDescent="0.2">
      <c r="A2279" s="5"/>
      <c r="B2279" s="9"/>
      <c r="C2279" s="9"/>
      <c r="P2279" s="11"/>
      <c r="Q2279" s="11"/>
    </row>
    <row r="2280" spans="1:17" ht="12.75" x14ac:dyDescent="0.2">
      <c r="A2280" s="5"/>
      <c r="B2280" s="9"/>
      <c r="C2280" s="9"/>
      <c r="P2280" s="11"/>
      <c r="Q2280" s="11"/>
    </row>
    <row r="2281" spans="1:17" ht="12.75" x14ac:dyDescent="0.2">
      <c r="A2281" s="5"/>
      <c r="B2281" s="9"/>
      <c r="C2281" s="9"/>
      <c r="P2281" s="11"/>
      <c r="Q2281" s="11"/>
    </row>
    <row r="2282" spans="1:17" ht="12.75" x14ac:dyDescent="0.2">
      <c r="A2282" s="5"/>
      <c r="B2282" s="9"/>
      <c r="C2282" s="9"/>
      <c r="P2282" s="11"/>
      <c r="Q2282" s="11"/>
    </row>
    <row r="2283" spans="1:17" ht="12.75" x14ac:dyDescent="0.2">
      <c r="A2283" s="5"/>
      <c r="B2283" s="9"/>
      <c r="C2283" s="9"/>
      <c r="P2283" s="11"/>
      <c r="Q2283" s="11"/>
    </row>
    <row r="2284" spans="1:17" ht="12.75" x14ac:dyDescent="0.2">
      <c r="A2284" s="5"/>
      <c r="B2284" s="9"/>
      <c r="C2284" s="9"/>
      <c r="P2284" s="11"/>
      <c r="Q2284" s="11"/>
    </row>
    <row r="2285" spans="1:17" ht="12.75" x14ac:dyDescent="0.2">
      <c r="A2285" s="5"/>
      <c r="B2285" s="9"/>
      <c r="C2285" s="9"/>
      <c r="P2285" s="11"/>
      <c r="Q2285" s="11"/>
    </row>
    <row r="2286" spans="1:17" ht="12.75" x14ac:dyDescent="0.2">
      <c r="A2286" s="5"/>
      <c r="B2286" s="9"/>
      <c r="C2286" s="9"/>
      <c r="P2286" s="11"/>
      <c r="Q2286" s="11"/>
    </row>
    <row r="2287" spans="1:17" ht="12.75" x14ac:dyDescent="0.2">
      <c r="A2287" s="5"/>
      <c r="B2287" s="9"/>
      <c r="C2287" s="9"/>
      <c r="P2287" s="11"/>
      <c r="Q2287" s="11"/>
    </row>
    <row r="2288" spans="1:17" ht="12.75" x14ac:dyDescent="0.2">
      <c r="A2288" s="5"/>
      <c r="B2288" s="9"/>
      <c r="C2288" s="9"/>
      <c r="P2288" s="11"/>
      <c r="Q2288" s="11"/>
    </row>
    <row r="2289" spans="1:17" ht="12.75" x14ac:dyDescent="0.2">
      <c r="A2289" s="5"/>
      <c r="B2289" s="9"/>
      <c r="C2289" s="9"/>
      <c r="P2289" s="11"/>
      <c r="Q2289" s="11"/>
    </row>
    <row r="2290" spans="1:17" ht="12.75" x14ac:dyDescent="0.2">
      <c r="A2290" s="5"/>
      <c r="B2290" s="9"/>
      <c r="C2290" s="9"/>
      <c r="P2290" s="11"/>
      <c r="Q2290" s="11"/>
    </row>
    <row r="2291" spans="1:17" ht="12.75" x14ac:dyDescent="0.2">
      <c r="A2291" s="5"/>
      <c r="B2291" s="9"/>
      <c r="C2291" s="9"/>
      <c r="P2291" s="11"/>
      <c r="Q2291" s="11"/>
    </row>
    <row r="2292" spans="1:17" ht="12.75" x14ac:dyDescent="0.2">
      <c r="A2292" s="5"/>
      <c r="B2292" s="9"/>
      <c r="C2292" s="9"/>
      <c r="P2292" s="11"/>
      <c r="Q2292" s="11"/>
    </row>
    <row r="2293" spans="1:17" ht="12.75" x14ac:dyDescent="0.2">
      <c r="A2293" s="5"/>
      <c r="B2293" s="9"/>
      <c r="C2293" s="9"/>
      <c r="P2293" s="11"/>
      <c r="Q2293" s="11"/>
    </row>
    <row r="2294" spans="1:17" ht="12.75" x14ac:dyDescent="0.2">
      <c r="A2294" s="5"/>
      <c r="B2294" s="9"/>
      <c r="C2294" s="9"/>
      <c r="P2294" s="11"/>
      <c r="Q2294" s="11"/>
    </row>
    <row r="2295" spans="1:17" ht="12.75" x14ac:dyDescent="0.2">
      <c r="A2295" s="5"/>
      <c r="B2295" s="9"/>
      <c r="C2295" s="9"/>
      <c r="P2295" s="11"/>
      <c r="Q2295" s="11"/>
    </row>
    <row r="2296" spans="1:17" ht="12.75" x14ac:dyDescent="0.2">
      <c r="A2296" s="5"/>
      <c r="B2296" s="9"/>
      <c r="C2296" s="9"/>
      <c r="P2296" s="11"/>
      <c r="Q2296" s="11"/>
    </row>
    <row r="2297" spans="1:17" ht="12.75" x14ac:dyDescent="0.2">
      <c r="A2297" s="5"/>
      <c r="B2297" s="9"/>
      <c r="C2297" s="9"/>
      <c r="P2297" s="11"/>
      <c r="Q2297" s="11"/>
    </row>
    <row r="2298" spans="1:17" ht="12.75" x14ac:dyDescent="0.2">
      <c r="A2298" s="5"/>
      <c r="B2298" s="9"/>
      <c r="C2298" s="9"/>
      <c r="P2298" s="11"/>
      <c r="Q2298" s="11"/>
    </row>
    <row r="2299" spans="1:17" ht="12.75" x14ac:dyDescent="0.2">
      <c r="A2299" s="5"/>
      <c r="B2299" s="9"/>
      <c r="C2299" s="9"/>
      <c r="P2299" s="11"/>
      <c r="Q2299" s="11"/>
    </row>
    <row r="2300" spans="1:17" ht="12.75" x14ac:dyDescent="0.2">
      <c r="A2300" s="5"/>
      <c r="B2300" s="9"/>
      <c r="C2300" s="9"/>
      <c r="P2300" s="11"/>
      <c r="Q2300" s="11"/>
    </row>
    <row r="2301" spans="1:17" ht="12.75" x14ac:dyDescent="0.2">
      <c r="A2301" s="5"/>
      <c r="B2301" s="9"/>
      <c r="C2301" s="9"/>
      <c r="P2301" s="11"/>
      <c r="Q2301" s="11"/>
    </row>
    <row r="2302" spans="1:17" ht="12.75" x14ac:dyDescent="0.2">
      <c r="A2302" s="5"/>
      <c r="B2302" s="9"/>
      <c r="C2302" s="9"/>
      <c r="P2302" s="11"/>
      <c r="Q2302" s="11"/>
    </row>
    <row r="2303" spans="1:17" ht="12.75" x14ac:dyDescent="0.2">
      <c r="A2303" s="5"/>
      <c r="B2303" s="9"/>
      <c r="C2303" s="9"/>
      <c r="P2303" s="11"/>
      <c r="Q2303" s="11"/>
    </row>
    <row r="2304" spans="1:17" ht="12.75" x14ac:dyDescent="0.2">
      <c r="A2304" s="5"/>
      <c r="B2304" s="9"/>
      <c r="C2304" s="9"/>
      <c r="P2304" s="11"/>
      <c r="Q2304" s="11"/>
    </row>
    <row r="2305" spans="1:17" ht="12.75" x14ac:dyDescent="0.2">
      <c r="A2305" s="5"/>
      <c r="B2305" s="9"/>
      <c r="C2305" s="9"/>
      <c r="P2305" s="11"/>
      <c r="Q2305" s="11"/>
    </row>
    <row r="2306" spans="1:17" ht="12.75" x14ac:dyDescent="0.2">
      <c r="A2306" s="5"/>
      <c r="B2306" s="9"/>
      <c r="C2306" s="9"/>
      <c r="P2306" s="11"/>
      <c r="Q2306" s="11"/>
    </row>
    <row r="2307" spans="1:17" ht="12.75" x14ac:dyDescent="0.2">
      <c r="A2307" s="5"/>
      <c r="B2307" s="9"/>
      <c r="C2307" s="9"/>
      <c r="P2307" s="11"/>
      <c r="Q2307" s="11"/>
    </row>
    <row r="2308" spans="1:17" ht="12.75" x14ac:dyDescent="0.2">
      <c r="A2308" s="5"/>
      <c r="B2308" s="9"/>
      <c r="C2308" s="9"/>
      <c r="P2308" s="11"/>
      <c r="Q2308" s="11"/>
    </row>
    <row r="2309" spans="1:17" ht="12.75" x14ac:dyDescent="0.2">
      <c r="A2309" s="5"/>
      <c r="B2309" s="9"/>
      <c r="C2309" s="9"/>
      <c r="P2309" s="11"/>
      <c r="Q2309" s="11"/>
    </row>
    <row r="2310" spans="1:17" ht="12.75" x14ac:dyDescent="0.2">
      <c r="A2310" s="5"/>
      <c r="B2310" s="9"/>
      <c r="C2310" s="9"/>
      <c r="P2310" s="11"/>
      <c r="Q2310" s="11"/>
    </row>
    <row r="2311" spans="1:17" ht="12.75" x14ac:dyDescent="0.2">
      <c r="A2311" s="5"/>
      <c r="B2311" s="9"/>
      <c r="C2311" s="9"/>
      <c r="P2311" s="11"/>
      <c r="Q2311" s="11"/>
    </row>
    <row r="2312" spans="1:17" ht="12.75" x14ac:dyDescent="0.2">
      <c r="A2312" s="5"/>
      <c r="B2312" s="9"/>
      <c r="C2312" s="9"/>
      <c r="P2312" s="11"/>
      <c r="Q2312" s="11"/>
    </row>
    <row r="2313" spans="1:17" ht="12.75" x14ac:dyDescent="0.2">
      <c r="A2313" s="5"/>
      <c r="B2313" s="9"/>
      <c r="C2313" s="9"/>
      <c r="P2313" s="11"/>
      <c r="Q2313" s="11"/>
    </row>
    <row r="2314" spans="1:17" ht="12.75" x14ac:dyDescent="0.2">
      <c r="A2314" s="5"/>
      <c r="B2314" s="9"/>
      <c r="C2314" s="9"/>
      <c r="P2314" s="11"/>
      <c r="Q2314" s="11"/>
    </row>
    <row r="2315" spans="1:17" ht="12.75" x14ac:dyDescent="0.2">
      <c r="A2315" s="5"/>
      <c r="B2315" s="9"/>
      <c r="C2315" s="9"/>
      <c r="P2315" s="11"/>
      <c r="Q2315" s="11"/>
    </row>
    <row r="2316" spans="1:17" ht="12.75" x14ac:dyDescent="0.2">
      <c r="A2316" s="5"/>
      <c r="B2316" s="9"/>
      <c r="C2316" s="9"/>
      <c r="P2316" s="11"/>
      <c r="Q2316" s="11"/>
    </row>
    <row r="2317" spans="1:17" ht="12.75" x14ac:dyDescent="0.2">
      <c r="A2317" s="5"/>
      <c r="B2317" s="9"/>
      <c r="C2317" s="9"/>
      <c r="P2317" s="11"/>
      <c r="Q2317" s="11"/>
    </row>
    <row r="2318" spans="1:17" ht="12.75" x14ac:dyDescent="0.2">
      <c r="A2318" s="5"/>
      <c r="B2318" s="9"/>
      <c r="C2318" s="9"/>
      <c r="P2318" s="11"/>
      <c r="Q2318" s="11"/>
    </row>
    <row r="2319" spans="1:17" ht="12.75" x14ac:dyDescent="0.2">
      <c r="A2319" s="5"/>
      <c r="B2319" s="9"/>
      <c r="C2319" s="9"/>
      <c r="P2319" s="11"/>
      <c r="Q2319" s="11"/>
    </row>
    <row r="2320" spans="1:17" ht="12.75" x14ac:dyDescent="0.2">
      <c r="A2320" s="5"/>
      <c r="B2320" s="9"/>
      <c r="C2320" s="9"/>
      <c r="P2320" s="11"/>
      <c r="Q2320" s="11"/>
    </row>
    <row r="2321" spans="1:17" ht="12.75" x14ac:dyDescent="0.2">
      <c r="A2321" s="5"/>
      <c r="B2321" s="9"/>
      <c r="C2321" s="9"/>
      <c r="P2321" s="11"/>
      <c r="Q2321" s="11"/>
    </row>
    <row r="2322" spans="1:17" ht="12.75" x14ac:dyDescent="0.2">
      <c r="A2322" s="5"/>
      <c r="B2322" s="9"/>
      <c r="C2322" s="9"/>
      <c r="P2322" s="11"/>
      <c r="Q2322" s="11"/>
    </row>
    <row r="2323" spans="1:17" ht="12.75" x14ac:dyDescent="0.2">
      <c r="A2323" s="5"/>
      <c r="B2323" s="9"/>
      <c r="C2323" s="9"/>
      <c r="P2323" s="11"/>
      <c r="Q2323" s="11"/>
    </row>
    <row r="2324" spans="1:17" ht="12.75" x14ac:dyDescent="0.2">
      <c r="A2324" s="5"/>
      <c r="B2324" s="9"/>
      <c r="C2324" s="9"/>
      <c r="P2324" s="11"/>
      <c r="Q2324" s="11"/>
    </row>
    <row r="2325" spans="1:17" ht="12.75" x14ac:dyDescent="0.2">
      <c r="A2325" s="5"/>
      <c r="B2325" s="9"/>
      <c r="C2325" s="9"/>
      <c r="P2325" s="11"/>
      <c r="Q2325" s="11"/>
    </row>
    <row r="2326" spans="1:17" ht="12.75" x14ac:dyDescent="0.2">
      <c r="A2326" s="5"/>
      <c r="B2326" s="9"/>
      <c r="C2326" s="9"/>
      <c r="P2326" s="11"/>
      <c r="Q2326" s="11"/>
    </row>
    <row r="2327" spans="1:17" ht="12.75" x14ac:dyDescent="0.2">
      <c r="A2327" s="5"/>
      <c r="B2327" s="9"/>
      <c r="C2327" s="9"/>
      <c r="P2327" s="11"/>
      <c r="Q2327" s="11"/>
    </row>
    <row r="2328" spans="1:17" ht="12.75" x14ac:dyDescent="0.2">
      <c r="A2328" s="5"/>
      <c r="B2328" s="9"/>
      <c r="C2328" s="9"/>
      <c r="P2328" s="11"/>
      <c r="Q2328" s="11"/>
    </row>
    <row r="2329" spans="1:17" ht="12.75" x14ac:dyDescent="0.2">
      <c r="A2329" s="5"/>
      <c r="B2329" s="9"/>
      <c r="C2329" s="9"/>
      <c r="P2329" s="11"/>
      <c r="Q2329" s="11"/>
    </row>
    <row r="2330" spans="1:17" ht="12.75" x14ac:dyDescent="0.2">
      <c r="A2330" s="5"/>
      <c r="B2330" s="9"/>
      <c r="C2330" s="9"/>
      <c r="P2330" s="11"/>
      <c r="Q2330" s="11"/>
    </row>
    <row r="2331" spans="1:17" ht="12.75" x14ac:dyDescent="0.2">
      <c r="A2331" s="5"/>
      <c r="B2331" s="9"/>
      <c r="C2331" s="9"/>
      <c r="P2331" s="11"/>
      <c r="Q2331" s="11"/>
    </row>
    <row r="2332" spans="1:17" ht="12.75" x14ac:dyDescent="0.2">
      <c r="A2332" s="5"/>
      <c r="B2332" s="9"/>
      <c r="C2332" s="9"/>
      <c r="P2332" s="11"/>
      <c r="Q2332" s="11"/>
    </row>
    <row r="2333" spans="1:17" ht="12.75" x14ac:dyDescent="0.2">
      <c r="A2333" s="5"/>
      <c r="B2333" s="9"/>
      <c r="C2333" s="9"/>
      <c r="P2333" s="11"/>
      <c r="Q2333" s="11"/>
    </row>
    <row r="2334" spans="1:17" ht="12.75" x14ac:dyDescent="0.2">
      <c r="A2334" s="5"/>
      <c r="B2334" s="9"/>
      <c r="C2334" s="9"/>
      <c r="P2334" s="11"/>
      <c r="Q2334" s="11"/>
    </row>
    <row r="2335" spans="1:17" ht="12.75" x14ac:dyDescent="0.2">
      <c r="A2335" s="5"/>
      <c r="B2335" s="9"/>
      <c r="C2335" s="9"/>
      <c r="P2335" s="11"/>
      <c r="Q2335" s="11"/>
    </row>
    <row r="2336" spans="1:17" ht="12.75" x14ac:dyDescent="0.2">
      <c r="A2336" s="5"/>
      <c r="B2336" s="9"/>
      <c r="C2336" s="9"/>
      <c r="P2336" s="11"/>
      <c r="Q2336" s="11"/>
    </row>
    <row r="2337" spans="1:17" ht="12.75" x14ac:dyDescent="0.2">
      <c r="A2337" s="5"/>
      <c r="B2337" s="9"/>
      <c r="C2337" s="9"/>
      <c r="P2337" s="11"/>
      <c r="Q2337" s="11"/>
    </row>
    <row r="2338" spans="1:17" ht="12.75" x14ac:dyDescent="0.2">
      <c r="A2338" s="5"/>
      <c r="B2338" s="9"/>
      <c r="C2338" s="9"/>
      <c r="P2338" s="11"/>
      <c r="Q2338" s="11"/>
    </row>
    <row r="2339" spans="1:17" ht="12.75" x14ac:dyDescent="0.2">
      <c r="A2339" s="5"/>
      <c r="B2339" s="9"/>
      <c r="C2339" s="9"/>
      <c r="P2339" s="11"/>
      <c r="Q2339" s="11"/>
    </row>
    <row r="2340" spans="1:17" ht="12.75" x14ac:dyDescent="0.2">
      <c r="A2340" s="5"/>
      <c r="B2340" s="9"/>
      <c r="C2340" s="9"/>
      <c r="P2340" s="11"/>
      <c r="Q2340" s="11"/>
    </row>
    <row r="2341" spans="1:17" ht="12.75" x14ac:dyDescent="0.2">
      <c r="A2341" s="5"/>
      <c r="B2341" s="9"/>
      <c r="C2341" s="9"/>
      <c r="P2341" s="11"/>
      <c r="Q2341" s="11"/>
    </row>
    <row r="2342" spans="1:17" ht="12.75" x14ac:dyDescent="0.2">
      <c r="A2342" s="5"/>
      <c r="B2342" s="9"/>
      <c r="C2342" s="9"/>
      <c r="P2342" s="11"/>
      <c r="Q2342" s="11"/>
    </row>
    <row r="2343" spans="1:17" ht="12.75" x14ac:dyDescent="0.2">
      <c r="A2343" s="5"/>
      <c r="B2343" s="9"/>
      <c r="C2343" s="9"/>
      <c r="P2343" s="11"/>
      <c r="Q2343" s="11"/>
    </row>
    <row r="2344" spans="1:17" ht="12.75" x14ac:dyDescent="0.2">
      <c r="A2344" s="5"/>
      <c r="B2344" s="9"/>
      <c r="C2344" s="9"/>
      <c r="P2344" s="11"/>
      <c r="Q2344" s="11"/>
    </row>
    <row r="2345" spans="1:17" ht="12.75" x14ac:dyDescent="0.2">
      <c r="A2345" s="5"/>
      <c r="B2345" s="9"/>
      <c r="C2345" s="9"/>
      <c r="P2345" s="11"/>
      <c r="Q2345" s="11"/>
    </row>
    <row r="2346" spans="1:17" ht="12.75" x14ac:dyDescent="0.2">
      <c r="A2346" s="5"/>
      <c r="B2346" s="9"/>
      <c r="C2346" s="9"/>
      <c r="P2346" s="11"/>
      <c r="Q2346" s="11"/>
    </row>
    <row r="2347" spans="1:17" ht="12.75" x14ac:dyDescent="0.2">
      <c r="A2347" s="5"/>
      <c r="B2347" s="9"/>
      <c r="C2347" s="9"/>
      <c r="P2347" s="11"/>
      <c r="Q2347" s="11"/>
    </row>
    <row r="2348" spans="1:17" ht="12.75" x14ac:dyDescent="0.2">
      <c r="A2348" s="5"/>
      <c r="B2348" s="9"/>
      <c r="C2348" s="9"/>
      <c r="P2348" s="11"/>
      <c r="Q2348" s="11"/>
    </row>
    <row r="2349" spans="1:17" ht="12.75" x14ac:dyDescent="0.2">
      <c r="A2349" s="5"/>
      <c r="B2349" s="9"/>
      <c r="C2349" s="9"/>
      <c r="P2349" s="11"/>
      <c r="Q2349" s="11"/>
    </row>
    <row r="2350" spans="1:17" ht="12.75" x14ac:dyDescent="0.2">
      <c r="A2350" s="5"/>
      <c r="B2350" s="9"/>
      <c r="C2350" s="9"/>
      <c r="P2350" s="11"/>
      <c r="Q2350" s="11"/>
    </row>
    <row r="2351" spans="1:17" ht="12.75" x14ac:dyDescent="0.2">
      <c r="A2351" s="5"/>
      <c r="B2351" s="9"/>
      <c r="C2351" s="9"/>
      <c r="P2351" s="11"/>
      <c r="Q2351" s="11"/>
    </row>
    <row r="2352" spans="1:17" ht="12.75" x14ac:dyDescent="0.2">
      <c r="A2352" s="5"/>
      <c r="B2352" s="9"/>
      <c r="C2352" s="9"/>
      <c r="P2352" s="11"/>
      <c r="Q2352" s="11"/>
    </row>
    <row r="2353" spans="1:17" ht="12.75" x14ac:dyDescent="0.2">
      <c r="A2353" s="5"/>
      <c r="B2353" s="9"/>
      <c r="C2353" s="9"/>
      <c r="P2353" s="11"/>
      <c r="Q2353" s="11"/>
    </row>
    <row r="2354" spans="1:17" ht="12.75" x14ac:dyDescent="0.2">
      <c r="A2354" s="5"/>
      <c r="B2354" s="9"/>
      <c r="C2354" s="9"/>
      <c r="P2354" s="11"/>
      <c r="Q2354" s="11"/>
    </row>
    <row r="2355" spans="1:17" ht="12.75" x14ac:dyDescent="0.2">
      <c r="A2355" s="5"/>
      <c r="B2355" s="9"/>
      <c r="C2355" s="9"/>
      <c r="P2355" s="11"/>
      <c r="Q2355" s="11"/>
    </row>
    <row r="2356" spans="1:17" ht="12.75" x14ac:dyDescent="0.2">
      <c r="A2356" s="5"/>
      <c r="B2356" s="9"/>
      <c r="C2356" s="9"/>
      <c r="P2356" s="11"/>
      <c r="Q2356" s="11"/>
    </row>
    <row r="2357" spans="1:17" ht="12.75" x14ac:dyDescent="0.2">
      <c r="A2357" s="5"/>
      <c r="B2357" s="9"/>
      <c r="C2357" s="9"/>
      <c r="P2357" s="11"/>
      <c r="Q2357" s="11"/>
    </row>
    <row r="2358" spans="1:17" ht="12.75" x14ac:dyDescent="0.2">
      <c r="A2358" s="5"/>
      <c r="B2358" s="9"/>
      <c r="C2358" s="9"/>
      <c r="P2358" s="11"/>
      <c r="Q2358" s="11"/>
    </row>
    <row r="2359" spans="1:17" ht="12.75" x14ac:dyDescent="0.2">
      <c r="A2359" s="5"/>
      <c r="B2359" s="9"/>
      <c r="C2359" s="9"/>
      <c r="P2359" s="11"/>
      <c r="Q2359" s="11"/>
    </row>
    <row r="2360" spans="1:17" ht="12.75" x14ac:dyDescent="0.2">
      <c r="A2360" s="5"/>
      <c r="B2360" s="9"/>
      <c r="C2360" s="9"/>
      <c r="P2360" s="11"/>
      <c r="Q2360" s="11"/>
    </row>
    <row r="2361" spans="1:17" ht="12.75" x14ac:dyDescent="0.2">
      <c r="A2361" s="5"/>
      <c r="B2361" s="9"/>
      <c r="C2361" s="9"/>
      <c r="P2361" s="11"/>
      <c r="Q2361" s="11"/>
    </row>
    <row r="2362" spans="1:17" ht="12.75" x14ac:dyDescent="0.2">
      <c r="A2362" s="5"/>
      <c r="B2362" s="9"/>
      <c r="C2362" s="9"/>
      <c r="P2362" s="11"/>
      <c r="Q2362" s="11"/>
    </row>
    <row r="2363" spans="1:17" ht="12.75" x14ac:dyDescent="0.2">
      <c r="A2363" s="5"/>
      <c r="B2363" s="9"/>
      <c r="C2363" s="9"/>
      <c r="P2363" s="11"/>
      <c r="Q2363" s="11"/>
    </row>
    <row r="2364" spans="1:17" ht="12.75" x14ac:dyDescent="0.2">
      <c r="A2364" s="5"/>
      <c r="B2364" s="9"/>
      <c r="C2364" s="9"/>
      <c r="P2364" s="11"/>
      <c r="Q2364" s="11"/>
    </row>
    <row r="2365" spans="1:17" ht="12.75" x14ac:dyDescent="0.2">
      <c r="A2365" s="5"/>
      <c r="B2365" s="9"/>
      <c r="C2365" s="9"/>
      <c r="P2365" s="11"/>
      <c r="Q2365" s="11"/>
    </row>
    <row r="2366" spans="1:17" ht="12.75" x14ac:dyDescent="0.2">
      <c r="A2366" s="5"/>
      <c r="B2366" s="9"/>
      <c r="C2366" s="9"/>
      <c r="P2366" s="11"/>
      <c r="Q2366" s="11"/>
    </row>
    <row r="2367" spans="1:17" ht="12.75" x14ac:dyDescent="0.2">
      <c r="A2367" s="5"/>
      <c r="B2367" s="9"/>
      <c r="C2367" s="9"/>
      <c r="P2367" s="11"/>
      <c r="Q2367" s="11"/>
    </row>
    <row r="2368" spans="1:17" ht="12.75" x14ac:dyDescent="0.2">
      <c r="A2368" s="5"/>
      <c r="B2368" s="9"/>
      <c r="C2368" s="9"/>
      <c r="P2368" s="11"/>
      <c r="Q2368" s="11"/>
    </row>
    <row r="2369" spans="1:17" ht="12.75" x14ac:dyDescent="0.2">
      <c r="A2369" s="5"/>
      <c r="B2369" s="9"/>
      <c r="C2369" s="9"/>
      <c r="P2369" s="11"/>
      <c r="Q2369" s="11"/>
    </row>
    <row r="2370" spans="1:17" ht="12.75" x14ac:dyDescent="0.2">
      <c r="A2370" s="5"/>
      <c r="B2370" s="9"/>
      <c r="C2370" s="9"/>
      <c r="P2370" s="11"/>
      <c r="Q2370" s="11"/>
    </row>
    <row r="2371" spans="1:17" ht="12.75" x14ac:dyDescent="0.2">
      <c r="A2371" s="5"/>
      <c r="B2371" s="9"/>
      <c r="C2371" s="9"/>
      <c r="P2371" s="11"/>
      <c r="Q2371" s="11"/>
    </row>
    <row r="2372" spans="1:17" ht="12.75" x14ac:dyDescent="0.2">
      <c r="A2372" s="5"/>
      <c r="B2372" s="9"/>
      <c r="C2372" s="9"/>
      <c r="P2372" s="11"/>
      <c r="Q2372" s="11"/>
    </row>
    <row r="2373" spans="1:17" ht="12.75" x14ac:dyDescent="0.2">
      <c r="A2373" s="5"/>
      <c r="B2373" s="9"/>
      <c r="C2373" s="9"/>
      <c r="P2373" s="11"/>
      <c r="Q2373" s="11"/>
    </row>
    <row r="2374" spans="1:17" ht="12.75" x14ac:dyDescent="0.2">
      <c r="A2374" s="5"/>
      <c r="B2374" s="9"/>
      <c r="C2374" s="9"/>
      <c r="P2374" s="11"/>
      <c r="Q2374" s="11"/>
    </row>
    <row r="2375" spans="1:17" ht="12.75" x14ac:dyDescent="0.2">
      <c r="A2375" s="5"/>
      <c r="B2375" s="9"/>
      <c r="C2375" s="9"/>
      <c r="P2375" s="11"/>
      <c r="Q2375" s="11"/>
    </row>
    <row r="2376" spans="1:17" ht="12.75" x14ac:dyDescent="0.2">
      <c r="A2376" s="5"/>
      <c r="B2376" s="9"/>
      <c r="C2376" s="9"/>
      <c r="P2376" s="11"/>
      <c r="Q2376" s="11"/>
    </row>
    <row r="2377" spans="1:17" ht="12.75" x14ac:dyDescent="0.2">
      <c r="A2377" s="5"/>
      <c r="B2377" s="9"/>
      <c r="C2377" s="9"/>
      <c r="P2377" s="11"/>
      <c r="Q2377" s="11"/>
    </row>
    <row r="2378" spans="1:17" ht="12.75" x14ac:dyDescent="0.2">
      <c r="A2378" s="5"/>
      <c r="B2378" s="9"/>
      <c r="C2378" s="9"/>
      <c r="P2378" s="11"/>
      <c r="Q2378" s="11"/>
    </row>
    <row r="2379" spans="1:17" ht="12.75" x14ac:dyDescent="0.2">
      <c r="A2379" s="5"/>
      <c r="B2379" s="9"/>
      <c r="C2379" s="9"/>
      <c r="P2379" s="11"/>
      <c r="Q2379" s="11"/>
    </row>
    <row r="2380" spans="1:17" ht="12.75" x14ac:dyDescent="0.2">
      <c r="A2380" s="5"/>
      <c r="B2380" s="9"/>
      <c r="C2380" s="9"/>
      <c r="P2380" s="11"/>
      <c r="Q2380" s="11"/>
    </row>
    <row r="2381" spans="1:17" ht="12.75" x14ac:dyDescent="0.2">
      <c r="A2381" s="5"/>
      <c r="B2381" s="9"/>
      <c r="C2381" s="9"/>
      <c r="P2381" s="11"/>
      <c r="Q2381" s="11"/>
    </row>
    <row r="2382" spans="1:17" ht="12.75" x14ac:dyDescent="0.2">
      <c r="A2382" s="5"/>
      <c r="B2382" s="9"/>
      <c r="C2382" s="9"/>
      <c r="P2382" s="11"/>
      <c r="Q2382" s="11"/>
    </row>
    <row r="2383" spans="1:17" ht="12.75" x14ac:dyDescent="0.2">
      <c r="A2383" s="5"/>
      <c r="B2383" s="9"/>
      <c r="C2383" s="9"/>
      <c r="P2383" s="11"/>
      <c r="Q2383" s="11"/>
    </row>
    <row r="2384" spans="1:17" ht="12.75" x14ac:dyDescent="0.2">
      <c r="A2384" s="5"/>
      <c r="B2384" s="9"/>
      <c r="C2384" s="9"/>
      <c r="P2384" s="11"/>
      <c r="Q2384" s="11"/>
    </row>
    <row r="2385" spans="1:17" ht="12.75" x14ac:dyDescent="0.2">
      <c r="A2385" s="5"/>
      <c r="B2385" s="9"/>
      <c r="C2385" s="9"/>
      <c r="P2385" s="11"/>
      <c r="Q2385" s="11"/>
    </row>
    <row r="2386" spans="1:17" ht="12.75" x14ac:dyDescent="0.2">
      <c r="A2386" s="5"/>
      <c r="B2386" s="9"/>
      <c r="C2386" s="9"/>
      <c r="P2386" s="11"/>
      <c r="Q2386" s="11"/>
    </row>
    <row r="2387" spans="1:17" ht="12.75" x14ac:dyDescent="0.2">
      <c r="A2387" s="5"/>
      <c r="B2387" s="9"/>
      <c r="C2387" s="9"/>
      <c r="P2387" s="11"/>
      <c r="Q2387" s="11"/>
    </row>
    <row r="2388" spans="1:17" ht="12.75" x14ac:dyDescent="0.2">
      <c r="A2388" s="5"/>
      <c r="B2388" s="9"/>
      <c r="C2388" s="9"/>
      <c r="P2388" s="11"/>
      <c r="Q2388" s="11"/>
    </row>
    <row r="2389" spans="1:17" ht="12.75" x14ac:dyDescent="0.2">
      <c r="A2389" s="5"/>
      <c r="B2389" s="9"/>
      <c r="C2389" s="9"/>
      <c r="P2389" s="11"/>
      <c r="Q2389" s="11"/>
    </row>
    <row r="2390" spans="1:17" ht="12.75" x14ac:dyDescent="0.2">
      <c r="A2390" s="5"/>
      <c r="B2390" s="9"/>
      <c r="C2390" s="9"/>
      <c r="P2390" s="11"/>
      <c r="Q2390" s="11"/>
    </row>
    <row r="2391" spans="1:17" ht="12.75" x14ac:dyDescent="0.2">
      <c r="A2391" s="5"/>
      <c r="B2391" s="9"/>
      <c r="C2391" s="9"/>
      <c r="P2391" s="11"/>
      <c r="Q2391" s="11"/>
    </row>
    <row r="2392" spans="1:17" ht="12.75" x14ac:dyDescent="0.2">
      <c r="A2392" s="5"/>
      <c r="B2392" s="9"/>
      <c r="C2392" s="9"/>
      <c r="P2392" s="11"/>
      <c r="Q2392" s="11"/>
    </row>
    <row r="2393" spans="1:17" ht="12.75" x14ac:dyDescent="0.2">
      <c r="A2393" s="5"/>
      <c r="B2393" s="9"/>
      <c r="C2393" s="9"/>
      <c r="P2393" s="11"/>
      <c r="Q2393" s="11"/>
    </row>
    <row r="2394" spans="1:17" ht="12.75" x14ac:dyDescent="0.2">
      <c r="A2394" s="5"/>
      <c r="B2394" s="9"/>
      <c r="C2394" s="9"/>
      <c r="P2394" s="11"/>
      <c r="Q2394" s="11"/>
    </row>
    <row r="2395" spans="1:17" ht="12.75" x14ac:dyDescent="0.2">
      <c r="A2395" s="5"/>
      <c r="B2395" s="9"/>
      <c r="C2395" s="9"/>
      <c r="P2395" s="11"/>
      <c r="Q2395" s="11"/>
    </row>
    <row r="2396" spans="1:17" ht="12.75" x14ac:dyDescent="0.2">
      <c r="A2396" s="5"/>
      <c r="B2396" s="9"/>
      <c r="C2396" s="9"/>
      <c r="P2396" s="11"/>
      <c r="Q2396" s="11"/>
    </row>
    <row r="2397" spans="1:17" ht="12.75" x14ac:dyDescent="0.2">
      <c r="A2397" s="5"/>
      <c r="B2397" s="9"/>
      <c r="C2397" s="9"/>
      <c r="P2397" s="11"/>
      <c r="Q2397" s="11"/>
    </row>
    <row r="2398" spans="1:17" ht="12.75" x14ac:dyDescent="0.2">
      <c r="A2398" s="5"/>
      <c r="B2398" s="9"/>
      <c r="C2398" s="9"/>
      <c r="P2398" s="11"/>
      <c r="Q2398" s="11"/>
    </row>
    <row r="2399" spans="1:17" ht="12.75" x14ac:dyDescent="0.2">
      <c r="A2399" s="5"/>
      <c r="B2399" s="9"/>
      <c r="C2399" s="9"/>
      <c r="P2399" s="11"/>
      <c r="Q2399" s="11"/>
    </row>
    <row r="2400" spans="1:17" ht="12.75" x14ac:dyDescent="0.2">
      <c r="A2400" s="5"/>
      <c r="B2400" s="9"/>
      <c r="C2400" s="9"/>
      <c r="P2400" s="11"/>
      <c r="Q2400" s="11"/>
    </row>
    <row r="2401" spans="1:17" ht="12.75" x14ac:dyDescent="0.2">
      <c r="A2401" s="5"/>
      <c r="B2401" s="9"/>
      <c r="C2401" s="9"/>
      <c r="P2401" s="11"/>
      <c r="Q2401" s="11"/>
    </row>
    <row r="2402" spans="1:17" ht="12.75" x14ac:dyDescent="0.2">
      <c r="A2402" s="5"/>
      <c r="B2402" s="9"/>
      <c r="C2402" s="9"/>
      <c r="P2402" s="11"/>
      <c r="Q2402" s="11"/>
    </row>
    <row r="2403" spans="1:17" ht="12.75" x14ac:dyDescent="0.2">
      <c r="A2403" s="5"/>
      <c r="B2403" s="9"/>
      <c r="C2403" s="9"/>
      <c r="P2403" s="11"/>
      <c r="Q2403" s="11"/>
    </row>
    <row r="2404" spans="1:17" ht="12.75" x14ac:dyDescent="0.2">
      <c r="A2404" s="5"/>
      <c r="B2404" s="9"/>
      <c r="C2404" s="9"/>
      <c r="P2404" s="11"/>
      <c r="Q2404" s="11"/>
    </row>
    <row r="2405" spans="1:17" ht="12.75" x14ac:dyDescent="0.2">
      <c r="A2405" s="5"/>
      <c r="B2405" s="9"/>
      <c r="C2405" s="9"/>
      <c r="P2405" s="11"/>
      <c r="Q2405" s="11"/>
    </row>
    <row r="2406" spans="1:17" ht="12.75" x14ac:dyDescent="0.2">
      <c r="A2406" s="5"/>
      <c r="B2406" s="9"/>
      <c r="C2406" s="9"/>
      <c r="P2406" s="11"/>
      <c r="Q2406" s="11"/>
    </row>
    <row r="2407" spans="1:17" ht="12.75" x14ac:dyDescent="0.2">
      <c r="A2407" s="5"/>
      <c r="B2407" s="9"/>
      <c r="C2407" s="9"/>
      <c r="P2407" s="11"/>
      <c r="Q2407" s="11"/>
    </row>
    <row r="2408" spans="1:17" ht="12.75" x14ac:dyDescent="0.2">
      <c r="A2408" s="5"/>
      <c r="B2408" s="9"/>
      <c r="C2408" s="9"/>
      <c r="P2408" s="11"/>
      <c r="Q2408" s="11"/>
    </row>
    <row r="2409" spans="1:17" ht="12.75" x14ac:dyDescent="0.2">
      <c r="A2409" s="5"/>
      <c r="B2409" s="9"/>
      <c r="C2409" s="9"/>
      <c r="P2409" s="11"/>
      <c r="Q2409" s="11"/>
    </row>
    <row r="2410" spans="1:17" ht="12.75" x14ac:dyDescent="0.2">
      <c r="A2410" s="5"/>
      <c r="B2410" s="9"/>
      <c r="C2410" s="9"/>
      <c r="P2410" s="11"/>
      <c r="Q2410" s="11"/>
    </row>
    <row r="2411" spans="1:17" ht="12.75" x14ac:dyDescent="0.2">
      <c r="A2411" s="5"/>
      <c r="B2411" s="9"/>
      <c r="C2411" s="9"/>
      <c r="P2411" s="11"/>
      <c r="Q2411" s="11"/>
    </row>
    <row r="2412" spans="1:17" ht="12.75" x14ac:dyDescent="0.2">
      <c r="A2412" s="5"/>
      <c r="B2412" s="9"/>
      <c r="C2412" s="9"/>
      <c r="P2412" s="11"/>
      <c r="Q2412" s="11"/>
    </row>
    <row r="2413" spans="1:17" ht="12.75" x14ac:dyDescent="0.2">
      <c r="A2413" s="5"/>
      <c r="B2413" s="9"/>
      <c r="C2413" s="9"/>
      <c r="P2413" s="11"/>
      <c r="Q2413" s="11"/>
    </row>
    <row r="2414" spans="1:17" ht="12.75" x14ac:dyDescent="0.2">
      <c r="A2414" s="5"/>
      <c r="B2414" s="9"/>
      <c r="C2414" s="9"/>
      <c r="P2414" s="11"/>
      <c r="Q2414" s="11"/>
    </row>
    <row r="2415" spans="1:17" ht="12.75" x14ac:dyDescent="0.2">
      <c r="A2415" s="5"/>
      <c r="B2415" s="9"/>
      <c r="C2415" s="9"/>
      <c r="P2415" s="11"/>
      <c r="Q2415" s="11"/>
    </row>
    <row r="2416" spans="1:17" ht="12.75" x14ac:dyDescent="0.2">
      <c r="A2416" s="5"/>
      <c r="B2416" s="9"/>
      <c r="C2416" s="9"/>
      <c r="P2416" s="11"/>
      <c r="Q2416" s="11"/>
    </row>
    <row r="2417" spans="1:17" ht="12.75" x14ac:dyDescent="0.2">
      <c r="A2417" s="5"/>
      <c r="B2417" s="9"/>
      <c r="C2417" s="9"/>
      <c r="P2417" s="11"/>
      <c r="Q2417" s="11"/>
    </row>
    <row r="2418" spans="1:17" ht="12.75" x14ac:dyDescent="0.2">
      <c r="A2418" s="5"/>
      <c r="B2418" s="9"/>
      <c r="C2418" s="9"/>
      <c r="P2418" s="11"/>
      <c r="Q2418" s="11"/>
    </row>
    <row r="2419" spans="1:17" ht="12.75" x14ac:dyDescent="0.2">
      <c r="A2419" s="5"/>
      <c r="B2419" s="9"/>
      <c r="C2419" s="9"/>
      <c r="P2419" s="11"/>
      <c r="Q2419" s="11"/>
    </row>
    <row r="2420" spans="1:17" ht="12.75" x14ac:dyDescent="0.2">
      <c r="A2420" s="5"/>
      <c r="B2420" s="9"/>
      <c r="C2420" s="9"/>
      <c r="P2420" s="11"/>
      <c r="Q2420" s="11"/>
    </row>
    <row r="2421" spans="1:17" ht="12.75" x14ac:dyDescent="0.2">
      <c r="A2421" s="5"/>
      <c r="B2421" s="9"/>
      <c r="C2421" s="9"/>
      <c r="P2421" s="11"/>
      <c r="Q2421" s="11"/>
    </row>
    <row r="2422" spans="1:17" ht="12.75" x14ac:dyDescent="0.2">
      <c r="A2422" s="5"/>
      <c r="B2422" s="9"/>
      <c r="C2422" s="9"/>
      <c r="P2422" s="11"/>
      <c r="Q2422" s="11"/>
    </row>
    <row r="2423" spans="1:17" ht="12.75" x14ac:dyDescent="0.2">
      <c r="A2423" s="5"/>
      <c r="B2423" s="9"/>
      <c r="C2423" s="9"/>
      <c r="P2423" s="11"/>
      <c r="Q2423" s="11"/>
    </row>
    <row r="2424" spans="1:17" ht="12.75" x14ac:dyDescent="0.2">
      <c r="A2424" s="5"/>
      <c r="B2424" s="9"/>
      <c r="C2424" s="9"/>
      <c r="P2424" s="11"/>
      <c r="Q2424" s="11"/>
    </row>
    <row r="2425" spans="1:17" ht="12.75" x14ac:dyDescent="0.2">
      <c r="A2425" s="5"/>
      <c r="B2425" s="9"/>
      <c r="C2425" s="9"/>
      <c r="P2425" s="11"/>
      <c r="Q2425" s="11"/>
    </row>
    <row r="2426" spans="1:17" ht="12.75" x14ac:dyDescent="0.2">
      <c r="A2426" s="5"/>
      <c r="B2426" s="9"/>
      <c r="C2426" s="9"/>
      <c r="P2426" s="11"/>
      <c r="Q2426" s="11"/>
    </row>
    <row r="2427" spans="1:17" ht="12.75" x14ac:dyDescent="0.2">
      <c r="A2427" s="5"/>
      <c r="B2427" s="9"/>
      <c r="C2427" s="9"/>
      <c r="P2427" s="11"/>
      <c r="Q2427" s="11"/>
    </row>
    <row r="2428" spans="1:17" ht="12.75" x14ac:dyDescent="0.2">
      <c r="A2428" s="5"/>
      <c r="B2428" s="9"/>
      <c r="C2428" s="9"/>
      <c r="P2428" s="11"/>
      <c r="Q2428" s="11"/>
    </row>
    <row r="2429" spans="1:17" ht="12.75" x14ac:dyDescent="0.2">
      <c r="A2429" s="5"/>
      <c r="B2429" s="9"/>
      <c r="C2429" s="9"/>
      <c r="P2429" s="11"/>
      <c r="Q2429" s="11"/>
    </row>
    <row r="2430" spans="1:17" ht="12.75" x14ac:dyDescent="0.2">
      <c r="A2430" s="5"/>
      <c r="B2430" s="9"/>
      <c r="C2430" s="9"/>
      <c r="P2430" s="11"/>
      <c r="Q2430" s="11"/>
    </row>
    <row r="2431" spans="1:17" ht="12.75" x14ac:dyDescent="0.2">
      <c r="A2431" s="5"/>
      <c r="B2431" s="9"/>
      <c r="C2431" s="9"/>
      <c r="P2431" s="11"/>
      <c r="Q2431" s="11"/>
    </row>
    <row r="2432" spans="1:17" ht="12.75" x14ac:dyDescent="0.2">
      <c r="A2432" s="5"/>
      <c r="B2432" s="9"/>
      <c r="C2432" s="9"/>
      <c r="P2432" s="11"/>
      <c r="Q2432" s="11"/>
    </row>
    <row r="2433" spans="1:17" ht="12.75" x14ac:dyDescent="0.2">
      <c r="A2433" s="5"/>
      <c r="B2433" s="9"/>
      <c r="C2433" s="9"/>
      <c r="P2433" s="11"/>
      <c r="Q2433" s="11"/>
    </row>
    <row r="2434" spans="1:17" ht="12.75" x14ac:dyDescent="0.2">
      <c r="A2434" s="5"/>
      <c r="B2434" s="9"/>
      <c r="C2434" s="9"/>
      <c r="P2434" s="11"/>
      <c r="Q2434" s="11"/>
    </row>
    <row r="2435" spans="1:17" ht="12.75" x14ac:dyDescent="0.2">
      <c r="A2435" s="5"/>
      <c r="B2435" s="9"/>
      <c r="C2435" s="9"/>
      <c r="P2435" s="11"/>
      <c r="Q2435" s="11"/>
    </row>
    <row r="2436" spans="1:17" ht="12.75" x14ac:dyDescent="0.2">
      <c r="A2436" s="5"/>
      <c r="B2436" s="9"/>
      <c r="C2436" s="9"/>
      <c r="P2436" s="11"/>
      <c r="Q2436" s="11"/>
    </row>
    <row r="2437" spans="1:17" ht="12.75" x14ac:dyDescent="0.2">
      <c r="A2437" s="5"/>
      <c r="B2437" s="9"/>
      <c r="C2437" s="9"/>
      <c r="P2437" s="11"/>
      <c r="Q2437" s="11"/>
    </row>
    <row r="2438" spans="1:17" ht="12.75" x14ac:dyDescent="0.2">
      <c r="A2438" s="5"/>
      <c r="B2438" s="9"/>
      <c r="C2438" s="9"/>
      <c r="P2438" s="11"/>
      <c r="Q2438" s="11"/>
    </row>
    <row r="2439" spans="1:17" ht="12.75" x14ac:dyDescent="0.2">
      <c r="A2439" s="5"/>
      <c r="B2439" s="9"/>
      <c r="C2439" s="9"/>
      <c r="P2439" s="11"/>
      <c r="Q2439" s="11"/>
    </row>
    <row r="2440" spans="1:17" ht="12.75" x14ac:dyDescent="0.2">
      <c r="A2440" s="5"/>
      <c r="B2440" s="9"/>
      <c r="C2440" s="9"/>
      <c r="P2440" s="11"/>
      <c r="Q2440" s="11"/>
    </row>
    <row r="2441" spans="1:17" ht="12.75" x14ac:dyDescent="0.2">
      <c r="A2441" s="5"/>
      <c r="B2441" s="9"/>
      <c r="C2441" s="9"/>
      <c r="P2441" s="11"/>
      <c r="Q2441" s="11"/>
    </row>
    <row r="2442" spans="1:17" ht="12.75" x14ac:dyDescent="0.2">
      <c r="A2442" s="5"/>
      <c r="B2442" s="9"/>
      <c r="C2442" s="9"/>
      <c r="P2442" s="11"/>
      <c r="Q2442" s="11"/>
    </row>
    <row r="2443" spans="1:17" ht="12.75" x14ac:dyDescent="0.2">
      <c r="A2443" s="5"/>
      <c r="B2443" s="9"/>
      <c r="C2443" s="9"/>
      <c r="P2443" s="11"/>
      <c r="Q2443" s="11"/>
    </row>
    <row r="2444" spans="1:17" ht="12.75" x14ac:dyDescent="0.2">
      <c r="A2444" s="5"/>
      <c r="B2444" s="9"/>
      <c r="C2444" s="9"/>
      <c r="P2444" s="11"/>
      <c r="Q2444" s="11"/>
    </row>
    <row r="2445" spans="1:17" ht="12.75" x14ac:dyDescent="0.2">
      <c r="A2445" s="5"/>
      <c r="B2445" s="9"/>
      <c r="C2445" s="9"/>
      <c r="P2445" s="11"/>
      <c r="Q2445" s="11"/>
    </row>
    <row r="2446" spans="1:17" ht="12.75" x14ac:dyDescent="0.2">
      <c r="A2446" s="5"/>
      <c r="B2446" s="9"/>
      <c r="C2446" s="9"/>
      <c r="P2446" s="11"/>
      <c r="Q2446" s="11"/>
    </row>
    <row r="2447" spans="1:17" ht="12.75" x14ac:dyDescent="0.2">
      <c r="A2447" s="5"/>
      <c r="B2447" s="9"/>
      <c r="C2447" s="9"/>
      <c r="P2447" s="11"/>
      <c r="Q2447" s="11"/>
    </row>
    <row r="2448" spans="1:17" ht="12.75" x14ac:dyDescent="0.2">
      <c r="A2448" s="5"/>
      <c r="B2448" s="9"/>
      <c r="C2448" s="9"/>
      <c r="P2448" s="11"/>
      <c r="Q2448" s="11"/>
    </row>
    <row r="2449" spans="1:17" ht="12.75" x14ac:dyDescent="0.2">
      <c r="A2449" s="5"/>
      <c r="B2449" s="9"/>
      <c r="C2449" s="9"/>
      <c r="P2449" s="11"/>
      <c r="Q2449" s="11"/>
    </row>
    <row r="2450" spans="1:17" ht="12.75" x14ac:dyDescent="0.2">
      <c r="A2450" s="5"/>
      <c r="B2450" s="9"/>
      <c r="C2450" s="9"/>
      <c r="P2450" s="11"/>
      <c r="Q2450" s="11"/>
    </row>
    <row r="2451" spans="1:17" ht="12.75" x14ac:dyDescent="0.2">
      <c r="A2451" s="5"/>
      <c r="B2451" s="9"/>
      <c r="C2451" s="9"/>
      <c r="P2451" s="11"/>
      <c r="Q2451" s="11"/>
    </row>
    <row r="2452" spans="1:17" ht="12.75" x14ac:dyDescent="0.2">
      <c r="A2452" s="5"/>
      <c r="B2452" s="9"/>
      <c r="C2452" s="9"/>
      <c r="P2452" s="11"/>
      <c r="Q2452" s="11"/>
    </row>
    <row r="2453" spans="1:17" ht="12.75" x14ac:dyDescent="0.2">
      <c r="A2453" s="5"/>
      <c r="B2453" s="9"/>
      <c r="C2453" s="9"/>
      <c r="P2453" s="11"/>
      <c r="Q2453" s="11"/>
    </row>
    <row r="2454" spans="1:17" ht="12.75" x14ac:dyDescent="0.2">
      <c r="A2454" s="5"/>
      <c r="B2454" s="9"/>
      <c r="C2454" s="9"/>
      <c r="P2454" s="11"/>
      <c r="Q2454" s="11"/>
    </row>
    <row r="2455" spans="1:17" ht="12.75" x14ac:dyDescent="0.2">
      <c r="A2455" s="5"/>
      <c r="B2455" s="9"/>
      <c r="C2455" s="9"/>
      <c r="P2455" s="11"/>
      <c r="Q2455" s="11"/>
    </row>
    <row r="2456" spans="1:17" ht="12.75" x14ac:dyDescent="0.2">
      <c r="A2456" s="5"/>
      <c r="B2456" s="9"/>
      <c r="C2456" s="9"/>
      <c r="P2456" s="11"/>
      <c r="Q2456" s="11"/>
    </row>
    <row r="2457" spans="1:17" ht="12.75" x14ac:dyDescent="0.2">
      <c r="A2457" s="5"/>
      <c r="B2457" s="9"/>
      <c r="C2457" s="9"/>
      <c r="P2457" s="11"/>
      <c r="Q2457" s="11"/>
    </row>
    <row r="2458" spans="1:17" ht="12.75" x14ac:dyDescent="0.2">
      <c r="A2458" s="5"/>
      <c r="B2458" s="9"/>
      <c r="C2458" s="9"/>
      <c r="P2458" s="11"/>
      <c r="Q2458" s="11"/>
    </row>
    <row r="2459" spans="1:17" ht="12.75" x14ac:dyDescent="0.2">
      <c r="A2459" s="5"/>
      <c r="B2459" s="9"/>
      <c r="C2459" s="9"/>
      <c r="P2459" s="11"/>
      <c r="Q2459" s="11"/>
    </row>
    <row r="2460" spans="1:17" ht="12.75" x14ac:dyDescent="0.2">
      <c r="A2460" s="5"/>
      <c r="B2460" s="9"/>
      <c r="C2460" s="9"/>
      <c r="P2460" s="11"/>
      <c r="Q2460" s="11"/>
    </row>
    <row r="2461" spans="1:17" ht="12.75" x14ac:dyDescent="0.2">
      <c r="A2461" s="5"/>
      <c r="B2461" s="9"/>
      <c r="C2461" s="9"/>
      <c r="P2461" s="11"/>
      <c r="Q2461" s="11"/>
    </row>
    <row r="2462" spans="1:17" ht="12.75" x14ac:dyDescent="0.2">
      <c r="A2462" s="5"/>
      <c r="B2462" s="9"/>
      <c r="C2462" s="9"/>
      <c r="P2462" s="11"/>
      <c r="Q2462" s="11"/>
    </row>
    <row r="2463" spans="1:17" ht="12.75" x14ac:dyDescent="0.2">
      <c r="A2463" s="5"/>
      <c r="B2463" s="9"/>
      <c r="C2463" s="9"/>
      <c r="P2463" s="11"/>
      <c r="Q2463" s="11"/>
    </row>
    <row r="2464" spans="1:17" ht="12.75" x14ac:dyDescent="0.2">
      <c r="A2464" s="5"/>
      <c r="B2464" s="9"/>
      <c r="C2464" s="9"/>
      <c r="P2464" s="11"/>
      <c r="Q2464" s="11"/>
    </row>
    <row r="2465" spans="1:17" ht="12.75" x14ac:dyDescent="0.2">
      <c r="A2465" s="5"/>
      <c r="B2465" s="9"/>
      <c r="C2465" s="9"/>
      <c r="P2465" s="11"/>
      <c r="Q2465" s="11"/>
    </row>
    <row r="2466" spans="1:17" ht="12.75" x14ac:dyDescent="0.2">
      <c r="A2466" s="5"/>
      <c r="B2466" s="9"/>
      <c r="C2466" s="9"/>
      <c r="P2466" s="11"/>
      <c r="Q2466" s="11"/>
    </row>
    <row r="2467" spans="1:17" ht="12.75" x14ac:dyDescent="0.2">
      <c r="A2467" s="5"/>
      <c r="B2467" s="9"/>
      <c r="C2467" s="9"/>
      <c r="P2467" s="11"/>
      <c r="Q2467" s="11"/>
    </row>
    <row r="2468" spans="1:17" ht="12.75" x14ac:dyDescent="0.2">
      <c r="A2468" s="5"/>
      <c r="B2468" s="9"/>
      <c r="C2468" s="9"/>
      <c r="P2468" s="11"/>
      <c r="Q2468" s="11"/>
    </row>
    <row r="2469" spans="1:17" ht="12.75" x14ac:dyDescent="0.2">
      <c r="A2469" s="5"/>
      <c r="B2469" s="9"/>
      <c r="C2469" s="9"/>
      <c r="P2469" s="11"/>
      <c r="Q2469" s="11"/>
    </row>
    <row r="2470" spans="1:17" ht="12.75" x14ac:dyDescent="0.2">
      <c r="A2470" s="5"/>
      <c r="B2470" s="9"/>
      <c r="C2470" s="9"/>
      <c r="P2470" s="11"/>
      <c r="Q2470" s="11"/>
    </row>
    <row r="2471" spans="1:17" ht="12.75" x14ac:dyDescent="0.2">
      <c r="A2471" s="5"/>
      <c r="B2471" s="9"/>
      <c r="C2471" s="9"/>
      <c r="P2471" s="11"/>
      <c r="Q2471" s="11"/>
    </row>
    <row r="2472" spans="1:17" ht="12.75" x14ac:dyDescent="0.2">
      <c r="A2472" s="5"/>
      <c r="B2472" s="9"/>
      <c r="C2472" s="9"/>
      <c r="P2472" s="11"/>
      <c r="Q2472" s="11"/>
    </row>
    <row r="2473" spans="1:17" ht="12.75" x14ac:dyDescent="0.2">
      <c r="A2473" s="5"/>
      <c r="B2473" s="9"/>
      <c r="C2473" s="9"/>
      <c r="P2473" s="11"/>
      <c r="Q2473" s="11"/>
    </row>
    <row r="2474" spans="1:17" ht="12.75" x14ac:dyDescent="0.2">
      <c r="A2474" s="5"/>
      <c r="B2474" s="9"/>
      <c r="C2474" s="9"/>
      <c r="P2474" s="11"/>
      <c r="Q2474" s="11"/>
    </row>
    <row r="2475" spans="1:17" ht="12.75" x14ac:dyDescent="0.2">
      <c r="A2475" s="5"/>
      <c r="B2475" s="9"/>
      <c r="C2475" s="9"/>
      <c r="P2475" s="11"/>
      <c r="Q2475" s="11"/>
    </row>
    <row r="2476" spans="1:17" ht="12.75" x14ac:dyDescent="0.2">
      <c r="A2476" s="5"/>
      <c r="B2476" s="9"/>
      <c r="C2476" s="9"/>
      <c r="P2476" s="11"/>
      <c r="Q2476" s="11"/>
    </row>
    <row r="2477" spans="1:17" ht="12.75" x14ac:dyDescent="0.2">
      <c r="A2477" s="5"/>
      <c r="B2477" s="9"/>
      <c r="C2477" s="9"/>
      <c r="P2477" s="11"/>
      <c r="Q2477" s="11"/>
    </row>
    <row r="2478" spans="1:17" ht="12.75" x14ac:dyDescent="0.2">
      <c r="A2478" s="5"/>
      <c r="B2478" s="9"/>
      <c r="C2478" s="9"/>
      <c r="P2478" s="11"/>
      <c r="Q2478" s="11"/>
    </row>
    <row r="2479" spans="1:17" ht="12.75" x14ac:dyDescent="0.2">
      <c r="A2479" s="5"/>
      <c r="B2479" s="9"/>
      <c r="C2479" s="9"/>
      <c r="P2479" s="11"/>
      <c r="Q2479" s="11"/>
    </row>
    <row r="2480" spans="1:17" ht="12.75" x14ac:dyDescent="0.2">
      <c r="A2480" s="5"/>
      <c r="B2480" s="9"/>
      <c r="C2480" s="9"/>
      <c r="P2480" s="11"/>
      <c r="Q2480" s="11"/>
    </row>
    <row r="2481" spans="1:17" ht="12.75" x14ac:dyDescent="0.2">
      <c r="A2481" s="5"/>
      <c r="B2481" s="9"/>
      <c r="C2481" s="9"/>
      <c r="P2481" s="11"/>
      <c r="Q2481" s="11"/>
    </row>
    <row r="2482" spans="1:17" ht="12.75" x14ac:dyDescent="0.2">
      <c r="A2482" s="5"/>
      <c r="B2482" s="9"/>
      <c r="C2482" s="9"/>
      <c r="P2482" s="11"/>
      <c r="Q2482" s="11"/>
    </row>
    <row r="2483" spans="1:17" ht="12.75" x14ac:dyDescent="0.2">
      <c r="A2483" s="5"/>
      <c r="B2483" s="9"/>
      <c r="C2483" s="9"/>
      <c r="P2483" s="11"/>
      <c r="Q2483" s="11"/>
    </row>
    <row r="2484" spans="1:17" ht="12.75" x14ac:dyDescent="0.2">
      <c r="A2484" s="5"/>
      <c r="B2484" s="9"/>
      <c r="C2484" s="9"/>
      <c r="P2484" s="11"/>
      <c r="Q2484" s="11"/>
    </row>
    <row r="2485" spans="1:17" ht="12.75" x14ac:dyDescent="0.2">
      <c r="A2485" s="5"/>
      <c r="B2485" s="9"/>
      <c r="C2485" s="9"/>
      <c r="P2485" s="11"/>
      <c r="Q2485" s="11"/>
    </row>
    <row r="2486" spans="1:17" ht="12.75" x14ac:dyDescent="0.2">
      <c r="A2486" s="5"/>
      <c r="B2486" s="9"/>
      <c r="C2486" s="9"/>
      <c r="P2486" s="11"/>
      <c r="Q2486" s="11"/>
    </row>
    <row r="2487" spans="1:17" ht="12.75" x14ac:dyDescent="0.2">
      <c r="A2487" s="5"/>
      <c r="B2487" s="9"/>
      <c r="C2487" s="9"/>
      <c r="P2487" s="11"/>
      <c r="Q2487" s="11"/>
    </row>
    <row r="2488" spans="1:17" ht="12.75" x14ac:dyDescent="0.2">
      <c r="A2488" s="5"/>
      <c r="B2488" s="9"/>
      <c r="C2488" s="9"/>
      <c r="P2488" s="11"/>
      <c r="Q2488" s="11"/>
    </row>
    <row r="2489" spans="1:17" ht="12.75" x14ac:dyDescent="0.2">
      <c r="A2489" s="5"/>
      <c r="B2489" s="9"/>
      <c r="C2489" s="9"/>
      <c r="P2489" s="11"/>
      <c r="Q2489" s="11"/>
    </row>
    <row r="2490" spans="1:17" ht="12.75" x14ac:dyDescent="0.2">
      <c r="A2490" s="5"/>
      <c r="B2490" s="9"/>
      <c r="C2490" s="9"/>
      <c r="P2490" s="11"/>
      <c r="Q2490" s="11"/>
    </row>
    <row r="2491" spans="1:17" ht="12.75" x14ac:dyDescent="0.2">
      <c r="A2491" s="5"/>
      <c r="B2491" s="9"/>
      <c r="C2491" s="9"/>
      <c r="P2491" s="11"/>
      <c r="Q2491" s="11"/>
    </row>
    <row r="2492" spans="1:17" ht="12.75" x14ac:dyDescent="0.2">
      <c r="A2492" s="5"/>
      <c r="B2492" s="9"/>
      <c r="C2492" s="9"/>
      <c r="P2492" s="11"/>
      <c r="Q2492" s="11"/>
    </row>
    <row r="2493" spans="1:17" ht="12.75" x14ac:dyDescent="0.2">
      <c r="A2493" s="5"/>
      <c r="B2493" s="9"/>
      <c r="C2493" s="9"/>
      <c r="P2493" s="11"/>
      <c r="Q2493" s="11"/>
    </row>
    <row r="2494" spans="1:17" ht="12.75" x14ac:dyDescent="0.2">
      <c r="A2494" s="5"/>
      <c r="B2494" s="9"/>
      <c r="C2494" s="9"/>
      <c r="P2494" s="11"/>
      <c r="Q2494" s="11"/>
    </row>
    <row r="2495" spans="1:17" ht="12.75" x14ac:dyDescent="0.2">
      <c r="A2495" s="5"/>
      <c r="B2495" s="9"/>
      <c r="C2495" s="9"/>
      <c r="P2495" s="11"/>
      <c r="Q2495" s="11"/>
    </row>
    <row r="2496" spans="1:17" ht="12.75" x14ac:dyDescent="0.2">
      <c r="A2496" s="5"/>
      <c r="B2496" s="9"/>
      <c r="C2496" s="9"/>
      <c r="P2496" s="11"/>
      <c r="Q2496" s="11"/>
    </row>
    <row r="2497" spans="1:17" ht="12.75" x14ac:dyDescent="0.2">
      <c r="A2497" s="5"/>
      <c r="B2497" s="9"/>
      <c r="C2497" s="9"/>
      <c r="P2497" s="11"/>
      <c r="Q2497" s="11"/>
    </row>
    <row r="2498" spans="1:17" ht="12.75" x14ac:dyDescent="0.2">
      <c r="A2498" s="5"/>
      <c r="B2498" s="9"/>
      <c r="C2498" s="9"/>
      <c r="P2498" s="11"/>
      <c r="Q2498" s="11"/>
    </row>
    <row r="2499" spans="1:17" ht="12.75" x14ac:dyDescent="0.2">
      <c r="A2499" s="5"/>
      <c r="B2499" s="9"/>
      <c r="C2499" s="9"/>
      <c r="P2499" s="11"/>
      <c r="Q2499" s="11"/>
    </row>
    <row r="2500" spans="1:17" ht="12.75" x14ac:dyDescent="0.2">
      <c r="A2500" s="5"/>
      <c r="B2500" s="9"/>
      <c r="C2500" s="9"/>
      <c r="P2500" s="11"/>
      <c r="Q2500" s="11"/>
    </row>
    <row r="2501" spans="1:17" ht="12.75" x14ac:dyDescent="0.2">
      <c r="A2501" s="5"/>
      <c r="B2501" s="9"/>
      <c r="C2501" s="9"/>
      <c r="P2501" s="11"/>
      <c r="Q2501" s="11"/>
    </row>
    <row r="2502" spans="1:17" ht="12.75" x14ac:dyDescent="0.2">
      <c r="A2502" s="5"/>
      <c r="B2502" s="9"/>
      <c r="C2502" s="9"/>
      <c r="P2502" s="11"/>
      <c r="Q2502" s="11"/>
    </row>
    <row r="2503" spans="1:17" ht="12.75" x14ac:dyDescent="0.2">
      <c r="A2503" s="5"/>
      <c r="B2503" s="9"/>
      <c r="C2503" s="9"/>
      <c r="P2503" s="11"/>
      <c r="Q2503" s="11"/>
    </row>
    <row r="2504" spans="1:17" ht="12.75" x14ac:dyDescent="0.2">
      <c r="A2504" s="5"/>
      <c r="B2504" s="9"/>
      <c r="C2504" s="9"/>
      <c r="P2504" s="11"/>
      <c r="Q2504" s="11"/>
    </row>
    <row r="2505" spans="1:17" ht="12.75" x14ac:dyDescent="0.2">
      <c r="A2505" s="5"/>
      <c r="B2505" s="9"/>
      <c r="C2505" s="9"/>
      <c r="P2505" s="11"/>
      <c r="Q2505" s="11"/>
    </row>
    <row r="2506" spans="1:17" ht="12.75" x14ac:dyDescent="0.2">
      <c r="A2506" s="5"/>
      <c r="B2506" s="9"/>
      <c r="C2506" s="9"/>
      <c r="P2506" s="11"/>
      <c r="Q2506" s="11"/>
    </row>
    <row r="2507" spans="1:17" ht="12.75" x14ac:dyDescent="0.2">
      <c r="A2507" s="5"/>
      <c r="B2507" s="9"/>
      <c r="C2507" s="9"/>
      <c r="P2507" s="11"/>
      <c r="Q2507" s="11"/>
    </row>
    <row r="2508" spans="1:17" ht="12.75" x14ac:dyDescent="0.2">
      <c r="A2508" s="5"/>
      <c r="B2508" s="9"/>
      <c r="C2508" s="9"/>
      <c r="P2508" s="11"/>
      <c r="Q2508" s="11"/>
    </row>
    <row r="2509" spans="1:17" ht="12.75" x14ac:dyDescent="0.2">
      <c r="A2509" s="5"/>
      <c r="B2509" s="9"/>
      <c r="C2509" s="9"/>
      <c r="P2509" s="11"/>
      <c r="Q2509" s="11"/>
    </row>
    <row r="2510" spans="1:17" ht="12.75" x14ac:dyDescent="0.2">
      <c r="A2510" s="5"/>
      <c r="B2510" s="9"/>
      <c r="C2510" s="9"/>
      <c r="P2510" s="11"/>
      <c r="Q2510" s="11"/>
    </row>
    <row r="2511" spans="1:17" ht="12.75" x14ac:dyDescent="0.2">
      <c r="A2511" s="5"/>
      <c r="B2511" s="9"/>
      <c r="C2511" s="9"/>
      <c r="P2511" s="11"/>
      <c r="Q2511" s="11"/>
    </row>
    <row r="2512" spans="1:17" ht="12.75" x14ac:dyDescent="0.2">
      <c r="A2512" s="5"/>
      <c r="B2512" s="9"/>
      <c r="C2512" s="9"/>
      <c r="P2512" s="11"/>
      <c r="Q2512" s="11"/>
    </row>
    <row r="2513" spans="1:17" ht="12.75" x14ac:dyDescent="0.2">
      <c r="A2513" s="5"/>
      <c r="B2513" s="9"/>
      <c r="C2513" s="9"/>
      <c r="P2513" s="11"/>
      <c r="Q2513" s="11"/>
    </row>
    <row r="2514" spans="1:17" ht="12.75" x14ac:dyDescent="0.2">
      <c r="A2514" s="5"/>
      <c r="B2514" s="9"/>
      <c r="C2514" s="9"/>
      <c r="P2514" s="11"/>
      <c r="Q2514" s="11"/>
    </row>
    <row r="2515" spans="1:17" ht="12.75" x14ac:dyDescent="0.2">
      <c r="A2515" s="5"/>
      <c r="B2515" s="9"/>
      <c r="C2515" s="9"/>
      <c r="P2515" s="11"/>
      <c r="Q2515" s="11"/>
    </row>
    <row r="2516" spans="1:17" ht="12.75" x14ac:dyDescent="0.2">
      <c r="A2516" s="5"/>
      <c r="B2516" s="9"/>
      <c r="C2516" s="9"/>
      <c r="P2516" s="11"/>
      <c r="Q2516" s="11"/>
    </row>
    <row r="2517" spans="1:17" ht="12.75" x14ac:dyDescent="0.2">
      <c r="A2517" s="5"/>
      <c r="B2517" s="9"/>
      <c r="C2517" s="9"/>
      <c r="P2517" s="11"/>
      <c r="Q2517" s="11"/>
    </row>
    <row r="2518" spans="1:17" ht="12.75" x14ac:dyDescent="0.2">
      <c r="A2518" s="5"/>
      <c r="B2518" s="9"/>
      <c r="C2518" s="9"/>
      <c r="P2518" s="11"/>
      <c r="Q2518" s="11"/>
    </row>
    <row r="2519" spans="1:17" ht="12.75" x14ac:dyDescent="0.2">
      <c r="A2519" s="5"/>
      <c r="B2519" s="9"/>
      <c r="C2519" s="9"/>
      <c r="P2519" s="11"/>
      <c r="Q2519" s="11"/>
    </row>
    <row r="2520" spans="1:17" ht="12.75" x14ac:dyDescent="0.2">
      <c r="A2520" s="5"/>
      <c r="B2520" s="9"/>
      <c r="C2520" s="9"/>
      <c r="P2520" s="11"/>
      <c r="Q2520" s="11"/>
    </row>
    <row r="2521" spans="1:17" ht="12.75" x14ac:dyDescent="0.2">
      <c r="A2521" s="5"/>
      <c r="B2521" s="9"/>
      <c r="C2521" s="9"/>
      <c r="P2521" s="11"/>
      <c r="Q2521" s="11"/>
    </row>
    <row r="2522" spans="1:17" ht="12.75" x14ac:dyDescent="0.2">
      <c r="A2522" s="5"/>
      <c r="B2522" s="9"/>
      <c r="C2522" s="9"/>
      <c r="P2522" s="11"/>
      <c r="Q2522" s="11"/>
    </row>
    <row r="2523" spans="1:17" ht="12.75" x14ac:dyDescent="0.2">
      <c r="A2523" s="5"/>
      <c r="B2523" s="9"/>
      <c r="C2523" s="9"/>
      <c r="P2523" s="11"/>
      <c r="Q2523" s="11"/>
    </row>
    <row r="2524" spans="1:17" ht="12.75" x14ac:dyDescent="0.2">
      <c r="A2524" s="5"/>
      <c r="B2524" s="9"/>
      <c r="C2524" s="9"/>
      <c r="P2524" s="11"/>
      <c r="Q2524" s="11"/>
    </row>
    <row r="2525" spans="1:17" ht="12.75" x14ac:dyDescent="0.2">
      <c r="A2525" s="5"/>
      <c r="B2525" s="9"/>
      <c r="C2525" s="9"/>
      <c r="P2525" s="11"/>
      <c r="Q2525" s="11"/>
    </row>
    <row r="2526" spans="1:17" ht="12.75" x14ac:dyDescent="0.2">
      <c r="A2526" s="5"/>
      <c r="B2526" s="9"/>
      <c r="C2526" s="9"/>
      <c r="P2526" s="11"/>
      <c r="Q2526" s="11"/>
    </row>
    <row r="2527" spans="1:17" ht="12.75" x14ac:dyDescent="0.2">
      <c r="A2527" s="5"/>
      <c r="B2527" s="9"/>
      <c r="C2527" s="9"/>
      <c r="P2527" s="11"/>
      <c r="Q2527" s="11"/>
    </row>
    <row r="2528" spans="1:17" ht="12.75" x14ac:dyDescent="0.2">
      <c r="A2528" s="5"/>
      <c r="B2528" s="9"/>
      <c r="C2528" s="9"/>
      <c r="P2528" s="11"/>
      <c r="Q2528" s="11"/>
    </row>
    <row r="2529" spans="1:17" ht="12.75" x14ac:dyDescent="0.2">
      <c r="A2529" s="5"/>
      <c r="B2529" s="9"/>
      <c r="C2529" s="9"/>
      <c r="P2529" s="11"/>
      <c r="Q2529" s="11"/>
    </row>
    <row r="2530" spans="1:17" ht="12.75" x14ac:dyDescent="0.2">
      <c r="A2530" s="5"/>
      <c r="B2530" s="9"/>
      <c r="C2530" s="9"/>
      <c r="P2530" s="11"/>
      <c r="Q2530" s="11"/>
    </row>
    <row r="2531" spans="1:17" ht="12.75" x14ac:dyDescent="0.2">
      <c r="A2531" s="5"/>
      <c r="B2531" s="9"/>
      <c r="C2531" s="9"/>
      <c r="P2531" s="11"/>
      <c r="Q2531" s="11"/>
    </row>
    <row r="2532" spans="1:17" ht="12.75" x14ac:dyDescent="0.2">
      <c r="A2532" s="5"/>
      <c r="B2532" s="9"/>
      <c r="C2532" s="9"/>
      <c r="P2532" s="11"/>
      <c r="Q2532" s="11"/>
    </row>
    <row r="2533" spans="1:17" ht="12.75" x14ac:dyDescent="0.2">
      <c r="A2533" s="5"/>
      <c r="B2533" s="9"/>
      <c r="C2533" s="9"/>
      <c r="P2533" s="11"/>
      <c r="Q2533" s="11"/>
    </row>
    <row r="2534" spans="1:17" ht="12.75" x14ac:dyDescent="0.2">
      <c r="A2534" s="5"/>
      <c r="B2534" s="9"/>
      <c r="C2534" s="9"/>
      <c r="P2534" s="11"/>
      <c r="Q2534" s="11"/>
    </row>
    <row r="2535" spans="1:17" ht="12.75" x14ac:dyDescent="0.2">
      <c r="A2535" s="5"/>
      <c r="B2535" s="9"/>
      <c r="C2535" s="9"/>
      <c r="P2535" s="11"/>
      <c r="Q2535" s="11"/>
    </row>
    <row r="2536" spans="1:17" ht="12.75" x14ac:dyDescent="0.2">
      <c r="A2536" s="5"/>
      <c r="B2536" s="9"/>
      <c r="C2536" s="9"/>
      <c r="P2536" s="11"/>
      <c r="Q2536" s="11"/>
    </row>
    <row r="2537" spans="1:17" ht="12.75" x14ac:dyDescent="0.2">
      <c r="A2537" s="5"/>
      <c r="B2537" s="9"/>
      <c r="C2537" s="9"/>
      <c r="P2537" s="11"/>
      <c r="Q2537" s="11"/>
    </row>
    <row r="2538" spans="1:17" ht="12.75" x14ac:dyDescent="0.2">
      <c r="A2538" s="5"/>
      <c r="B2538" s="9"/>
      <c r="C2538" s="9"/>
      <c r="P2538" s="11"/>
      <c r="Q2538" s="11"/>
    </row>
    <row r="2539" spans="1:17" ht="12.75" x14ac:dyDescent="0.2">
      <c r="A2539" s="5"/>
      <c r="B2539" s="9"/>
      <c r="C2539" s="9"/>
      <c r="P2539" s="11"/>
      <c r="Q2539" s="11"/>
    </row>
    <row r="2540" spans="1:17" ht="12.75" x14ac:dyDescent="0.2">
      <c r="A2540" s="5"/>
      <c r="B2540" s="9"/>
      <c r="C2540" s="9"/>
      <c r="P2540" s="11"/>
      <c r="Q2540" s="11"/>
    </row>
    <row r="2541" spans="1:17" ht="12.75" x14ac:dyDescent="0.2">
      <c r="A2541" s="5"/>
      <c r="B2541" s="9"/>
      <c r="C2541" s="9"/>
      <c r="P2541" s="11"/>
      <c r="Q2541" s="11"/>
    </row>
    <row r="2542" spans="1:17" ht="12.75" x14ac:dyDescent="0.2">
      <c r="A2542" s="5"/>
      <c r="B2542" s="9"/>
      <c r="C2542" s="9"/>
      <c r="P2542" s="11"/>
      <c r="Q2542" s="11"/>
    </row>
    <row r="2543" spans="1:17" ht="12.75" x14ac:dyDescent="0.2">
      <c r="A2543" s="5"/>
      <c r="B2543" s="9"/>
      <c r="C2543" s="9"/>
      <c r="P2543" s="11"/>
      <c r="Q2543" s="11"/>
    </row>
    <row r="2544" spans="1:17" ht="12.75" x14ac:dyDescent="0.2">
      <c r="A2544" s="5"/>
      <c r="B2544" s="9"/>
      <c r="C2544" s="9"/>
      <c r="P2544" s="11"/>
      <c r="Q2544" s="11"/>
    </row>
    <row r="2545" spans="1:17" ht="12.75" x14ac:dyDescent="0.2">
      <c r="A2545" s="5"/>
      <c r="B2545" s="9"/>
      <c r="C2545" s="9"/>
      <c r="P2545" s="11"/>
      <c r="Q2545" s="11"/>
    </row>
    <row r="2546" spans="1:17" ht="12.75" x14ac:dyDescent="0.2">
      <c r="A2546" s="5"/>
      <c r="B2546" s="9"/>
      <c r="C2546" s="9"/>
      <c r="P2546" s="11"/>
      <c r="Q2546" s="11"/>
    </row>
    <row r="2547" spans="1:17" ht="12.75" x14ac:dyDescent="0.2">
      <c r="A2547" s="5"/>
      <c r="B2547" s="9"/>
      <c r="C2547" s="9"/>
      <c r="P2547" s="11"/>
      <c r="Q2547" s="11"/>
    </row>
    <row r="2548" spans="1:17" ht="12.75" x14ac:dyDescent="0.2">
      <c r="A2548" s="5"/>
      <c r="B2548" s="9"/>
      <c r="C2548" s="9"/>
      <c r="P2548" s="11"/>
      <c r="Q2548" s="11"/>
    </row>
    <row r="2549" spans="1:17" ht="12.75" x14ac:dyDescent="0.2">
      <c r="A2549" s="5"/>
      <c r="B2549" s="9"/>
      <c r="C2549" s="9"/>
      <c r="P2549" s="11"/>
      <c r="Q2549" s="11"/>
    </row>
    <row r="2550" spans="1:17" ht="12.75" x14ac:dyDescent="0.2">
      <c r="A2550" s="5"/>
      <c r="B2550" s="9"/>
      <c r="C2550" s="9"/>
      <c r="P2550" s="11"/>
      <c r="Q2550" s="11"/>
    </row>
    <row r="2551" spans="1:17" ht="12.75" x14ac:dyDescent="0.2">
      <c r="A2551" s="5"/>
      <c r="B2551" s="9"/>
      <c r="C2551" s="9"/>
      <c r="P2551" s="11"/>
      <c r="Q2551" s="11"/>
    </row>
    <row r="2552" spans="1:17" ht="12.75" x14ac:dyDescent="0.2">
      <c r="A2552" s="5"/>
      <c r="B2552" s="9"/>
      <c r="C2552" s="9"/>
      <c r="P2552" s="11"/>
      <c r="Q2552" s="11"/>
    </row>
    <row r="2553" spans="1:17" ht="12.75" x14ac:dyDescent="0.2">
      <c r="A2553" s="5"/>
      <c r="B2553" s="9"/>
      <c r="C2553" s="9"/>
      <c r="P2553" s="11"/>
      <c r="Q2553" s="11"/>
    </row>
    <row r="2554" spans="1:17" ht="12.75" x14ac:dyDescent="0.2">
      <c r="A2554" s="5"/>
      <c r="B2554" s="9"/>
      <c r="C2554" s="9"/>
      <c r="P2554" s="11"/>
      <c r="Q2554" s="11"/>
    </row>
    <row r="2555" spans="1:17" ht="12.75" x14ac:dyDescent="0.2">
      <c r="A2555" s="5"/>
      <c r="B2555" s="9"/>
      <c r="C2555" s="9"/>
      <c r="P2555" s="11"/>
      <c r="Q2555" s="11"/>
    </row>
    <row r="2556" spans="1:17" ht="12.75" x14ac:dyDescent="0.2">
      <c r="A2556" s="5"/>
      <c r="B2556" s="9"/>
      <c r="C2556" s="9"/>
      <c r="P2556" s="11"/>
      <c r="Q2556" s="11"/>
    </row>
    <row r="2557" spans="1:17" ht="12.75" x14ac:dyDescent="0.2">
      <c r="A2557" s="5"/>
      <c r="B2557" s="9"/>
      <c r="C2557" s="9"/>
      <c r="P2557" s="11"/>
      <c r="Q2557" s="11"/>
    </row>
    <row r="2558" spans="1:17" ht="12.75" x14ac:dyDescent="0.2">
      <c r="A2558" s="5"/>
      <c r="B2558" s="9"/>
      <c r="C2558" s="9"/>
      <c r="P2558" s="11"/>
      <c r="Q2558" s="11"/>
    </row>
    <row r="2559" spans="1:17" ht="12.75" x14ac:dyDescent="0.2">
      <c r="A2559" s="5"/>
      <c r="B2559" s="9"/>
      <c r="C2559" s="9"/>
      <c r="P2559" s="11"/>
      <c r="Q2559" s="11"/>
    </row>
    <row r="2560" spans="1:17" ht="12.75" x14ac:dyDescent="0.2">
      <c r="A2560" s="5"/>
      <c r="B2560" s="9"/>
      <c r="C2560" s="9"/>
      <c r="P2560" s="11"/>
      <c r="Q2560" s="11"/>
    </row>
    <row r="2561" spans="1:17" ht="12.75" x14ac:dyDescent="0.2">
      <c r="A2561" s="5"/>
      <c r="B2561" s="9"/>
      <c r="C2561" s="9"/>
      <c r="P2561" s="11"/>
      <c r="Q2561" s="11"/>
    </row>
    <row r="2562" spans="1:17" ht="12.75" x14ac:dyDescent="0.2">
      <c r="A2562" s="5"/>
      <c r="B2562" s="9"/>
      <c r="C2562" s="9"/>
      <c r="P2562" s="11"/>
      <c r="Q2562" s="11"/>
    </row>
    <row r="2563" spans="1:17" ht="12.75" x14ac:dyDescent="0.2">
      <c r="A2563" s="5"/>
      <c r="B2563" s="9"/>
      <c r="C2563" s="9"/>
      <c r="P2563" s="11"/>
      <c r="Q2563" s="11"/>
    </row>
    <row r="2564" spans="1:17" ht="12.75" x14ac:dyDescent="0.2">
      <c r="A2564" s="5"/>
      <c r="B2564" s="9"/>
      <c r="C2564" s="9"/>
      <c r="P2564" s="11"/>
      <c r="Q2564" s="11"/>
    </row>
    <row r="2565" spans="1:17" ht="12.75" x14ac:dyDescent="0.2">
      <c r="A2565" s="5"/>
      <c r="B2565" s="9"/>
      <c r="C2565" s="9"/>
      <c r="P2565" s="11"/>
      <c r="Q2565" s="11"/>
    </row>
    <row r="2566" spans="1:17" ht="12.75" x14ac:dyDescent="0.2">
      <c r="A2566" s="5"/>
      <c r="B2566" s="9"/>
      <c r="C2566" s="9"/>
      <c r="P2566" s="11"/>
      <c r="Q2566" s="11"/>
    </row>
    <row r="2567" spans="1:17" ht="12.75" x14ac:dyDescent="0.2">
      <c r="A2567" s="5"/>
      <c r="B2567" s="9"/>
      <c r="C2567" s="9"/>
      <c r="P2567" s="11"/>
      <c r="Q2567" s="11"/>
    </row>
    <row r="2568" spans="1:17" ht="12.75" x14ac:dyDescent="0.2">
      <c r="A2568" s="5"/>
      <c r="B2568" s="9"/>
      <c r="C2568" s="9"/>
      <c r="P2568" s="11"/>
      <c r="Q2568" s="11"/>
    </row>
    <row r="2569" spans="1:17" ht="12.75" x14ac:dyDescent="0.2">
      <c r="A2569" s="5"/>
      <c r="B2569" s="9"/>
      <c r="C2569" s="9"/>
      <c r="P2569" s="11"/>
      <c r="Q2569" s="11"/>
    </row>
    <row r="2570" spans="1:17" ht="12.75" x14ac:dyDescent="0.2">
      <c r="A2570" s="5"/>
      <c r="B2570" s="9"/>
      <c r="C2570" s="9"/>
      <c r="P2570" s="11"/>
      <c r="Q2570" s="11"/>
    </row>
    <row r="2571" spans="1:17" ht="12.75" x14ac:dyDescent="0.2">
      <c r="A2571" s="5"/>
      <c r="B2571" s="9"/>
      <c r="C2571" s="9"/>
      <c r="P2571" s="11"/>
      <c r="Q2571" s="11"/>
    </row>
    <row r="2572" spans="1:17" ht="12.75" x14ac:dyDescent="0.2">
      <c r="A2572" s="5"/>
      <c r="B2572" s="9"/>
      <c r="C2572" s="9"/>
      <c r="P2572" s="11"/>
      <c r="Q2572" s="11"/>
    </row>
    <row r="2573" spans="1:17" ht="12.75" x14ac:dyDescent="0.2">
      <c r="A2573" s="5"/>
      <c r="B2573" s="9"/>
      <c r="C2573" s="9"/>
      <c r="P2573" s="11"/>
      <c r="Q2573" s="11"/>
    </row>
    <row r="2574" spans="1:17" ht="12.75" x14ac:dyDescent="0.2">
      <c r="A2574" s="5"/>
      <c r="B2574" s="9"/>
      <c r="C2574" s="9"/>
      <c r="P2574" s="11"/>
      <c r="Q2574" s="11"/>
    </row>
    <row r="2575" spans="1:17" ht="12.75" x14ac:dyDescent="0.2">
      <c r="A2575" s="5"/>
      <c r="B2575" s="9"/>
      <c r="C2575" s="9"/>
      <c r="P2575" s="11"/>
      <c r="Q2575" s="11"/>
    </row>
    <row r="2576" spans="1:17" ht="12.75" x14ac:dyDescent="0.2">
      <c r="A2576" s="5"/>
      <c r="B2576" s="9"/>
      <c r="C2576" s="9"/>
      <c r="P2576" s="11"/>
      <c r="Q2576" s="11"/>
    </row>
    <row r="2577" spans="1:17" ht="12.75" x14ac:dyDescent="0.2">
      <c r="A2577" s="5"/>
      <c r="B2577" s="9"/>
      <c r="C2577" s="9"/>
      <c r="P2577" s="11"/>
      <c r="Q2577" s="11"/>
    </row>
    <row r="2578" spans="1:17" ht="12.75" x14ac:dyDescent="0.2">
      <c r="A2578" s="5"/>
      <c r="B2578" s="9"/>
      <c r="C2578" s="9"/>
      <c r="P2578" s="11"/>
      <c r="Q2578" s="11"/>
    </row>
    <row r="2579" spans="1:17" ht="12.75" x14ac:dyDescent="0.2">
      <c r="A2579" s="5"/>
      <c r="B2579" s="9"/>
      <c r="C2579" s="9"/>
      <c r="P2579" s="11"/>
      <c r="Q2579" s="11"/>
    </row>
    <row r="2580" spans="1:17" ht="12.75" x14ac:dyDescent="0.2">
      <c r="A2580" s="5"/>
      <c r="B2580" s="9"/>
      <c r="C2580" s="9"/>
      <c r="P2580" s="11"/>
      <c r="Q2580" s="11"/>
    </row>
    <row r="2581" spans="1:17" ht="12.75" x14ac:dyDescent="0.2">
      <c r="A2581" s="5"/>
      <c r="B2581" s="9"/>
      <c r="C2581" s="9"/>
      <c r="P2581" s="11"/>
      <c r="Q2581" s="11"/>
    </row>
    <row r="2582" spans="1:17" ht="12.75" x14ac:dyDescent="0.2">
      <c r="A2582" s="5"/>
      <c r="B2582" s="9"/>
      <c r="C2582" s="9"/>
      <c r="P2582" s="11"/>
      <c r="Q2582" s="11"/>
    </row>
    <row r="2583" spans="1:17" ht="12.75" x14ac:dyDescent="0.2">
      <c r="A2583" s="5"/>
      <c r="B2583" s="9"/>
      <c r="C2583" s="9"/>
      <c r="P2583" s="11"/>
      <c r="Q2583" s="11"/>
    </row>
    <row r="2584" spans="1:17" ht="12.75" x14ac:dyDescent="0.2">
      <c r="A2584" s="5"/>
      <c r="B2584" s="9"/>
      <c r="C2584" s="9"/>
      <c r="P2584" s="11"/>
      <c r="Q2584" s="11"/>
    </row>
    <row r="2585" spans="1:17" ht="12.75" x14ac:dyDescent="0.2">
      <c r="A2585" s="5"/>
      <c r="B2585" s="9"/>
      <c r="C2585" s="9"/>
      <c r="P2585" s="11"/>
      <c r="Q2585" s="11"/>
    </row>
    <row r="2586" spans="1:17" ht="12.75" x14ac:dyDescent="0.2">
      <c r="A2586" s="5"/>
      <c r="B2586" s="9"/>
      <c r="C2586" s="9"/>
      <c r="P2586" s="11"/>
      <c r="Q2586" s="11"/>
    </row>
    <row r="2587" spans="1:17" ht="12.75" x14ac:dyDescent="0.2">
      <c r="A2587" s="5"/>
      <c r="B2587" s="9"/>
      <c r="C2587" s="9"/>
      <c r="P2587" s="11"/>
      <c r="Q2587" s="11"/>
    </row>
    <row r="2588" spans="1:17" ht="12.75" x14ac:dyDescent="0.2">
      <c r="A2588" s="5"/>
      <c r="B2588" s="9"/>
      <c r="C2588" s="9"/>
      <c r="P2588" s="11"/>
      <c r="Q2588" s="11"/>
    </row>
    <row r="2589" spans="1:17" ht="12.75" x14ac:dyDescent="0.2">
      <c r="A2589" s="5"/>
      <c r="B2589" s="9"/>
      <c r="C2589" s="9"/>
      <c r="P2589" s="11"/>
      <c r="Q2589" s="11"/>
    </row>
    <row r="2590" spans="1:17" ht="12.75" x14ac:dyDescent="0.2">
      <c r="A2590" s="5"/>
      <c r="B2590" s="9"/>
      <c r="C2590" s="9"/>
      <c r="P2590" s="11"/>
      <c r="Q2590" s="11"/>
    </row>
    <row r="2591" spans="1:17" ht="12.75" x14ac:dyDescent="0.2">
      <c r="A2591" s="5"/>
      <c r="B2591" s="9"/>
      <c r="C2591" s="9"/>
      <c r="P2591" s="11"/>
      <c r="Q2591" s="11"/>
    </row>
    <row r="2592" spans="1:17" ht="12.75" x14ac:dyDescent="0.2">
      <c r="A2592" s="5"/>
      <c r="B2592" s="9"/>
      <c r="C2592" s="9"/>
      <c r="P2592" s="11"/>
      <c r="Q2592" s="11"/>
    </row>
    <row r="2593" spans="1:17" ht="12.75" x14ac:dyDescent="0.2">
      <c r="A2593" s="5"/>
      <c r="B2593" s="9"/>
      <c r="C2593" s="9"/>
      <c r="P2593" s="11"/>
      <c r="Q2593" s="11"/>
    </row>
    <row r="2594" spans="1:17" ht="12.75" x14ac:dyDescent="0.2">
      <c r="A2594" s="5"/>
      <c r="B2594" s="9"/>
      <c r="C2594" s="9"/>
      <c r="P2594" s="11"/>
      <c r="Q2594" s="11"/>
    </row>
    <row r="2595" spans="1:17" ht="12.75" x14ac:dyDescent="0.2">
      <c r="A2595" s="5"/>
      <c r="B2595" s="9"/>
      <c r="C2595" s="9"/>
      <c r="P2595" s="11"/>
      <c r="Q2595" s="11"/>
    </row>
    <row r="2596" spans="1:17" ht="12.75" x14ac:dyDescent="0.2">
      <c r="A2596" s="5"/>
      <c r="B2596" s="9"/>
      <c r="C2596" s="9"/>
      <c r="P2596" s="11"/>
      <c r="Q2596" s="11"/>
    </row>
    <row r="2597" spans="1:17" ht="12.75" x14ac:dyDescent="0.2">
      <c r="A2597" s="5"/>
      <c r="B2597" s="9"/>
      <c r="C2597" s="9"/>
      <c r="P2597" s="11"/>
      <c r="Q2597" s="11"/>
    </row>
    <row r="2598" spans="1:17" ht="12.75" x14ac:dyDescent="0.2">
      <c r="A2598" s="5"/>
      <c r="B2598" s="9"/>
      <c r="C2598" s="9"/>
      <c r="P2598" s="11"/>
      <c r="Q2598" s="11"/>
    </row>
    <row r="2599" spans="1:17" ht="12.75" x14ac:dyDescent="0.2">
      <c r="A2599" s="5"/>
      <c r="B2599" s="9"/>
      <c r="C2599" s="9"/>
      <c r="P2599" s="11"/>
      <c r="Q2599" s="11"/>
    </row>
    <row r="2600" spans="1:17" ht="12.75" x14ac:dyDescent="0.2">
      <c r="A2600" s="5"/>
      <c r="B2600" s="9"/>
      <c r="C2600" s="9"/>
      <c r="P2600" s="11"/>
      <c r="Q2600" s="11"/>
    </row>
    <row r="2601" spans="1:17" ht="12.75" x14ac:dyDescent="0.2">
      <c r="A2601" s="5"/>
      <c r="B2601" s="9"/>
      <c r="C2601" s="9"/>
      <c r="P2601" s="11"/>
      <c r="Q2601" s="11"/>
    </row>
    <row r="2602" spans="1:17" ht="12.75" x14ac:dyDescent="0.2">
      <c r="A2602" s="5"/>
      <c r="B2602" s="9"/>
      <c r="C2602" s="9"/>
      <c r="P2602" s="11"/>
      <c r="Q2602" s="11"/>
    </row>
    <row r="2603" spans="1:17" ht="12.75" x14ac:dyDescent="0.2">
      <c r="A2603" s="5"/>
      <c r="B2603" s="9"/>
      <c r="C2603" s="9"/>
      <c r="P2603" s="11"/>
      <c r="Q2603" s="11"/>
    </row>
    <row r="2604" spans="1:17" ht="12.75" x14ac:dyDescent="0.2">
      <c r="A2604" s="5"/>
      <c r="B2604" s="9"/>
      <c r="C2604" s="9"/>
      <c r="P2604" s="11"/>
      <c r="Q2604" s="11"/>
    </row>
    <row r="2605" spans="1:17" ht="12.75" x14ac:dyDescent="0.2">
      <c r="A2605" s="5"/>
      <c r="B2605" s="9"/>
      <c r="C2605" s="9"/>
      <c r="P2605" s="11"/>
      <c r="Q2605" s="11"/>
    </row>
    <row r="2606" spans="1:17" ht="12.75" x14ac:dyDescent="0.2">
      <c r="A2606" s="5"/>
      <c r="B2606" s="9"/>
      <c r="C2606" s="9"/>
      <c r="P2606" s="11"/>
      <c r="Q2606" s="11"/>
    </row>
    <row r="2607" spans="1:17" ht="12.75" x14ac:dyDescent="0.2">
      <c r="A2607" s="5"/>
      <c r="B2607" s="9"/>
      <c r="C2607" s="9"/>
      <c r="P2607" s="11"/>
      <c r="Q2607" s="11"/>
    </row>
    <row r="2608" spans="1:17" ht="12.75" x14ac:dyDescent="0.2">
      <c r="A2608" s="5"/>
      <c r="B2608" s="9"/>
      <c r="C2608" s="9"/>
      <c r="P2608" s="11"/>
      <c r="Q2608" s="11"/>
    </row>
    <row r="2609" spans="1:17" ht="12.75" x14ac:dyDescent="0.2">
      <c r="A2609" s="5"/>
      <c r="B2609" s="9"/>
      <c r="C2609" s="9"/>
      <c r="P2609" s="11"/>
      <c r="Q2609" s="11"/>
    </row>
    <row r="2610" spans="1:17" ht="12.75" x14ac:dyDescent="0.2">
      <c r="A2610" s="5"/>
      <c r="B2610" s="9"/>
      <c r="C2610" s="9"/>
      <c r="P2610" s="11"/>
      <c r="Q2610" s="11"/>
    </row>
    <row r="2611" spans="1:17" ht="12.75" x14ac:dyDescent="0.2">
      <c r="A2611" s="5"/>
      <c r="B2611" s="9"/>
      <c r="C2611" s="9"/>
      <c r="P2611" s="11"/>
      <c r="Q2611" s="11"/>
    </row>
    <row r="2612" spans="1:17" ht="12.75" x14ac:dyDescent="0.2">
      <c r="A2612" s="5"/>
      <c r="B2612" s="9"/>
      <c r="C2612" s="9"/>
      <c r="P2612" s="11"/>
      <c r="Q2612" s="11"/>
    </row>
    <row r="2613" spans="1:17" ht="12.75" x14ac:dyDescent="0.2">
      <c r="A2613" s="5"/>
      <c r="B2613" s="9"/>
      <c r="C2613" s="9"/>
      <c r="P2613" s="11"/>
      <c r="Q2613" s="11"/>
    </row>
    <row r="2614" spans="1:17" ht="12.75" x14ac:dyDescent="0.2">
      <c r="A2614" s="5"/>
      <c r="B2614" s="9"/>
      <c r="C2614" s="9"/>
      <c r="P2614" s="11"/>
      <c r="Q2614" s="11"/>
    </row>
    <row r="2615" spans="1:17" ht="12.75" x14ac:dyDescent="0.2">
      <c r="A2615" s="5"/>
      <c r="B2615" s="9"/>
      <c r="C2615" s="9"/>
      <c r="P2615" s="11"/>
      <c r="Q2615" s="11"/>
    </row>
    <row r="2616" spans="1:17" ht="12.75" x14ac:dyDescent="0.2">
      <c r="A2616" s="5"/>
      <c r="B2616" s="9"/>
      <c r="C2616" s="9"/>
      <c r="P2616" s="11"/>
      <c r="Q2616" s="11"/>
    </row>
    <row r="2617" spans="1:17" ht="12.75" x14ac:dyDescent="0.2">
      <c r="A2617" s="5"/>
      <c r="B2617" s="9"/>
      <c r="C2617" s="9"/>
      <c r="P2617" s="11"/>
      <c r="Q2617" s="11"/>
    </row>
    <row r="2618" spans="1:17" ht="12.75" x14ac:dyDescent="0.2">
      <c r="A2618" s="5"/>
      <c r="B2618" s="9"/>
      <c r="C2618" s="9"/>
      <c r="P2618" s="11"/>
      <c r="Q2618" s="11"/>
    </row>
    <row r="2619" spans="1:17" ht="12.75" x14ac:dyDescent="0.2">
      <c r="A2619" s="5"/>
      <c r="B2619" s="9"/>
      <c r="C2619" s="9"/>
      <c r="P2619" s="11"/>
      <c r="Q2619" s="11"/>
    </row>
    <row r="2620" spans="1:17" ht="12.75" x14ac:dyDescent="0.2">
      <c r="A2620" s="5"/>
      <c r="B2620" s="9"/>
      <c r="C2620" s="9"/>
      <c r="P2620" s="11"/>
      <c r="Q2620" s="11"/>
    </row>
    <row r="2621" spans="1:17" ht="12.75" x14ac:dyDescent="0.2">
      <c r="A2621" s="5"/>
      <c r="B2621" s="9"/>
      <c r="C2621" s="9"/>
      <c r="P2621" s="11"/>
      <c r="Q2621" s="11"/>
    </row>
    <row r="2622" spans="1:17" ht="12.75" x14ac:dyDescent="0.2">
      <c r="A2622" s="5"/>
      <c r="B2622" s="9"/>
      <c r="C2622" s="9"/>
      <c r="P2622" s="11"/>
      <c r="Q2622" s="11"/>
    </row>
    <row r="2623" spans="1:17" ht="12.75" x14ac:dyDescent="0.2">
      <c r="A2623" s="5"/>
      <c r="B2623" s="9"/>
      <c r="C2623" s="9"/>
      <c r="P2623" s="11"/>
      <c r="Q2623" s="11"/>
    </row>
    <row r="2624" spans="1:17" ht="12.75" x14ac:dyDescent="0.2">
      <c r="A2624" s="5"/>
      <c r="B2624" s="9"/>
      <c r="C2624" s="9"/>
      <c r="P2624" s="11"/>
      <c r="Q2624" s="11"/>
    </row>
    <row r="2625" spans="1:17" ht="12.75" x14ac:dyDescent="0.2">
      <c r="A2625" s="5"/>
      <c r="B2625" s="9"/>
      <c r="C2625" s="9"/>
      <c r="P2625" s="11"/>
      <c r="Q2625" s="11"/>
    </row>
    <row r="2626" spans="1:17" ht="12.75" x14ac:dyDescent="0.2">
      <c r="A2626" s="5"/>
      <c r="B2626" s="9"/>
      <c r="C2626" s="9"/>
      <c r="P2626" s="11"/>
      <c r="Q2626" s="11"/>
    </row>
    <row r="2627" spans="1:17" ht="12.75" x14ac:dyDescent="0.2">
      <c r="A2627" s="5"/>
      <c r="B2627" s="9"/>
      <c r="C2627" s="9"/>
      <c r="P2627" s="11"/>
      <c r="Q2627" s="11"/>
    </row>
    <row r="2628" spans="1:17" ht="12.75" x14ac:dyDescent="0.2">
      <c r="A2628" s="5"/>
      <c r="B2628" s="9"/>
      <c r="C2628" s="9"/>
      <c r="P2628" s="11"/>
      <c r="Q2628" s="11"/>
    </row>
    <row r="2629" spans="1:17" ht="12.75" x14ac:dyDescent="0.2">
      <c r="A2629" s="5"/>
      <c r="B2629" s="9"/>
      <c r="C2629" s="9"/>
      <c r="P2629" s="11"/>
      <c r="Q2629" s="11"/>
    </row>
    <row r="2630" spans="1:17" ht="12.75" x14ac:dyDescent="0.2">
      <c r="A2630" s="5"/>
      <c r="B2630" s="9"/>
      <c r="C2630" s="9"/>
      <c r="P2630" s="11"/>
      <c r="Q2630" s="11"/>
    </row>
    <row r="2631" spans="1:17" ht="12.75" x14ac:dyDescent="0.2">
      <c r="A2631" s="5"/>
      <c r="B2631" s="9"/>
      <c r="C2631" s="9"/>
      <c r="P2631" s="11"/>
      <c r="Q2631" s="11"/>
    </row>
    <row r="2632" spans="1:17" ht="12.75" x14ac:dyDescent="0.2">
      <c r="A2632" s="5"/>
      <c r="B2632" s="9"/>
      <c r="C2632" s="9"/>
      <c r="P2632" s="11"/>
      <c r="Q2632" s="11"/>
    </row>
    <row r="2633" spans="1:17" ht="12.75" x14ac:dyDescent="0.2">
      <c r="A2633" s="5"/>
      <c r="B2633" s="9"/>
      <c r="C2633" s="9"/>
      <c r="P2633" s="11"/>
      <c r="Q2633" s="11"/>
    </row>
    <row r="2634" spans="1:17" ht="12.75" x14ac:dyDescent="0.2">
      <c r="A2634" s="5"/>
      <c r="B2634" s="9"/>
      <c r="C2634" s="9"/>
      <c r="P2634" s="11"/>
      <c r="Q2634" s="11"/>
    </row>
    <row r="2635" spans="1:17" ht="12.75" x14ac:dyDescent="0.2">
      <c r="A2635" s="5"/>
      <c r="B2635" s="9"/>
      <c r="C2635" s="9"/>
      <c r="P2635" s="11"/>
      <c r="Q2635" s="11"/>
    </row>
    <row r="2636" spans="1:17" ht="12.75" x14ac:dyDescent="0.2">
      <c r="A2636" s="5"/>
      <c r="B2636" s="9"/>
      <c r="C2636" s="9"/>
      <c r="P2636" s="11"/>
      <c r="Q2636" s="11"/>
    </row>
    <row r="2637" spans="1:17" ht="12.75" x14ac:dyDescent="0.2">
      <c r="A2637" s="5"/>
      <c r="B2637" s="9"/>
      <c r="C2637" s="9"/>
      <c r="P2637" s="11"/>
      <c r="Q2637" s="11"/>
    </row>
    <row r="2638" spans="1:17" ht="12.75" x14ac:dyDescent="0.2">
      <c r="A2638" s="5"/>
      <c r="B2638" s="9"/>
      <c r="C2638" s="9"/>
      <c r="P2638" s="11"/>
      <c r="Q2638" s="11"/>
    </row>
    <row r="2639" spans="1:17" ht="12.75" x14ac:dyDescent="0.2">
      <c r="A2639" s="5"/>
      <c r="B2639" s="9"/>
      <c r="C2639" s="9"/>
      <c r="P2639" s="11"/>
      <c r="Q2639" s="11"/>
    </row>
    <row r="2640" spans="1:17" ht="12.75" x14ac:dyDescent="0.2">
      <c r="A2640" s="5"/>
      <c r="B2640" s="9"/>
      <c r="C2640" s="9"/>
      <c r="P2640" s="11"/>
      <c r="Q2640" s="11"/>
    </row>
    <row r="2641" spans="1:17" ht="12.75" x14ac:dyDescent="0.2">
      <c r="A2641" s="5"/>
      <c r="B2641" s="9"/>
      <c r="C2641" s="9"/>
      <c r="P2641" s="11"/>
      <c r="Q2641" s="11"/>
    </row>
    <row r="2642" spans="1:17" ht="12.75" x14ac:dyDescent="0.2">
      <c r="A2642" s="5"/>
      <c r="B2642" s="9"/>
      <c r="C2642" s="9"/>
      <c r="P2642" s="11"/>
      <c r="Q2642" s="11"/>
    </row>
    <row r="2643" spans="1:17" ht="12.75" x14ac:dyDescent="0.2">
      <c r="A2643" s="5"/>
      <c r="B2643" s="9"/>
      <c r="C2643" s="9"/>
      <c r="P2643" s="11"/>
      <c r="Q2643" s="11"/>
    </row>
    <row r="2644" spans="1:17" ht="12.75" x14ac:dyDescent="0.2">
      <c r="A2644" s="5"/>
      <c r="B2644" s="9"/>
      <c r="C2644" s="9"/>
      <c r="P2644" s="11"/>
      <c r="Q2644" s="11"/>
    </row>
    <row r="2645" spans="1:17" ht="12.75" x14ac:dyDescent="0.2">
      <c r="A2645" s="5"/>
      <c r="B2645" s="9"/>
      <c r="C2645" s="9"/>
      <c r="P2645" s="11"/>
      <c r="Q2645" s="11"/>
    </row>
    <row r="2646" spans="1:17" ht="12.75" x14ac:dyDescent="0.2">
      <c r="A2646" s="5"/>
      <c r="B2646" s="9"/>
      <c r="C2646" s="9"/>
      <c r="P2646" s="11"/>
      <c r="Q2646" s="11"/>
    </row>
    <row r="2647" spans="1:17" ht="12.75" x14ac:dyDescent="0.2">
      <c r="A2647" s="5"/>
      <c r="B2647" s="9"/>
      <c r="C2647" s="9"/>
      <c r="P2647" s="11"/>
      <c r="Q2647" s="11"/>
    </row>
    <row r="2648" spans="1:17" ht="12.75" x14ac:dyDescent="0.2">
      <c r="A2648" s="5"/>
      <c r="B2648" s="9"/>
      <c r="C2648" s="9"/>
      <c r="P2648" s="11"/>
      <c r="Q2648" s="11"/>
    </row>
    <row r="2649" spans="1:17" ht="12.75" x14ac:dyDescent="0.2">
      <c r="A2649" s="5"/>
      <c r="B2649" s="9"/>
      <c r="C2649" s="9"/>
      <c r="P2649" s="11"/>
      <c r="Q2649" s="11"/>
    </row>
    <row r="2650" spans="1:17" ht="12.75" x14ac:dyDescent="0.2">
      <c r="A2650" s="5"/>
      <c r="B2650" s="9"/>
      <c r="C2650" s="9"/>
      <c r="P2650" s="11"/>
      <c r="Q2650" s="11"/>
    </row>
    <row r="2651" spans="1:17" ht="12.75" x14ac:dyDescent="0.2">
      <c r="A2651" s="5"/>
      <c r="B2651" s="9"/>
      <c r="C2651" s="9"/>
      <c r="P2651" s="11"/>
      <c r="Q2651" s="11"/>
    </row>
    <row r="2652" spans="1:17" ht="12.75" x14ac:dyDescent="0.2">
      <c r="A2652" s="5"/>
      <c r="B2652" s="9"/>
      <c r="C2652" s="9"/>
      <c r="P2652" s="11"/>
      <c r="Q2652" s="11"/>
    </row>
    <row r="2653" spans="1:17" ht="12.75" x14ac:dyDescent="0.2">
      <c r="A2653" s="5"/>
      <c r="B2653" s="9"/>
      <c r="C2653" s="9"/>
      <c r="P2653" s="11"/>
      <c r="Q2653" s="11"/>
    </row>
    <row r="2654" spans="1:17" ht="12.75" x14ac:dyDescent="0.2">
      <c r="A2654" s="5"/>
      <c r="B2654" s="9"/>
      <c r="C2654" s="9"/>
      <c r="P2654" s="11"/>
      <c r="Q2654" s="11"/>
    </row>
    <row r="2655" spans="1:17" ht="12.75" x14ac:dyDescent="0.2">
      <c r="A2655" s="5"/>
      <c r="B2655" s="9"/>
      <c r="C2655" s="9"/>
      <c r="P2655" s="11"/>
      <c r="Q2655" s="11"/>
    </row>
    <row r="2656" spans="1:17" ht="12.75" x14ac:dyDescent="0.2">
      <c r="A2656" s="5"/>
      <c r="B2656" s="9"/>
      <c r="C2656" s="9"/>
      <c r="P2656" s="11"/>
      <c r="Q2656" s="11"/>
    </row>
    <row r="2657" spans="1:17" ht="12.75" x14ac:dyDescent="0.2">
      <c r="A2657" s="5"/>
      <c r="B2657" s="9"/>
      <c r="C2657" s="9"/>
      <c r="P2657" s="11"/>
      <c r="Q2657" s="11"/>
    </row>
    <row r="2658" spans="1:17" ht="12.75" x14ac:dyDescent="0.2">
      <c r="A2658" s="5"/>
      <c r="B2658" s="9"/>
      <c r="C2658" s="9"/>
      <c r="P2658" s="11"/>
      <c r="Q2658" s="11"/>
    </row>
    <row r="2659" spans="1:17" ht="12.75" x14ac:dyDescent="0.2">
      <c r="A2659" s="5"/>
      <c r="B2659" s="9"/>
      <c r="C2659" s="9"/>
      <c r="P2659" s="11"/>
      <c r="Q2659" s="11"/>
    </row>
    <row r="2660" spans="1:17" ht="12.75" x14ac:dyDescent="0.2">
      <c r="A2660" s="5"/>
      <c r="B2660" s="9"/>
      <c r="C2660" s="9"/>
      <c r="P2660" s="11"/>
      <c r="Q2660" s="11"/>
    </row>
    <row r="2661" spans="1:17" ht="12.75" x14ac:dyDescent="0.2">
      <c r="A2661" s="5"/>
      <c r="B2661" s="9"/>
      <c r="C2661" s="9"/>
      <c r="P2661" s="11"/>
      <c r="Q2661" s="11"/>
    </row>
    <row r="2662" spans="1:17" ht="12.75" x14ac:dyDescent="0.2">
      <c r="A2662" s="5"/>
      <c r="B2662" s="9"/>
      <c r="C2662" s="9"/>
      <c r="P2662" s="11"/>
      <c r="Q2662" s="11"/>
    </row>
    <row r="2663" spans="1:17" ht="12.75" x14ac:dyDescent="0.2">
      <c r="A2663" s="5"/>
      <c r="B2663" s="9"/>
      <c r="C2663" s="9"/>
      <c r="P2663" s="11"/>
      <c r="Q2663" s="11"/>
    </row>
    <row r="2664" spans="1:17" ht="12.75" x14ac:dyDescent="0.2">
      <c r="A2664" s="5"/>
      <c r="B2664" s="9"/>
      <c r="C2664" s="9"/>
      <c r="P2664" s="11"/>
      <c r="Q2664" s="11"/>
    </row>
    <row r="2665" spans="1:17" ht="12.75" x14ac:dyDescent="0.2">
      <c r="A2665" s="5"/>
      <c r="B2665" s="9"/>
      <c r="C2665" s="9"/>
      <c r="P2665" s="11"/>
      <c r="Q2665" s="11"/>
    </row>
    <row r="2666" spans="1:17" ht="12.75" x14ac:dyDescent="0.2">
      <c r="A2666" s="5"/>
      <c r="B2666" s="9"/>
      <c r="C2666" s="9"/>
      <c r="P2666" s="11"/>
      <c r="Q2666" s="11"/>
    </row>
    <row r="2667" spans="1:17" ht="12.75" x14ac:dyDescent="0.2">
      <c r="A2667" s="5"/>
      <c r="B2667" s="9"/>
      <c r="C2667" s="9"/>
      <c r="P2667" s="11"/>
      <c r="Q2667" s="11"/>
    </row>
    <row r="2668" spans="1:17" ht="12.75" x14ac:dyDescent="0.2">
      <c r="A2668" s="5"/>
      <c r="B2668" s="9"/>
      <c r="C2668" s="9"/>
      <c r="P2668" s="11"/>
      <c r="Q2668" s="11"/>
    </row>
    <row r="2669" spans="1:17" ht="12.75" x14ac:dyDescent="0.2">
      <c r="A2669" s="5"/>
      <c r="B2669" s="9"/>
      <c r="C2669" s="9"/>
      <c r="P2669" s="11"/>
      <c r="Q2669" s="11"/>
    </row>
    <row r="2670" spans="1:17" ht="12.75" x14ac:dyDescent="0.2">
      <c r="A2670" s="5"/>
      <c r="B2670" s="9"/>
      <c r="C2670" s="9"/>
      <c r="P2670" s="11"/>
      <c r="Q2670" s="11"/>
    </row>
    <row r="2671" spans="1:17" ht="12.75" x14ac:dyDescent="0.2">
      <c r="A2671" s="5"/>
      <c r="B2671" s="9"/>
      <c r="C2671" s="9"/>
      <c r="P2671" s="11"/>
      <c r="Q2671" s="11"/>
    </row>
    <row r="2672" spans="1:17" ht="12.75" x14ac:dyDescent="0.2">
      <c r="A2672" s="5"/>
      <c r="B2672" s="9"/>
      <c r="C2672" s="9"/>
      <c r="P2672" s="11"/>
      <c r="Q2672" s="11"/>
    </row>
    <row r="2673" spans="1:17" ht="12.75" x14ac:dyDescent="0.2">
      <c r="A2673" s="5"/>
      <c r="B2673" s="9"/>
      <c r="C2673" s="9"/>
      <c r="P2673" s="11"/>
      <c r="Q2673" s="11"/>
    </row>
    <row r="2674" spans="1:17" ht="12.75" x14ac:dyDescent="0.2">
      <c r="A2674" s="5"/>
      <c r="B2674" s="9"/>
      <c r="C2674" s="9"/>
      <c r="P2674" s="11"/>
      <c r="Q2674" s="11"/>
    </row>
    <row r="2675" spans="1:17" ht="12.75" x14ac:dyDescent="0.2">
      <c r="A2675" s="5"/>
      <c r="B2675" s="9"/>
      <c r="C2675" s="9"/>
      <c r="P2675" s="11"/>
      <c r="Q2675" s="11"/>
    </row>
    <row r="2676" spans="1:17" ht="12.75" x14ac:dyDescent="0.2">
      <c r="A2676" s="5"/>
      <c r="B2676" s="9"/>
      <c r="C2676" s="9"/>
      <c r="P2676" s="11"/>
      <c r="Q2676" s="11"/>
    </row>
    <row r="2677" spans="1:17" ht="12.75" x14ac:dyDescent="0.2">
      <c r="A2677" s="5"/>
      <c r="B2677" s="9"/>
      <c r="C2677" s="9"/>
      <c r="P2677" s="11"/>
      <c r="Q2677" s="11"/>
    </row>
    <row r="2678" spans="1:17" ht="12.75" x14ac:dyDescent="0.2">
      <c r="A2678" s="5"/>
      <c r="B2678" s="9"/>
      <c r="C2678" s="9"/>
      <c r="P2678" s="11"/>
      <c r="Q2678" s="11"/>
    </row>
    <row r="2679" spans="1:17" ht="12.75" x14ac:dyDescent="0.2">
      <c r="A2679" s="5"/>
      <c r="B2679" s="9"/>
      <c r="C2679" s="9"/>
      <c r="P2679" s="11"/>
      <c r="Q2679" s="11"/>
    </row>
    <row r="2680" spans="1:17" ht="12.75" x14ac:dyDescent="0.2">
      <c r="A2680" s="5"/>
      <c r="B2680" s="9"/>
      <c r="C2680" s="9"/>
      <c r="P2680" s="11"/>
      <c r="Q2680" s="11"/>
    </row>
    <row r="2681" spans="1:17" ht="12.75" x14ac:dyDescent="0.2">
      <c r="A2681" s="5"/>
      <c r="B2681" s="9"/>
      <c r="C2681" s="9"/>
      <c r="P2681" s="11"/>
      <c r="Q2681" s="11"/>
    </row>
    <row r="2682" spans="1:17" ht="12.75" x14ac:dyDescent="0.2">
      <c r="A2682" s="5"/>
      <c r="B2682" s="9"/>
      <c r="C2682" s="9"/>
      <c r="P2682" s="11"/>
      <c r="Q2682" s="11"/>
    </row>
    <row r="2683" spans="1:17" ht="12.75" x14ac:dyDescent="0.2">
      <c r="A2683" s="5"/>
      <c r="B2683" s="9"/>
      <c r="C2683" s="9"/>
      <c r="P2683" s="11"/>
      <c r="Q2683" s="11"/>
    </row>
    <row r="2684" spans="1:17" ht="12.75" x14ac:dyDescent="0.2">
      <c r="A2684" s="5"/>
      <c r="B2684" s="9"/>
      <c r="C2684" s="9"/>
      <c r="P2684" s="11"/>
      <c r="Q2684" s="11"/>
    </row>
    <row r="2685" spans="1:17" ht="12.75" x14ac:dyDescent="0.2">
      <c r="A2685" s="5"/>
      <c r="B2685" s="9"/>
      <c r="C2685" s="9"/>
      <c r="P2685" s="11"/>
      <c r="Q2685" s="11"/>
    </row>
    <row r="2686" spans="1:17" ht="12.75" x14ac:dyDescent="0.2">
      <c r="A2686" s="5"/>
      <c r="B2686" s="9"/>
      <c r="C2686" s="9"/>
      <c r="P2686" s="11"/>
      <c r="Q2686" s="11"/>
    </row>
    <row r="2687" spans="1:17" ht="12.75" x14ac:dyDescent="0.2">
      <c r="A2687" s="5"/>
      <c r="B2687" s="9"/>
      <c r="C2687" s="9"/>
      <c r="P2687" s="11"/>
      <c r="Q2687" s="11"/>
    </row>
    <row r="2688" spans="1:17" ht="12.75" x14ac:dyDescent="0.2">
      <c r="A2688" s="5"/>
      <c r="B2688" s="9"/>
      <c r="C2688" s="9"/>
      <c r="P2688" s="11"/>
      <c r="Q2688" s="11"/>
    </row>
    <row r="2689" spans="1:17" ht="12.75" x14ac:dyDescent="0.2">
      <c r="A2689" s="5"/>
      <c r="B2689" s="9"/>
      <c r="C2689" s="9"/>
      <c r="P2689" s="11"/>
      <c r="Q2689" s="11"/>
    </row>
    <row r="2690" spans="1:17" ht="12.75" x14ac:dyDescent="0.2">
      <c r="A2690" s="5"/>
      <c r="B2690" s="9"/>
      <c r="C2690" s="9"/>
      <c r="P2690" s="11"/>
      <c r="Q2690" s="11"/>
    </row>
    <row r="2691" spans="1:17" ht="12.75" x14ac:dyDescent="0.2">
      <c r="A2691" s="5"/>
      <c r="B2691" s="9"/>
      <c r="C2691" s="9"/>
      <c r="P2691" s="11"/>
      <c r="Q2691" s="11"/>
    </row>
    <row r="2692" spans="1:17" ht="12.75" x14ac:dyDescent="0.2">
      <c r="A2692" s="5"/>
      <c r="B2692" s="9"/>
      <c r="C2692" s="9"/>
      <c r="P2692" s="11"/>
      <c r="Q2692" s="11"/>
    </row>
    <row r="2693" spans="1:17" ht="12.75" x14ac:dyDescent="0.2">
      <c r="A2693" s="5"/>
      <c r="B2693" s="9"/>
      <c r="C2693" s="9"/>
      <c r="P2693" s="11"/>
      <c r="Q2693" s="11"/>
    </row>
    <row r="2694" spans="1:17" ht="12.75" x14ac:dyDescent="0.2">
      <c r="A2694" s="5"/>
      <c r="B2694" s="9"/>
      <c r="C2694" s="9"/>
      <c r="P2694" s="11"/>
      <c r="Q2694" s="11"/>
    </row>
    <row r="2695" spans="1:17" ht="12.75" x14ac:dyDescent="0.2">
      <c r="A2695" s="5"/>
      <c r="B2695" s="9"/>
      <c r="C2695" s="9"/>
      <c r="P2695" s="11"/>
      <c r="Q2695" s="11"/>
    </row>
    <row r="2696" spans="1:17" ht="12.75" x14ac:dyDescent="0.2">
      <c r="A2696" s="5"/>
      <c r="B2696" s="9"/>
      <c r="C2696" s="9"/>
      <c r="P2696" s="11"/>
      <c r="Q2696" s="11"/>
    </row>
    <row r="2697" spans="1:17" ht="12.75" x14ac:dyDescent="0.2">
      <c r="A2697" s="5"/>
      <c r="B2697" s="9"/>
      <c r="C2697" s="9"/>
      <c r="P2697" s="11"/>
      <c r="Q2697" s="11"/>
    </row>
    <row r="2698" spans="1:17" ht="12.75" x14ac:dyDescent="0.2">
      <c r="A2698" s="5"/>
      <c r="B2698" s="9"/>
      <c r="C2698" s="9"/>
      <c r="P2698" s="11"/>
      <c r="Q2698" s="11"/>
    </row>
    <row r="2699" spans="1:17" ht="12.75" x14ac:dyDescent="0.2">
      <c r="A2699" s="5"/>
      <c r="B2699" s="9"/>
      <c r="C2699" s="9"/>
      <c r="P2699" s="11"/>
      <c r="Q2699" s="11"/>
    </row>
    <row r="2700" spans="1:17" ht="12.75" x14ac:dyDescent="0.2">
      <c r="A2700" s="5"/>
      <c r="B2700" s="9"/>
      <c r="C2700" s="9"/>
      <c r="P2700" s="11"/>
      <c r="Q2700" s="11"/>
    </row>
    <row r="2701" spans="1:17" ht="12.75" x14ac:dyDescent="0.2">
      <c r="A2701" s="5"/>
      <c r="B2701" s="9"/>
      <c r="C2701" s="9"/>
      <c r="P2701" s="11"/>
      <c r="Q2701" s="11"/>
    </row>
    <row r="2702" spans="1:17" ht="12.75" x14ac:dyDescent="0.2">
      <c r="A2702" s="5"/>
      <c r="B2702" s="9"/>
      <c r="C2702" s="9"/>
      <c r="P2702" s="11"/>
      <c r="Q2702" s="11"/>
    </row>
    <row r="2703" spans="1:17" ht="12.75" x14ac:dyDescent="0.2">
      <c r="A2703" s="5"/>
      <c r="B2703" s="9"/>
      <c r="C2703" s="9"/>
      <c r="P2703" s="11"/>
      <c r="Q2703" s="11"/>
    </row>
    <row r="2704" spans="1:17" ht="12.75" x14ac:dyDescent="0.2">
      <c r="A2704" s="5"/>
      <c r="B2704" s="9"/>
      <c r="C2704" s="9"/>
      <c r="P2704" s="11"/>
      <c r="Q2704" s="11"/>
    </row>
    <row r="2705" spans="1:17" ht="12.75" x14ac:dyDescent="0.2">
      <c r="A2705" s="5"/>
      <c r="B2705" s="9"/>
      <c r="C2705" s="9"/>
      <c r="P2705" s="11"/>
      <c r="Q2705" s="11"/>
    </row>
    <row r="2706" spans="1:17" ht="12.75" x14ac:dyDescent="0.2">
      <c r="A2706" s="5"/>
      <c r="B2706" s="9"/>
      <c r="C2706" s="9"/>
      <c r="P2706" s="11"/>
      <c r="Q2706" s="11"/>
    </row>
    <row r="2707" spans="1:17" ht="12.75" x14ac:dyDescent="0.2">
      <c r="A2707" s="5"/>
      <c r="B2707" s="9"/>
      <c r="C2707" s="9"/>
      <c r="P2707" s="11"/>
      <c r="Q2707" s="11"/>
    </row>
    <row r="2708" spans="1:17" ht="12.75" x14ac:dyDescent="0.2">
      <c r="A2708" s="5"/>
      <c r="B2708" s="9"/>
      <c r="C2708" s="9"/>
      <c r="P2708" s="11"/>
      <c r="Q2708" s="11"/>
    </row>
    <row r="2709" spans="1:17" ht="12.75" x14ac:dyDescent="0.2">
      <c r="A2709" s="5"/>
      <c r="B2709" s="9"/>
      <c r="C2709" s="9"/>
      <c r="P2709" s="11"/>
      <c r="Q2709" s="11"/>
    </row>
    <row r="2710" spans="1:17" ht="12.75" x14ac:dyDescent="0.2">
      <c r="A2710" s="5"/>
      <c r="B2710" s="9"/>
      <c r="C2710" s="9"/>
      <c r="P2710" s="11"/>
      <c r="Q2710" s="11"/>
    </row>
    <row r="2711" spans="1:17" ht="12.75" x14ac:dyDescent="0.2">
      <c r="A2711" s="5"/>
      <c r="B2711" s="9"/>
      <c r="C2711" s="9"/>
      <c r="P2711" s="11"/>
      <c r="Q2711" s="11"/>
    </row>
    <row r="2712" spans="1:17" ht="12.75" x14ac:dyDescent="0.2">
      <c r="A2712" s="5"/>
      <c r="B2712" s="9"/>
      <c r="C2712" s="9"/>
      <c r="P2712" s="11"/>
      <c r="Q2712" s="11"/>
    </row>
    <row r="2713" spans="1:17" ht="12.75" x14ac:dyDescent="0.2">
      <c r="A2713" s="5"/>
      <c r="B2713" s="9"/>
      <c r="C2713" s="9"/>
      <c r="P2713" s="11"/>
      <c r="Q2713" s="11"/>
    </row>
    <row r="2714" spans="1:17" ht="12.75" x14ac:dyDescent="0.2">
      <c r="A2714" s="5"/>
      <c r="B2714" s="9"/>
      <c r="C2714" s="9"/>
      <c r="P2714" s="11"/>
      <c r="Q2714" s="11"/>
    </row>
    <row r="2715" spans="1:17" ht="12.75" x14ac:dyDescent="0.2">
      <c r="A2715" s="5"/>
      <c r="B2715" s="9"/>
      <c r="C2715" s="9"/>
      <c r="P2715" s="11"/>
      <c r="Q2715" s="11"/>
    </row>
    <row r="2716" spans="1:17" ht="12.75" x14ac:dyDescent="0.2">
      <c r="A2716" s="5"/>
      <c r="B2716" s="9"/>
      <c r="C2716" s="9"/>
      <c r="P2716" s="11"/>
      <c r="Q2716" s="11"/>
    </row>
    <row r="2717" spans="1:17" ht="12.75" x14ac:dyDescent="0.2">
      <c r="A2717" s="5"/>
      <c r="B2717" s="9"/>
      <c r="C2717" s="9"/>
      <c r="P2717" s="11"/>
      <c r="Q2717" s="11"/>
    </row>
    <row r="2718" spans="1:17" ht="12.75" x14ac:dyDescent="0.2">
      <c r="A2718" s="5"/>
      <c r="B2718" s="9"/>
      <c r="C2718" s="9"/>
      <c r="P2718" s="11"/>
      <c r="Q2718" s="11"/>
    </row>
    <row r="2719" spans="1:17" ht="12.75" x14ac:dyDescent="0.2">
      <c r="A2719" s="5"/>
      <c r="B2719" s="9"/>
      <c r="C2719" s="9"/>
      <c r="P2719" s="11"/>
      <c r="Q2719" s="11"/>
    </row>
    <row r="2720" spans="1:17" ht="12.75" x14ac:dyDescent="0.2">
      <c r="A2720" s="5"/>
      <c r="B2720" s="9"/>
      <c r="C2720" s="9"/>
      <c r="P2720" s="11"/>
      <c r="Q2720" s="11"/>
    </row>
    <row r="2721" spans="1:17" ht="12.75" x14ac:dyDescent="0.2">
      <c r="A2721" s="5"/>
      <c r="B2721" s="9"/>
      <c r="C2721" s="9"/>
      <c r="P2721" s="11"/>
      <c r="Q2721" s="11"/>
    </row>
    <row r="2722" spans="1:17" ht="12.75" x14ac:dyDescent="0.2">
      <c r="A2722" s="5"/>
      <c r="B2722" s="9"/>
      <c r="C2722" s="9"/>
      <c r="P2722" s="11"/>
      <c r="Q2722" s="11"/>
    </row>
    <row r="2723" spans="1:17" ht="12.75" x14ac:dyDescent="0.2">
      <c r="A2723" s="5"/>
      <c r="B2723" s="9"/>
      <c r="C2723" s="9"/>
      <c r="P2723" s="11"/>
      <c r="Q2723" s="11"/>
    </row>
    <row r="2724" spans="1:17" ht="12.75" x14ac:dyDescent="0.2">
      <c r="A2724" s="5"/>
      <c r="B2724" s="9"/>
      <c r="C2724" s="9"/>
      <c r="P2724" s="11"/>
      <c r="Q2724" s="11"/>
    </row>
    <row r="2725" spans="1:17" ht="12.75" x14ac:dyDescent="0.2">
      <c r="A2725" s="5"/>
      <c r="B2725" s="9"/>
      <c r="C2725" s="9"/>
      <c r="P2725" s="11"/>
      <c r="Q2725" s="11"/>
    </row>
    <row r="2726" spans="1:17" ht="12.75" x14ac:dyDescent="0.2">
      <c r="A2726" s="5"/>
      <c r="B2726" s="9"/>
      <c r="C2726" s="9"/>
      <c r="P2726" s="11"/>
      <c r="Q2726" s="11"/>
    </row>
    <row r="2727" spans="1:17" ht="12.75" x14ac:dyDescent="0.2">
      <c r="A2727" s="5"/>
      <c r="B2727" s="9"/>
      <c r="C2727" s="9"/>
      <c r="P2727" s="11"/>
      <c r="Q2727" s="11"/>
    </row>
    <row r="2728" spans="1:17" ht="12.75" x14ac:dyDescent="0.2">
      <c r="A2728" s="5"/>
      <c r="B2728" s="9"/>
      <c r="C2728" s="9"/>
      <c r="P2728" s="11"/>
      <c r="Q2728" s="11"/>
    </row>
    <row r="2729" spans="1:17" ht="12.75" x14ac:dyDescent="0.2">
      <c r="A2729" s="5"/>
      <c r="B2729" s="9"/>
      <c r="C2729" s="9"/>
      <c r="P2729" s="11"/>
      <c r="Q2729" s="11"/>
    </row>
    <row r="2730" spans="1:17" ht="12.75" x14ac:dyDescent="0.2">
      <c r="A2730" s="5"/>
      <c r="B2730" s="9"/>
      <c r="C2730" s="9"/>
      <c r="P2730" s="11"/>
      <c r="Q2730" s="11"/>
    </row>
    <row r="2731" spans="1:17" ht="12.75" x14ac:dyDescent="0.2">
      <c r="A2731" s="5"/>
      <c r="B2731" s="9"/>
      <c r="C2731" s="9"/>
      <c r="P2731" s="11"/>
      <c r="Q2731" s="11"/>
    </row>
    <row r="2732" spans="1:17" ht="12.75" x14ac:dyDescent="0.2">
      <c r="A2732" s="5"/>
      <c r="B2732" s="9"/>
      <c r="C2732" s="9"/>
      <c r="P2732" s="11"/>
      <c r="Q2732" s="11"/>
    </row>
    <row r="2733" spans="1:17" ht="12.75" x14ac:dyDescent="0.2">
      <c r="A2733" s="5"/>
      <c r="B2733" s="9"/>
      <c r="C2733" s="9"/>
      <c r="P2733" s="11"/>
      <c r="Q2733" s="11"/>
    </row>
    <row r="2734" spans="1:17" ht="12.75" x14ac:dyDescent="0.2">
      <c r="A2734" s="5"/>
      <c r="B2734" s="9"/>
      <c r="C2734" s="9"/>
      <c r="P2734" s="11"/>
      <c r="Q2734" s="11"/>
    </row>
    <row r="2735" spans="1:17" ht="12.75" x14ac:dyDescent="0.2">
      <c r="A2735" s="5"/>
      <c r="B2735" s="9"/>
      <c r="C2735" s="9"/>
      <c r="P2735" s="11"/>
      <c r="Q2735" s="11"/>
    </row>
    <row r="2736" spans="1:17" ht="12.75" x14ac:dyDescent="0.2">
      <c r="A2736" s="5"/>
      <c r="B2736" s="9"/>
      <c r="C2736" s="9"/>
      <c r="P2736" s="11"/>
      <c r="Q2736" s="11"/>
    </row>
    <row r="2737" spans="1:17" ht="12.75" x14ac:dyDescent="0.2">
      <c r="A2737" s="5"/>
      <c r="B2737" s="9"/>
      <c r="C2737" s="9"/>
      <c r="P2737" s="11"/>
      <c r="Q2737" s="11"/>
    </row>
    <row r="2738" spans="1:17" ht="12.75" x14ac:dyDescent="0.2">
      <c r="A2738" s="5"/>
      <c r="B2738" s="9"/>
      <c r="C2738" s="9"/>
      <c r="P2738" s="11"/>
      <c r="Q2738" s="11"/>
    </row>
    <row r="2739" spans="1:17" ht="12.75" x14ac:dyDescent="0.2">
      <c r="A2739" s="5"/>
      <c r="B2739" s="9"/>
      <c r="C2739" s="9"/>
      <c r="P2739" s="11"/>
      <c r="Q2739" s="11"/>
    </row>
    <row r="2740" spans="1:17" ht="12.75" x14ac:dyDescent="0.2">
      <c r="A2740" s="5"/>
      <c r="B2740" s="9"/>
      <c r="C2740" s="9"/>
      <c r="P2740" s="11"/>
      <c r="Q2740" s="11"/>
    </row>
    <row r="2741" spans="1:17" ht="12.75" x14ac:dyDescent="0.2">
      <c r="A2741" s="5"/>
      <c r="B2741" s="9"/>
      <c r="C2741" s="9"/>
      <c r="P2741" s="11"/>
      <c r="Q2741" s="11"/>
    </row>
    <row r="2742" spans="1:17" ht="12.75" x14ac:dyDescent="0.2">
      <c r="A2742" s="5"/>
      <c r="B2742" s="9"/>
      <c r="C2742" s="9"/>
      <c r="P2742" s="11"/>
      <c r="Q2742" s="11"/>
    </row>
    <row r="2743" spans="1:17" ht="12.75" x14ac:dyDescent="0.2">
      <c r="A2743" s="5"/>
      <c r="B2743" s="9"/>
      <c r="C2743" s="9"/>
      <c r="P2743" s="11"/>
      <c r="Q2743" s="11"/>
    </row>
    <row r="2744" spans="1:17" ht="12.75" x14ac:dyDescent="0.2">
      <c r="A2744" s="5"/>
      <c r="B2744" s="9"/>
      <c r="C2744" s="9"/>
      <c r="P2744" s="11"/>
      <c r="Q2744" s="11"/>
    </row>
    <row r="2745" spans="1:17" ht="12.75" x14ac:dyDescent="0.2">
      <c r="A2745" s="5"/>
      <c r="B2745" s="9"/>
      <c r="C2745" s="9"/>
      <c r="P2745" s="11"/>
      <c r="Q2745" s="11"/>
    </row>
    <row r="2746" spans="1:17" ht="12.75" x14ac:dyDescent="0.2">
      <c r="A2746" s="5"/>
      <c r="B2746" s="9"/>
      <c r="C2746" s="9"/>
      <c r="P2746" s="11"/>
      <c r="Q2746" s="11"/>
    </row>
    <row r="2747" spans="1:17" ht="12.75" x14ac:dyDescent="0.2">
      <c r="A2747" s="5"/>
      <c r="B2747" s="9"/>
      <c r="C2747" s="9"/>
      <c r="P2747" s="11"/>
      <c r="Q2747" s="11"/>
    </row>
    <row r="2748" spans="1:17" ht="12.75" x14ac:dyDescent="0.2">
      <c r="A2748" s="5"/>
      <c r="B2748" s="9"/>
      <c r="C2748" s="9"/>
      <c r="P2748" s="11"/>
      <c r="Q2748" s="11"/>
    </row>
    <row r="2749" spans="1:17" ht="12.75" x14ac:dyDescent="0.2">
      <c r="A2749" s="5"/>
      <c r="B2749" s="9"/>
      <c r="C2749" s="9"/>
      <c r="P2749" s="11"/>
      <c r="Q2749" s="11"/>
    </row>
    <row r="2750" spans="1:17" ht="12.75" x14ac:dyDescent="0.2">
      <c r="A2750" s="5"/>
      <c r="B2750" s="9"/>
      <c r="C2750" s="9"/>
      <c r="P2750" s="11"/>
      <c r="Q2750" s="11"/>
    </row>
    <row r="2751" spans="1:17" ht="12.75" x14ac:dyDescent="0.2">
      <c r="A2751" s="5"/>
      <c r="B2751" s="9"/>
      <c r="C2751" s="9"/>
      <c r="P2751" s="11"/>
      <c r="Q2751" s="11"/>
    </row>
    <row r="2752" spans="1:17" ht="12.75" x14ac:dyDescent="0.2">
      <c r="A2752" s="5"/>
      <c r="B2752" s="9"/>
      <c r="C2752" s="9"/>
      <c r="P2752" s="11"/>
      <c r="Q2752" s="11"/>
    </row>
    <row r="2753" spans="1:17" ht="12.75" x14ac:dyDescent="0.2">
      <c r="A2753" s="5"/>
      <c r="B2753" s="9"/>
      <c r="C2753" s="9"/>
      <c r="P2753" s="11"/>
      <c r="Q2753" s="11"/>
    </row>
    <row r="2754" spans="1:17" ht="12.75" x14ac:dyDescent="0.2">
      <c r="A2754" s="5"/>
      <c r="B2754" s="9"/>
      <c r="C2754" s="9"/>
      <c r="P2754" s="11"/>
      <c r="Q2754" s="11"/>
    </row>
    <row r="2755" spans="1:17" ht="12.75" x14ac:dyDescent="0.2">
      <c r="A2755" s="5"/>
      <c r="B2755" s="9"/>
      <c r="C2755" s="9"/>
      <c r="P2755" s="11"/>
      <c r="Q2755" s="11"/>
    </row>
    <row r="2756" spans="1:17" ht="12.75" x14ac:dyDescent="0.2">
      <c r="A2756" s="5"/>
      <c r="B2756" s="9"/>
      <c r="C2756" s="9"/>
      <c r="P2756" s="11"/>
      <c r="Q2756" s="11"/>
    </row>
    <row r="2757" spans="1:17" ht="12.75" x14ac:dyDescent="0.2">
      <c r="A2757" s="5"/>
      <c r="B2757" s="9"/>
      <c r="C2757" s="9"/>
      <c r="P2757" s="11"/>
      <c r="Q2757" s="11"/>
    </row>
    <row r="2758" spans="1:17" ht="12.75" x14ac:dyDescent="0.2">
      <c r="A2758" s="5"/>
      <c r="B2758" s="9"/>
      <c r="C2758" s="9"/>
      <c r="P2758" s="11"/>
      <c r="Q2758" s="11"/>
    </row>
    <row r="2759" spans="1:17" ht="12.75" x14ac:dyDescent="0.2">
      <c r="A2759" s="5"/>
      <c r="B2759" s="9"/>
      <c r="C2759" s="9"/>
      <c r="P2759" s="11"/>
      <c r="Q2759" s="11"/>
    </row>
    <row r="2760" spans="1:17" ht="12.75" x14ac:dyDescent="0.2">
      <c r="A2760" s="5"/>
      <c r="B2760" s="9"/>
      <c r="C2760" s="9"/>
      <c r="P2760" s="11"/>
      <c r="Q2760" s="11"/>
    </row>
    <row r="2761" spans="1:17" ht="12.75" x14ac:dyDescent="0.2">
      <c r="A2761" s="5"/>
      <c r="B2761" s="9"/>
      <c r="C2761" s="9"/>
      <c r="P2761" s="11"/>
      <c r="Q2761" s="11"/>
    </row>
    <row r="2762" spans="1:17" ht="12.75" x14ac:dyDescent="0.2">
      <c r="A2762" s="5"/>
      <c r="B2762" s="9"/>
      <c r="C2762" s="9"/>
      <c r="P2762" s="11"/>
      <c r="Q2762" s="11"/>
    </row>
    <row r="2763" spans="1:17" ht="12.75" x14ac:dyDescent="0.2">
      <c r="A2763" s="5"/>
      <c r="B2763" s="9"/>
      <c r="C2763" s="9"/>
      <c r="P2763" s="11"/>
      <c r="Q2763" s="11"/>
    </row>
    <row r="2764" spans="1:17" ht="12.75" x14ac:dyDescent="0.2">
      <c r="A2764" s="5"/>
      <c r="B2764" s="9"/>
      <c r="C2764" s="9"/>
      <c r="P2764" s="11"/>
      <c r="Q2764" s="11"/>
    </row>
    <row r="2765" spans="1:17" ht="12.75" x14ac:dyDescent="0.2">
      <c r="A2765" s="5"/>
      <c r="B2765" s="9"/>
      <c r="C2765" s="9"/>
      <c r="P2765" s="11"/>
      <c r="Q2765" s="11"/>
    </row>
    <row r="2766" spans="1:17" ht="12.75" x14ac:dyDescent="0.2">
      <c r="A2766" s="5"/>
      <c r="B2766" s="9"/>
      <c r="C2766" s="9"/>
      <c r="P2766" s="11"/>
      <c r="Q2766" s="11"/>
    </row>
    <row r="2767" spans="1:17" ht="12.75" x14ac:dyDescent="0.2">
      <c r="A2767" s="5"/>
      <c r="B2767" s="9"/>
      <c r="C2767" s="9"/>
      <c r="P2767" s="11"/>
      <c r="Q2767" s="11"/>
    </row>
    <row r="2768" spans="1:17" ht="12.75" x14ac:dyDescent="0.2">
      <c r="A2768" s="5"/>
      <c r="B2768" s="9"/>
      <c r="C2768" s="9"/>
      <c r="P2768" s="11"/>
      <c r="Q2768" s="11"/>
    </row>
    <row r="2769" spans="1:17" ht="12.75" x14ac:dyDescent="0.2">
      <c r="A2769" s="5"/>
      <c r="B2769" s="9"/>
      <c r="C2769" s="9"/>
      <c r="P2769" s="11"/>
      <c r="Q2769" s="11"/>
    </row>
    <row r="2770" spans="1:17" ht="12.75" x14ac:dyDescent="0.2">
      <c r="A2770" s="5"/>
      <c r="B2770" s="9"/>
      <c r="C2770" s="9"/>
      <c r="P2770" s="11"/>
      <c r="Q2770" s="11"/>
    </row>
    <row r="2771" spans="1:17" ht="12.75" x14ac:dyDescent="0.2">
      <c r="A2771" s="5"/>
      <c r="B2771" s="9"/>
      <c r="C2771" s="9"/>
      <c r="P2771" s="11"/>
      <c r="Q2771" s="11"/>
    </row>
    <row r="2772" spans="1:17" ht="12.75" x14ac:dyDescent="0.2">
      <c r="A2772" s="5"/>
      <c r="B2772" s="9"/>
      <c r="C2772" s="9"/>
      <c r="P2772" s="11"/>
      <c r="Q2772" s="11"/>
    </row>
    <row r="2773" spans="1:17" ht="12.75" x14ac:dyDescent="0.2">
      <c r="A2773" s="5"/>
      <c r="B2773" s="9"/>
      <c r="C2773" s="9"/>
      <c r="P2773" s="11"/>
      <c r="Q2773" s="11"/>
    </row>
    <row r="2774" spans="1:17" ht="12.75" x14ac:dyDescent="0.2">
      <c r="A2774" s="5"/>
      <c r="B2774" s="9"/>
      <c r="C2774" s="9"/>
      <c r="P2774" s="11"/>
      <c r="Q2774" s="11"/>
    </row>
    <row r="2775" spans="1:17" ht="12.75" x14ac:dyDescent="0.2">
      <c r="A2775" s="5"/>
      <c r="B2775" s="9"/>
      <c r="C2775" s="9"/>
      <c r="P2775" s="11"/>
      <c r="Q2775" s="11"/>
    </row>
    <row r="2776" spans="1:17" ht="12.75" x14ac:dyDescent="0.2">
      <c r="A2776" s="5"/>
      <c r="B2776" s="9"/>
      <c r="C2776" s="9"/>
      <c r="P2776" s="11"/>
      <c r="Q2776" s="11"/>
    </row>
    <row r="2777" spans="1:17" ht="12.75" x14ac:dyDescent="0.2">
      <c r="A2777" s="5"/>
      <c r="B2777" s="9"/>
      <c r="C2777" s="9"/>
      <c r="P2777" s="11"/>
      <c r="Q2777" s="11"/>
    </row>
    <row r="2778" spans="1:17" ht="12.75" x14ac:dyDescent="0.2">
      <c r="A2778" s="5"/>
      <c r="B2778" s="9"/>
      <c r="C2778" s="9"/>
      <c r="P2778" s="11"/>
      <c r="Q2778" s="11"/>
    </row>
    <row r="2779" spans="1:17" ht="12.75" x14ac:dyDescent="0.2">
      <c r="A2779" s="5"/>
      <c r="B2779" s="9"/>
      <c r="C2779" s="9"/>
      <c r="P2779" s="11"/>
      <c r="Q2779" s="11"/>
    </row>
    <row r="2780" spans="1:17" ht="12.75" x14ac:dyDescent="0.2">
      <c r="A2780" s="5"/>
      <c r="B2780" s="9"/>
      <c r="C2780" s="9"/>
      <c r="P2780" s="11"/>
      <c r="Q2780" s="11"/>
    </row>
    <row r="2781" spans="1:17" ht="12.75" x14ac:dyDescent="0.2">
      <c r="A2781" s="5"/>
      <c r="B2781" s="9"/>
      <c r="C2781" s="9"/>
      <c r="P2781" s="11"/>
      <c r="Q2781" s="11"/>
    </row>
    <row r="2782" spans="1:17" ht="12.75" x14ac:dyDescent="0.2">
      <c r="A2782" s="5"/>
      <c r="B2782" s="9"/>
      <c r="C2782" s="9"/>
      <c r="P2782" s="11"/>
      <c r="Q2782" s="11"/>
    </row>
    <row r="2783" spans="1:17" ht="12.75" x14ac:dyDescent="0.2">
      <c r="A2783" s="5"/>
      <c r="B2783" s="9"/>
      <c r="C2783" s="9"/>
      <c r="P2783" s="11"/>
      <c r="Q2783" s="11"/>
    </row>
    <row r="2784" spans="1:17" ht="12.75" x14ac:dyDescent="0.2">
      <c r="A2784" s="5"/>
      <c r="B2784" s="9"/>
      <c r="C2784" s="9"/>
      <c r="P2784" s="11"/>
      <c r="Q2784" s="11"/>
    </row>
    <row r="2785" spans="1:17" ht="12.75" x14ac:dyDescent="0.2">
      <c r="A2785" s="5"/>
      <c r="B2785" s="9"/>
      <c r="C2785" s="9"/>
      <c r="P2785" s="11"/>
      <c r="Q2785" s="11"/>
    </row>
    <row r="2786" spans="1:17" ht="12.75" x14ac:dyDescent="0.2">
      <c r="A2786" s="5"/>
      <c r="B2786" s="9"/>
      <c r="C2786" s="9"/>
      <c r="P2786" s="11"/>
      <c r="Q2786" s="11"/>
    </row>
    <row r="2787" spans="1:17" ht="12.75" x14ac:dyDescent="0.2">
      <c r="A2787" s="5"/>
      <c r="B2787" s="9"/>
      <c r="C2787" s="9"/>
      <c r="P2787" s="11"/>
      <c r="Q2787" s="11"/>
    </row>
    <row r="2788" spans="1:17" ht="12.75" x14ac:dyDescent="0.2">
      <c r="A2788" s="5"/>
      <c r="B2788" s="9"/>
      <c r="C2788" s="9"/>
      <c r="P2788" s="11"/>
      <c r="Q2788" s="11"/>
    </row>
    <row r="2789" spans="1:17" ht="12.75" x14ac:dyDescent="0.2">
      <c r="A2789" s="5"/>
      <c r="B2789" s="9"/>
      <c r="C2789" s="9"/>
      <c r="P2789" s="11"/>
      <c r="Q2789" s="11"/>
    </row>
    <row r="2790" spans="1:17" ht="12.75" x14ac:dyDescent="0.2">
      <c r="A2790" s="5"/>
      <c r="B2790" s="9"/>
      <c r="C2790" s="9"/>
      <c r="P2790" s="11"/>
      <c r="Q2790" s="11"/>
    </row>
    <row r="2791" spans="1:17" ht="12.75" x14ac:dyDescent="0.2">
      <c r="A2791" s="5"/>
      <c r="B2791" s="9"/>
      <c r="C2791" s="9"/>
      <c r="P2791" s="11"/>
      <c r="Q2791" s="11"/>
    </row>
    <row r="2792" spans="1:17" ht="12.75" x14ac:dyDescent="0.2">
      <c r="A2792" s="5"/>
      <c r="B2792" s="9"/>
      <c r="C2792" s="9"/>
      <c r="P2792" s="11"/>
      <c r="Q2792" s="11"/>
    </row>
    <row r="2793" spans="1:17" ht="12.75" x14ac:dyDescent="0.2">
      <c r="A2793" s="5"/>
      <c r="B2793" s="9"/>
      <c r="C2793" s="9"/>
      <c r="P2793" s="11"/>
      <c r="Q2793" s="11"/>
    </row>
    <row r="2794" spans="1:17" ht="12.75" x14ac:dyDescent="0.2">
      <c r="A2794" s="5"/>
      <c r="B2794" s="9"/>
      <c r="C2794" s="9"/>
      <c r="P2794" s="11"/>
      <c r="Q2794" s="11"/>
    </row>
    <row r="2795" spans="1:17" ht="12.75" x14ac:dyDescent="0.2">
      <c r="A2795" s="5"/>
      <c r="B2795" s="9"/>
      <c r="C2795" s="9"/>
      <c r="P2795" s="11"/>
      <c r="Q2795" s="11"/>
    </row>
    <row r="2796" spans="1:17" ht="12.75" x14ac:dyDescent="0.2">
      <c r="A2796" s="5"/>
      <c r="B2796" s="9"/>
      <c r="C2796" s="9"/>
      <c r="P2796" s="11"/>
      <c r="Q2796" s="11"/>
    </row>
    <row r="2797" spans="1:17" ht="12.75" x14ac:dyDescent="0.2">
      <c r="A2797" s="5"/>
      <c r="B2797" s="9"/>
      <c r="C2797" s="9"/>
      <c r="P2797" s="11"/>
      <c r="Q2797" s="11"/>
    </row>
    <row r="2798" spans="1:17" ht="12.75" x14ac:dyDescent="0.2">
      <c r="A2798" s="5"/>
      <c r="B2798" s="9"/>
      <c r="C2798" s="9"/>
      <c r="P2798" s="11"/>
      <c r="Q2798" s="11"/>
    </row>
    <row r="2799" spans="1:17" ht="12.75" x14ac:dyDescent="0.2">
      <c r="A2799" s="5"/>
      <c r="B2799" s="9"/>
      <c r="C2799" s="9"/>
      <c r="P2799" s="11"/>
      <c r="Q2799" s="11"/>
    </row>
    <row r="2800" spans="1:17" ht="12.75" x14ac:dyDescent="0.2">
      <c r="A2800" s="5"/>
      <c r="B2800" s="9"/>
      <c r="C2800" s="9"/>
      <c r="P2800" s="11"/>
      <c r="Q2800" s="11"/>
    </row>
    <row r="2801" spans="1:17" ht="12.75" x14ac:dyDescent="0.2">
      <c r="A2801" s="5"/>
      <c r="B2801" s="9"/>
      <c r="C2801" s="9"/>
      <c r="P2801" s="11"/>
      <c r="Q2801" s="11"/>
    </row>
    <row r="2802" spans="1:17" ht="12.75" x14ac:dyDescent="0.2">
      <c r="A2802" s="5"/>
      <c r="B2802" s="9"/>
      <c r="C2802" s="9"/>
      <c r="P2802" s="11"/>
      <c r="Q2802" s="11"/>
    </row>
    <row r="2803" spans="1:17" ht="12.75" x14ac:dyDescent="0.2">
      <c r="A2803" s="5"/>
      <c r="B2803" s="9"/>
      <c r="C2803" s="9"/>
      <c r="P2803" s="11"/>
      <c r="Q2803" s="11"/>
    </row>
    <row r="2804" spans="1:17" ht="12.75" x14ac:dyDescent="0.2">
      <c r="A2804" s="5"/>
      <c r="B2804" s="9"/>
      <c r="C2804" s="9"/>
      <c r="P2804" s="11"/>
      <c r="Q2804" s="11"/>
    </row>
    <row r="2805" spans="1:17" ht="12.75" x14ac:dyDescent="0.2">
      <c r="A2805" s="5"/>
      <c r="B2805" s="9"/>
      <c r="C2805" s="9"/>
      <c r="P2805" s="11"/>
      <c r="Q2805" s="11"/>
    </row>
    <row r="2806" spans="1:17" ht="12.75" x14ac:dyDescent="0.2">
      <c r="A2806" s="5"/>
      <c r="B2806" s="9"/>
      <c r="C2806" s="9"/>
      <c r="P2806" s="11"/>
      <c r="Q2806" s="11"/>
    </row>
    <row r="2807" spans="1:17" ht="12.75" x14ac:dyDescent="0.2">
      <c r="A2807" s="5"/>
      <c r="B2807" s="9"/>
      <c r="C2807" s="9"/>
      <c r="P2807" s="11"/>
      <c r="Q2807" s="11"/>
    </row>
    <row r="2808" spans="1:17" ht="12.75" x14ac:dyDescent="0.2">
      <c r="A2808" s="5"/>
      <c r="B2808" s="9"/>
      <c r="C2808" s="9"/>
      <c r="P2808" s="11"/>
      <c r="Q2808" s="11"/>
    </row>
    <row r="2809" spans="1:17" ht="12.75" x14ac:dyDescent="0.2">
      <c r="A2809" s="5"/>
      <c r="B2809" s="9"/>
      <c r="C2809" s="9"/>
      <c r="P2809" s="11"/>
      <c r="Q2809" s="11"/>
    </row>
    <row r="2810" spans="1:17" ht="12.75" x14ac:dyDescent="0.2">
      <c r="A2810" s="5"/>
      <c r="B2810" s="9"/>
      <c r="C2810" s="9"/>
      <c r="P2810" s="11"/>
      <c r="Q2810" s="11"/>
    </row>
    <row r="2811" spans="1:17" ht="12.75" x14ac:dyDescent="0.2">
      <c r="A2811" s="5"/>
      <c r="B2811" s="9"/>
      <c r="C2811" s="9"/>
      <c r="P2811" s="11"/>
      <c r="Q2811" s="11"/>
    </row>
    <row r="2812" spans="1:17" ht="12.75" x14ac:dyDescent="0.2">
      <c r="A2812" s="5"/>
      <c r="B2812" s="9"/>
      <c r="C2812" s="9"/>
      <c r="P2812" s="11"/>
      <c r="Q2812" s="11"/>
    </row>
    <row r="2813" spans="1:17" ht="12.75" x14ac:dyDescent="0.2">
      <c r="A2813" s="5"/>
      <c r="B2813" s="9"/>
      <c r="C2813" s="9"/>
      <c r="P2813" s="11"/>
      <c r="Q2813" s="11"/>
    </row>
    <row r="2814" spans="1:17" ht="12.75" x14ac:dyDescent="0.2">
      <c r="A2814" s="5"/>
      <c r="B2814" s="9"/>
      <c r="C2814" s="9"/>
      <c r="P2814" s="11"/>
      <c r="Q2814" s="11"/>
    </row>
    <row r="2815" spans="1:17" ht="12.75" x14ac:dyDescent="0.2">
      <c r="A2815" s="5"/>
      <c r="B2815" s="9"/>
      <c r="C2815" s="9"/>
      <c r="P2815" s="11"/>
      <c r="Q2815" s="11"/>
    </row>
    <row r="2816" spans="1:17" ht="12.75" x14ac:dyDescent="0.2">
      <c r="A2816" s="5"/>
      <c r="B2816" s="9"/>
      <c r="C2816" s="9"/>
      <c r="P2816" s="11"/>
      <c r="Q2816" s="11"/>
    </row>
    <row r="2817" spans="1:17" ht="12.75" x14ac:dyDescent="0.2">
      <c r="A2817" s="5"/>
      <c r="B2817" s="9"/>
      <c r="C2817" s="9"/>
      <c r="P2817" s="11"/>
      <c r="Q2817" s="11"/>
    </row>
    <row r="2818" spans="1:17" ht="12.75" x14ac:dyDescent="0.2">
      <c r="A2818" s="5"/>
      <c r="B2818" s="9"/>
      <c r="C2818" s="9"/>
      <c r="P2818" s="11"/>
      <c r="Q2818" s="11"/>
    </row>
    <row r="2819" spans="1:17" ht="12.75" x14ac:dyDescent="0.2">
      <c r="A2819" s="5"/>
      <c r="B2819" s="9"/>
      <c r="C2819" s="9"/>
      <c r="P2819" s="11"/>
      <c r="Q2819" s="11"/>
    </row>
    <row r="2820" spans="1:17" ht="12.75" x14ac:dyDescent="0.2">
      <c r="A2820" s="5"/>
      <c r="B2820" s="9"/>
      <c r="C2820" s="9"/>
      <c r="P2820" s="11"/>
      <c r="Q2820" s="11"/>
    </row>
    <row r="2821" spans="1:17" ht="12.75" x14ac:dyDescent="0.2">
      <c r="A2821" s="5"/>
      <c r="B2821" s="9"/>
      <c r="C2821" s="9"/>
      <c r="P2821" s="11"/>
      <c r="Q2821" s="11"/>
    </row>
    <row r="2822" spans="1:17" ht="12.75" x14ac:dyDescent="0.2">
      <c r="A2822" s="5"/>
      <c r="B2822" s="9"/>
      <c r="C2822" s="9"/>
      <c r="P2822" s="11"/>
      <c r="Q2822" s="11"/>
    </row>
    <row r="2823" spans="1:17" ht="12.75" x14ac:dyDescent="0.2">
      <c r="A2823" s="5"/>
      <c r="B2823" s="9"/>
      <c r="C2823" s="9"/>
      <c r="P2823" s="11"/>
      <c r="Q2823" s="11"/>
    </row>
    <row r="2824" spans="1:17" ht="12.75" x14ac:dyDescent="0.2">
      <c r="A2824" s="5"/>
      <c r="B2824" s="9"/>
      <c r="C2824" s="9"/>
      <c r="P2824" s="11"/>
      <c r="Q2824" s="11"/>
    </row>
    <row r="2825" spans="1:17" ht="12.75" x14ac:dyDescent="0.2">
      <c r="A2825" s="5"/>
      <c r="B2825" s="9"/>
      <c r="C2825" s="9"/>
      <c r="P2825" s="11"/>
      <c r="Q2825" s="11"/>
    </row>
    <row r="2826" spans="1:17" ht="12.75" x14ac:dyDescent="0.2">
      <c r="A2826" s="5"/>
      <c r="B2826" s="9"/>
      <c r="C2826" s="9"/>
      <c r="P2826" s="11"/>
      <c r="Q2826" s="11"/>
    </row>
    <row r="2827" spans="1:17" ht="12.75" x14ac:dyDescent="0.2">
      <c r="A2827" s="5"/>
      <c r="B2827" s="9"/>
      <c r="C2827" s="9"/>
      <c r="P2827" s="11"/>
      <c r="Q2827" s="11"/>
    </row>
    <row r="2828" spans="1:17" ht="12.75" x14ac:dyDescent="0.2">
      <c r="A2828" s="5"/>
      <c r="B2828" s="9"/>
      <c r="C2828" s="9"/>
      <c r="P2828" s="11"/>
      <c r="Q2828" s="11"/>
    </row>
    <row r="2829" spans="1:17" ht="12.75" x14ac:dyDescent="0.2">
      <c r="A2829" s="5"/>
      <c r="B2829" s="9"/>
      <c r="C2829" s="9"/>
      <c r="P2829" s="11"/>
      <c r="Q2829" s="11"/>
    </row>
    <row r="2830" spans="1:17" ht="12.75" x14ac:dyDescent="0.2">
      <c r="A2830" s="5"/>
      <c r="B2830" s="9"/>
      <c r="C2830" s="9"/>
      <c r="P2830" s="11"/>
      <c r="Q2830" s="11"/>
    </row>
    <row r="2831" spans="1:17" ht="12.75" x14ac:dyDescent="0.2">
      <c r="A2831" s="5"/>
      <c r="B2831" s="9"/>
      <c r="C2831" s="9"/>
      <c r="P2831" s="11"/>
      <c r="Q2831" s="11"/>
    </row>
    <row r="2832" spans="1:17" ht="12.75" x14ac:dyDescent="0.2">
      <c r="A2832" s="5"/>
      <c r="B2832" s="9"/>
      <c r="C2832" s="9"/>
      <c r="P2832" s="11"/>
      <c r="Q2832" s="11"/>
    </row>
    <row r="2833" spans="1:17" ht="12.75" x14ac:dyDescent="0.2">
      <c r="A2833" s="5"/>
      <c r="B2833" s="9"/>
      <c r="C2833" s="9"/>
      <c r="P2833" s="11"/>
      <c r="Q2833" s="11"/>
    </row>
    <row r="2834" spans="1:17" ht="12.75" x14ac:dyDescent="0.2">
      <c r="A2834" s="5"/>
      <c r="B2834" s="9"/>
      <c r="C2834" s="9"/>
      <c r="P2834" s="11"/>
      <c r="Q2834" s="11"/>
    </row>
    <row r="2835" spans="1:17" ht="12.75" x14ac:dyDescent="0.2">
      <c r="A2835" s="5"/>
      <c r="B2835" s="9"/>
      <c r="C2835" s="9"/>
      <c r="P2835" s="11"/>
      <c r="Q2835" s="11"/>
    </row>
    <row r="2836" spans="1:17" ht="12.75" x14ac:dyDescent="0.2">
      <c r="A2836" s="5"/>
      <c r="B2836" s="9"/>
      <c r="C2836" s="9"/>
      <c r="P2836" s="11"/>
      <c r="Q2836" s="11"/>
    </row>
    <row r="2837" spans="1:17" ht="12.75" x14ac:dyDescent="0.2">
      <c r="A2837" s="5"/>
      <c r="B2837" s="9"/>
      <c r="C2837" s="9"/>
      <c r="P2837" s="11"/>
      <c r="Q2837" s="11"/>
    </row>
    <row r="2838" spans="1:17" ht="12.75" x14ac:dyDescent="0.2">
      <c r="A2838" s="5"/>
      <c r="B2838" s="9"/>
      <c r="C2838" s="9"/>
      <c r="P2838" s="11"/>
      <c r="Q2838" s="11"/>
    </row>
    <row r="2839" spans="1:17" ht="12.75" x14ac:dyDescent="0.2">
      <c r="A2839" s="5"/>
      <c r="B2839" s="9"/>
      <c r="C2839" s="9"/>
      <c r="P2839" s="11"/>
      <c r="Q2839" s="11"/>
    </row>
    <row r="2840" spans="1:17" ht="12.75" x14ac:dyDescent="0.2">
      <c r="A2840" s="5"/>
      <c r="B2840" s="9"/>
      <c r="C2840" s="9"/>
      <c r="P2840" s="11"/>
      <c r="Q2840" s="11"/>
    </row>
    <row r="2841" spans="1:17" ht="12.75" x14ac:dyDescent="0.2">
      <c r="A2841" s="5"/>
      <c r="B2841" s="9"/>
      <c r="C2841" s="9"/>
      <c r="P2841" s="11"/>
      <c r="Q2841" s="11"/>
    </row>
    <row r="2842" spans="1:17" ht="12.75" x14ac:dyDescent="0.2">
      <c r="A2842" s="5"/>
      <c r="B2842" s="9"/>
      <c r="C2842" s="9"/>
      <c r="P2842" s="11"/>
      <c r="Q2842" s="11"/>
    </row>
    <row r="2843" spans="1:17" ht="12.75" x14ac:dyDescent="0.2">
      <c r="A2843" s="5"/>
      <c r="B2843" s="9"/>
      <c r="C2843" s="9"/>
      <c r="P2843" s="11"/>
      <c r="Q2843" s="11"/>
    </row>
    <row r="2844" spans="1:17" ht="12.75" x14ac:dyDescent="0.2">
      <c r="A2844" s="5"/>
      <c r="B2844" s="9"/>
      <c r="C2844" s="9"/>
      <c r="P2844" s="11"/>
      <c r="Q2844" s="11"/>
    </row>
    <row r="2845" spans="1:17" ht="12.75" x14ac:dyDescent="0.2">
      <c r="A2845" s="5"/>
      <c r="B2845" s="9"/>
      <c r="C2845" s="9"/>
      <c r="P2845" s="11"/>
      <c r="Q2845" s="11"/>
    </row>
    <row r="2846" spans="1:17" ht="12.75" x14ac:dyDescent="0.2">
      <c r="A2846" s="5"/>
      <c r="B2846" s="9"/>
      <c r="C2846" s="9"/>
      <c r="P2846" s="11"/>
      <c r="Q2846" s="11"/>
    </row>
    <row r="2847" spans="1:17" ht="12.75" x14ac:dyDescent="0.2">
      <c r="A2847" s="5"/>
      <c r="B2847" s="9"/>
      <c r="C2847" s="9"/>
      <c r="P2847" s="11"/>
      <c r="Q2847" s="11"/>
    </row>
    <row r="2848" spans="1:17" ht="12.75" x14ac:dyDescent="0.2">
      <c r="A2848" s="5"/>
      <c r="B2848" s="9"/>
      <c r="C2848" s="9"/>
      <c r="P2848" s="11"/>
      <c r="Q2848" s="11"/>
    </row>
    <row r="2849" spans="1:17" ht="12.75" x14ac:dyDescent="0.2">
      <c r="A2849" s="5"/>
      <c r="B2849" s="9"/>
      <c r="C2849" s="9"/>
      <c r="P2849" s="11"/>
      <c r="Q2849" s="11"/>
    </row>
    <row r="2850" spans="1:17" ht="12.75" x14ac:dyDescent="0.2">
      <c r="A2850" s="5"/>
      <c r="B2850" s="9"/>
      <c r="C2850" s="9"/>
      <c r="P2850" s="11"/>
      <c r="Q2850" s="11"/>
    </row>
    <row r="2851" spans="1:17" ht="12.75" x14ac:dyDescent="0.2">
      <c r="A2851" s="5"/>
      <c r="B2851" s="9"/>
      <c r="C2851" s="9"/>
      <c r="P2851" s="11"/>
      <c r="Q2851" s="11"/>
    </row>
    <row r="2852" spans="1:17" ht="12.75" x14ac:dyDescent="0.2">
      <c r="A2852" s="5"/>
      <c r="B2852" s="9"/>
      <c r="C2852" s="9"/>
      <c r="P2852" s="11"/>
      <c r="Q2852" s="11"/>
    </row>
    <row r="2853" spans="1:17" ht="12.75" x14ac:dyDescent="0.2">
      <c r="A2853" s="5"/>
      <c r="B2853" s="9"/>
      <c r="C2853" s="9"/>
      <c r="P2853" s="11"/>
      <c r="Q2853" s="11"/>
    </row>
    <row r="2854" spans="1:17" ht="12.75" x14ac:dyDescent="0.2">
      <c r="A2854" s="5"/>
      <c r="B2854" s="9"/>
      <c r="C2854" s="9"/>
      <c r="P2854" s="11"/>
      <c r="Q2854" s="11"/>
    </row>
    <row r="2855" spans="1:17" ht="12.75" x14ac:dyDescent="0.2">
      <c r="A2855" s="5"/>
      <c r="B2855" s="9"/>
      <c r="C2855" s="9"/>
      <c r="P2855" s="11"/>
      <c r="Q2855" s="11"/>
    </row>
    <row r="2856" spans="1:17" ht="12.75" x14ac:dyDescent="0.2">
      <c r="A2856" s="5"/>
      <c r="B2856" s="9"/>
      <c r="C2856" s="9"/>
      <c r="P2856" s="11"/>
      <c r="Q2856" s="11"/>
    </row>
    <row r="2857" spans="1:17" ht="12.75" x14ac:dyDescent="0.2">
      <c r="A2857" s="5"/>
      <c r="B2857" s="9"/>
      <c r="C2857" s="9"/>
      <c r="P2857" s="11"/>
      <c r="Q2857" s="11"/>
    </row>
    <row r="2858" spans="1:17" ht="12.75" x14ac:dyDescent="0.2">
      <c r="A2858" s="5"/>
      <c r="B2858" s="9"/>
      <c r="C2858" s="9"/>
      <c r="P2858" s="11"/>
      <c r="Q2858" s="11"/>
    </row>
    <row r="2859" spans="1:17" ht="12.75" x14ac:dyDescent="0.2">
      <c r="A2859" s="5"/>
      <c r="B2859" s="9"/>
      <c r="C2859" s="9"/>
      <c r="P2859" s="11"/>
      <c r="Q2859" s="11"/>
    </row>
    <row r="2860" spans="1:17" ht="12.75" x14ac:dyDescent="0.2">
      <c r="A2860" s="5"/>
      <c r="B2860" s="9"/>
      <c r="C2860" s="9"/>
      <c r="P2860" s="11"/>
      <c r="Q2860" s="11"/>
    </row>
    <row r="2861" spans="1:17" ht="12.75" x14ac:dyDescent="0.2">
      <c r="A2861" s="5"/>
      <c r="B2861" s="9"/>
      <c r="C2861" s="9"/>
      <c r="P2861" s="11"/>
      <c r="Q2861" s="11"/>
    </row>
    <row r="2862" spans="1:17" ht="12.75" x14ac:dyDescent="0.2">
      <c r="A2862" s="5"/>
      <c r="B2862" s="9"/>
      <c r="C2862" s="9"/>
      <c r="P2862" s="11"/>
      <c r="Q2862" s="11"/>
    </row>
    <row r="2863" spans="1:17" ht="12.75" x14ac:dyDescent="0.2">
      <c r="A2863" s="5"/>
      <c r="B2863" s="9"/>
      <c r="C2863" s="9"/>
      <c r="P2863" s="11"/>
      <c r="Q2863" s="11"/>
    </row>
    <row r="2864" spans="1:17" ht="12.75" x14ac:dyDescent="0.2">
      <c r="A2864" s="5"/>
      <c r="B2864" s="9"/>
      <c r="C2864" s="9"/>
      <c r="P2864" s="11"/>
      <c r="Q2864" s="11"/>
    </row>
    <row r="2865" spans="1:17" ht="12.75" x14ac:dyDescent="0.2">
      <c r="A2865" s="5"/>
      <c r="B2865" s="9"/>
      <c r="C2865" s="9"/>
      <c r="P2865" s="11"/>
      <c r="Q2865" s="11"/>
    </row>
    <row r="2866" spans="1:17" ht="12.75" x14ac:dyDescent="0.2">
      <c r="A2866" s="5"/>
      <c r="B2866" s="9"/>
      <c r="C2866" s="9"/>
      <c r="P2866" s="11"/>
      <c r="Q2866" s="11"/>
    </row>
    <row r="2867" spans="1:17" ht="12.75" x14ac:dyDescent="0.2">
      <c r="A2867" s="5"/>
      <c r="B2867" s="9"/>
      <c r="C2867" s="9"/>
      <c r="P2867" s="11"/>
      <c r="Q2867" s="11"/>
    </row>
    <row r="2868" spans="1:17" ht="12.75" x14ac:dyDescent="0.2">
      <c r="A2868" s="5"/>
      <c r="B2868" s="9"/>
      <c r="C2868" s="9"/>
      <c r="P2868" s="11"/>
      <c r="Q2868" s="11"/>
    </row>
    <row r="2869" spans="1:17" ht="12.75" x14ac:dyDescent="0.2">
      <c r="A2869" s="5"/>
      <c r="B2869" s="9"/>
      <c r="C2869" s="9"/>
      <c r="P2869" s="11"/>
      <c r="Q2869" s="11"/>
    </row>
    <row r="2870" spans="1:17" ht="12.75" x14ac:dyDescent="0.2">
      <c r="A2870" s="5"/>
      <c r="B2870" s="9"/>
      <c r="C2870" s="9"/>
      <c r="P2870" s="11"/>
      <c r="Q2870" s="11"/>
    </row>
    <row r="2871" spans="1:17" ht="12.75" x14ac:dyDescent="0.2">
      <c r="A2871" s="5"/>
      <c r="B2871" s="9"/>
      <c r="C2871" s="9"/>
      <c r="P2871" s="11"/>
      <c r="Q2871" s="11"/>
    </row>
    <row r="2872" spans="1:17" ht="12.75" x14ac:dyDescent="0.2">
      <c r="A2872" s="5"/>
      <c r="B2872" s="9"/>
      <c r="C2872" s="9"/>
      <c r="P2872" s="11"/>
      <c r="Q2872" s="11"/>
    </row>
    <row r="2873" spans="1:17" ht="12.75" x14ac:dyDescent="0.2">
      <c r="A2873" s="5"/>
      <c r="B2873" s="9"/>
      <c r="C2873" s="9"/>
      <c r="P2873" s="11"/>
      <c r="Q2873" s="11"/>
    </row>
    <row r="2874" spans="1:17" ht="12.75" x14ac:dyDescent="0.2">
      <c r="A2874" s="5"/>
      <c r="B2874" s="9"/>
      <c r="C2874" s="9"/>
      <c r="P2874" s="11"/>
      <c r="Q2874" s="11"/>
    </row>
    <row r="2875" spans="1:17" ht="12.75" x14ac:dyDescent="0.2">
      <c r="A2875" s="5"/>
      <c r="B2875" s="9"/>
      <c r="C2875" s="9"/>
      <c r="P2875" s="11"/>
      <c r="Q2875" s="11"/>
    </row>
    <row r="2876" spans="1:17" ht="12.75" x14ac:dyDescent="0.2">
      <c r="A2876" s="5"/>
      <c r="B2876" s="9"/>
      <c r="C2876" s="9"/>
      <c r="P2876" s="11"/>
      <c r="Q2876" s="11"/>
    </row>
    <row r="2877" spans="1:17" ht="12.75" x14ac:dyDescent="0.2">
      <c r="A2877" s="5"/>
      <c r="B2877" s="9"/>
      <c r="C2877" s="9"/>
      <c r="P2877" s="11"/>
      <c r="Q2877" s="11"/>
    </row>
    <row r="2878" spans="1:17" ht="12.75" x14ac:dyDescent="0.2">
      <c r="A2878" s="5"/>
      <c r="B2878" s="9"/>
      <c r="C2878" s="9"/>
      <c r="P2878" s="11"/>
      <c r="Q2878" s="11"/>
    </row>
    <row r="2879" spans="1:17" ht="12.75" x14ac:dyDescent="0.2">
      <c r="A2879" s="5"/>
      <c r="B2879" s="9"/>
      <c r="C2879" s="9"/>
      <c r="P2879" s="11"/>
      <c r="Q2879" s="11"/>
    </row>
    <row r="2880" spans="1:17" ht="12.75" x14ac:dyDescent="0.2">
      <c r="A2880" s="5"/>
      <c r="B2880" s="9"/>
      <c r="C2880" s="9"/>
      <c r="P2880" s="11"/>
      <c r="Q2880" s="11"/>
    </row>
    <row r="2881" spans="1:17" ht="12.75" x14ac:dyDescent="0.2">
      <c r="A2881" s="5"/>
      <c r="B2881" s="9"/>
      <c r="C2881" s="9"/>
      <c r="P2881" s="11"/>
      <c r="Q2881" s="11"/>
    </row>
    <row r="2882" spans="1:17" ht="12.75" x14ac:dyDescent="0.2">
      <c r="A2882" s="5"/>
      <c r="B2882" s="9"/>
      <c r="C2882" s="9"/>
      <c r="P2882" s="11"/>
      <c r="Q2882" s="11"/>
    </row>
    <row r="2883" spans="1:17" ht="12.75" x14ac:dyDescent="0.2">
      <c r="A2883" s="5"/>
      <c r="B2883" s="9"/>
      <c r="C2883" s="9"/>
      <c r="P2883" s="11"/>
      <c r="Q2883" s="11"/>
    </row>
    <row r="2884" spans="1:17" ht="12.75" x14ac:dyDescent="0.2">
      <c r="A2884" s="5"/>
      <c r="B2884" s="9"/>
      <c r="C2884" s="9"/>
      <c r="P2884" s="11"/>
      <c r="Q2884" s="11"/>
    </row>
    <row r="2885" spans="1:17" ht="12.75" x14ac:dyDescent="0.2">
      <c r="A2885" s="5"/>
      <c r="B2885" s="9"/>
      <c r="C2885" s="9"/>
      <c r="P2885" s="11"/>
      <c r="Q2885" s="11"/>
    </row>
    <row r="2886" spans="1:17" ht="12.75" x14ac:dyDescent="0.2">
      <c r="A2886" s="5"/>
      <c r="B2886" s="9"/>
      <c r="C2886" s="9"/>
      <c r="P2886" s="11"/>
      <c r="Q2886" s="11"/>
    </row>
    <row r="2887" spans="1:17" ht="12.75" x14ac:dyDescent="0.2">
      <c r="A2887" s="5"/>
      <c r="B2887" s="9"/>
      <c r="C2887" s="9"/>
      <c r="P2887" s="11"/>
      <c r="Q2887" s="11"/>
    </row>
    <row r="2888" spans="1:17" ht="12.75" x14ac:dyDescent="0.2">
      <c r="A2888" s="5"/>
      <c r="B2888" s="9"/>
      <c r="C2888" s="9"/>
      <c r="P2888" s="11"/>
      <c r="Q2888" s="11"/>
    </row>
    <row r="2889" spans="1:17" ht="12.75" x14ac:dyDescent="0.2">
      <c r="A2889" s="5"/>
      <c r="B2889" s="9"/>
      <c r="C2889" s="9"/>
      <c r="P2889" s="11"/>
      <c r="Q2889" s="11"/>
    </row>
    <row r="2890" spans="1:17" ht="12.75" x14ac:dyDescent="0.2">
      <c r="A2890" s="5"/>
      <c r="B2890" s="9"/>
      <c r="C2890" s="9"/>
      <c r="P2890" s="11"/>
      <c r="Q2890" s="11"/>
    </row>
    <row r="2891" spans="1:17" ht="12.75" x14ac:dyDescent="0.2">
      <c r="A2891" s="5"/>
      <c r="B2891" s="9"/>
      <c r="C2891" s="9"/>
      <c r="P2891" s="11"/>
      <c r="Q2891" s="11"/>
    </row>
    <row r="2892" spans="1:17" ht="12.75" x14ac:dyDescent="0.2">
      <c r="A2892" s="5"/>
      <c r="B2892" s="9"/>
      <c r="C2892" s="9"/>
      <c r="P2892" s="11"/>
      <c r="Q2892" s="11"/>
    </row>
    <row r="2893" spans="1:17" ht="12.75" x14ac:dyDescent="0.2">
      <c r="A2893" s="5"/>
      <c r="B2893" s="9"/>
      <c r="C2893" s="9"/>
      <c r="P2893" s="11"/>
      <c r="Q2893" s="11"/>
    </row>
    <row r="2894" spans="1:17" ht="12.75" x14ac:dyDescent="0.2">
      <c r="A2894" s="5"/>
      <c r="B2894" s="9"/>
      <c r="C2894" s="9"/>
      <c r="P2894" s="11"/>
      <c r="Q2894" s="11"/>
    </row>
    <row r="2895" spans="1:17" ht="12.75" x14ac:dyDescent="0.2">
      <c r="A2895" s="5"/>
      <c r="B2895" s="9"/>
      <c r="C2895" s="9"/>
      <c r="P2895" s="11"/>
      <c r="Q2895" s="11"/>
    </row>
    <row r="2896" spans="1:17" ht="12.75" x14ac:dyDescent="0.2">
      <c r="A2896" s="5"/>
      <c r="B2896" s="9"/>
      <c r="C2896" s="9"/>
      <c r="P2896" s="11"/>
      <c r="Q2896" s="11"/>
    </row>
    <row r="2897" spans="1:17" ht="12.75" x14ac:dyDescent="0.2">
      <c r="A2897" s="5"/>
      <c r="B2897" s="9"/>
      <c r="C2897" s="9"/>
      <c r="P2897" s="11"/>
      <c r="Q2897" s="11"/>
    </row>
    <row r="2898" spans="1:17" ht="12.75" x14ac:dyDescent="0.2">
      <c r="A2898" s="5"/>
      <c r="B2898" s="9"/>
      <c r="C2898" s="9"/>
      <c r="P2898" s="11"/>
      <c r="Q2898" s="11"/>
    </row>
    <row r="2899" spans="1:17" ht="12.75" x14ac:dyDescent="0.2">
      <c r="A2899" s="5"/>
      <c r="B2899" s="9"/>
      <c r="C2899" s="9"/>
      <c r="P2899" s="11"/>
      <c r="Q2899" s="11"/>
    </row>
    <row r="2900" spans="1:17" ht="12.75" x14ac:dyDescent="0.2">
      <c r="A2900" s="5"/>
      <c r="B2900" s="9"/>
      <c r="C2900" s="9"/>
      <c r="P2900" s="11"/>
      <c r="Q2900" s="11"/>
    </row>
    <row r="2901" spans="1:17" ht="12.75" x14ac:dyDescent="0.2">
      <c r="A2901" s="5"/>
      <c r="B2901" s="9"/>
      <c r="C2901" s="9"/>
      <c r="P2901" s="11"/>
      <c r="Q2901" s="11"/>
    </row>
    <row r="2902" spans="1:17" ht="12.75" x14ac:dyDescent="0.2">
      <c r="A2902" s="5"/>
      <c r="B2902" s="9"/>
      <c r="C2902" s="9"/>
      <c r="P2902" s="11"/>
      <c r="Q2902" s="11"/>
    </row>
    <row r="2903" spans="1:17" ht="12.75" x14ac:dyDescent="0.2">
      <c r="A2903" s="5"/>
      <c r="B2903" s="9"/>
      <c r="C2903" s="9"/>
      <c r="P2903" s="11"/>
      <c r="Q2903" s="11"/>
    </row>
    <row r="2904" spans="1:17" ht="12.75" x14ac:dyDescent="0.2">
      <c r="A2904" s="5"/>
      <c r="B2904" s="9"/>
      <c r="C2904" s="9"/>
      <c r="P2904" s="11"/>
      <c r="Q2904" s="11"/>
    </row>
    <row r="2905" spans="1:17" ht="12.75" x14ac:dyDescent="0.2">
      <c r="A2905" s="5"/>
      <c r="B2905" s="9"/>
      <c r="C2905" s="9"/>
      <c r="P2905" s="11"/>
      <c r="Q2905" s="11"/>
    </row>
    <row r="2906" spans="1:17" ht="12.75" x14ac:dyDescent="0.2">
      <c r="A2906" s="5"/>
      <c r="B2906" s="9"/>
      <c r="C2906" s="9"/>
      <c r="P2906" s="11"/>
      <c r="Q2906" s="11"/>
    </row>
    <row r="2907" spans="1:17" ht="12.75" x14ac:dyDescent="0.2">
      <c r="A2907" s="5"/>
      <c r="B2907" s="9"/>
      <c r="C2907" s="9"/>
      <c r="P2907" s="11"/>
      <c r="Q2907" s="11"/>
    </row>
    <row r="2908" spans="1:17" ht="12.75" x14ac:dyDescent="0.2">
      <c r="A2908" s="5"/>
      <c r="B2908" s="9"/>
      <c r="C2908" s="9"/>
      <c r="P2908" s="11"/>
      <c r="Q2908" s="11"/>
    </row>
    <row r="2909" spans="1:17" ht="12.75" x14ac:dyDescent="0.2">
      <c r="A2909" s="5"/>
      <c r="B2909" s="9"/>
      <c r="C2909" s="9"/>
      <c r="P2909" s="11"/>
      <c r="Q2909" s="11"/>
    </row>
    <row r="2910" spans="1:17" ht="12.75" x14ac:dyDescent="0.2">
      <c r="A2910" s="5"/>
      <c r="B2910" s="9"/>
      <c r="C2910" s="9"/>
      <c r="P2910" s="11"/>
      <c r="Q2910" s="11"/>
    </row>
    <row r="2911" spans="1:17" ht="12.75" x14ac:dyDescent="0.2">
      <c r="A2911" s="5"/>
      <c r="B2911" s="9"/>
      <c r="C2911" s="9"/>
      <c r="P2911" s="11"/>
      <c r="Q2911" s="11"/>
    </row>
    <row r="2912" spans="1:17" ht="12.75" x14ac:dyDescent="0.2">
      <c r="A2912" s="5"/>
      <c r="B2912" s="9"/>
      <c r="C2912" s="9"/>
      <c r="P2912" s="11"/>
      <c r="Q2912" s="11"/>
    </row>
    <row r="2913" spans="1:17" ht="12.75" x14ac:dyDescent="0.2">
      <c r="A2913" s="5"/>
      <c r="B2913" s="9"/>
      <c r="C2913" s="9"/>
      <c r="P2913" s="11"/>
      <c r="Q2913" s="11"/>
    </row>
    <row r="2914" spans="1:17" ht="12.75" x14ac:dyDescent="0.2">
      <c r="A2914" s="5"/>
      <c r="B2914" s="9"/>
      <c r="C2914" s="9"/>
      <c r="P2914" s="11"/>
      <c r="Q2914" s="11"/>
    </row>
    <row r="2915" spans="1:17" ht="12.75" x14ac:dyDescent="0.2">
      <c r="A2915" s="5"/>
      <c r="B2915" s="9"/>
      <c r="C2915" s="9"/>
      <c r="P2915" s="11"/>
      <c r="Q2915" s="11"/>
    </row>
    <row r="2916" spans="1:17" ht="12.75" x14ac:dyDescent="0.2">
      <c r="A2916" s="5"/>
      <c r="B2916" s="9"/>
      <c r="C2916" s="9"/>
      <c r="P2916" s="11"/>
      <c r="Q2916" s="11"/>
    </row>
    <row r="2917" spans="1:17" ht="12.75" x14ac:dyDescent="0.2">
      <c r="A2917" s="5"/>
      <c r="B2917" s="9"/>
      <c r="C2917" s="9"/>
      <c r="P2917" s="11"/>
      <c r="Q2917" s="11"/>
    </row>
    <row r="2918" spans="1:17" ht="12.75" x14ac:dyDescent="0.2">
      <c r="A2918" s="5"/>
      <c r="B2918" s="9"/>
      <c r="C2918" s="9"/>
      <c r="P2918" s="11"/>
      <c r="Q2918" s="11"/>
    </row>
    <row r="2919" spans="1:17" ht="12.75" x14ac:dyDescent="0.2">
      <c r="A2919" s="5"/>
      <c r="B2919" s="9"/>
      <c r="C2919" s="9"/>
      <c r="P2919" s="11"/>
      <c r="Q2919" s="11"/>
    </row>
    <row r="2920" spans="1:17" ht="12.75" x14ac:dyDescent="0.2">
      <c r="A2920" s="5"/>
      <c r="B2920" s="9"/>
      <c r="C2920" s="9"/>
      <c r="P2920" s="11"/>
      <c r="Q2920" s="11"/>
    </row>
    <row r="2921" spans="1:17" ht="12.75" x14ac:dyDescent="0.2">
      <c r="A2921" s="5"/>
      <c r="B2921" s="9"/>
      <c r="C2921" s="9"/>
      <c r="P2921" s="11"/>
      <c r="Q2921" s="11"/>
    </row>
    <row r="2922" spans="1:17" ht="12.75" x14ac:dyDescent="0.2">
      <c r="A2922" s="5"/>
      <c r="B2922" s="9"/>
      <c r="C2922" s="9"/>
      <c r="P2922" s="11"/>
      <c r="Q2922" s="11"/>
    </row>
    <row r="2923" spans="1:17" ht="12.75" x14ac:dyDescent="0.2">
      <c r="A2923" s="5"/>
      <c r="B2923" s="9"/>
      <c r="C2923" s="9"/>
      <c r="P2923" s="11"/>
      <c r="Q2923" s="11"/>
    </row>
    <row r="2924" spans="1:17" ht="12.75" x14ac:dyDescent="0.2">
      <c r="A2924" s="5"/>
      <c r="B2924" s="9"/>
      <c r="C2924" s="9"/>
      <c r="P2924" s="11"/>
      <c r="Q2924" s="11"/>
    </row>
    <row r="2925" spans="1:17" ht="12.75" x14ac:dyDescent="0.2">
      <c r="A2925" s="5"/>
      <c r="B2925" s="9"/>
      <c r="C2925" s="9"/>
      <c r="P2925" s="11"/>
      <c r="Q2925" s="11"/>
    </row>
    <row r="2926" spans="1:17" ht="12.75" x14ac:dyDescent="0.2">
      <c r="A2926" s="5"/>
      <c r="B2926" s="9"/>
      <c r="C2926" s="9"/>
      <c r="P2926" s="11"/>
      <c r="Q2926" s="11"/>
    </row>
    <row r="2927" spans="1:17" ht="12.75" x14ac:dyDescent="0.2">
      <c r="A2927" s="5"/>
      <c r="B2927" s="9"/>
      <c r="C2927" s="9"/>
      <c r="P2927" s="11"/>
      <c r="Q2927" s="11"/>
    </row>
    <row r="2928" spans="1:17" ht="12.75" x14ac:dyDescent="0.2">
      <c r="A2928" s="5"/>
      <c r="B2928" s="9"/>
      <c r="C2928" s="9"/>
      <c r="P2928" s="11"/>
      <c r="Q2928" s="11"/>
    </row>
    <row r="2929" spans="1:17" ht="12.75" x14ac:dyDescent="0.2">
      <c r="A2929" s="5"/>
      <c r="B2929" s="9"/>
      <c r="C2929" s="9"/>
      <c r="P2929" s="11"/>
      <c r="Q2929" s="11"/>
    </row>
    <row r="2930" spans="1:17" ht="12.75" x14ac:dyDescent="0.2">
      <c r="A2930" s="5"/>
      <c r="B2930" s="9"/>
      <c r="C2930" s="9"/>
      <c r="P2930" s="11"/>
      <c r="Q2930" s="11"/>
    </row>
    <row r="2931" spans="1:17" ht="12.75" x14ac:dyDescent="0.2">
      <c r="A2931" s="5"/>
      <c r="B2931" s="9"/>
      <c r="C2931" s="9"/>
      <c r="P2931" s="11"/>
      <c r="Q2931" s="11"/>
    </row>
    <row r="2932" spans="1:17" ht="12.75" x14ac:dyDescent="0.2">
      <c r="A2932" s="5"/>
      <c r="B2932" s="9"/>
      <c r="C2932" s="9"/>
      <c r="P2932" s="11"/>
      <c r="Q2932" s="11"/>
    </row>
    <row r="2933" spans="1:17" ht="12.75" x14ac:dyDescent="0.2">
      <c r="A2933" s="5"/>
      <c r="B2933" s="9"/>
      <c r="C2933" s="9"/>
      <c r="P2933" s="11"/>
      <c r="Q2933" s="11"/>
    </row>
    <row r="2934" spans="1:17" ht="12.75" x14ac:dyDescent="0.2">
      <c r="A2934" s="5"/>
      <c r="B2934" s="9"/>
      <c r="C2934" s="9"/>
      <c r="P2934" s="11"/>
      <c r="Q2934" s="11"/>
    </row>
    <row r="2935" spans="1:17" ht="12.75" x14ac:dyDescent="0.2">
      <c r="A2935" s="5"/>
      <c r="B2935" s="9"/>
      <c r="C2935" s="9"/>
      <c r="P2935" s="11"/>
      <c r="Q2935" s="11"/>
    </row>
    <row r="2936" spans="1:17" ht="12.75" x14ac:dyDescent="0.2">
      <c r="A2936" s="5"/>
      <c r="B2936" s="9"/>
      <c r="C2936" s="9"/>
      <c r="P2936" s="11"/>
      <c r="Q2936" s="11"/>
    </row>
    <row r="2937" spans="1:17" ht="12.75" x14ac:dyDescent="0.2">
      <c r="A2937" s="5"/>
      <c r="B2937" s="9"/>
      <c r="C2937" s="9"/>
      <c r="P2937" s="11"/>
      <c r="Q2937" s="11"/>
    </row>
    <row r="2938" spans="1:17" ht="12.75" x14ac:dyDescent="0.2">
      <c r="A2938" s="5"/>
      <c r="B2938" s="9"/>
      <c r="C2938" s="9"/>
      <c r="P2938" s="11"/>
      <c r="Q2938" s="11"/>
    </row>
    <row r="2939" spans="1:17" ht="12.75" x14ac:dyDescent="0.2">
      <c r="A2939" s="5"/>
      <c r="B2939" s="9"/>
      <c r="C2939" s="9"/>
      <c r="P2939" s="11"/>
      <c r="Q2939" s="11"/>
    </row>
    <row r="2940" spans="1:17" ht="12.75" x14ac:dyDescent="0.2">
      <c r="A2940" s="5"/>
      <c r="B2940" s="9"/>
      <c r="C2940" s="9"/>
      <c r="P2940" s="11"/>
      <c r="Q2940" s="11"/>
    </row>
    <row r="2941" spans="1:17" ht="12.75" x14ac:dyDescent="0.2">
      <c r="A2941" s="5"/>
      <c r="B2941" s="9"/>
      <c r="C2941" s="9"/>
      <c r="P2941" s="11"/>
      <c r="Q2941" s="11"/>
    </row>
    <row r="2942" spans="1:17" ht="12.75" x14ac:dyDescent="0.2">
      <c r="A2942" s="5"/>
      <c r="B2942" s="9"/>
      <c r="C2942" s="9"/>
      <c r="P2942" s="11"/>
      <c r="Q2942" s="11"/>
    </row>
    <row r="2943" spans="1:17" ht="12.75" x14ac:dyDescent="0.2">
      <c r="A2943" s="5"/>
      <c r="B2943" s="9"/>
      <c r="C2943" s="9"/>
      <c r="P2943" s="11"/>
      <c r="Q2943" s="11"/>
    </row>
    <row r="2944" spans="1:17" ht="12.75" x14ac:dyDescent="0.2">
      <c r="A2944" s="5"/>
      <c r="B2944" s="9"/>
      <c r="C2944" s="9"/>
      <c r="P2944" s="11"/>
      <c r="Q2944" s="11"/>
    </row>
    <row r="2945" spans="1:17" ht="12.75" x14ac:dyDescent="0.2">
      <c r="A2945" s="5"/>
      <c r="B2945" s="9"/>
      <c r="C2945" s="9"/>
      <c r="P2945" s="11"/>
      <c r="Q2945" s="11"/>
    </row>
    <row r="2946" spans="1:17" ht="12.75" x14ac:dyDescent="0.2">
      <c r="A2946" s="5"/>
      <c r="B2946" s="9"/>
      <c r="C2946" s="9"/>
      <c r="P2946" s="11"/>
      <c r="Q2946" s="11"/>
    </row>
    <row r="2947" spans="1:17" ht="12.75" x14ac:dyDescent="0.2">
      <c r="A2947" s="5"/>
      <c r="B2947" s="9"/>
      <c r="C2947" s="9"/>
      <c r="P2947" s="11"/>
      <c r="Q2947" s="11"/>
    </row>
    <row r="2948" spans="1:17" ht="12.75" x14ac:dyDescent="0.2">
      <c r="A2948" s="5"/>
      <c r="B2948" s="9"/>
      <c r="C2948" s="9"/>
      <c r="P2948" s="11"/>
      <c r="Q2948" s="11"/>
    </row>
    <row r="2949" spans="1:17" ht="12.75" x14ac:dyDescent="0.2">
      <c r="A2949" s="5"/>
      <c r="B2949" s="9"/>
      <c r="C2949" s="9"/>
      <c r="P2949" s="11"/>
      <c r="Q2949" s="11"/>
    </row>
    <row r="2950" spans="1:17" ht="12.75" x14ac:dyDescent="0.2">
      <c r="A2950" s="5"/>
      <c r="B2950" s="9"/>
      <c r="C2950" s="9"/>
      <c r="P2950" s="11"/>
      <c r="Q2950" s="11"/>
    </row>
    <row r="2951" spans="1:17" ht="12.75" x14ac:dyDescent="0.2">
      <c r="A2951" s="5"/>
      <c r="B2951" s="9"/>
      <c r="C2951" s="9"/>
      <c r="P2951" s="11"/>
      <c r="Q2951" s="11"/>
    </row>
    <row r="2952" spans="1:17" ht="12.75" x14ac:dyDescent="0.2">
      <c r="A2952" s="5"/>
      <c r="B2952" s="9"/>
      <c r="C2952" s="9"/>
      <c r="P2952" s="11"/>
      <c r="Q2952" s="11"/>
    </row>
    <row r="2953" spans="1:17" ht="12.75" x14ac:dyDescent="0.2">
      <c r="A2953" s="5"/>
      <c r="B2953" s="9"/>
      <c r="C2953" s="9"/>
      <c r="P2953" s="11"/>
      <c r="Q2953" s="11"/>
    </row>
    <row r="2954" spans="1:17" ht="12.75" x14ac:dyDescent="0.2">
      <c r="A2954" s="5"/>
      <c r="B2954" s="9"/>
      <c r="C2954" s="9"/>
      <c r="P2954" s="11"/>
      <c r="Q2954" s="11"/>
    </row>
    <row r="2955" spans="1:17" ht="12.75" x14ac:dyDescent="0.2">
      <c r="A2955" s="5"/>
      <c r="B2955" s="9"/>
      <c r="C2955" s="9"/>
      <c r="P2955" s="11"/>
      <c r="Q2955" s="11"/>
    </row>
    <row r="2956" spans="1:17" ht="12.75" x14ac:dyDescent="0.2">
      <c r="A2956" s="5"/>
      <c r="B2956" s="9"/>
      <c r="C2956" s="9"/>
      <c r="P2956" s="11"/>
      <c r="Q2956" s="11"/>
    </row>
    <row r="2957" spans="1:17" ht="12.75" x14ac:dyDescent="0.2">
      <c r="A2957" s="5"/>
      <c r="B2957" s="9"/>
      <c r="C2957" s="9"/>
      <c r="P2957" s="11"/>
      <c r="Q2957" s="11"/>
    </row>
    <row r="2958" spans="1:17" ht="12.75" x14ac:dyDescent="0.2">
      <c r="A2958" s="5"/>
      <c r="B2958" s="9"/>
      <c r="C2958" s="9"/>
      <c r="P2958" s="11"/>
      <c r="Q2958" s="11"/>
    </row>
    <row r="2959" spans="1:17" ht="12.75" x14ac:dyDescent="0.2">
      <c r="A2959" s="5"/>
      <c r="B2959" s="9"/>
      <c r="C2959" s="9"/>
      <c r="P2959" s="11"/>
      <c r="Q2959" s="11"/>
    </row>
    <row r="2960" spans="1:17" ht="12.75" x14ac:dyDescent="0.2">
      <c r="A2960" s="5"/>
      <c r="B2960" s="9"/>
      <c r="C2960" s="9"/>
      <c r="P2960" s="11"/>
      <c r="Q2960" s="11"/>
    </row>
    <row r="2961" spans="1:17" ht="12.75" x14ac:dyDescent="0.2">
      <c r="A2961" s="5"/>
      <c r="B2961" s="9"/>
      <c r="C2961" s="9"/>
      <c r="P2961" s="11"/>
      <c r="Q2961" s="11"/>
    </row>
    <row r="2962" spans="1:17" ht="12.75" x14ac:dyDescent="0.2">
      <c r="A2962" s="5"/>
      <c r="B2962" s="9"/>
      <c r="C2962" s="9"/>
      <c r="P2962" s="11"/>
      <c r="Q2962" s="11"/>
    </row>
    <row r="2963" spans="1:17" ht="12.75" x14ac:dyDescent="0.2">
      <c r="A2963" s="5"/>
      <c r="B2963" s="9"/>
      <c r="C2963" s="9"/>
      <c r="P2963" s="11"/>
      <c r="Q2963" s="11"/>
    </row>
    <row r="2964" spans="1:17" ht="12.75" x14ac:dyDescent="0.2">
      <c r="A2964" s="5"/>
      <c r="B2964" s="9"/>
      <c r="C2964" s="9"/>
      <c r="P2964" s="11"/>
      <c r="Q2964" s="11"/>
    </row>
    <row r="2965" spans="1:17" ht="12.75" x14ac:dyDescent="0.2">
      <c r="A2965" s="5"/>
      <c r="B2965" s="9"/>
      <c r="C2965" s="9"/>
      <c r="P2965" s="11"/>
      <c r="Q2965" s="11"/>
    </row>
    <row r="2966" spans="1:17" ht="12.75" x14ac:dyDescent="0.2">
      <c r="A2966" s="5"/>
      <c r="B2966" s="9"/>
      <c r="C2966" s="9"/>
      <c r="P2966" s="11"/>
      <c r="Q2966" s="11"/>
    </row>
    <row r="2967" spans="1:17" ht="12.75" x14ac:dyDescent="0.2">
      <c r="A2967" s="5"/>
      <c r="B2967" s="9"/>
      <c r="C2967" s="9"/>
      <c r="P2967" s="11"/>
      <c r="Q2967" s="11"/>
    </row>
    <row r="2968" spans="1:17" ht="12.75" x14ac:dyDescent="0.2">
      <c r="A2968" s="5"/>
      <c r="B2968" s="9"/>
      <c r="C2968" s="9"/>
      <c r="P2968" s="11"/>
      <c r="Q2968" s="11"/>
    </row>
    <row r="2969" spans="1:17" ht="12.75" x14ac:dyDescent="0.2">
      <c r="A2969" s="5"/>
      <c r="B2969" s="9"/>
      <c r="C2969" s="9"/>
      <c r="P2969" s="11"/>
      <c r="Q2969" s="11"/>
    </row>
    <row r="2970" spans="1:17" ht="12.75" x14ac:dyDescent="0.2">
      <c r="A2970" s="5"/>
      <c r="B2970" s="9"/>
      <c r="C2970" s="9"/>
      <c r="P2970" s="11"/>
      <c r="Q2970" s="11"/>
    </row>
    <row r="2971" spans="1:17" ht="12.75" x14ac:dyDescent="0.2">
      <c r="A2971" s="5"/>
      <c r="B2971" s="9"/>
      <c r="C2971" s="9"/>
      <c r="P2971" s="11"/>
      <c r="Q2971" s="11"/>
    </row>
    <row r="2972" spans="1:17" ht="12.75" x14ac:dyDescent="0.2">
      <c r="A2972" s="5"/>
      <c r="B2972" s="9"/>
      <c r="C2972" s="9"/>
      <c r="P2972" s="11"/>
      <c r="Q2972" s="11"/>
    </row>
    <row r="2973" spans="1:17" ht="12.75" x14ac:dyDescent="0.2">
      <c r="A2973" s="5"/>
      <c r="B2973" s="9"/>
      <c r="C2973" s="9"/>
      <c r="P2973" s="11"/>
      <c r="Q2973" s="11"/>
    </row>
    <row r="2974" spans="1:17" ht="12.75" x14ac:dyDescent="0.2">
      <c r="A2974" s="5"/>
      <c r="B2974" s="9"/>
      <c r="C2974" s="9"/>
      <c r="P2974" s="11"/>
      <c r="Q2974" s="11"/>
    </row>
    <row r="2975" spans="1:17" ht="12.75" x14ac:dyDescent="0.2">
      <c r="A2975" s="5"/>
      <c r="B2975" s="9"/>
      <c r="C2975" s="9"/>
      <c r="P2975" s="11"/>
      <c r="Q2975" s="11"/>
    </row>
    <row r="2976" spans="1:17" ht="12.75" x14ac:dyDescent="0.2">
      <c r="A2976" s="5"/>
      <c r="B2976" s="9"/>
      <c r="C2976" s="9"/>
      <c r="P2976" s="11"/>
      <c r="Q2976" s="11"/>
    </row>
    <row r="2977" spans="1:17" ht="12.75" x14ac:dyDescent="0.2">
      <c r="A2977" s="5"/>
      <c r="B2977" s="9"/>
      <c r="C2977" s="9"/>
      <c r="P2977" s="11"/>
      <c r="Q2977" s="11"/>
    </row>
    <row r="2978" spans="1:17" ht="12.75" x14ac:dyDescent="0.2">
      <c r="A2978" s="5"/>
      <c r="B2978" s="9"/>
      <c r="C2978" s="9"/>
      <c r="P2978" s="11"/>
      <c r="Q2978" s="11"/>
    </row>
    <row r="2979" spans="1:17" ht="12.75" x14ac:dyDescent="0.2">
      <c r="A2979" s="5"/>
      <c r="B2979" s="9"/>
      <c r="C2979" s="9"/>
      <c r="P2979" s="11"/>
      <c r="Q2979" s="11"/>
    </row>
    <row r="2980" spans="1:17" ht="12.75" x14ac:dyDescent="0.2">
      <c r="A2980" s="5"/>
      <c r="B2980" s="9"/>
      <c r="C2980" s="9"/>
      <c r="P2980" s="11"/>
      <c r="Q2980" s="11"/>
    </row>
    <row r="2981" spans="1:17" ht="12.75" x14ac:dyDescent="0.2">
      <c r="A2981" s="5"/>
      <c r="B2981" s="9"/>
      <c r="C2981" s="9"/>
      <c r="P2981" s="11"/>
      <c r="Q2981" s="11"/>
    </row>
    <row r="2982" spans="1:17" ht="12.75" x14ac:dyDescent="0.2">
      <c r="A2982" s="5"/>
      <c r="B2982" s="9"/>
      <c r="C2982" s="9"/>
      <c r="P2982" s="11"/>
      <c r="Q2982" s="11"/>
    </row>
    <row r="2983" spans="1:17" ht="12.75" x14ac:dyDescent="0.2">
      <c r="A2983" s="5"/>
      <c r="B2983" s="9"/>
      <c r="C2983" s="9"/>
      <c r="P2983" s="11"/>
      <c r="Q2983" s="11"/>
    </row>
    <row r="2984" spans="1:17" ht="12.75" x14ac:dyDescent="0.2">
      <c r="A2984" s="5"/>
      <c r="B2984" s="9"/>
      <c r="C2984" s="9"/>
      <c r="P2984" s="11"/>
      <c r="Q2984" s="11"/>
    </row>
    <row r="2985" spans="1:17" ht="12.75" x14ac:dyDescent="0.2">
      <c r="A2985" s="5"/>
      <c r="B2985" s="9"/>
      <c r="C2985" s="9"/>
      <c r="P2985" s="11"/>
      <c r="Q2985" s="11"/>
    </row>
    <row r="2986" spans="1:17" ht="12.75" x14ac:dyDescent="0.2">
      <c r="A2986" s="5"/>
      <c r="B2986" s="9"/>
      <c r="C2986" s="9"/>
      <c r="P2986" s="11"/>
      <c r="Q2986" s="11"/>
    </row>
    <row r="2987" spans="1:17" ht="12.75" x14ac:dyDescent="0.2">
      <c r="A2987" s="5"/>
      <c r="B2987" s="9"/>
      <c r="C2987" s="9"/>
      <c r="P2987" s="11"/>
      <c r="Q2987" s="11"/>
    </row>
    <row r="2988" spans="1:17" ht="12.75" x14ac:dyDescent="0.2">
      <c r="A2988" s="5"/>
      <c r="B2988" s="9"/>
      <c r="C2988" s="9"/>
      <c r="P2988" s="11"/>
      <c r="Q2988" s="11"/>
    </row>
    <row r="2989" spans="1:17" ht="12.75" x14ac:dyDescent="0.2">
      <c r="A2989" s="5"/>
      <c r="B2989" s="9"/>
      <c r="C2989" s="9"/>
      <c r="P2989" s="11"/>
      <c r="Q2989" s="11"/>
    </row>
    <row r="2990" spans="1:17" ht="12.75" x14ac:dyDescent="0.2">
      <c r="A2990" s="5"/>
      <c r="B2990" s="9"/>
      <c r="C2990" s="9"/>
      <c r="P2990" s="11"/>
      <c r="Q2990" s="11"/>
    </row>
    <row r="2991" spans="1:17" ht="12.75" x14ac:dyDescent="0.2">
      <c r="A2991" s="5"/>
      <c r="B2991" s="9"/>
      <c r="C2991" s="9"/>
      <c r="P2991" s="11"/>
      <c r="Q2991" s="11"/>
    </row>
    <row r="2992" spans="1:17" ht="12.75" x14ac:dyDescent="0.2">
      <c r="A2992" s="5"/>
      <c r="B2992" s="9"/>
      <c r="C2992" s="9"/>
      <c r="P2992" s="11"/>
      <c r="Q2992" s="11"/>
    </row>
    <row r="2993" spans="1:17" ht="12.75" x14ac:dyDescent="0.2">
      <c r="A2993" s="5"/>
      <c r="B2993" s="9"/>
      <c r="C2993" s="9"/>
      <c r="P2993" s="11"/>
      <c r="Q2993" s="11"/>
    </row>
    <row r="2994" spans="1:17" ht="12.75" x14ac:dyDescent="0.2">
      <c r="A2994" s="5"/>
      <c r="B2994" s="9"/>
      <c r="C2994" s="9"/>
      <c r="P2994" s="11"/>
      <c r="Q2994" s="11"/>
    </row>
    <row r="2995" spans="1:17" ht="12.75" x14ac:dyDescent="0.2">
      <c r="A2995" s="5"/>
      <c r="B2995" s="9"/>
      <c r="C2995" s="9"/>
      <c r="P2995" s="11"/>
      <c r="Q2995" s="11"/>
    </row>
    <row r="2996" spans="1:17" ht="12.75" x14ac:dyDescent="0.2">
      <c r="A2996" s="5"/>
      <c r="B2996" s="9"/>
      <c r="C2996" s="9"/>
      <c r="P2996" s="11"/>
      <c r="Q2996" s="11"/>
    </row>
    <row r="2997" spans="1:17" ht="12.75" x14ac:dyDescent="0.2">
      <c r="A2997" s="5"/>
      <c r="B2997" s="9"/>
      <c r="C2997" s="9"/>
      <c r="P2997" s="11"/>
      <c r="Q2997" s="11"/>
    </row>
    <row r="2998" spans="1:17" ht="12.75" x14ac:dyDescent="0.2">
      <c r="A2998" s="5"/>
      <c r="B2998" s="9"/>
      <c r="C2998" s="9"/>
      <c r="P2998" s="11"/>
      <c r="Q2998" s="11"/>
    </row>
    <row r="2999" spans="1:17" ht="12.75" x14ac:dyDescent="0.2">
      <c r="A2999" s="5"/>
      <c r="B2999" s="9"/>
      <c r="C2999" s="9"/>
      <c r="P2999" s="11"/>
      <c r="Q2999" s="11"/>
    </row>
    <row r="3000" spans="1:17" ht="12.75" x14ac:dyDescent="0.2">
      <c r="A3000" s="5"/>
      <c r="B3000" s="9"/>
      <c r="C3000" s="9"/>
      <c r="P3000" s="11"/>
      <c r="Q3000" s="11"/>
    </row>
    <row r="3001" spans="1:17" ht="12.75" x14ac:dyDescent="0.2">
      <c r="A3001" s="5"/>
      <c r="B3001" s="9"/>
      <c r="C3001" s="9"/>
      <c r="P3001" s="11"/>
      <c r="Q3001" s="11"/>
    </row>
    <row r="3002" spans="1:17" ht="12.75" x14ac:dyDescent="0.2">
      <c r="A3002" s="5"/>
      <c r="B3002" s="9"/>
      <c r="C3002" s="9"/>
      <c r="P3002" s="11"/>
      <c r="Q3002" s="11"/>
    </row>
    <row r="3003" spans="1:17" ht="12.75" x14ac:dyDescent="0.2">
      <c r="A3003" s="5"/>
      <c r="B3003" s="9"/>
      <c r="C3003" s="9"/>
      <c r="P3003" s="11"/>
      <c r="Q3003" s="11"/>
    </row>
    <row r="3004" spans="1:17" ht="12.75" x14ac:dyDescent="0.2">
      <c r="A3004" s="5"/>
      <c r="B3004" s="9"/>
      <c r="C3004" s="9"/>
      <c r="P3004" s="11"/>
      <c r="Q3004" s="11"/>
    </row>
    <row r="3005" spans="1:17" ht="12.75" x14ac:dyDescent="0.2">
      <c r="A3005" s="5"/>
      <c r="B3005" s="9"/>
      <c r="C3005" s="9"/>
      <c r="P3005" s="11"/>
      <c r="Q3005" s="11"/>
    </row>
    <row r="3006" spans="1:17" ht="12.75" x14ac:dyDescent="0.2">
      <c r="A3006" s="5"/>
      <c r="B3006" s="9"/>
      <c r="C3006" s="9"/>
      <c r="P3006" s="11"/>
      <c r="Q3006" s="11"/>
    </row>
    <row r="3007" spans="1:17" ht="12.75" x14ac:dyDescent="0.2">
      <c r="A3007" s="5"/>
      <c r="B3007" s="9"/>
      <c r="C3007" s="9"/>
      <c r="P3007" s="11"/>
      <c r="Q3007" s="11"/>
    </row>
    <row r="3008" spans="1:17" ht="12.75" x14ac:dyDescent="0.2">
      <c r="A3008" s="5"/>
      <c r="B3008" s="9"/>
      <c r="C3008" s="9"/>
      <c r="P3008" s="11"/>
      <c r="Q3008" s="11"/>
    </row>
    <row r="3009" spans="1:17" ht="12.75" x14ac:dyDescent="0.2">
      <c r="A3009" s="5"/>
      <c r="B3009" s="9"/>
      <c r="C3009" s="9"/>
      <c r="P3009" s="11"/>
      <c r="Q3009" s="11"/>
    </row>
    <row r="3010" spans="1:17" ht="12.75" x14ac:dyDescent="0.2">
      <c r="A3010" s="5"/>
      <c r="B3010" s="9"/>
      <c r="C3010" s="9"/>
      <c r="P3010" s="11"/>
      <c r="Q3010" s="11"/>
    </row>
    <row r="3011" spans="1:17" ht="12.75" x14ac:dyDescent="0.2">
      <c r="A3011" s="5"/>
      <c r="B3011" s="9"/>
      <c r="C3011" s="9"/>
      <c r="P3011" s="11"/>
      <c r="Q3011" s="11"/>
    </row>
    <row r="3012" spans="1:17" ht="12.75" x14ac:dyDescent="0.2">
      <c r="A3012" s="5"/>
      <c r="B3012" s="9"/>
      <c r="C3012" s="9"/>
      <c r="P3012" s="11"/>
      <c r="Q3012" s="11"/>
    </row>
    <row r="3013" spans="1:17" ht="12.75" x14ac:dyDescent="0.2">
      <c r="A3013" s="5"/>
      <c r="B3013" s="9"/>
      <c r="C3013" s="9"/>
      <c r="P3013" s="11"/>
      <c r="Q3013" s="11"/>
    </row>
    <row r="3014" spans="1:17" ht="12.75" x14ac:dyDescent="0.2">
      <c r="A3014" s="5"/>
      <c r="B3014" s="9"/>
      <c r="C3014" s="9"/>
      <c r="P3014" s="11"/>
      <c r="Q3014" s="11"/>
    </row>
    <row r="3015" spans="1:17" ht="12.75" x14ac:dyDescent="0.2">
      <c r="A3015" s="5"/>
      <c r="B3015" s="9"/>
      <c r="C3015" s="9"/>
      <c r="P3015" s="11"/>
      <c r="Q3015" s="11"/>
    </row>
    <row r="3016" spans="1:17" ht="12.75" x14ac:dyDescent="0.2">
      <c r="A3016" s="5"/>
      <c r="B3016" s="9"/>
      <c r="C3016" s="9"/>
      <c r="P3016" s="11"/>
      <c r="Q3016" s="11"/>
    </row>
    <row r="3017" spans="1:17" ht="12.75" x14ac:dyDescent="0.2">
      <c r="A3017" s="5"/>
      <c r="B3017" s="9"/>
      <c r="C3017" s="9"/>
      <c r="P3017" s="11"/>
      <c r="Q3017" s="11"/>
    </row>
    <row r="3018" spans="1:17" ht="12.75" x14ac:dyDescent="0.2">
      <c r="A3018" s="5"/>
      <c r="B3018" s="9"/>
      <c r="C3018" s="9"/>
      <c r="P3018" s="11"/>
      <c r="Q3018" s="11"/>
    </row>
    <row r="3019" spans="1:17" ht="12.75" x14ac:dyDescent="0.2">
      <c r="A3019" s="5"/>
      <c r="B3019" s="9"/>
      <c r="C3019" s="9"/>
      <c r="P3019" s="11"/>
      <c r="Q3019" s="11"/>
    </row>
    <row r="3020" spans="1:17" ht="12.75" x14ac:dyDescent="0.2">
      <c r="A3020" s="5"/>
      <c r="B3020" s="9"/>
      <c r="C3020" s="9"/>
      <c r="P3020" s="11"/>
      <c r="Q3020" s="11"/>
    </row>
    <row r="3021" spans="1:17" ht="12.75" x14ac:dyDescent="0.2">
      <c r="A3021" s="5"/>
      <c r="B3021" s="9"/>
      <c r="C3021" s="9"/>
      <c r="P3021" s="11"/>
      <c r="Q3021" s="11"/>
    </row>
    <row r="3022" spans="1:17" ht="12.75" x14ac:dyDescent="0.2">
      <c r="A3022" s="5"/>
      <c r="B3022" s="9"/>
      <c r="C3022" s="9"/>
      <c r="P3022" s="11"/>
      <c r="Q3022" s="11"/>
    </row>
    <row r="3023" spans="1:17" ht="12.75" x14ac:dyDescent="0.2">
      <c r="A3023" s="5"/>
      <c r="B3023" s="9"/>
      <c r="C3023" s="9"/>
      <c r="P3023" s="11"/>
      <c r="Q3023" s="11"/>
    </row>
    <row r="3024" spans="1:17" ht="12.75" x14ac:dyDescent="0.2">
      <c r="A3024" s="5"/>
      <c r="B3024" s="9"/>
      <c r="C3024" s="9"/>
      <c r="P3024" s="11"/>
      <c r="Q3024" s="11"/>
    </row>
    <row r="3025" spans="1:17" ht="12.75" x14ac:dyDescent="0.2">
      <c r="A3025" s="5"/>
      <c r="B3025" s="9"/>
      <c r="C3025" s="9"/>
      <c r="P3025" s="11"/>
      <c r="Q3025" s="11"/>
    </row>
    <row r="3026" spans="1:17" ht="12.75" x14ac:dyDescent="0.2">
      <c r="A3026" s="5"/>
      <c r="B3026" s="9"/>
      <c r="C3026" s="9"/>
      <c r="P3026" s="11"/>
      <c r="Q3026" s="11"/>
    </row>
    <row r="3027" spans="1:17" ht="12.75" x14ac:dyDescent="0.2">
      <c r="A3027" s="5"/>
      <c r="B3027" s="9"/>
      <c r="C3027" s="9"/>
      <c r="P3027" s="11"/>
      <c r="Q3027" s="11"/>
    </row>
    <row r="3028" spans="1:17" ht="12.75" x14ac:dyDescent="0.2">
      <c r="A3028" s="5"/>
      <c r="B3028" s="9"/>
      <c r="C3028" s="9"/>
      <c r="P3028" s="11"/>
      <c r="Q3028" s="11"/>
    </row>
    <row r="3029" spans="1:17" ht="12.75" x14ac:dyDescent="0.2">
      <c r="A3029" s="5"/>
      <c r="B3029" s="9"/>
      <c r="C3029" s="9"/>
      <c r="P3029" s="11"/>
      <c r="Q3029" s="11"/>
    </row>
    <row r="3030" spans="1:17" ht="12.75" x14ac:dyDescent="0.2">
      <c r="A3030" s="5"/>
      <c r="B3030" s="9"/>
      <c r="C3030" s="9"/>
      <c r="P3030" s="11"/>
      <c r="Q3030" s="11"/>
    </row>
    <row r="3031" spans="1:17" ht="12.75" x14ac:dyDescent="0.2">
      <c r="A3031" s="5"/>
      <c r="B3031" s="9"/>
      <c r="C3031" s="9"/>
      <c r="P3031" s="11"/>
      <c r="Q3031" s="11"/>
    </row>
    <row r="3032" spans="1:17" ht="12.75" x14ac:dyDescent="0.2">
      <c r="A3032" s="5"/>
      <c r="B3032" s="9"/>
      <c r="C3032" s="9"/>
      <c r="P3032" s="11"/>
      <c r="Q3032" s="11"/>
    </row>
    <row r="3033" spans="1:17" ht="12.75" x14ac:dyDescent="0.2">
      <c r="A3033" s="5"/>
      <c r="B3033" s="9"/>
      <c r="C3033" s="9"/>
      <c r="P3033" s="11"/>
      <c r="Q3033" s="11"/>
    </row>
    <row r="3034" spans="1:17" ht="12.75" x14ac:dyDescent="0.2">
      <c r="A3034" s="5"/>
      <c r="B3034" s="9"/>
      <c r="C3034" s="9"/>
      <c r="P3034" s="11"/>
      <c r="Q3034" s="11"/>
    </row>
    <row r="3035" spans="1:17" ht="12.75" x14ac:dyDescent="0.2">
      <c r="A3035" s="5"/>
      <c r="B3035" s="9"/>
      <c r="C3035" s="9"/>
      <c r="P3035" s="11"/>
      <c r="Q3035" s="11"/>
    </row>
    <row r="3036" spans="1:17" ht="12.75" x14ac:dyDescent="0.2">
      <c r="A3036" s="5"/>
      <c r="B3036" s="9"/>
      <c r="C3036" s="9"/>
      <c r="P3036" s="11"/>
      <c r="Q3036" s="11"/>
    </row>
    <row r="3037" spans="1:17" ht="12.75" x14ac:dyDescent="0.2">
      <c r="A3037" s="5"/>
      <c r="B3037" s="9"/>
      <c r="C3037" s="9"/>
      <c r="P3037" s="11"/>
      <c r="Q3037" s="11"/>
    </row>
    <row r="3038" spans="1:17" ht="12.75" x14ac:dyDescent="0.2">
      <c r="A3038" s="5"/>
      <c r="B3038" s="9"/>
      <c r="C3038" s="9"/>
      <c r="P3038" s="11"/>
      <c r="Q3038" s="11"/>
    </row>
    <row r="3039" spans="1:17" ht="12.75" x14ac:dyDescent="0.2">
      <c r="A3039" s="5"/>
      <c r="B3039" s="9"/>
      <c r="C3039" s="9"/>
      <c r="P3039" s="11"/>
      <c r="Q3039" s="11"/>
    </row>
    <row r="3040" spans="1:17" ht="12.75" x14ac:dyDescent="0.2">
      <c r="A3040" s="5"/>
      <c r="B3040" s="9"/>
      <c r="C3040" s="9"/>
      <c r="P3040" s="11"/>
      <c r="Q3040" s="11"/>
    </row>
    <row r="3041" spans="1:17" ht="12.75" x14ac:dyDescent="0.2">
      <c r="A3041" s="5"/>
      <c r="B3041" s="9"/>
      <c r="C3041" s="9"/>
      <c r="P3041" s="11"/>
      <c r="Q3041" s="11"/>
    </row>
    <row r="3042" spans="1:17" ht="12.75" x14ac:dyDescent="0.2">
      <c r="A3042" s="5"/>
      <c r="B3042" s="9"/>
      <c r="C3042" s="9"/>
      <c r="P3042" s="11"/>
      <c r="Q3042" s="11"/>
    </row>
    <row r="3043" spans="1:17" ht="12.75" x14ac:dyDescent="0.2">
      <c r="A3043" s="5"/>
      <c r="B3043" s="9"/>
      <c r="C3043" s="9"/>
      <c r="P3043" s="11"/>
      <c r="Q3043" s="11"/>
    </row>
    <row r="3044" spans="1:17" ht="12.75" x14ac:dyDescent="0.2">
      <c r="A3044" s="5"/>
      <c r="B3044" s="9"/>
      <c r="C3044" s="9"/>
      <c r="P3044" s="11"/>
      <c r="Q3044" s="11"/>
    </row>
    <row r="3045" spans="1:17" ht="12.75" x14ac:dyDescent="0.2">
      <c r="A3045" s="5"/>
      <c r="B3045" s="9"/>
      <c r="C3045" s="9"/>
      <c r="P3045" s="11"/>
      <c r="Q3045" s="11"/>
    </row>
    <row r="3046" spans="1:17" ht="12.75" x14ac:dyDescent="0.2">
      <c r="A3046" s="5"/>
      <c r="B3046" s="9"/>
      <c r="C3046" s="9"/>
      <c r="P3046" s="11"/>
      <c r="Q3046" s="11"/>
    </row>
    <row r="3047" spans="1:17" ht="12.75" x14ac:dyDescent="0.2">
      <c r="A3047" s="5"/>
      <c r="B3047" s="9"/>
      <c r="C3047" s="9"/>
      <c r="P3047" s="11"/>
      <c r="Q3047" s="11"/>
    </row>
    <row r="3048" spans="1:17" ht="12.75" x14ac:dyDescent="0.2">
      <c r="A3048" s="5"/>
      <c r="B3048" s="9"/>
      <c r="C3048" s="9"/>
      <c r="P3048" s="11"/>
      <c r="Q3048" s="11"/>
    </row>
    <row r="3049" spans="1:17" ht="12.75" x14ac:dyDescent="0.2">
      <c r="A3049" s="5"/>
      <c r="B3049" s="9"/>
      <c r="C3049" s="9"/>
      <c r="P3049" s="11"/>
      <c r="Q3049" s="11"/>
    </row>
    <row r="3050" spans="1:17" ht="12.75" x14ac:dyDescent="0.2">
      <c r="A3050" s="5"/>
      <c r="B3050" s="9"/>
      <c r="C3050" s="9"/>
      <c r="P3050" s="11"/>
      <c r="Q3050" s="11"/>
    </row>
    <row r="3051" spans="1:17" ht="12.75" x14ac:dyDescent="0.2">
      <c r="A3051" s="5"/>
      <c r="B3051" s="9"/>
      <c r="C3051" s="9"/>
      <c r="P3051" s="11"/>
      <c r="Q3051" s="11"/>
    </row>
    <row r="3052" spans="1:17" ht="12.75" x14ac:dyDescent="0.2">
      <c r="A3052" s="5"/>
      <c r="B3052" s="9"/>
      <c r="C3052" s="9"/>
      <c r="P3052" s="11"/>
      <c r="Q3052" s="11"/>
    </row>
    <row r="3053" spans="1:17" ht="12.75" x14ac:dyDescent="0.2">
      <c r="A3053" s="5"/>
      <c r="B3053" s="9"/>
      <c r="C3053" s="9"/>
      <c r="P3053" s="11"/>
      <c r="Q3053" s="11"/>
    </row>
    <row r="3054" spans="1:17" ht="12.75" x14ac:dyDescent="0.2">
      <c r="A3054" s="5"/>
      <c r="B3054" s="9"/>
      <c r="C3054" s="9"/>
      <c r="P3054" s="11"/>
      <c r="Q3054" s="11"/>
    </row>
    <row r="3055" spans="1:17" ht="12.75" x14ac:dyDescent="0.2">
      <c r="A3055" s="5"/>
      <c r="B3055" s="9"/>
      <c r="C3055" s="9"/>
      <c r="P3055" s="11"/>
      <c r="Q3055" s="11"/>
    </row>
    <row r="3056" spans="1:17" ht="12.75" x14ac:dyDescent="0.2">
      <c r="A3056" s="5"/>
      <c r="B3056" s="9"/>
      <c r="C3056" s="9"/>
      <c r="P3056" s="11"/>
      <c r="Q3056" s="11"/>
    </row>
    <row r="3057" spans="1:17" ht="12.75" x14ac:dyDescent="0.2">
      <c r="A3057" s="5"/>
      <c r="B3057" s="9"/>
      <c r="C3057" s="9"/>
      <c r="P3057" s="11"/>
      <c r="Q3057" s="11"/>
    </row>
    <row r="3058" spans="1:17" ht="12.75" x14ac:dyDescent="0.2">
      <c r="A3058" s="5"/>
      <c r="B3058" s="9"/>
      <c r="C3058" s="9"/>
      <c r="P3058" s="11"/>
      <c r="Q3058" s="11"/>
    </row>
    <row r="3059" spans="1:17" ht="12.75" x14ac:dyDescent="0.2">
      <c r="A3059" s="5"/>
      <c r="B3059" s="9"/>
      <c r="C3059" s="9"/>
      <c r="P3059" s="11"/>
      <c r="Q3059" s="11"/>
    </row>
    <row r="3060" spans="1:17" ht="12.75" x14ac:dyDescent="0.2">
      <c r="A3060" s="5"/>
      <c r="B3060" s="9"/>
      <c r="C3060" s="9"/>
      <c r="P3060" s="11"/>
      <c r="Q3060" s="11"/>
    </row>
    <row r="3061" spans="1:17" ht="12.75" x14ac:dyDescent="0.2">
      <c r="A3061" s="5"/>
      <c r="B3061" s="9"/>
      <c r="C3061" s="9"/>
      <c r="P3061" s="11"/>
      <c r="Q3061" s="11"/>
    </row>
    <row r="3062" spans="1:17" ht="12.75" x14ac:dyDescent="0.2">
      <c r="A3062" s="5"/>
      <c r="B3062" s="9"/>
      <c r="C3062" s="9"/>
      <c r="P3062" s="11"/>
      <c r="Q3062" s="11"/>
    </row>
    <row r="3063" spans="1:17" ht="12.75" x14ac:dyDescent="0.2">
      <c r="A3063" s="5"/>
      <c r="B3063" s="9"/>
      <c r="C3063" s="9"/>
      <c r="P3063" s="11"/>
      <c r="Q3063" s="11"/>
    </row>
    <row r="3064" spans="1:17" ht="12.75" x14ac:dyDescent="0.2">
      <c r="A3064" s="5"/>
      <c r="B3064" s="9"/>
      <c r="C3064" s="9"/>
      <c r="P3064" s="11"/>
      <c r="Q3064" s="11"/>
    </row>
    <row r="3065" spans="1:17" ht="12.75" x14ac:dyDescent="0.2">
      <c r="A3065" s="5"/>
      <c r="B3065" s="9"/>
      <c r="C3065" s="9"/>
      <c r="P3065" s="11"/>
      <c r="Q3065" s="11"/>
    </row>
    <row r="3066" spans="1:17" ht="12.75" x14ac:dyDescent="0.2">
      <c r="A3066" s="5"/>
      <c r="B3066" s="9"/>
      <c r="C3066" s="9"/>
      <c r="P3066" s="11"/>
      <c r="Q3066" s="11"/>
    </row>
    <row r="3067" spans="1:17" ht="12.75" x14ac:dyDescent="0.2">
      <c r="A3067" s="5"/>
      <c r="B3067" s="9"/>
      <c r="C3067" s="9"/>
      <c r="P3067" s="11"/>
      <c r="Q3067" s="11"/>
    </row>
    <row r="3068" spans="1:17" ht="12.75" x14ac:dyDescent="0.2">
      <c r="A3068" s="5"/>
      <c r="B3068" s="9"/>
      <c r="C3068" s="9"/>
      <c r="P3068" s="11"/>
      <c r="Q3068" s="11"/>
    </row>
    <row r="3069" spans="1:17" ht="12.75" x14ac:dyDescent="0.2">
      <c r="A3069" s="5"/>
      <c r="B3069" s="9"/>
      <c r="C3069" s="9"/>
      <c r="P3069" s="11"/>
      <c r="Q3069" s="11"/>
    </row>
    <row r="3070" spans="1:17" ht="12.75" x14ac:dyDescent="0.2">
      <c r="A3070" s="5"/>
      <c r="B3070" s="9"/>
      <c r="C3070" s="9"/>
      <c r="P3070" s="11"/>
      <c r="Q3070" s="11"/>
    </row>
    <row r="3071" spans="1:17" ht="12.75" x14ac:dyDescent="0.2">
      <c r="A3071" s="5"/>
      <c r="B3071" s="9"/>
      <c r="C3071" s="9"/>
      <c r="P3071" s="11"/>
      <c r="Q3071" s="11"/>
    </row>
    <row r="3072" spans="1:17" ht="12.75" x14ac:dyDescent="0.2">
      <c r="A3072" s="5"/>
      <c r="B3072" s="9"/>
      <c r="C3072" s="9"/>
      <c r="P3072" s="11"/>
      <c r="Q3072" s="11"/>
    </row>
    <row r="3073" spans="1:17" ht="12.75" x14ac:dyDescent="0.2">
      <c r="A3073" s="5"/>
      <c r="B3073" s="9"/>
      <c r="C3073" s="9"/>
      <c r="P3073" s="11"/>
      <c r="Q3073" s="11"/>
    </row>
    <row r="3074" spans="1:17" ht="12.75" x14ac:dyDescent="0.2">
      <c r="A3074" s="5"/>
      <c r="B3074" s="9"/>
      <c r="C3074" s="9"/>
      <c r="P3074" s="11"/>
      <c r="Q3074" s="11"/>
    </row>
    <row r="3075" spans="1:17" ht="12.75" x14ac:dyDescent="0.2">
      <c r="A3075" s="5"/>
      <c r="B3075" s="9"/>
      <c r="C3075" s="9"/>
      <c r="P3075" s="11"/>
      <c r="Q3075" s="11"/>
    </row>
    <row r="3076" spans="1:17" ht="12.75" x14ac:dyDescent="0.2">
      <c r="A3076" s="5"/>
      <c r="B3076" s="9"/>
      <c r="C3076" s="9"/>
      <c r="P3076" s="11"/>
      <c r="Q3076" s="11"/>
    </row>
    <row r="3077" spans="1:17" ht="12.75" x14ac:dyDescent="0.2">
      <c r="A3077" s="5"/>
      <c r="B3077" s="9"/>
      <c r="C3077" s="9"/>
      <c r="P3077" s="11"/>
      <c r="Q3077" s="11"/>
    </row>
    <row r="3078" spans="1:17" ht="12.75" x14ac:dyDescent="0.2">
      <c r="A3078" s="5"/>
      <c r="B3078" s="9"/>
      <c r="C3078" s="9"/>
      <c r="P3078" s="11"/>
      <c r="Q3078" s="11"/>
    </row>
    <row r="3079" spans="1:17" ht="12.75" x14ac:dyDescent="0.2">
      <c r="A3079" s="5"/>
      <c r="B3079" s="9"/>
      <c r="C3079" s="9"/>
      <c r="P3079" s="11"/>
      <c r="Q3079" s="11"/>
    </row>
    <row r="3080" spans="1:17" ht="12.75" x14ac:dyDescent="0.2">
      <c r="A3080" s="5"/>
      <c r="B3080" s="9"/>
      <c r="C3080" s="9"/>
      <c r="P3080" s="11"/>
      <c r="Q3080" s="11"/>
    </row>
    <row r="3081" spans="1:17" ht="12.75" x14ac:dyDescent="0.2">
      <c r="A3081" s="5"/>
      <c r="B3081" s="9"/>
      <c r="C3081" s="9"/>
      <c r="P3081" s="11"/>
      <c r="Q3081" s="11"/>
    </row>
    <row r="3082" spans="1:17" ht="12.75" x14ac:dyDescent="0.2">
      <c r="A3082" s="5"/>
      <c r="B3082" s="9"/>
      <c r="C3082" s="9"/>
      <c r="P3082" s="11"/>
      <c r="Q3082" s="11"/>
    </row>
    <row r="3083" spans="1:17" ht="12.75" x14ac:dyDescent="0.2">
      <c r="A3083" s="5"/>
      <c r="B3083" s="9"/>
      <c r="C3083" s="9"/>
      <c r="P3083" s="11"/>
      <c r="Q3083" s="11"/>
    </row>
    <row r="3084" spans="1:17" ht="12.75" x14ac:dyDescent="0.2">
      <c r="A3084" s="5"/>
      <c r="B3084" s="9"/>
      <c r="C3084" s="9"/>
      <c r="P3084" s="11"/>
      <c r="Q3084" s="11"/>
    </row>
    <row r="3085" spans="1:17" ht="12.75" x14ac:dyDescent="0.2">
      <c r="A3085" s="5"/>
      <c r="B3085" s="9"/>
      <c r="C3085" s="9"/>
      <c r="P3085" s="11"/>
      <c r="Q3085" s="11"/>
    </row>
    <row r="3086" spans="1:17" ht="12.75" x14ac:dyDescent="0.2">
      <c r="A3086" s="5"/>
      <c r="B3086" s="9"/>
      <c r="C3086" s="9"/>
      <c r="P3086" s="11"/>
      <c r="Q3086" s="11"/>
    </row>
    <row r="3087" spans="1:17" ht="12.75" x14ac:dyDescent="0.2">
      <c r="A3087" s="5"/>
      <c r="B3087" s="9"/>
      <c r="C3087" s="9"/>
      <c r="P3087" s="11"/>
      <c r="Q3087" s="11"/>
    </row>
    <row r="3088" spans="1:17" ht="12.75" x14ac:dyDescent="0.2">
      <c r="A3088" s="5"/>
      <c r="B3088" s="9"/>
      <c r="C3088" s="9"/>
      <c r="P3088" s="11"/>
      <c r="Q3088" s="11"/>
    </row>
    <row r="3089" spans="1:17" ht="12.75" x14ac:dyDescent="0.2">
      <c r="A3089" s="5"/>
      <c r="B3089" s="9"/>
      <c r="C3089" s="9"/>
      <c r="P3089" s="11"/>
      <c r="Q3089" s="11"/>
    </row>
    <row r="3090" spans="1:17" ht="12.75" x14ac:dyDescent="0.2">
      <c r="A3090" s="5"/>
      <c r="B3090" s="9"/>
      <c r="C3090" s="9"/>
      <c r="P3090" s="11"/>
      <c r="Q3090" s="11"/>
    </row>
    <row r="3091" spans="1:17" ht="12.75" x14ac:dyDescent="0.2">
      <c r="A3091" s="5"/>
      <c r="B3091" s="9"/>
      <c r="C3091" s="9"/>
      <c r="P3091" s="11"/>
      <c r="Q3091" s="11"/>
    </row>
    <row r="3092" spans="1:17" ht="12.75" x14ac:dyDescent="0.2">
      <c r="A3092" s="5"/>
      <c r="B3092" s="9"/>
      <c r="C3092" s="9"/>
      <c r="P3092" s="11"/>
      <c r="Q3092" s="11"/>
    </row>
    <row r="3093" spans="1:17" ht="12.75" x14ac:dyDescent="0.2">
      <c r="A3093" s="5"/>
      <c r="B3093" s="9"/>
      <c r="C3093" s="9"/>
      <c r="P3093" s="11"/>
      <c r="Q3093" s="11"/>
    </row>
    <row r="3094" spans="1:17" ht="12.75" x14ac:dyDescent="0.2">
      <c r="A3094" s="5"/>
      <c r="B3094" s="9"/>
      <c r="C3094" s="9"/>
      <c r="P3094" s="11"/>
      <c r="Q3094" s="11"/>
    </row>
    <row r="3095" spans="1:17" ht="12.75" x14ac:dyDescent="0.2">
      <c r="A3095" s="5"/>
      <c r="B3095" s="9"/>
      <c r="C3095" s="9"/>
      <c r="P3095" s="11"/>
      <c r="Q3095" s="11"/>
    </row>
    <row r="3096" spans="1:17" ht="12.75" x14ac:dyDescent="0.2">
      <c r="A3096" s="5"/>
      <c r="B3096" s="9"/>
      <c r="C3096" s="9"/>
      <c r="P3096" s="11"/>
      <c r="Q3096" s="11"/>
    </row>
    <row r="3097" spans="1:17" ht="12.75" x14ac:dyDescent="0.2">
      <c r="A3097" s="5"/>
      <c r="B3097" s="9"/>
      <c r="C3097" s="9"/>
      <c r="P3097" s="11"/>
      <c r="Q3097" s="11"/>
    </row>
    <row r="3098" spans="1:17" ht="12.75" x14ac:dyDescent="0.2">
      <c r="A3098" s="5"/>
      <c r="B3098" s="9"/>
      <c r="C3098" s="9"/>
      <c r="P3098" s="11"/>
      <c r="Q3098" s="11"/>
    </row>
    <row r="3099" spans="1:17" ht="12.75" x14ac:dyDescent="0.2">
      <c r="A3099" s="5"/>
      <c r="B3099" s="9"/>
      <c r="C3099" s="9"/>
      <c r="P3099" s="11"/>
      <c r="Q3099" s="11"/>
    </row>
    <row r="3100" spans="1:17" ht="12.75" x14ac:dyDescent="0.2">
      <c r="A3100" s="5"/>
      <c r="B3100" s="9"/>
      <c r="C3100" s="9"/>
      <c r="P3100" s="11"/>
      <c r="Q3100" s="11"/>
    </row>
    <row r="3101" spans="1:17" ht="12.75" x14ac:dyDescent="0.2">
      <c r="A3101" s="5"/>
      <c r="B3101" s="9"/>
      <c r="C3101" s="9"/>
      <c r="P3101" s="11"/>
      <c r="Q3101" s="11"/>
    </row>
    <row r="3102" spans="1:17" ht="12.75" x14ac:dyDescent="0.2">
      <c r="A3102" s="5"/>
      <c r="B3102" s="9"/>
      <c r="C3102" s="9"/>
      <c r="P3102" s="11"/>
      <c r="Q3102" s="11"/>
    </row>
    <row r="3103" spans="1:17" ht="12.75" x14ac:dyDescent="0.2">
      <c r="A3103" s="5"/>
      <c r="B3103" s="9"/>
      <c r="C3103" s="9"/>
      <c r="P3103" s="11"/>
      <c r="Q3103" s="11"/>
    </row>
    <row r="3104" spans="1:17" ht="12.75" x14ac:dyDescent="0.2">
      <c r="A3104" s="5"/>
      <c r="B3104" s="9"/>
      <c r="C3104" s="9"/>
      <c r="P3104" s="11"/>
      <c r="Q3104" s="11"/>
    </row>
    <row r="3105" spans="1:17" ht="12.75" x14ac:dyDescent="0.2">
      <c r="A3105" s="5"/>
      <c r="B3105" s="9"/>
      <c r="C3105" s="9"/>
      <c r="P3105" s="11"/>
      <c r="Q3105" s="11"/>
    </row>
    <row r="3106" spans="1:17" ht="12.75" x14ac:dyDescent="0.2">
      <c r="A3106" s="5"/>
      <c r="B3106" s="9"/>
      <c r="C3106" s="9"/>
      <c r="P3106" s="11"/>
      <c r="Q3106" s="11"/>
    </row>
    <row r="3107" spans="1:17" ht="12.75" x14ac:dyDescent="0.2">
      <c r="A3107" s="5"/>
      <c r="B3107" s="9"/>
      <c r="C3107" s="9"/>
      <c r="P3107" s="11"/>
      <c r="Q3107" s="11"/>
    </row>
    <row r="3108" spans="1:17" ht="12.75" x14ac:dyDescent="0.2">
      <c r="A3108" s="5"/>
      <c r="B3108" s="9"/>
      <c r="C3108" s="9"/>
      <c r="P3108" s="11"/>
      <c r="Q3108" s="11"/>
    </row>
    <row r="3109" spans="1:17" ht="12.75" x14ac:dyDescent="0.2">
      <c r="A3109" s="5"/>
      <c r="B3109" s="9"/>
      <c r="C3109" s="9"/>
      <c r="P3109" s="11"/>
      <c r="Q3109" s="11"/>
    </row>
    <row r="3110" spans="1:17" ht="12.75" x14ac:dyDescent="0.2">
      <c r="A3110" s="5"/>
      <c r="B3110" s="9"/>
      <c r="C3110" s="9"/>
      <c r="P3110" s="11"/>
      <c r="Q3110" s="11"/>
    </row>
    <row r="3111" spans="1:17" ht="12.75" x14ac:dyDescent="0.2">
      <c r="A3111" s="5"/>
      <c r="B3111" s="9"/>
      <c r="C3111" s="9"/>
      <c r="P3111" s="11"/>
      <c r="Q3111" s="11"/>
    </row>
    <row r="3112" spans="1:17" ht="12.75" x14ac:dyDescent="0.2">
      <c r="A3112" s="5"/>
      <c r="B3112" s="9"/>
      <c r="C3112" s="9"/>
      <c r="P3112" s="11"/>
      <c r="Q3112" s="11"/>
    </row>
    <row r="3113" spans="1:17" ht="12.75" x14ac:dyDescent="0.2">
      <c r="A3113" s="5"/>
      <c r="B3113" s="9"/>
      <c r="C3113" s="9"/>
      <c r="P3113" s="11"/>
      <c r="Q3113" s="11"/>
    </row>
    <row r="3114" spans="1:17" ht="12.75" x14ac:dyDescent="0.2">
      <c r="A3114" s="5"/>
      <c r="B3114" s="9"/>
      <c r="C3114" s="9"/>
      <c r="P3114" s="11"/>
      <c r="Q3114" s="11"/>
    </row>
    <row r="3115" spans="1:17" ht="12.75" x14ac:dyDescent="0.2">
      <c r="A3115" s="5"/>
      <c r="B3115" s="9"/>
      <c r="C3115" s="9"/>
      <c r="P3115" s="11"/>
      <c r="Q3115" s="11"/>
    </row>
    <row r="3116" spans="1:17" ht="12.75" x14ac:dyDescent="0.2">
      <c r="A3116" s="5"/>
      <c r="B3116" s="9"/>
      <c r="C3116" s="9"/>
      <c r="P3116" s="11"/>
      <c r="Q3116" s="11"/>
    </row>
    <row r="3117" spans="1:17" ht="12.75" x14ac:dyDescent="0.2">
      <c r="A3117" s="5"/>
      <c r="B3117" s="9"/>
      <c r="C3117" s="9"/>
      <c r="P3117" s="11"/>
      <c r="Q3117" s="11"/>
    </row>
    <row r="3118" spans="1:17" ht="12.75" x14ac:dyDescent="0.2">
      <c r="A3118" s="5"/>
      <c r="B3118" s="9"/>
      <c r="C3118" s="9"/>
      <c r="P3118" s="11"/>
      <c r="Q3118" s="11"/>
    </row>
    <row r="3119" spans="1:17" ht="12.75" x14ac:dyDescent="0.2">
      <c r="A3119" s="5"/>
      <c r="B3119" s="9"/>
      <c r="C3119" s="9"/>
      <c r="P3119" s="11"/>
      <c r="Q3119" s="11"/>
    </row>
    <row r="3120" spans="1:17" ht="12.75" x14ac:dyDescent="0.2">
      <c r="A3120" s="5"/>
      <c r="B3120" s="9"/>
      <c r="C3120" s="9"/>
      <c r="P3120" s="11"/>
      <c r="Q3120" s="11"/>
    </row>
    <row r="3121" spans="1:17" ht="12.75" x14ac:dyDescent="0.2">
      <c r="A3121" s="5"/>
      <c r="B3121" s="9"/>
      <c r="C3121" s="9"/>
      <c r="P3121" s="11"/>
      <c r="Q3121" s="11"/>
    </row>
    <row r="3122" spans="1:17" ht="12.75" x14ac:dyDescent="0.2">
      <c r="A3122" s="5"/>
      <c r="B3122" s="9"/>
      <c r="C3122" s="9"/>
      <c r="P3122" s="11"/>
      <c r="Q3122" s="11"/>
    </row>
    <row r="3123" spans="1:17" ht="12.75" x14ac:dyDescent="0.2">
      <c r="A3123" s="5"/>
      <c r="B3123" s="9"/>
      <c r="C3123" s="9"/>
      <c r="P3123" s="11"/>
      <c r="Q3123" s="11"/>
    </row>
    <row r="3124" spans="1:17" ht="12.75" x14ac:dyDescent="0.2">
      <c r="A3124" s="5"/>
      <c r="B3124" s="9"/>
      <c r="C3124" s="9"/>
      <c r="P3124" s="11"/>
      <c r="Q3124" s="11"/>
    </row>
    <row r="3125" spans="1:17" ht="12.75" x14ac:dyDescent="0.2">
      <c r="A3125" s="5"/>
      <c r="B3125" s="9"/>
      <c r="C3125" s="9"/>
      <c r="P3125" s="11"/>
      <c r="Q3125" s="11"/>
    </row>
    <row r="3126" spans="1:17" ht="12.75" x14ac:dyDescent="0.2">
      <c r="A3126" s="5"/>
      <c r="B3126" s="9"/>
      <c r="C3126" s="9"/>
      <c r="P3126" s="11"/>
      <c r="Q3126" s="11"/>
    </row>
    <row r="3127" spans="1:17" ht="12.75" x14ac:dyDescent="0.2">
      <c r="A3127" s="5"/>
      <c r="B3127" s="9"/>
      <c r="C3127" s="9"/>
      <c r="P3127" s="11"/>
      <c r="Q3127" s="11"/>
    </row>
    <row r="3128" spans="1:17" ht="12.75" x14ac:dyDescent="0.2">
      <c r="A3128" s="5"/>
      <c r="B3128" s="9"/>
      <c r="C3128" s="9"/>
      <c r="P3128" s="11"/>
      <c r="Q3128" s="11"/>
    </row>
    <row r="3129" spans="1:17" ht="12.75" x14ac:dyDescent="0.2">
      <c r="A3129" s="5"/>
      <c r="B3129" s="9"/>
      <c r="C3129" s="9"/>
      <c r="P3129" s="11"/>
      <c r="Q3129" s="11"/>
    </row>
    <row r="3130" spans="1:17" ht="12.75" x14ac:dyDescent="0.2">
      <c r="A3130" s="5"/>
      <c r="B3130" s="9"/>
      <c r="C3130" s="9"/>
      <c r="P3130" s="11"/>
      <c r="Q3130" s="11"/>
    </row>
    <row r="3131" spans="1:17" ht="12.75" x14ac:dyDescent="0.2">
      <c r="A3131" s="5"/>
      <c r="B3131" s="9"/>
      <c r="C3131" s="9"/>
      <c r="P3131" s="11"/>
      <c r="Q3131" s="11"/>
    </row>
    <row r="3132" spans="1:17" ht="12.75" x14ac:dyDescent="0.2">
      <c r="A3132" s="5"/>
      <c r="B3132" s="9"/>
      <c r="C3132" s="9"/>
      <c r="P3132" s="11"/>
      <c r="Q3132" s="11"/>
    </row>
    <row r="3133" spans="1:17" ht="12.75" x14ac:dyDescent="0.2">
      <c r="A3133" s="5"/>
      <c r="B3133" s="9"/>
      <c r="C3133" s="9"/>
      <c r="P3133" s="11"/>
      <c r="Q3133" s="11"/>
    </row>
    <row r="3134" spans="1:17" ht="12.75" x14ac:dyDescent="0.2">
      <c r="A3134" s="5"/>
      <c r="B3134" s="9"/>
      <c r="C3134" s="9"/>
      <c r="P3134" s="11"/>
      <c r="Q3134" s="11"/>
    </row>
    <row r="3135" spans="1:17" ht="12.75" x14ac:dyDescent="0.2">
      <c r="A3135" s="5"/>
      <c r="B3135" s="9"/>
      <c r="C3135" s="9"/>
      <c r="P3135" s="11"/>
      <c r="Q3135" s="11"/>
    </row>
    <row r="3136" spans="1:17" ht="12.75" x14ac:dyDescent="0.2">
      <c r="A3136" s="5"/>
      <c r="B3136" s="9"/>
      <c r="C3136" s="9"/>
      <c r="P3136" s="11"/>
      <c r="Q3136" s="11"/>
    </row>
    <row r="3137" spans="1:17" ht="12.75" x14ac:dyDescent="0.2">
      <c r="A3137" s="5"/>
      <c r="B3137" s="9"/>
      <c r="C3137" s="9"/>
      <c r="P3137" s="11"/>
      <c r="Q3137" s="11"/>
    </row>
    <row r="3138" spans="1:17" ht="12.75" x14ac:dyDescent="0.2">
      <c r="A3138" s="5"/>
      <c r="B3138" s="9"/>
      <c r="C3138" s="9"/>
      <c r="P3138" s="11"/>
      <c r="Q3138" s="11"/>
    </row>
    <row r="3139" spans="1:17" ht="12.75" x14ac:dyDescent="0.2">
      <c r="A3139" s="5"/>
      <c r="B3139" s="9"/>
      <c r="C3139" s="9"/>
      <c r="P3139" s="11"/>
      <c r="Q3139" s="11"/>
    </row>
    <row r="3140" spans="1:17" ht="12.75" x14ac:dyDescent="0.2">
      <c r="A3140" s="5"/>
      <c r="B3140" s="9"/>
      <c r="C3140" s="9"/>
      <c r="P3140" s="11"/>
      <c r="Q3140" s="11"/>
    </row>
    <row r="3141" spans="1:17" ht="12.75" x14ac:dyDescent="0.2">
      <c r="A3141" s="5"/>
      <c r="B3141" s="9"/>
      <c r="C3141" s="9"/>
      <c r="P3141" s="11"/>
      <c r="Q3141" s="11"/>
    </row>
    <row r="3142" spans="1:17" ht="12.75" x14ac:dyDescent="0.2">
      <c r="A3142" s="5"/>
      <c r="B3142" s="9"/>
      <c r="C3142" s="9"/>
      <c r="P3142" s="11"/>
      <c r="Q3142" s="11"/>
    </row>
    <row r="3143" spans="1:17" ht="12.75" x14ac:dyDescent="0.2">
      <c r="A3143" s="5"/>
      <c r="B3143" s="9"/>
      <c r="C3143" s="9"/>
      <c r="P3143" s="11"/>
      <c r="Q3143" s="11"/>
    </row>
    <row r="3144" spans="1:17" ht="12.75" x14ac:dyDescent="0.2">
      <c r="A3144" s="5"/>
      <c r="B3144" s="9"/>
      <c r="C3144" s="9"/>
      <c r="P3144" s="11"/>
      <c r="Q3144" s="11"/>
    </row>
    <row r="3145" spans="1:17" ht="12.75" x14ac:dyDescent="0.2">
      <c r="A3145" s="5"/>
      <c r="B3145" s="9"/>
      <c r="C3145" s="9"/>
      <c r="P3145" s="11"/>
      <c r="Q3145" s="11"/>
    </row>
    <row r="3146" spans="1:17" ht="12.75" x14ac:dyDescent="0.2">
      <c r="A3146" s="5"/>
      <c r="B3146" s="9"/>
      <c r="C3146" s="9"/>
      <c r="P3146" s="11"/>
      <c r="Q3146" s="11"/>
    </row>
    <row r="3147" spans="1:17" ht="12.75" x14ac:dyDescent="0.2">
      <c r="A3147" s="5"/>
      <c r="B3147" s="9"/>
      <c r="C3147" s="9"/>
      <c r="P3147" s="11"/>
      <c r="Q3147" s="11"/>
    </row>
    <row r="3148" spans="1:17" ht="12.75" x14ac:dyDescent="0.2">
      <c r="A3148" s="5"/>
      <c r="B3148" s="9"/>
      <c r="C3148" s="9"/>
      <c r="P3148" s="11"/>
      <c r="Q3148" s="11"/>
    </row>
    <row r="3149" spans="1:17" ht="12.75" x14ac:dyDescent="0.2">
      <c r="A3149" s="5"/>
      <c r="B3149" s="9"/>
      <c r="C3149" s="9"/>
      <c r="P3149" s="11"/>
      <c r="Q3149" s="11"/>
    </row>
    <row r="3150" spans="1:17" ht="12.75" x14ac:dyDescent="0.2">
      <c r="A3150" s="5"/>
      <c r="B3150" s="9"/>
      <c r="C3150" s="9"/>
      <c r="P3150" s="11"/>
      <c r="Q3150" s="11"/>
    </row>
    <row r="3151" spans="1:17" ht="12.75" x14ac:dyDescent="0.2">
      <c r="A3151" s="5"/>
      <c r="B3151" s="9"/>
      <c r="C3151" s="9"/>
      <c r="P3151" s="11"/>
      <c r="Q3151" s="11"/>
    </row>
    <row r="3152" spans="1:17" ht="12.75" x14ac:dyDescent="0.2">
      <c r="A3152" s="5"/>
      <c r="B3152" s="9"/>
      <c r="C3152" s="9"/>
      <c r="P3152" s="11"/>
      <c r="Q3152" s="11"/>
    </row>
    <row r="3153" spans="1:17" ht="12.75" x14ac:dyDescent="0.2">
      <c r="A3153" s="5"/>
      <c r="B3153" s="9"/>
      <c r="C3153" s="9"/>
      <c r="P3153" s="11"/>
      <c r="Q3153" s="11"/>
    </row>
    <row r="3154" spans="1:17" ht="12.75" x14ac:dyDescent="0.2">
      <c r="A3154" s="5"/>
      <c r="B3154" s="9"/>
      <c r="C3154" s="9"/>
      <c r="P3154" s="11"/>
      <c r="Q3154" s="11"/>
    </row>
    <row r="3155" spans="1:17" ht="12.75" x14ac:dyDescent="0.2">
      <c r="A3155" s="5"/>
      <c r="B3155" s="9"/>
      <c r="C3155" s="9"/>
      <c r="P3155" s="11"/>
      <c r="Q3155" s="11"/>
    </row>
    <row r="3156" spans="1:17" ht="12.75" x14ac:dyDescent="0.2">
      <c r="A3156" s="5"/>
      <c r="B3156" s="9"/>
      <c r="C3156" s="9"/>
      <c r="P3156" s="11"/>
      <c r="Q3156" s="11"/>
    </row>
    <row r="3157" spans="1:17" ht="12.75" x14ac:dyDescent="0.2">
      <c r="A3157" s="5"/>
      <c r="B3157" s="9"/>
      <c r="C3157" s="9"/>
      <c r="P3157" s="11"/>
      <c r="Q3157" s="11"/>
    </row>
    <row r="3158" spans="1:17" ht="12.75" x14ac:dyDescent="0.2">
      <c r="A3158" s="5"/>
      <c r="B3158" s="9"/>
      <c r="C3158" s="9"/>
      <c r="P3158" s="11"/>
      <c r="Q3158" s="11"/>
    </row>
    <row r="3159" spans="1:17" ht="12.75" x14ac:dyDescent="0.2">
      <c r="A3159" s="5"/>
      <c r="B3159" s="9"/>
      <c r="C3159" s="9"/>
      <c r="P3159" s="11"/>
      <c r="Q3159" s="11"/>
    </row>
    <row r="3160" spans="1:17" ht="12.75" x14ac:dyDescent="0.2">
      <c r="A3160" s="5"/>
      <c r="B3160" s="9"/>
      <c r="C3160" s="9"/>
      <c r="P3160" s="11"/>
      <c r="Q3160" s="11"/>
    </row>
    <row r="3161" spans="1:17" ht="12.75" x14ac:dyDescent="0.2">
      <c r="A3161" s="5"/>
      <c r="B3161" s="9"/>
      <c r="C3161" s="9"/>
      <c r="P3161" s="11"/>
      <c r="Q3161" s="11"/>
    </row>
    <row r="3162" spans="1:17" ht="12.75" x14ac:dyDescent="0.2">
      <c r="A3162" s="5"/>
      <c r="B3162" s="9"/>
      <c r="C3162" s="9"/>
      <c r="P3162" s="11"/>
      <c r="Q3162" s="11"/>
    </row>
    <row r="3163" spans="1:17" ht="12.75" x14ac:dyDescent="0.2">
      <c r="A3163" s="5"/>
      <c r="B3163" s="9"/>
      <c r="C3163" s="9"/>
      <c r="P3163" s="11"/>
      <c r="Q3163" s="11"/>
    </row>
    <row r="3164" spans="1:17" ht="12.75" x14ac:dyDescent="0.2">
      <c r="A3164" s="5"/>
      <c r="B3164" s="9"/>
      <c r="C3164" s="9"/>
      <c r="P3164" s="11"/>
      <c r="Q3164" s="11"/>
    </row>
    <row r="3165" spans="1:17" ht="12.75" x14ac:dyDescent="0.2">
      <c r="A3165" s="5"/>
      <c r="B3165" s="9"/>
      <c r="C3165" s="9"/>
      <c r="P3165" s="11"/>
      <c r="Q3165" s="11"/>
    </row>
    <row r="3166" spans="1:17" ht="12.75" x14ac:dyDescent="0.2">
      <c r="A3166" s="5"/>
      <c r="B3166" s="9"/>
      <c r="C3166" s="9"/>
      <c r="P3166" s="11"/>
      <c r="Q3166" s="11"/>
    </row>
    <row r="3167" spans="1:17" ht="12.75" x14ac:dyDescent="0.2">
      <c r="A3167" s="5"/>
      <c r="B3167" s="9"/>
      <c r="C3167" s="9"/>
      <c r="P3167" s="11"/>
      <c r="Q3167" s="11"/>
    </row>
    <row r="3168" spans="1:17" ht="12.75" x14ac:dyDescent="0.2">
      <c r="A3168" s="5"/>
      <c r="B3168" s="9"/>
      <c r="C3168" s="9"/>
      <c r="P3168" s="11"/>
      <c r="Q3168" s="11"/>
    </row>
    <row r="3169" spans="1:17" ht="12.75" x14ac:dyDescent="0.2">
      <c r="A3169" s="5"/>
      <c r="B3169" s="9"/>
      <c r="C3169" s="9"/>
      <c r="P3169" s="11"/>
      <c r="Q3169" s="11"/>
    </row>
    <row r="3170" spans="1:17" ht="12.75" x14ac:dyDescent="0.2">
      <c r="A3170" s="5"/>
      <c r="B3170" s="9"/>
      <c r="C3170" s="9"/>
      <c r="P3170" s="11"/>
      <c r="Q3170" s="11"/>
    </row>
    <row r="3171" spans="1:17" ht="12.75" x14ac:dyDescent="0.2">
      <c r="A3171" s="5"/>
      <c r="B3171" s="9"/>
      <c r="C3171" s="9"/>
      <c r="P3171" s="11"/>
      <c r="Q3171" s="11"/>
    </row>
    <row r="3172" spans="1:17" ht="12.75" x14ac:dyDescent="0.2">
      <c r="A3172" s="5"/>
      <c r="B3172" s="9"/>
      <c r="C3172" s="9"/>
      <c r="P3172" s="11"/>
      <c r="Q3172" s="11"/>
    </row>
    <row r="3173" spans="1:17" ht="12.75" x14ac:dyDescent="0.2">
      <c r="A3173" s="5"/>
      <c r="B3173" s="9"/>
      <c r="C3173" s="9"/>
      <c r="P3173" s="11"/>
      <c r="Q3173" s="11"/>
    </row>
    <row r="3174" spans="1:17" ht="12.75" x14ac:dyDescent="0.2">
      <c r="A3174" s="5"/>
      <c r="B3174" s="9"/>
      <c r="C3174" s="9"/>
      <c r="P3174" s="11"/>
      <c r="Q3174" s="11"/>
    </row>
    <row r="3175" spans="1:17" ht="12.75" x14ac:dyDescent="0.2">
      <c r="A3175" s="5"/>
      <c r="B3175" s="9"/>
      <c r="C3175" s="9"/>
      <c r="P3175" s="11"/>
      <c r="Q3175" s="11"/>
    </row>
    <row r="3176" spans="1:17" ht="12.75" x14ac:dyDescent="0.2">
      <c r="A3176" s="5"/>
      <c r="B3176" s="9"/>
      <c r="C3176" s="9"/>
      <c r="P3176" s="11"/>
      <c r="Q3176" s="11"/>
    </row>
    <row r="3177" spans="1:17" ht="12.75" x14ac:dyDescent="0.2">
      <c r="A3177" s="5"/>
      <c r="B3177" s="9"/>
      <c r="C3177" s="9"/>
      <c r="P3177" s="11"/>
      <c r="Q3177" s="11"/>
    </row>
    <row r="3178" spans="1:17" ht="12.75" x14ac:dyDescent="0.2">
      <c r="A3178" s="5"/>
      <c r="B3178" s="9"/>
      <c r="C3178" s="9"/>
      <c r="P3178" s="11"/>
      <c r="Q3178" s="11"/>
    </row>
    <row r="3179" spans="1:17" ht="12.75" x14ac:dyDescent="0.2">
      <c r="A3179" s="5"/>
      <c r="B3179" s="9"/>
      <c r="C3179" s="9"/>
      <c r="P3179" s="11"/>
      <c r="Q3179" s="11"/>
    </row>
    <row r="3180" spans="1:17" ht="12.75" x14ac:dyDescent="0.2">
      <c r="A3180" s="5"/>
      <c r="B3180" s="9"/>
      <c r="C3180" s="9"/>
      <c r="P3180" s="11"/>
      <c r="Q3180" s="11"/>
    </row>
    <row r="3181" spans="1:17" ht="12.75" x14ac:dyDescent="0.2">
      <c r="A3181" s="5"/>
      <c r="B3181" s="9"/>
      <c r="C3181" s="9"/>
      <c r="P3181" s="11"/>
      <c r="Q3181" s="11"/>
    </row>
    <row r="3182" spans="1:17" ht="12.75" x14ac:dyDescent="0.2">
      <c r="A3182" s="5"/>
      <c r="B3182" s="9"/>
      <c r="C3182" s="9"/>
      <c r="P3182" s="11"/>
      <c r="Q3182" s="11"/>
    </row>
    <row r="3183" spans="1:17" ht="12.75" x14ac:dyDescent="0.2">
      <c r="A3183" s="5"/>
      <c r="B3183" s="9"/>
      <c r="C3183" s="9"/>
      <c r="P3183" s="11"/>
      <c r="Q3183" s="11"/>
    </row>
    <row r="3184" spans="1:17" ht="12.75" x14ac:dyDescent="0.2">
      <c r="A3184" s="5"/>
      <c r="B3184" s="9"/>
      <c r="C3184" s="9"/>
      <c r="P3184" s="11"/>
      <c r="Q3184" s="11"/>
    </row>
    <row r="3185" spans="1:17" ht="12.75" x14ac:dyDescent="0.2">
      <c r="A3185" s="5"/>
      <c r="B3185" s="9"/>
      <c r="C3185" s="9"/>
      <c r="P3185" s="11"/>
      <c r="Q3185" s="11"/>
    </row>
    <row r="3186" spans="1:17" ht="12.75" x14ac:dyDescent="0.2">
      <c r="A3186" s="5"/>
      <c r="B3186" s="9"/>
      <c r="C3186" s="9"/>
      <c r="P3186" s="11"/>
      <c r="Q3186" s="11"/>
    </row>
    <row r="3187" spans="1:17" ht="12.75" x14ac:dyDescent="0.2">
      <c r="A3187" s="5"/>
      <c r="B3187" s="9"/>
      <c r="C3187" s="9"/>
      <c r="P3187" s="11"/>
      <c r="Q3187" s="11"/>
    </row>
    <row r="3188" spans="1:17" ht="12.75" x14ac:dyDescent="0.2">
      <c r="A3188" s="5"/>
      <c r="B3188" s="9"/>
      <c r="C3188" s="9"/>
      <c r="P3188" s="11"/>
      <c r="Q3188" s="11"/>
    </row>
    <row r="3189" spans="1:17" ht="12.75" x14ac:dyDescent="0.2">
      <c r="A3189" s="5"/>
      <c r="B3189" s="9"/>
      <c r="C3189" s="9"/>
      <c r="P3189" s="11"/>
      <c r="Q3189" s="11"/>
    </row>
    <row r="3190" spans="1:17" ht="12.75" x14ac:dyDescent="0.2">
      <c r="A3190" s="5"/>
      <c r="B3190" s="9"/>
      <c r="C3190" s="9"/>
      <c r="P3190" s="11"/>
      <c r="Q3190" s="11"/>
    </row>
    <row r="3191" spans="1:17" ht="12.75" x14ac:dyDescent="0.2">
      <c r="A3191" s="5"/>
      <c r="B3191" s="9"/>
      <c r="C3191" s="9"/>
      <c r="P3191" s="11"/>
      <c r="Q3191" s="11"/>
    </row>
    <row r="3192" spans="1:17" ht="12.75" x14ac:dyDescent="0.2">
      <c r="A3192" s="5"/>
      <c r="B3192" s="9"/>
      <c r="C3192" s="9"/>
      <c r="P3192" s="11"/>
      <c r="Q3192" s="11"/>
    </row>
    <row r="3193" spans="1:17" ht="12.75" x14ac:dyDescent="0.2">
      <c r="A3193" s="5"/>
      <c r="B3193" s="9"/>
      <c r="C3193" s="9"/>
      <c r="P3193" s="11"/>
      <c r="Q3193" s="11"/>
    </row>
    <row r="3194" spans="1:17" ht="12.75" x14ac:dyDescent="0.2">
      <c r="A3194" s="5"/>
      <c r="B3194" s="9"/>
      <c r="C3194" s="9"/>
      <c r="P3194" s="11"/>
      <c r="Q3194" s="11"/>
    </row>
    <row r="3195" spans="1:17" ht="12.75" x14ac:dyDescent="0.2">
      <c r="A3195" s="5"/>
      <c r="B3195" s="9"/>
      <c r="C3195" s="9"/>
      <c r="P3195" s="11"/>
      <c r="Q3195" s="11"/>
    </row>
    <row r="3196" spans="1:17" ht="12.75" x14ac:dyDescent="0.2">
      <c r="A3196" s="5"/>
      <c r="B3196" s="9"/>
      <c r="C3196" s="9"/>
      <c r="P3196" s="11"/>
      <c r="Q3196" s="11"/>
    </row>
    <row r="3197" spans="1:17" ht="12.75" x14ac:dyDescent="0.2">
      <c r="A3197" s="5"/>
      <c r="B3197" s="9"/>
      <c r="C3197" s="9"/>
      <c r="P3197" s="11"/>
      <c r="Q3197" s="11"/>
    </row>
    <row r="3198" spans="1:17" ht="12.75" x14ac:dyDescent="0.2">
      <c r="A3198" s="5"/>
      <c r="B3198" s="9"/>
      <c r="C3198" s="9"/>
      <c r="P3198" s="11"/>
      <c r="Q3198" s="11"/>
    </row>
    <row r="3199" spans="1:17" ht="12.75" x14ac:dyDescent="0.2">
      <c r="A3199" s="5"/>
      <c r="B3199" s="9"/>
      <c r="C3199" s="9"/>
      <c r="P3199" s="11"/>
      <c r="Q3199" s="11"/>
    </row>
    <row r="3200" spans="1:17" ht="12.75" x14ac:dyDescent="0.2">
      <c r="A3200" s="5"/>
      <c r="B3200" s="9"/>
      <c r="C3200" s="9"/>
      <c r="P3200" s="11"/>
      <c r="Q3200" s="11"/>
    </row>
    <row r="3201" spans="1:17" ht="12.75" x14ac:dyDescent="0.2">
      <c r="A3201" s="5"/>
      <c r="B3201" s="9"/>
      <c r="C3201" s="9"/>
      <c r="P3201" s="11"/>
      <c r="Q3201" s="11"/>
    </row>
    <row r="3202" spans="1:17" ht="12.75" x14ac:dyDescent="0.2">
      <c r="A3202" s="5"/>
      <c r="B3202" s="9"/>
      <c r="C3202" s="9"/>
      <c r="P3202" s="11"/>
      <c r="Q3202" s="11"/>
    </row>
    <row r="3203" spans="1:17" ht="12.75" x14ac:dyDescent="0.2">
      <c r="A3203" s="5"/>
      <c r="B3203" s="9"/>
      <c r="C3203" s="9"/>
      <c r="P3203" s="11"/>
      <c r="Q3203" s="11"/>
    </row>
    <row r="3204" spans="1:17" ht="12.75" x14ac:dyDescent="0.2">
      <c r="A3204" s="5"/>
      <c r="B3204" s="9"/>
      <c r="C3204" s="9"/>
      <c r="P3204" s="11"/>
      <c r="Q3204" s="11"/>
    </row>
    <row r="3205" spans="1:17" ht="12.75" x14ac:dyDescent="0.2">
      <c r="A3205" s="5"/>
      <c r="B3205" s="9"/>
      <c r="C3205" s="9"/>
      <c r="P3205" s="11"/>
      <c r="Q3205" s="11"/>
    </row>
    <row r="3206" spans="1:17" ht="12.75" x14ac:dyDescent="0.2">
      <c r="A3206" s="5"/>
      <c r="B3206" s="9"/>
      <c r="C3206" s="9"/>
      <c r="P3206" s="11"/>
      <c r="Q3206" s="11"/>
    </row>
    <row r="3207" spans="1:17" ht="12.75" x14ac:dyDescent="0.2">
      <c r="A3207" s="5"/>
      <c r="B3207" s="9"/>
      <c r="C3207" s="9"/>
      <c r="P3207" s="11"/>
      <c r="Q3207" s="11"/>
    </row>
    <row r="3208" spans="1:17" ht="12.75" x14ac:dyDescent="0.2">
      <c r="A3208" s="5"/>
      <c r="B3208" s="9"/>
      <c r="C3208" s="9"/>
      <c r="P3208" s="11"/>
      <c r="Q3208" s="11"/>
    </row>
    <row r="3209" spans="1:17" ht="12.75" x14ac:dyDescent="0.2">
      <c r="A3209" s="5"/>
      <c r="B3209" s="9"/>
      <c r="C3209" s="9"/>
      <c r="P3209" s="11"/>
      <c r="Q3209" s="11"/>
    </row>
    <row r="3210" spans="1:17" ht="12.75" x14ac:dyDescent="0.2">
      <c r="A3210" s="5"/>
      <c r="B3210" s="9"/>
      <c r="C3210" s="9"/>
      <c r="P3210" s="11"/>
      <c r="Q3210" s="11"/>
    </row>
    <row r="3211" spans="1:17" ht="12.75" x14ac:dyDescent="0.2">
      <c r="A3211" s="5"/>
      <c r="B3211" s="9"/>
      <c r="C3211" s="9"/>
      <c r="P3211" s="11"/>
      <c r="Q3211" s="11"/>
    </row>
    <row r="3212" spans="1:17" ht="12.75" x14ac:dyDescent="0.2">
      <c r="A3212" s="5"/>
      <c r="B3212" s="9"/>
      <c r="C3212" s="9"/>
      <c r="P3212" s="11"/>
      <c r="Q3212" s="11"/>
    </row>
    <row r="3213" spans="1:17" ht="12.75" x14ac:dyDescent="0.2">
      <c r="A3213" s="5"/>
      <c r="B3213" s="9"/>
      <c r="C3213" s="9"/>
      <c r="P3213" s="11"/>
      <c r="Q3213" s="11"/>
    </row>
    <row r="3214" spans="1:17" ht="12.75" x14ac:dyDescent="0.2">
      <c r="A3214" s="5"/>
      <c r="B3214" s="9"/>
      <c r="C3214" s="9"/>
      <c r="P3214" s="11"/>
      <c r="Q3214" s="11"/>
    </row>
    <row r="3215" spans="1:17" ht="12.75" x14ac:dyDescent="0.2">
      <c r="A3215" s="5"/>
      <c r="B3215" s="9"/>
      <c r="C3215" s="9"/>
      <c r="P3215" s="11"/>
      <c r="Q3215" s="11"/>
    </row>
    <row r="3216" spans="1:17" ht="12.75" x14ac:dyDescent="0.2">
      <c r="A3216" s="5"/>
      <c r="B3216" s="9"/>
      <c r="C3216" s="9"/>
      <c r="P3216" s="11"/>
      <c r="Q3216" s="11"/>
    </row>
    <row r="3217" spans="1:17" ht="12.75" x14ac:dyDescent="0.2">
      <c r="A3217" s="5"/>
      <c r="B3217" s="9"/>
      <c r="C3217" s="9"/>
      <c r="P3217" s="11"/>
      <c r="Q3217" s="11"/>
    </row>
    <row r="3218" spans="1:17" ht="12.75" x14ac:dyDescent="0.2">
      <c r="A3218" s="5"/>
      <c r="B3218" s="9"/>
      <c r="C3218" s="9"/>
      <c r="P3218" s="11"/>
      <c r="Q3218" s="11"/>
    </row>
    <row r="3219" spans="1:17" ht="12.75" x14ac:dyDescent="0.2">
      <c r="A3219" s="5"/>
      <c r="B3219" s="9"/>
      <c r="C3219" s="9"/>
      <c r="P3219" s="11"/>
      <c r="Q3219" s="11"/>
    </row>
    <row r="3220" spans="1:17" ht="12.75" x14ac:dyDescent="0.2">
      <c r="A3220" s="5"/>
      <c r="B3220" s="9"/>
      <c r="C3220" s="9"/>
      <c r="P3220" s="11"/>
      <c r="Q3220" s="11"/>
    </row>
    <row r="3221" spans="1:17" ht="12.75" x14ac:dyDescent="0.2">
      <c r="A3221" s="5"/>
      <c r="B3221" s="9"/>
      <c r="C3221" s="9"/>
      <c r="P3221" s="11"/>
      <c r="Q3221" s="11"/>
    </row>
    <row r="3222" spans="1:17" ht="12.75" x14ac:dyDescent="0.2">
      <c r="A3222" s="5"/>
      <c r="B3222" s="9"/>
      <c r="C3222" s="9"/>
      <c r="P3222" s="11"/>
      <c r="Q3222" s="11"/>
    </row>
    <row r="3223" spans="1:17" ht="12.75" x14ac:dyDescent="0.2">
      <c r="A3223" s="5"/>
      <c r="B3223" s="9"/>
      <c r="C3223" s="9"/>
      <c r="P3223" s="11"/>
      <c r="Q3223" s="11"/>
    </row>
    <row r="3224" spans="1:17" ht="12.75" x14ac:dyDescent="0.2">
      <c r="A3224" s="5"/>
      <c r="B3224" s="9"/>
      <c r="C3224" s="9"/>
      <c r="P3224" s="11"/>
      <c r="Q3224" s="11"/>
    </row>
    <row r="3225" spans="1:17" ht="12.75" x14ac:dyDescent="0.2">
      <c r="A3225" s="5"/>
      <c r="B3225" s="9"/>
      <c r="C3225" s="9"/>
      <c r="P3225" s="11"/>
      <c r="Q3225" s="11"/>
    </row>
    <row r="3226" spans="1:17" ht="12.75" x14ac:dyDescent="0.2">
      <c r="A3226" s="5"/>
      <c r="B3226" s="9"/>
      <c r="C3226" s="9"/>
      <c r="P3226" s="11"/>
      <c r="Q3226" s="11"/>
    </row>
    <row r="3227" spans="1:17" ht="12.75" x14ac:dyDescent="0.2">
      <c r="A3227" s="5"/>
      <c r="B3227" s="9"/>
      <c r="C3227" s="9"/>
      <c r="P3227" s="11"/>
      <c r="Q3227" s="11"/>
    </row>
    <row r="3228" spans="1:17" ht="12.75" x14ac:dyDescent="0.2">
      <c r="A3228" s="5"/>
      <c r="B3228" s="9"/>
      <c r="C3228" s="9"/>
      <c r="P3228" s="11"/>
      <c r="Q3228" s="11"/>
    </row>
    <row r="3229" spans="1:17" ht="12.75" x14ac:dyDescent="0.2">
      <c r="A3229" s="5"/>
      <c r="B3229" s="9"/>
      <c r="C3229" s="9"/>
      <c r="P3229" s="11"/>
      <c r="Q3229" s="11"/>
    </row>
    <row r="3230" spans="1:17" ht="12.75" x14ac:dyDescent="0.2">
      <c r="A3230" s="5"/>
      <c r="B3230" s="9"/>
      <c r="C3230" s="9"/>
      <c r="P3230" s="11"/>
      <c r="Q3230" s="11"/>
    </row>
    <row r="3231" spans="1:17" ht="12.75" x14ac:dyDescent="0.2">
      <c r="A3231" s="5"/>
      <c r="B3231" s="9"/>
      <c r="C3231" s="9"/>
      <c r="P3231" s="11"/>
      <c r="Q3231" s="11"/>
    </row>
    <row r="3232" spans="1:17" ht="12.75" x14ac:dyDescent="0.2">
      <c r="A3232" s="5"/>
      <c r="B3232" s="9"/>
      <c r="C3232" s="9"/>
      <c r="P3232" s="11"/>
      <c r="Q3232" s="11"/>
    </row>
    <row r="3233" spans="1:17" ht="12.75" x14ac:dyDescent="0.2">
      <c r="A3233" s="5"/>
      <c r="B3233" s="9"/>
      <c r="C3233" s="9"/>
      <c r="P3233" s="11"/>
      <c r="Q3233" s="11"/>
    </row>
    <row r="3234" spans="1:17" ht="12.75" x14ac:dyDescent="0.2">
      <c r="A3234" s="5"/>
      <c r="B3234" s="9"/>
      <c r="C3234" s="9"/>
      <c r="P3234" s="11"/>
      <c r="Q3234" s="11"/>
    </row>
    <row r="3235" spans="1:17" ht="12.75" x14ac:dyDescent="0.2">
      <c r="A3235" s="5"/>
      <c r="B3235" s="9"/>
      <c r="C3235" s="9"/>
      <c r="P3235" s="11"/>
      <c r="Q3235" s="11"/>
    </row>
    <row r="3236" spans="1:17" ht="12.75" x14ac:dyDescent="0.2">
      <c r="A3236" s="5"/>
      <c r="B3236" s="9"/>
      <c r="C3236" s="9"/>
      <c r="P3236" s="11"/>
      <c r="Q3236" s="11"/>
    </row>
    <row r="3237" spans="1:17" ht="12.75" x14ac:dyDescent="0.2">
      <c r="A3237" s="5"/>
      <c r="B3237" s="9"/>
      <c r="C3237" s="9"/>
      <c r="P3237" s="11"/>
      <c r="Q3237" s="11"/>
    </row>
    <row r="3238" spans="1:17" ht="12.75" x14ac:dyDescent="0.2">
      <c r="A3238" s="5"/>
      <c r="B3238" s="9"/>
      <c r="C3238" s="9"/>
      <c r="P3238" s="11"/>
      <c r="Q3238" s="11"/>
    </row>
    <row r="3239" spans="1:17" ht="12.75" x14ac:dyDescent="0.2">
      <c r="A3239" s="5"/>
      <c r="B3239" s="9"/>
      <c r="C3239" s="9"/>
      <c r="P3239" s="11"/>
      <c r="Q3239" s="11"/>
    </row>
    <row r="3240" spans="1:17" ht="12.75" x14ac:dyDescent="0.2">
      <c r="A3240" s="5"/>
      <c r="B3240" s="9"/>
      <c r="C3240" s="9"/>
      <c r="P3240" s="11"/>
      <c r="Q3240" s="11"/>
    </row>
    <row r="3241" spans="1:17" ht="12.75" x14ac:dyDescent="0.2">
      <c r="A3241" s="5"/>
      <c r="B3241" s="9"/>
      <c r="C3241" s="9"/>
      <c r="P3241" s="11"/>
      <c r="Q3241" s="11"/>
    </row>
    <row r="3242" spans="1:17" ht="12.75" x14ac:dyDescent="0.2">
      <c r="A3242" s="5"/>
      <c r="B3242" s="9"/>
      <c r="C3242" s="9"/>
      <c r="P3242" s="11"/>
      <c r="Q3242" s="11"/>
    </row>
    <row r="3243" spans="1:17" ht="12.75" x14ac:dyDescent="0.2">
      <c r="A3243" s="5"/>
      <c r="B3243" s="9"/>
      <c r="C3243" s="9"/>
      <c r="P3243" s="11"/>
      <c r="Q3243" s="11"/>
    </row>
    <row r="3244" spans="1:17" ht="12.75" x14ac:dyDescent="0.2">
      <c r="A3244" s="5"/>
      <c r="B3244" s="9"/>
      <c r="C3244" s="9"/>
      <c r="P3244" s="11"/>
      <c r="Q3244" s="11"/>
    </row>
    <row r="3245" spans="1:17" ht="12.75" x14ac:dyDescent="0.2">
      <c r="A3245" s="5"/>
      <c r="B3245" s="9"/>
      <c r="C3245" s="9"/>
      <c r="P3245" s="11"/>
      <c r="Q3245" s="11"/>
    </row>
    <row r="3246" spans="1:17" ht="12.75" x14ac:dyDescent="0.2">
      <c r="A3246" s="5"/>
      <c r="B3246" s="9"/>
      <c r="C3246" s="9"/>
      <c r="P3246" s="11"/>
      <c r="Q3246" s="11"/>
    </row>
    <row r="3247" spans="1:17" ht="12.75" x14ac:dyDescent="0.2">
      <c r="A3247" s="5"/>
      <c r="B3247" s="9"/>
      <c r="C3247" s="9"/>
      <c r="P3247" s="11"/>
      <c r="Q3247" s="11"/>
    </row>
    <row r="3248" spans="1:17" ht="12.75" x14ac:dyDescent="0.2">
      <c r="A3248" s="5"/>
      <c r="B3248" s="9"/>
      <c r="C3248" s="9"/>
      <c r="P3248" s="11"/>
      <c r="Q3248" s="11"/>
    </row>
    <row r="3249" spans="1:17" ht="12.75" x14ac:dyDescent="0.2">
      <c r="A3249" s="5"/>
      <c r="B3249" s="9"/>
      <c r="C3249" s="9"/>
      <c r="P3249" s="11"/>
      <c r="Q3249" s="11"/>
    </row>
    <row r="3250" spans="1:17" ht="12.75" x14ac:dyDescent="0.2">
      <c r="A3250" s="5"/>
      <c r="B3250" s="9"/>
      <c r="C3250" s="9"/>
      <c r="P3250" s="11"/>
      <c r="Q3250" s="11"/>
    </row>
    <row r="3251" spans="1:17" ht="12.75" x14ac:dyDescent="0.2">
      <c r="A3251" s="5"/>
      <c r="B3251" s="9"/>
      <c r="C3251" s="9"/>
      <c r="P3251" s="11"/>
      <c r="Q3251" s="11"/>
    </row>
    <row r="3252" spans="1:17" ht="12.75" x14ac:dyDescent="0.2">
      <c r="A3252" s="5"/>
      <c r="B3252" s="9"/>
      <c r="C3252" s="9"/>
      <c r="P3252" s="11"/>
      <c r="Q3252" s="11"/>
    </row>
    <row r="3253" spans="1:17" ht="12.75" x14ac:dyDescent="0.2">
      <c r="A3253" s="5"/>
      <c r="B3253" s="9"/>
      <c r="C3253" s="9"/>
      <c r="P3253" s="11"/>
      <c r="Q3253" s="11"/>
    </row>
    <row r="3254" spans="1:17" ht="12.75" x14ac:dyDescent="0.2">
      <c r="A3254" s="5"/>
      <c r="B3254" s="9"/>
      <c r="C3254" s="9"/>
      <c r="P3254" s="11"/>
      <c r="Q3254" s="11"/>
    </row>
    <row r="3255" spans="1:17" ht="12.75" x14ac:dyDescent="0.2">
      <c r="A3255" s="5"/>
      <c r="B3255" s="9"/>
      <c r="C3255" s="9"/>
      <c r="P3255" s="11"/>
      <c r="Q3255" s="11"/>
    </row>
    <row r="3256" spans="1:17" ht="12.75" x14ac:dyDescent="0.2">
      <c r="A3256" s="5"/>
      <c r="B3256" s="9"/>
      <c r="C3256" s="9"/>
      <c r="P3256" s="11"/>
      <c r="Q3256" s="11"/>
    </row>
    <row r="3257" spans="1:17" ht="12.75" x14ac:dyDescent="0.2">
      <c r="A3257" s="5"/>
      <c r="B3257" s="9"/>
      <c r="C3257" s="9"/>
      <c r="P3257" s="11"/>
      <c r="Q3257" s="11"/>
    </row>
    <row r="3258" spans="1:17" ht="12.75" x14ac:dyDescent="0.2">
      <c r="A3258" s="5"/>
      <c r="B3258" s="9"/>
      <c r="C3258" s="9"/>
      <c r="P3258" s="11"/>
      <c r="Q3258" s="11"/>
    </row>
    <row r="3259" spans="1:17" ht="12.75" x14ac:dyDescent="0.2">
      <c r="A3259" s="5"/>
      <c r="B3259" s="9"/>
      <c r="C3259" s="9"/>
      <c r="P3259" s="11"/>
      <c r="Q3259" s="11"/>
    </row>
    <row r="3260" spans="1:17" ht="12.75" x14ac:dyDescent="0.2">
      <c r="A3260" s="5"/>
      <c r="B3260" s="9"/>
      <c r="C3260" s="9"/>
      <c r="P3260" s="11"/>
      <c r="Q3260" s="11"/>
    </row>
    <row r="3261" spans="1:17" ht="12.75" x14ac:dyDescent="0.2">
      <c r="A3261" s="5"/>
      <c r="B3261" s="9"/>
      <c r="C3261" s="9"/>
      <c r="P3261" s="11"/>
      <c r="Q3261" s="11"/>
    </row>
    <row r="3262" spans="1:17" ht="12.75" x14ac:dyDescent="0.2">
      <c r="A3262" s="5"/>
      <c r="B3262" s="9"/>
      <c r="C3262" s="9"/>
      <c r="P3262" s="11"/>
      <c r="Q3262" s="11"/>
    </row>
    <row r="3263" spans="1:17" ht="12.75" x14ac:dyDescent="0.2">
      <c r="A3263" s="5"/>
      <c r="B3263" s="9"/>
      <c r="C3263" s="9"/>
      <c r="P3263" s="11"/>
      <c r="Q3263" s="11"/>
    </row>
    <row r="3264" spans="1:17" ht="12.75" x14ac:dyDescent="0.2">
      <c r="A3264" s="5"/>
      <c r="B3264" s="9"/>
      <c r="C3264" s="9"/>
      <c r="P3264" s="11"/>
      <c r="Q3264" s="11"/>
    </row>
    <row r="3265" spans="1:17" ht="12.75" x14ac:dyDescent="0.2">
      <c r="A3265" s="5"/>
      <c r="B3265" s="9"/>
      <c r="C3265" s="9"/>
      <c r="P3265" s="11"/>
      <c r="Q3265" s="11"/>
    </row>
    <row r="3266" spans="1:17" ht="12.75" x14ac:dyDescent="0.2">
      <c r="A3266" s="5"/>
      <c r="B3266" s="9"/>
      <c r="C3266" s="9"/>
      <c r="P3266" s="11"/>
      <c r="Q3266" s="11"/>
    </row>
    <row r="3267" spans="1:17" ht="12.75" x14ac:dyDescent="0.2">
      <c r="A3267" s="5"/>
      <c r="B3267" s="9"/>
      <c r="C3267" s="9"/>
      <c r="P3267" s="11"/>
      <c r="Q3267" s="11"/>
    </row>
    <row r="3268" spans="1:17" ht="12.75" x14ac:dyDescent="0.2">
      <c r="A3268" s="5"/>
      <c r="B3268" s="9"/>
      <c r="C3268" s="9"/>
      <c r="P3268" s="11"/>
      <c r="Q3268" s="11"/>
    </row>
    <row r="3269" spans="1:17" ht="12.75" x14ac:dyDescent="0.2">
      <c r="A3269" s="5"/>
      <c r="B3269" s="9"/>
      <c r="C3269" s="9"/>
      <c r="P3269" s="11"/>
      <c r="Q3269" s="11"/>
    </row>
    <row r="3270" spans="1:17" ht="12.75" x14ac:dyDescent="0.2">
      <c r="A3270" s="5"/>
      <c r="B3270" s="9"/>
      <c r="C3270" s="9"/>
      <c r="P3270" s="11"/>
      <c r="Q3270" s="11"/>
    </row>
    <row r="3271" spans="1:17" ht="12.75" x14ac:dyDescent="0.2">
      <c r="A3271" s="5"/>
      <c r="B3271" s="9"/>
      <c r="C3271" s="9"/>
      <c r="P3271" s="11"/>
      <c r="Q3271" s="11"/>
    </row>
    <row r="3272" spans="1:17" ht="12.75" x14ac:dyDescent="0.2">
      <c r="A3272" s="5"/>
      <c r="B3272" s="9"/>
      <c r="C3272" s="9"/>
      <c r="P3272" s="11"/>
      <c r="Q3272" s="11"/>
    </row>
    <row r="3273" spans="1:17" ht="12.75" x14ac:dyDescent="0.2">
      <c r="A3273" s="5"/>
      <c r="B3273" s="9"/>
      <c r="C3273" s="9"/>
      <c r="P3273" s="11"/>
      <c r="Q3273" s="11"/>
    </row>
    <row r="3274" spans="1:17" ht="12.75" x14ac:dyDescent="0.2">
      <c r="A3274" s="5"/>
      <c r="B3274" s="9"/>
      <c r="C3274" s="9"/>
      <c r="P3274" s="11"/>
      <c r="Q3274" s="11"/>
    </row>
    <row r="3275" spans="1:17" ht="12.75" x14ac:dyDescent="0.2">
      <c r="A3275" s="5"/>
      <c r="B3275" s="9"/>
      <c r="C3275" s="9"/>
      <c r="P3275" s="11"/>
      <c r="Q3275" s="11"/>
    </row>
    <row r="3276" spans="1:17" ht="12.75" x14ac:dyDescent="0.2">
      <c r="A3276" s="5"/>
      <c r="B3276" s="9"/>
      <c r="C3276" s="9"/>
      <c r="P3276" s="11"/>
      <c r="Q3276" s="11"/>
    </row>
    <row r="3277" spans="1:17" ht="12.75" x14ac:dyDescent="0.2">
      <c r="A3277" s="5"/>
      <c r="B3277" s="9"/>
      <c r="C3277" s="9"/>
      <c r="P3277" s="11"/>
      <c r="Q3277" s="11"/>
    </row>
    <row r="3278" spans="1:17" ht="12.75" x14ac:dyDescent="0.2">
      <c r="A3278" s="5"/>
      <c r="B3278" s="9"/>
      <c r="C3278" s="9"/>
      <c r="P3278" s="11"/>
      <c r="Q3278" s="11"/>
    </row>
    <row r="3279" spans="1:17" ht="12.75" x14ac:dyDescent="0.2">
      <c r="A3279" s="5"/>
      <c r="B3279" s="9"/>
      <c r="C3279" s="9"/>
      <c r="P3279" s="11"/>
      <c r="Q3279" s="11"/>
    </row>
    <row r="3280" spans="1:17" ht="12.75" x14ac:dyDescent="0.2">
      <c r="A3280" s="5"/>
      <c r="B3280" s="9"/>
      <c r="C3280" s="9"/>
      <c r="P3280" s="11"/>
      <c r="Q3280" s="11"/>
    </row>
    <row r="3281" spans="1:17" ht="12.75" x14ac:dyDescent="0.2">
      <c r="A3281" s="5"/>
      <c r="B3281" s="9"/>
      <c r="C3281" s="9"/>
      <c r="P3281" s="11"/>
      <c r="Q3281" s="11"/>
    </row>
    <row r="3282" spans="1:17" ht="12.75" x14ac:dyDescent="0.2">
      <c r="A3282" s="5"/>
      <c r="B3282" s="9"/>
      <c r="C3282" s="9"/>
      <c r="P3282" s="11"/>
      <c r="Q3282" s="11"/>
    </row>
    <row r="3283" spans="1:17" ht="12.75" x14ac:dyDescent="0.2">
      <c r="A3283" s="5"/>
      <c r="B3283" s="9"/>
      <c r="C3283" s="9"/>
      <c r="P3283" s="11"/>
      <c r="Q3283" s="11"/>
    </row>
    <row r="3284" spans="1:17" ht="12.75" x14ac:dyDescent="0.2">
      <c r="A3284" s="5"/>
      <c r="B3284" s="9"/>
      <c r="C3284" s="9"/>
      <c r="P3284" s="11"/>
      <c r="Q3284" s="11"/>
    </row>
    <row r="3285" spans="1:17" ht="12.75" x14ac:dyDescent="0.2">
      <c r="A3285" s="5"/>
      <c r="B3285" s="9"/>
      <c r="C3285" s="9"/>
      <c r="P3285" s="11"/>
      <c r="Q3285" s="11"/>
    </row>
    <row r="3286" spans="1:17" ht="12.75" x14ac:dyDescent="0.2">
      <c r="A3286" s="5"/>
      <c r="B3286" s="9"/>
      <c r="C3286" s="9"/>
      <c r="P3286" s="11"/>
      <c r="Q3286" s="11"/>
    </row>
    <row r="3287" spans="1:17" ht="12.75" x14ac:dyDescent="0.2">
      <c r="A3287" s="5"/>
      <c r="B3287" s="9"/>
      <c r="C3287" s="9"/>
      <c r="P3287" s="11"/>
      <c r="Q3287" s="11"/>
    </row>
    <row r="3288" spans="1:17" ht="12.75" x14ac:dyDescent="0.2">
      <c r="A3288" s="5"/>
      <c r="B3288" s="9"/>
      <c r="C3288" s="9"/>
      <c r="P3288" s="11"/>
      <c r="Q3288" s="11"/>
    </row>
    <row r="3289" spans="1:17" ht="12.75" x14ac:dyDescent="0.2">
      <c r="A3289" s="5"/>
      <c r="B3289" s="9"/>
      <c r="C3289" s="9"/>
      <c r="P3289" s="11"/>
      <c r="Q3289" s="11"/>
    </row>
    <row r="3290" spans="1:17" ht="12.75" x14ac:dyDescent="0.2">
      <c r="A3290" s="5"/>
      <c r="B3290" s="9"/>
      <c r="C3290" s="9"/>
      <c r="P3290" s="11"/>
      <c r="Q3290" s="11"/>
    </row>
    <row r="3291" spans="1:17" ht="12.75" x14ac:dyDescent="0.2">
      <c r="A3291" s="5"/>
      <c r="B3291" s="9"/>
      <c r="C3291" s="9"/>
      <c r="P3291" s="11"/>
      <c r="Q3291" s="11"/>
    </row>
    <row r="3292" spans="1:17" ht="12.75" x14ac:dyDescent="0.2">
      <c r="A3292" s="5"/>
      <c r="B3292" s="9"/>
      <c r="C3292" s="9"/>
      <c r="P3292" s="11"/>
      <c r="Q3292" s="11"/>
    </row>
    <row r="3293" spans="1:17" ht="12.75" x14ac:dyDescent="0.2">
      <c r="A3293" s="5"/>
      <c r="B3293" s="9"/>
      <c r="C3293" s="9"/>
      <c r="P3293" s="11"/>
      <c r="Q3293" s="11"/>
    </row>
    <row r="3294" spans="1:17" ht="12.75" x14ac:dyDescent="0.2">
      <c r="A3294" s="5"/>
      <c r="B3294" s="9"/>
      <c r="C3294" s="9"/>
      <c r="P3294" s="11"/>
      <c r="Q3294" s="11"/>
    </row>
    <row r="3295" spans="1:17" ht="12.75" x14ac:dyDescent="0.2">
      <c r="A3295" s="5"/>
      <c r="B3295" s="9"/>
      <c r="C3295" s="9"/>
      <c r="P3295" s="11"/>
      <c r="Q3295" s="11"/>
    </row>
    <row r="3296" spans="1:17" ht="12.75" x14ac:dyDescent="0.2">
      <c r="A3296" s="5"/>
      <c r="B3296" s="9"/>
      <c r="C3296" s="9"/>
      <c r="P3296" s="11"/>
      <c r="Q3296" s="11"/>
    </row>
    <row r="3297" spans="1:17" ht="12.75" x14ac:dyDescent="0.2">
      <c r="A3297" s="5"/>
      <c r="B3297" s="9"/>
      <c r="C3297" s="9"/>
      <c r="P3297" s="11"/>
      <c r="Q3297" s="11"/>
    </row>
    <row r="3298" spans="1:17" ht="12.75" x14ac:dyDescent="0.2">
      <c r="A3298" s="5"/>
      <c r="B3298" s="9"/>
      <c r="C3298" s="9"/>
      <c r="P3298" s="11"/>
      <c r="Q3298" s="11"/>
    </row>
    <row r="3299" spans="1:17" ht="12.75" x14ac:dyDescent="0.2">
      <c r="A3299" s="5"/>
      <c r="B3299" s="9"/>
      <c r="C3299" s="9"/>
      <c r="P3299" s="11"/>
      <c r="Q3299" s="11"/>
    </row>
    <row r="3300" spans="1:17" ht="12.75" x14ac:dyDescent="0.2">
      <c r="A3300" s="5"/>
      <c r="B3300" s="9"/>
      <c r="C3300" s="9"/>
      <c r="P3300" s="11"/>
      <c r="Q3300" s="11"/>
    </row>
    <row r="3301" spans="1:17" ht="12.75" x14ac:dyDescent="0.2">
      <c r="A3301" s="5"/>
      <c r="B3301" s="9"/>
      <c r="C3301" s="9"/>
      <c r="P3301" s="11"/>
      <c r="Q3301" s="11"/>
    </row>
    <row r="3302" spans="1:17" ht="12.75" x14ac:dyDescent="0.2">
      <c r="A3302" s="5"/>
      <c r="B3302" s="9"/>
      <c r="C3302" s="9"/>
      <c r="P3302" s="11"/>
      <c r="Q3302" s="11"/>
    </row>
    <row r="3303" spans="1:17" ht="12.75" x14ac:dyDescent="0.2">
      <c r="A3303" s="5"/>
      <c r="B3303" s="9"/>
      <c r="C3303" s="9"/>
      <c r="P3303" s="11"/>
      <c r="Q3303" s="11"/>
    </row>
    <row r="3304" spans="1:17" ht="12.75" x14ac:dyDescent="0.2">
      <c r="A3304" s="5"/>
      <c r="B3304" s="9"/>
      <c r="C3304" s="9"/>
      <c r="P3304" s="11"/>
      <c r="Q3304" s="11"/>
    </row>
    <row r="3305" spans="1:17" ht="12.75" x14ac:dyDescent="0.2">
      <c r="A3305" s="5"/>
      <c r="B3305" s="9"/>
      <c r="C3305" s="9"/>
      <c r="P3305" s="11"/>
      <c r="Q3305" s="11"/>
    </row>
    <row r="3306" spans="1:17" ht="12.75" x14ac:dyDescent="0.2">
      <c r="A3306" s="5"/>
      <c r="B3306" s="9"/>
      <c r="C3306" s="9"/>
      <c r="P3306" s="11"/>
      <c r="Q3306" s="11"/>
    </row>
    <row r="3307" spans="1:17" ht="12.75" x14ac:dyDescent="0.2">
      <c r="A3307" s="5"/>
      <c r="B3307" s="9"/>
      <c r="C3307" s="9"/>
      <c r="P3307" s="11"/>
      <c r="Q3307" s="11"/>
    </row>
    <row r="3308" spans="1:17" ht="12.75" x14ac:dyDescent="0.2">
      <c r="A3308" s="5"/>
      <c r="B3308" s="9"/>
      <c r="C3308" s="9"/>
      <c r="P3308" s="11"/>
      <c r="Q3308" s="11"/>
    </row>
    <row r="3309" spans="1:17" ht="12.75" x14ac:dyDescent="0.2">
      <c r="A3309" s="5"/>
      <c r="B3309" s="9"/>
      <c r="C3309" s="9"/>
      <c r="P3309" s="11"/>
      <c r="Q3309" s="11"/>
    </row>
    <row r="3310" spans="1:17" ht="12.75" x14ac:dyDescent="0.2">
      <c r="A3310" s="5"/>
      <c r="B3310" s="9"/>
      <c r="C3310" s="9"/>
      <c r="P3310" s="11"/>
      <c r="Q3310" s="11"/>
    </row>
    <row r="3311" spans="1:17" ht="12.75" x14ac:dyDescent="0.2">
      <c r="A3311" s="5"/>
      <c r="B3311" s="9"/>
      <c r="C3311" s="9"/>
      <c r="P3311" s="11"/>
      <c r="Q3311" s="11"/>
    </row>
    <row r="3312" spans="1:17" ht="12.75" x14ac:dyDescent="0.2">
      <c r="A3312" s="5"/>
      <c r="B3312" s="9"/>
      <c r="C3312" s="9"/>
      <c r="P3312" s="11"/>
      <c r="Q3312" s="11"/>
    </row>
    <row r="3313" spans="1:17" ht="12.75" x14ac:dyDescent="0.2">
      <c r="A3313" s="5"/>
      <c r="B3313" s="9"/>
      <c r="C3313" s="9"/>
      <c r="P3313" s="11"/>
      <c r="Q3313" s="11"/>
    </row>
    <row r="3314" spans="1:17" ht="12.75" x14ac:dyDescent="0.2">
      <c r="A3314" s="5"/>
      <c r="B3314" s="9"/>
      <c r="C3314" s="9"/>
      <c r="P3314" s="11"/>
      <c r="Q3314" s="11"/>
    </row>
    <row r="3315" spans="1:17" ht="12.75" x14ac:dyDescent="0.2">
      <c r="A3315" s="5"/>
      <c r="B3315" s="9"/>
      <c r="C3315" s="9"/>
      <c r="P3315" s="11"/>
      <c r="Q3315" s="11"/>
    </row>
    <row r="3316" spans="1:17" ht="12.75" x14ac:dyDescent="0.2">
      <c r="A3316" s="5"/>
      <c r="B3316" s="9"/>
      <c r="C3316" s="9"/>
      <c r="P3316" s="11"/>
      <c r="Q3316" s="11"/>
    </row>
    <row r="3317" spans="1:17" ht="12.75" x14ac:dyDescent="0.2">
      <c r="A3317" s="5"/>
      <c r="B3317" s="9"/>
      <c r="C3317" s="9"/>
      <c r="P3317" s="11"/>
      <c r="Q3317" s="11"/>
    </row>
    <row r="3318" spans="1:17" ht="12.75" x14ac:dyDescent="0.2">
      <c r="A3318" s="5"/>
      <c r="B3318" s="9"/>
      <c r="C3318" s="9"/>
      <c r="P3318" s="11"/>
      <c r="Q3318" s="11"/>
    </row>
    <row r="3319" spans="1:17" ht="12.75" x14ac:dyDescent="0.2">
      <c r="A3319" s="5"/>
      <c r="B3319" s="9"/>
      <c r="C3319" s="9"/>
      <c r="P3319" s="11"/>
      <c r="Q3319" s="11"/>
    </row>
    <row r="3320" spans="1:17" ht="12.75" x14ac:dyDescent="0.2">
      <c r="A3320" s="5"/>
      <c r="B3320" s="9"/>
      <c r="C3320" s="9"/>
      <c r="P3320" s="11"/>
      <c r="Q3320" s="11"/>
    </row>
    <row r="3321" spans="1:17" ht="12.75" x14ac:dyDescent="0.2">
      <c r="A3321" s="5"/>
      <c r="B3321" s="9"/>
      <c r="C3321" s="9"/>
      <c r="P3321" s="11"/>
      <c r="Q3321" s="11"/>
    </row>
    <row r="3322" spans="1:17" ht="12.75" x14ac:dyDescent="0.2">
      <c r="A3322" s="5"/>
      <c r="B3322" s="9"/>
      <c r="C3322" s="9"/>
      <c r="P3322" s="11"/>
      <c r="Q3322" s="11"/>
    </row>
    <row r="3323" spans="1:17" ht="12.75" x14ac:dyDescent="0.2">
      <c r="A3323" s="5"/>
      <c r="B3323" s="9"/>
      <c r="C3323" s="9"/>
      <c r="P3323" s="11"/>
      <c r="Q3323" s="11"/>
    </row>
    <row r="3324" spans="1:17" ht="12.75" x14ac:dyDescent="0.2">
      <c r="A3324" s="5"/>
      <c r="B3324" s="9"/>
      <c r="C3324" s="9"/>
      <c r="P3324" s="11"/>
      <c r="Q3324" s="11"/>
    </row>
    <row r="3325" spans="1:17" ht="12.75" x14ac:dyDescent="0.2">
      <c r="A3325" s="5"/>
      <c r="B3325" s="9"/>
      <c r="C3325" s="9"/>
      <c r="P3325" s="11"/>
      <c r="Q3325" s="11"/>
    </row>
    <row r="3326" spans="1:17" ht="12.75" x14ac:dyDescent="0.2">
      <c r="A3326" s="5"/>
      <c r="B3326" s="9"/>
      <c r="C3326" s="9"/>
      <c r="P3326" s="11"/>
      <c r="Q3326" s="11"/>
    </row>
    <row r="3327" spans="1:17" ht="12.75" x14ac:dyDescent="0.2">
      <c r="A3327" s="5"/>
      <c r="B3327" s="9"/>
      <c r="C3327" s="9"/>
      <c r="P3327" s="11"/>
      <c r="Q3327" s="11"/>
    </row>
    <row r="3328" spans="1:17" ht="12.75" x14ac:dyDescent="0.2">
      <c r="A3328" s="5"/>
      <c r="B3328" s="9"/>
      <c r="C3328" s="9"/>
      <c r="P3328" s="11"/>
      <c r="Q3328" s="11"/>
    </row>
    <row r="3329" spans="1:17" ht="12.75" x14ac:dyDescent="0.2">
      <c r="A3329" s="5"/>
      <c r="B3329" s="9"/>
      <c r="C3329" s="9"/>
      <c r="P3329" s="11"/>
      <c r="Q3329" s="11"/>
    </row>
    <row r="3330" spans="1:17" ht="12.75" x14ac:dyDescent="0.2">
      <c r="A3330" s="5"/>
      <c r="B3330" s="9"/>
      <c r="C3330" s="9"/>
      <c r="P3330" s="11"/>
      <c r="Q3330" s="11"/>
    </row>
    <row r="3331" spans="1:17" ht="12.75" x14ac:dyDescent="0.2">
      <c r="A3331" s="5"/>
      <c r="B3331" s="9"/>
      <c r="C3331" s="9"/>
      <c r="P3331" s="11"/>
      <c r="Q3331" s="11"/>
    </row>
    <row r="3332" spans="1:17" ht="12.75" x14ac:dyDescent="0.2">
      <c r="A3332" s="5"/>
      <c r="B3332" s="9"/>
      <c r="C3332" s="9"/>
      <c r="P3332" s="11"/>
      <c r="Q3332" s="11"/>
    </row>
    <row r="3333" spans="1:17" ht="12.75" x14ac:dyDescent="0.2">
      <c r="A3333" s="5"/>
      <c r="B3333" s="9"/>
      <c r="C3333" s="9"/>
      <c r="P3333" s="11"/>
      <c r="Q3333" s="11"/>
    </row>
    <row r="3334" spans="1:17" ht="12.75" x14ac:dyDescent="0.2">
      <c r="A3334" s="5"/>
      <c r="B3334" s="9"/>
      <c r="C3334" s="9"/>
      <c r="P3334" s="11"/>
      <c r="Q3334" s="11"/>
    </row>
    <row r="3335" spans="1:17" ht="12.75" x14ac:dyDescent="0.2">
      <c r="A3335" s="5"/>
      <c r="B3335" s="9"/>
      <c r="C3335" s="9"/>
      <c r="P3335" s="11"/>
      <c r="Q3335" s="11"/>
    </row>
    <row r="3336" spans="1:17" ht="12.75" x14ac:dyDescent="0.2">
      <c r="A3336" s="5"/>
      <c r="B3336" s="9"/>
      <c r="C3336" s="9"/>
      <c r="P3336" s="11"/>
      <c r="Q3336" s="11"/>
    </row>
    <row r="3337" spans="1:17" ht="12.75" x14ac:dyDescent="0.2">
      <c r="A3337" s="5"/>
      <c r="B3337" s="9"/>
      <c r="C3337" s="9"/>
      <c r="P3337" s="11"/>
      <c r="Q3337" s="11"/>
    </row>
    <row r="3338" spans="1:17" ht="12.75" x14ac:dyDescent="0.2">
      <c r="A3338" s="5"/>
      <c r="B3338" s="9"/>
      <c r="C3338" s="9"/>
      <c r="P3338" s="11"/>
      <c r="Q3338" s="11"/>
    </row>
    <row r="3339" spans="1:17" ht="12.75" x14ac:dyDescent="0.2">
      <c r="A3339" s="5"/>
      <c r="B3339" s="9"/>
      <c r="C3339" s="9"/>
      <c r="P3339" s="11"/>
      <c r="Q3339" s="11"/>
    </row>
    <row r="3340" spans="1:17" ht="12.75" x14ac:dyDescent="0.2">
      <c r="A3340" s="5"/>
      <c r="B3340" s="9"/>
      <c r="C3340" s="9"/>
      <c r="P3340" s="11"/>
      <c r="Q3340" s="11"/>
    </row>
    <row r="3341" spans="1:17" ht="12.75" x14ac:dyDescent="0.2">
      <c r="A3341" s="5"/>
      <c r="B3341" s="9"/>
      <c r="C3341" s="9"/>
      <c r="P3341" s="11"/>
      <c r="Q3341" s="11"/>
    </row>
    <row r="3342" spans="1:17" ht="12.75" x14ac:dyDescent="0.2">
      <c r="A3342" s="5"/>
      <c r="B3342" s="9"/>
      <c r="C3342" s="9"/>
      <c r="P3342" s="11"/>
      <c r="Q3342" s="11"/>
    </row>
    <row r="3343" spans="1:17" ht="12.75" x14ac:dyDescent="0.2">
      <c r="A3343" s="5"/>
      <c r="B3343" s="9"/>
      <c r="C3343" s="9"/>
      <c r="P3343" s="11"/>
      <c r="Q3343" s="11"/>
    </row>
    <row r="3344" spans="1:17" ht="12.75" x14ac:dyDescent="0.2">
      <c r="A3344" s="5"/>
      <c r="B3344" s="9"/>
      <c r="C3344" s="9"/>
      <c r="P3344" s="11"/>
      <c r="Q3344" s="11"/>
    </row>
    <row r="3345" spans="1:17" ht="12.75" x14ac:dyDescent="0.2">
      <c r="A3345" s="5"/>
      <c r="B3345" s="9"/>
      <c r="C3345" s="9"/>
      <c r="P3345" s="11"/>
      <c r="Q3345" s="11"/>
    </row>
    <row r="3346" spans="1:17" ht="12.75" x14ac:dyDescent="0.2">
      <c r="A3346" s="5"/>
      <c r="B3346" s="9"/>
      <c r="C3346" s="9"/>
      <c r="P3346" s="11"/>
      <c r="Q3346" s="11"/>
    </row>
    <row r="3347" spans="1:17" ht="12.75" x14ac:dyDescent="0.2">
      <c r="A3347" s="5"/>
      <c r="B3347" s="9"/>
      <c r="C3347" s="9"/>
      <c r="P3347" s="11"/>
      <c r="Q3347" s="11"/>
    </row>
    <row r="3348" spans="1:17" ht="12.75" x14ac:dyDescent="0.2">
      <c r="A3348" s="5"/>
      <c r="B3348" s="9"/>
      <c r="C3348" s="9"/>
      <c r="P3348" s="11"/>
      <c r="Q3348" s="11"/>
    </row>
    <row r="3349" spans="1:17" ht="12.75" x14ac:dyDescent="0.2">
      <c r="A3349" s="5"/>
      <c r="B3349" s="9"/>
      <c r="C3349" s="9"/>
      <c r="P3349" s="11"/>
      <c r="Q3349" s="11"/>
    </row>
    <row r="3350" spans="1:17" ht="12.75" x14ac:dyDescent="0.2">
      <c r="A3350" s="5"/>
      <c r="B3350" s="9"/>
      <c r="C3350" s="9"/>
      <c r="P3350" s="11"/>
      <c r="Q3350" s="11"/>
    </row>
    <row r="3351" spans="1:17" ht="12.75" x14ac:dyDescent="0.2">
      <c r="A3351" s="5"/>
      <c r="B3351" s="9"/>
      <c r="C3351" s="9"/>
      <c r="P3351" s="11"/>
      <c r="Q3351" s="11"/>
    </row>
    <row r="3352" spans="1:17" ht="12.75" x14ac:dyDescent="0.2">
      <c r="A3352" s="5"/>
      <c r="B3352" s="9"/>
      <c r="C3352" s="9"/>
      <c r="P3352" s="11"/>
      <c r="Q3352" s="11"/>
    </row>
    <row r="3353" spans="1:17" ht="12.75" x14ac:dyDescent="0.2">
      <c r="A3353" s="5"/>
      <c r="B3353" s="9"/>
      <c r="C3353" s="9"/>
      <c r="P3353" s="11"/>
      <c r="Q3353" s="11"/>
    </row>
    <row r="3354" spans="1:17" ht="12.75" x14ac:dyDescent="0.2">
      <c r="A3354" s="5"/>
      <c r="B3354" s="9"/>
      <c r="C3354" s="9"/>
      <c r="P3354" s="11"/>
      <c r="Q3354" s="11"/>
    </row>
    <row r="3355" spans="1:17" ht="12.75" x14ac:dyDescent="0.2">
      <c r="A3355" s="5"/>
      <c r="B3355" s="9"/>
      <c r="C3355" s="9"/>
      <c r="P3355" s="11"/>
      <c r="Q3355" s="11"/>
    </row>
    <row r="3356" spans="1:17" ht="12.75" x14ac:dyDescent="0.2">
      <c r="A3356" s="5"/>
      <c r="B3356" s="9"/>
      <c r="C3356" s="9"/>
      <c r="P3356" s="11"/>
      <c r="Q3356" s="11"/>
    </row>
    <row r="3357" spans="1:17" ht="12.75" x14ac:dyDescent="0.2">
      <c r="A3357" s="5"/>
      <c r="B3357" s="9"/>
      <c r="C3357" s="9"/>
      <c r="P3357" s="11"/>
      <c r="Q3357" s="11"/>
    </row>
    <row r="3358" spans="1:17" ht="12.75" x14ac:dyDescent="0.2">
      <c r="A3358" s="5"/>
      <c r="B3358" s="9"/>
      <c r="C3358" s="9"/>
      <c r="P3358" s="11"/>
      <c r="Q3358" s="11"/>
    </row>
    <row r="3359" spans="1:17" ht="12.75" x14ac:dyDescent="0.2">
      <c r="A3359" s="5"/>
      <c r="B3359" s="9"/>
      <c r="C3359" s="9"/>
      <c r="P3359" s="11"/>
      <c r="Q3359" s="11"/>
    </row>
    <row r="3360" spans="1:17" ht="12.75" x14ac:dyDescent="0.2">
      <c r="A3360" s="5"/>
      <c r="B3360" s="9"/>
      <c r="C3360" s="9"/>
      <c r="P3360" s="11"/>
      <c r="Q3360" s="11"/>
    </row>
    <row r="3361" spans="1:17" ht="12.75" x14ac:dyDescent="0.2">
      <c r="A3361" s="5"/>
      <c r="B3361" s="9"/>
      <c r="C3361" s="9"/>
      <c r="P3361" s="11"/>
      <c r="Q3361" s="11"/>
    </row>
    <row r="3362" spans="1:17" ht="12.75" x14ac:dyDescent="0.2">
      <c r="A3362" s="5"/>
      <c r="B3362" s="9"/>
      <c r="C3362" s="9"/>
      <c r="P3362" s="11"/>
      <c r="Q3362" s="11"/>
    </row>
    <row r="3363" spans="1:17" ht="12.75" x14ac:dyDescent="0.2">
      <c r="A3363" s="5"/>
      <c r="B3363" s="9"/>
      <c r="C3363" s="9"/>
      <c r="P3363" s="11"/>
      <c r="Q3363" s="11"/>
    </row>
    <row r="3364" spans="1:17" ht="12.75" x14ac:dyDescent="0.2">
      <c r="A3364" s="5"/>
      <c r="B3364" s="9"/>
      <c r="C3364" s="9"/>
      <c r="P3364" s="11"/>
      <c r="Q3364" s="11"/>
    </row>
    <row r="3365" spans="1:17" ht="12.75" x14ac:dyDescent="0.2">
      <c r="A3365" s="5"/>
      <c r="B3365" s="9"/>
      <c r="C3365" s="9"/>
      <c r="P3365" s="11"/>
      <c r="Q3365" s="11"/>
    </row>
    <row r="3366" spans="1:17" ht="12.75" x14ac:dyDescent="0.2">
      <c r="A3366" s="5"/>
      <c r="B3366" s="9"/>
      <c r="C3366" s="9"/>
      <c r="P3366" s="11"/>
      <c r="Q3366" s="11"/>
    </row>
    <row r="3367" spans="1:17" ht="12.75" x14ac:dyDescent="0.2">
      <c r="A3367" s="5"/>
      <c r="B3367" s="9"/>
      <c r="C3367" s="9"/>
      <c r="P3367" s="11"/>
      <c r="Q3367" s="11"/>
    </row>
    <row r="3368" spans="1:17" ht="12.75" x14ac:dyDescent="0.2">
      <c r="A3368" s="5"/>
      <c r="B3368" s="9"/>
      <c r="C3368" s="9"/>
      <c r="P3368" s="11"/>
      <c r="Q3368" s="11"/>
    </row>
    <row r="3369" spans="1:17" ht="12.75" x14ac:dyDescent="0.2">
      <c r="A3369" s="5"/>
      <c r="B3369" s="9"/>
      <c r="C3369" s="9"/>
      <c r="P3369" s="11"/>
      <c r="Q3369" s="11"/>
    </row>
    <row r="3370" spans="1:17" ht="12.75" x14ac:dyDescent="0.2">
      <c r="A3370" s="5"/>
      <c r="B3370" s="9"/>
      <c r="C3370" s="9"/>
      <c r="P3370" s="11"/>
      <c r="Q3370" s="11"/>
    </row>
    <row r="3371" spans="1:17" ht="12.75" x14ac:dyDescent="0.2">
      <c r="A3371" s="5"/>
      <c r="B3371" s="9"/>
      <c r="C3371" s="9"/>
      <c r="P3371" s="11"/>
      <c r="Q3371" s="11"/>
    </row>
    <row r="3372" spans="1:17" ht="12.75" x14ac:dyDescent="0.2">
      <c r="A3372" s="5"/>
      <c r="B3372" s="9"/>
      <c r="C3372" s="9"/>
      <c r="P3372" s="11"/>
      <c r="Q3372" s="11"/>
    </row>
    <row r="3373" spans="1:17" ht="12.75" x14ac:dyDescent="0.2">
      <c r="A3373" s="5"/>
      <c r="B3373" s="9"/>
      <c r="C3373" s="9"/>
      <c r="P3373" s="11"/>
      <c r="Q3373" s="11"/>
    </row>
    <row r="3374" spans="1:17" ht="12.75" x14ac:dyDescent="0.2">
      <c r="A3374" s="5"/>
      <c r="B3374" s="9"/>
      <c r="C3374" s="9"/>
      <c r="P3374" s="11"/>
      <c r="Q3374" s="11"/>
    </row>
    <row r="3375" spans="1:17" ht="12.75" x14ac:dyDescent="0.2">
      <c r="A3375" s="5"/>
      <c r="B3375" s="9"/>
      <c r="C3375" s="9"/>
      <c r="P3375" s="11"/>
      <c r="Q3375" s="11"/>
    </row>
    <row r="3376" spans="1:17" ht="12.75" x14ac:dyDescent="0.2">
      <c r="A3376" s="5"/>
      <c r="B3376" s="9"/>
      <c r="C3376" s="9"/>
      <c r="P3376" s="11"/>
      <c r="Q3376" s="11"/>
    </row>
    <row r="3377" spans="1:17" ht="12.75" x14ac:dyDescent="0.2">
      <c r="A3377" s="5"/>
      <c r="B3377" s="9"/>
      <c r="C3377" s="9"/>
      <c r="P3377" s="11"/>
      <c r="Q3377" s="11"/>
    </row>
    <row r="3378" spans="1:17" ht="12.75" x14ac:dyDescent="0.2">
      <c r="A3378" s="5"/>
      <c r="B3378" s="9"/>
      <c r="C3378" s="9"/>
      <c r="P3378" s="11"/>
      <c r="Q3378" s="11"/>
    </row>
    <row r="3379" spans="1:17" ht="12.75" x14ac:dyDescent="0.2">
      <c r="A3379" s="5"/>
      <c r="B3379" s="9"/>
      <c r="C3379" s="9"/>
      <c r="P3379" s="11"/>
      <c r="Q3379" s="11"/>
    </row>
    <row r="3380" spans="1:17" ht="12.75" x14ac:dyDescent="0.2">
      <c r="A3380" s="5"/>
      <c r="B3380" s="9"/>
      <c r="C3380" s="9"/>
      <c r="P3380" s="11"/>
      <c r="Q3380" s="11"/>
    </row>
    <row r="3381" spans="1:17" ht="12.75" x14ac:dyDescent="0.2">
      <c r="A3381" s="5"/>
      <c r="B3381" s="9"/>
      <c r="C3381" s="9"/>
      <c r="P3381" s="11"/>
      <c r="Q3381" s="11"/>
    </row>
    <row r="3382" spans="1:17" ht="12.75" x14ac:dyDescent="0.2">
      <c r="A3382" s="5"/>
      <c r="B3382" s="9"/>
      <c r="C3382" s="9"/>
      <c r="P3382" s="11"/>
      <c r="Q3382" s="11"/>
    </row>
    <row r="3383" spans="1:17" ht="12.75" x14ac:dyDescent="0.2">
      <c r="A3383" s="5"/>
      <c r="B3383" s="9"/>
      <c r="C3383" s="9"/>
      <c r="P3383" s="11"/>
      <c r="Q3383" s="11"/>
    </row>
    <row r="3384" spans="1:17" ht="12.75" x14ac:dyDescent="0.2">
      <c r="A3384" s="5"/>
      <c r="B3384" s="9"/>
      <c r="C3384" s="9"/>
      <c r="P3384" s="11"/>
      <c r="Q3384" s="11"/>
    </row>
    <row r="3385" spans="1:17" ht="12.75" x14ac:dyDescent="0.2">
      <c r="A3385" s="5"/>
      <c r="B3385" s="9"/>
      <c r="C3385" s="9"/>
      <c r="P3385" s="11"/>
      <c r="Q3385" s="11"/>
    </row>
    <row r="3386" spans="1:17" ht="12.75" x14ac:dyDescent="0.2">
      <c r="A3386" s="5"/>
      <c r="B3386" s="9"/>
      <c r="C3386" s="9"/>
      <c r="P3386" s="11"/>
      <c r="Q3386" s="11"/>
    </row>
    <row r="3387" spans="1:17" ht="12.75" x14ac:dyDescent="0.2">
      <c r="A3387" s="5"/>
      <c r="B3387" s="9"/>
      <c r="C3387" s="9"/>
      <c r="P3387" s="11"/>
      <c r="Q3387" s="11"/>
    </row>
    <row r="3388" spans="1:17" ht="12.75" x14ac:dyDescent="0.2">
      <c r="A3388" s="5"/>
      <c r="B3388" s="9"/>
      <c r="C3388" s="9"/>
      <c r="P3388" s="11"/>
      <c r="Q3388" s="11"/>
    </row>
    <row r="3389" spans="1:17" ht="12.75" x14ac:dyDescent="0.2">
      <c r="A3389" s="5"/>
      <c r="B3389" s="9"/>
      <c r="C3389" s="9"/>
      <c r="P3389" s="11"/>
      <c r="Q3389" s="11"/>
    </row>
    <row r="3390" spans="1:17" ht="12.75" x14ac:dyDescent="0.2">
      <c r="A3390" s="5"/>
      <c r="B3390" s="9"/>
      <c r="C3390" s="9"/>
      <c r="P3390" s="11"/>
      <c r="Q3390" s="11"/>
    </row>
    <row r="3391" spans="1:17" ht="12.75" x14ac:dyDescent="0.2">
      <c r="A3391" s="5"/>
      <c r="B3391" s="9"/>
      <c r="C3391" s="9"/>
      <c r="P3391" s="11"/>
      <c r="Q3391" s="11"/>
    </row>
    <row r="3392" spans="1:17" ht="12.75" x14ac:dyDescent="0.2">
      <c r="A3392" s="5"/>
      <c r="B3392" s="9"/>
      <c r="C3392" s="9"/>
      <c r="P3392" s="11"/>
      <c r="Q3392" s="11"/>
    </row>
    <row r="3393" spans="1:17" ht="12.75" x14ac:dyDescent="0.2">
      <c r="A3393" s="5"/>
      <c r="B3393" s="9"/>
      <c r="C3393" s="9"/>
      <c r="P3393" s="11"/>
      <c r="Q3393" s="11"/>
    </row>
    <row r="3394" spans="1:17" ht="12.75" x14ac:dyDescent="0.2">
      <c r="A3394" s="5"/>
      <c r="B3394" s="9"/>
      <c r="C3394" s="9"/>
      <c r="P3394" s="11"/>
      <c r="Q3394" s="11"/>
    </row>
    <row r="3395" spans="1:17" ht="12.75" x14ac:dyDescent="0.2">
      <c r="A3395" s="5"/>
      <c r="B3395" s="9"/>
      <c r="C3395" s="9"/>
      <c r="P3395" s="11"/>
      <c r="Q3395" s="11"/>
    </row>
    <row r="3396" spans="1:17" ht="12.75" x14ac:dyDescent="0.2">
      <c r="A3396" s="5"/>
      <c r="B3396" s="9"/>
      <c r="C3396" s="9"/>
      <c r="P3396" s="11"/>
      <c r="Q3396" s="11"/>
    </row>
    <row r="3397" spans="1:17" ht="12.75" x14ac:dyDescent="0.2">
      <c r="A3397" s="5"/>
      <c r="B3397" s="9"/>
      <c r="C3397" s="9"/>
      <c r="P3397" s="11"/>
      <c r="Q3397" s="11"/>
    </row>
    <row r="3398" spans="1:17" ht="12.75" x14ac:dyDescent="0.2">
      <c r="A3398" s="5"/>
      <c r="B3398" s="9"/>
      <c r="C3398" s="9"/>
      <c r="P3398" s="11"/>
      <c r="Q3398" s="11"/>
    </row>
    <row r="3399" spans="1:17" ht="12.75" x14ac:dyDescent="0.2">
      <c r="A3399" s="5"/>
      <c r="B3399" s="9"/>
      <c r="C3399" s="9"/>
      <c r="P3399" s="11"/>
      <c r="Q3399" s="11"/>
    </row>
    <row r="3400" spans="1:17" ht="12.75" x14ac:dyDescent="0.2">
      <c r="A3400" s="5"/>
      <c r="B3400" s="9"/>
      <c r="C3400" s="9"/>
      <c r="P3400" s="11"/>
      <c r="Q3400" s="11"/>
    </row>
    <row r="3401" spans="1:17" ht="12.75" x14ac:dyDescent="0.2">
      <c r="A3401" s="5"/>
      <c r="B3401" s="9"/>
      <c r="C3401" s="9"/>
      <c r="P3401" s="11"/>
      <c r="Q3401" s="11"/>
    </row>
    <row r="3402" spans="1:17" ht="12.75" x14ac:dyDescent="0.2">
      <c r="A3402" s="5"/>
      <c r="B3402" s="9"/>
      <c r="C3402" s="9"/>
      <c r="P3402" s="11"/>
      <c r="Q3402" s="11"/>
    </row>
    <row r="3403" spans="1:17" ht="12.75" x14ac:dyDescent="0.2">
      <c r="A3403" s="5"/>
      <c r="B3403" s="9"/>
      <c r="C3403" s="9"/>
      <c r="P3403" s="11"/>
      <c r="Q3403" s="11"/>
    </row>
    <row r="3404" spans="1:17" ht="12.75" x14ac:dyDescent="0.2">
      <c r="A3404" s="5"/>
      <c r="B3404" s="9"/>
      <c r="C3404" s="9"/>
      <c r="P3404" s="11"/>
      <c r="Q3404" s="11"/>
    </row>
    <row r="3405" spans="1:17" ht="12.75" x14ac:dyDescent="0.2">
      <c r="A3405" s="5"/>
      <c r="B3405" s="9"/>
      <c r="C3405" s="9"/>
      <c r="P3405" s="11"/>
      <c r="Q3405" s="11"/>
    </row>
    <row r="3406" spans="1:17" ht="12.75" x14ac:dyDescent="0.2">
      <c r="A3406" s="5"/>
      <c r="B3406" s="9"/>
      <c r="C3406" s="9"/>
      <c r="P3406" s="11"/>
      <c r="Q3406" s="11"/>
    </row>
    <row r="3407" spans="1:17" ht="12.75" x14ac:dyDescent="0.2">
      <c r="A3407" s="5"/>
      <c r="B3407" s="9"/>
      <c r="C3407" s="9"/>
      <c r="P3407" s="11"/>
      <c r="Q3407" s="11"/>
    </row>
    <row r="3408" spans="1:17" ht="12.75" x14ac:dyDescent="0.2">
      <c r="A3408" s="5"/>
      <c r="B3408" s="9"/>
      <c r="C3408" s="9"/>
      <c r="P3408" s="11"/>
      <c r="Q3408" s="11"/>
    </row>
    <row r="3409" spans="1:17" ht="12.75" x14ac:dyDescent="0.2">
      <c r="A3409" s="5"/>
      <c r="B3409" s="9"/>
      <c r="C3409" s="9"/>
      <c r="P3409" s="11"/>
      <c r="Q3409" s="11"/>
    </row>
    <row r="3410" spans="1:17" ht="12.75" x14ac:dyDescent="0.2">
      <c r="A3410" s="5"/>
      <c r="B3410" s="9"/>
      <c r="C3410" s="9"/>
      <c r="P3410" s="11"/>
      <c r="Q3410" s="11"/>
    </row>
    <row r="3411" spans="1:17" ht="12.75" x14ac:dyDescent="0.2">
      <c r="A3411" s="5"/>
      <c r="B3411" s="9"/>
      <c r="C3411" s="9"/>
      <c r="P3411" s="11"/>
      <c r="Q3411" s="11"/>
    </row>
    <row r="3412" spans="1:17" ht="12.75" x14ac:dyDescent="0.2">
      <c r="A3412" s="5"/>
      <c r="B3412" s="9"/>
      <c r="C3412" s="9"/>
      <c r="P3412" s="11"/>
      <c r="Q3412" s="11"/>
    </row>
    <row r="3413" spans="1:17" ht="12.75" x14ac:dyDescent="0.2">
      <c r="A3413" s="5"/>
      <c r="B3413" s="9"/>
      <c r="C3413" s="9"/>
      <c r="P3413" s="11"/>
      <c r="Q3413" s="11"/>
    </row>
    <row r="3414" spans="1:17" ht="12.75" x14ac:dyDescent="0.2">
      <c r="A3414" s="5"/>
      <c r="B3414" s="9"/>
      <c r="C3414" s="9"/>
      <c r="P3414" s="11"/>
      <c r="Q3414" s="11"/>
    </row>
    <row r="3415" spans="1:17" ht="12.75" x14ac:dyDescent="0.2">
      <c r="A3415" s="5"/>
      <c r="B3415" s="9"/>
      <c r="C3415" s="9"/>
      <c r="P3415" s="11"/>
      <c r="Q3415" s="11"/>
    </row>
    <row r="3416" spans="1:17" ht="12.75" x14ac:dyDescent="0.2">
      <c r="A3416" s="5"/>
      <c r="B3416" s="9"/>
      <c r="C3416" s="9"/>
      <c r="P3416" s="11"/>
      <c r="Q3416" s="11"/>
    </row>
    <row r="3417" spans="1:17" ht="12.75" x14ac:dyDescent="0.2">
      <c r="A3417" s="5"/>
      <c r="B3417" s="9"/>
      <c r="C3417" s="9"/>
      <c r="P3417" s="11"/>
      <c r="Q3417" s="11"/>
    </row>
    <row r="3418" spans="1:17" ht="12.75" x14ac:dyDescent="0.2">
      <c r="A3418" s="5"/>
      <c r="B3418" s="9"/>
      <c r="C3418" s="9"/>
      <c r="P3418" s="11"/>
      <c r="Q3418" s="11"/>
    </row>
    <row r="3419" spans="1:17" ht="12.75" x14ac:dyDescent="0.2">
      <c r="A3419" s="5"/>
      <c r="B3419" s="9"/>
      <c r="C3419" s="9"/>
      <c r="P3419" s="11"/>
      <c r="Q3419" s="11"/>
    </row>
    <row r="3420" spans="1:17" ht="12.75" x14ac:dyDescent="0.2">
      <c r="A3420" s="5"/>
      <c r="B3420" s="9"/>
      <c r="C3420" s="9"/>
      <c r="P3420" s="11"/>
      <c r="Q3420" s="11"/>
    </row>
    <row r="3421" spans="1:17" ht="12.75" x14ac:dyDescent="0.2">
      <c r="A3421" s="5"/>
      <c r="B3421" s="9"/>
      <c r="C3421" s="9"/>
      <c r="P3421" s="11"/>
      <c r="Q3421" s="11"/>
    </row>
    <row r="3422" spans="1:17" ht="12.75" x14ac:dyDescent="0.2">
      <c r="A3422" s="5"/>
      <c r="B3422" s="9"/>
      <c r="C3422" s="9"/>
      <c r="P3422" s="11"/>
      <c r="Q3422" s="11"/>
    </row>
    <row r="3423" spans="1:17" ht="12.75" x14ac:dyDescent="0.2">
      <c r="A3423" s="5"/>
      <c r="B3423" s="9"/>
      <c r="C3423" s="9"/>
      <c r="P3423" s="11"/>
      <c r="Q3423" s="11"/>
    </row>
    <row r="3424" spans="1:17" ht="12.75" x14ac:dyDescent="0.2">
      <c r="A3424" s="5"/>
      <c r="B3424" s="9"/>
      <c r="C3424" s="9"/>
      <c r="P3424" s="11"/>
      <c r="Q3424" s="11"/>
    </row>
    <row r="3425" spans="1:17" ht="12.75" x14ac:dyDescent="0.2">
      <c r="A3425" s="5"/>
      <c r="B3425" s="9"/>
      <c r="C3425" s="9"/>
      <c r="P3425" s="11"/>
      <c r="Q3425" s="11"/>
    </row>
    <row r="3426" spans="1:17" ht="12.75" x14ac:dyDescent="0.2">
      <c r="A3426" s="5"/>
      <c r="B3426" s="9"/>
      <c r="C3426" s="9"/>
      <c r="P3426" s="11"/>
      <c r="Q3426" s="11"/>
    </row>
    <row r="3427" spans="1:17" ht="12.75" x14ac:dyDescent="0.2">
      <c r="A3427" s="5"/>
      <c r="B3427" s="9"/>
      <c r="C3427" s="9"/>
      <c r="P3427" s="11"/>
      <c r="Q3427" s="11"/>
    </row>
    <row r="3428" spans="1:17" ht="12.75" x14ac:dyDescent="0.2">
      <c r="A3428" s="5"/>
      <c r="B3428" s="9"/>
      <c r="C3428" s="9"/>
      <c r="P3428" s="11"/>
      <c r="Q3428" s="11"/>
    </row>
    <row r="3429" spans="1:17" ht="12.75" x14ac:dyDescent="0.2">
      <c r="A3429" s="5"/>
      <c r="B3429" s="9"/>
      <c r="C3429" s="9"/>
      <c r="P3429" s="11"/>
      <c r="Q3429" s="11"/>
    </row>
    <row r="3430" spans="1:17" ht="12.75" x14ac:dyDescent="0.2">
      <c r="A3430" s="5"/>
      <c r="B3430" s="9"/>
      <c r="C3430" s="9"/>
      <c r="P3430" s="11"/>
      <c r="Q3430" s="11"/>
    </row>
    <row r="3431" spans="1:17" ht="12.75" x14ac:dyDescent="0.2">
      <c r="A3431" s="5"/>
      <c r="B3431" s="9"/>
      <c r="C3431" s="9"/>
      <c r="P3431" s="11"/>
      <c r="Q3431" s="11"/>
    </row>
    <row r="3432" spans="1:17" ht="12.75" x14ac:dyDescent="0.2">
      <c r="A3432" s="5"/>
      <c r="B3432" s="9"/>
      <c r="C3432" s="9"/>
      <c r="P3432" s="11"/>
      <c r="Q3432" s="11"/>
    </row>
    <row r="3433" spans="1:17" ht="12.75" x14ac:dyDescent="0.2">
      <c r="A3433" s="5"/>
      <c r="B3433" s="9"/>
      <c r="C3433" s="9"/>
      <c r="P3433" s="11"/>
      <c r="Q3433" s="11"/>
    </row>
    <row r="3434" spans="1:17" ht="12.75" x14ac:dyDescent="0.2">
      <c r="A3434" s="5"/>
      <c r="B3434" s="9"/>
      <c r="C3434" s="9"/>
      <c r="P3434" s="11"/>
      <c r="Q3434" s="11"/>
    </row>
    <row r="3435" spans="1:17" ht="12.75" x14ac:dyDescent="0.2">
      <c r="A3435" s="5"/>
      <c r="B3435" s="9"/>
      <c r="C3435" s="9"/>
      <c r="P3435" s="11"/>
      <c r="Q3435" s="11"/>
    </row>
    <row r="3436" spans="1:17" ht="12.75" x14ac:dyDescent="0.2">
      <c r="A3436" s="5"/>
      <c r="B3436" s="9"/>
      <c r="C3436" s="9"/>
      <c r="P3436" s="11"/>
      <c r="Q3436" s="11"/>
    </row>
    <row r="3437" spans="1:17" ht="12.75" x14ac:dyDescent="0.2">
      <c r="A3437" s="5"/>
      <c r="B3437" s="9"/>
      <c r="C3437" s="9"/>
      <c r="P3437" s="11"/>
      <c r="Q3437" s="11"/>
    </row>
    <row r="3438" spans="1:17" ht="12.75" x14ac:dyDescent="0.2">
      <c r="A3438" s="5"/>
      <c r="B3438" s="9"/>
      <c r="C3438" s="9"/>
      <c r="P3438" s="11"/>
      <c r="Q3438" s="11"/>
    </row>
    <row r="3439" spans="1:17" ht="12.75" x14ac:dyDescent="0.2">
      <c r="A3439" s="5"/>
      <c r="B3439" s="9"/>
      <c r="C3439" s="9"/>
      <c r="P3439" s="11"/>
      <c r="Q3439" s="11"/>
    </row>
    <row r="3440" spans="1:17" ht="12.75" x14ac:dyDescent="0.2">
      <c r="A3440" s="5"/>
      <c r="B3440" s="9"/>
      <c r="C3440" s="9"/>
      <c r="P3440" s="11"/>
      <c r="Q3440" s="11"/>
    </row>
    <row r="3441" spans="1:17" ht="12.75" x14ac:dyDescent="0.2">
      <c r="A3441" s="5"/>
      <c r="B3441" s="9"/>
      <c r="C3441" s="9"/>
      <c r="P3441" s="11"/>
      <c r="Q3441" s="11"/>
    </row>
    <row r="3442" spans="1:17" ht="12.75" x14ac:dyDescent="0.2">
      <c r="A3442" s="5"/>
      <c r="B3442" s="9"/>
      <c r="C3442" s="9"/>
      <c r="P3442" s="11"/>
      <c r="Q3442" s="11"/>
    </row>
    <row r="3443" spans="1:17" ht="12.75" x14ac:dyDescent="0.2">
      <c r="A3443" s="5"/>
      <c r="B3443" s="9"/>
      <c r="C3443" s="9"/>
      <c r="P3443" s="11"/>
      <c r="Q3443" s="11"/>
    </row>
    <row r="3444" spans="1:17" ht="12.75" x14ac:dyDescent="0.2">
      <c r="A3444" s="5"/>
      <c r="B3444" s="9"/>
      <c r="C3444" s="9"/>
      <c r="P3444" s="11"/>
      <c r="Q3444" s="11"/>
    </row>
    <row r="3445" spans="1:17" ht="12.75" x14ac:dyDescent="0.2">
      <c r="A3445" s="5"/>
      <c r="B3445" s="9"/>
      <c r="C3445" s="9"/>
      <c r="P3445" s="11"/>
      <c r="Q3445" s="11"/>
    </row>
    <row r="3446" spans="1:17" ht="12.75" x14ac:dyDescent="0.2">
      <c r="A3446" s="5"/>
      <c r="B3446" s="9"/>
      <c r="C3446" s="9"/>
      <c r="P3446" s="11"/>
      <c r="Q3446" s="11"/>
    </row>
    <row r="3447" spans="1:17" ht="12.75" x14ac:dyDescent="0.2">
      <c r="A3447" s="5"/>
      <c r="B3447" s="9"/>
      <c r="C3447" s="9"/>
      <c r="P3447" s="11"/>
      <c r="Q3447" s="11"/>
    </row>
    <row r="3448" spans="1:17" ht="12.75" x14ac:dyDescent="0.2">
      <c r="A3448" s="5"/>
      <c r="B3448" s="9"/>
      <c r="C3448" s="9"/>
      <c r="P3448" s="11"/>
      <c r="Q3448" s="11"/>
    </row>
    <row r="3449" spans="1:17" ht="12.75" x14ac:dyDescent="0.2">
      <c r="A3449" s="5"/>
      <c r="B3449" s="9"/>
      <c r="C3449" s="9"/>
      <c r="P3449" s="11"/>
      <c r="Q3449" s="11"/>
    </row>
    <row r="3450" spans="1:17" ht="12.75" x14ac:dyDescent="0.2">
      <c r="A3450" s="5"/>
      <c r="B3450" s="9"/>
      <c r="C3450" s="9"/>
      <c r="P3450" s="11"/>
      <c r="Q3450" s="11"/>
    </row>
    <row r="3451" spans="1:17" ht="12.75" x14ac:dyDescent="0.2">
      <c r="A3451" s="5"/>
      <c r="B3451" s="9"/>
      <c r="C3451" s="9"/>
      <c r="P3451" s="11"/>
      <c r="Q3451" s="11"/>
    </row>
    <row r="3452" spans="1:17" ht="12.75" x14ac:dyDescent="0.2">
      <c r="A3452" s="5"/>
      <c r="B3452" s="9"/>
      <c r="C3452" s="9"/>
      <c r="P3452" s="11"/>
      <c r="Q3452" s="11"/>
    </row>
    <row r="3453" spans="1:17" ht="12.75" x14ac:dyDescent="0.2">
      <c r="A3453" s="5"/>
      <c r="B3453" s="9"/>
      <c r="C3453" s="9"/>
      <c r="P3453" s="11"/>
      <c r="Q3453" s="11"/>
    </row>
    <row r="3454" spans="1:17" ht="12.75" x14ac:dyDescent="0.2">
      <c r="A3454" s="5"/>
      <c r="B3454" s="9"/>
      <c r="C3454" s="9"/>
      <c r="P3454" s="11"/>
      <c r="Q3454" s="11"/>
    </row>
    <row r="3455" spans="1:17" ht="12.75" x14ac:dyDescent="0.2">
      <c r="A3455" s="5"/>
      <c r="B3455" s="9"/>
      <c r="C3455" s="9"/>
      <c r="P3455" s="11"/>
      <c r="Q3455" s="11"/>
    </row>
    <row r="3456" spans="1:17" ht="12.75" x14ac:dyDescent="0.2">
      <c r="A3456" s="5"/>
      <c r="B3456" s="9"/>
      <c r="C3456" s="9"/>
      <c r="P3456" s="11"/>
      <c r="Q3456" s="11"/>
    </row>
    <row r="3457" spans="1:17" ht="12.75" x14ac:dyDescent="0.2">
      <c r="A3457" s="5"/>
      <c r="B3457" s="9"/>
      <c r="C3457" s="9"/>
      <c r="P3457" s="11"/>
      <c r="Q3457" s="11"/>
    </row>
    <row r="3458" spans="1:17" ht="12.75" x14ac:dyDescent="0.2">
      <c r="A3458" s="5"/>
      <c r="B3458" s="9"/>
      <c r="C3458" s="9"/>
      <c r="P3458" s="11"/>
      <c r="Q3458" s="11"/>
    </row>
    <row r="3459" spans="1:17" ht="12.75" x14ac:dyDescent="0.2">
      <c r="A3459" s="5"/>
      <c r="B3459" s="9"/>
      <c r="C3459" s="9"/>
      <c r="P3459" s="11"/>
      <c r="Q3459" s="11"/>
    </row>
    <row r="3460" spans="1:17" ht="12.75" x14ac:dyDescent="0.2">
      <c r="A3460" s="5"/>
      <c r="B3460" s="9"/>
      <c r="C3460" s="9"/>
      <c r="P3460" s="11"/>
      <c r="Q3460" s="11"/>
    </row>
    <row r="3461" spans="1:17" ht="12.75" x14ac:dyDescent="0.2">
      <c r="A3461" s="5"/>
      <c r="B3461" s="9"/>
      <c r="C3461" s="9"/>
      <c r="P3461" s="11"/>
      <c r="Q3461" s="11"/>
    </row>
    <row r="3462" spans="1:17" ht="12.75" x14ac:dyDescent="0.2">
      <c r="A3462" s="5"/>
      <c r="B3462" s="9"/>
      <c r="C3462" s="9"/>
      <c r="P3462" s="11"/>
      <c r="Q3462" s="11"/>
    </row>
    <row r="3463" spans="1:17" ht="12.75" x14ac:dyDescent="0.2">
      <c r="A3463" s="5"/>
      <c r="B3463" s="9"/>
      <c r="C3463" s="9"/>
      <c r="P3463" s="11"/>
      <c r="Q3463" s="11"/>
    </row>
    <row r="3464" spans="1:17" ht="12.75" x14ac:dyDescent="0.2">
      <c r="A3464" s="5"/>
      <c r="B3464" s="9"/>
      <c r="C3464" s="9"/>
      <c r="P3464" s="11"/>
      <c r="Q3464" s="11"/>
    </row>
    <row r="3465" spans="1:17" ht="12.75" x14ac:dyDescent="0.2">
      <c r="A3465" s="5"/>
      <c r="B3465" s="9"/>
      <c r="C3465" s="9"/>
      <c r="P3465" s="11"/>
      <c r="Q3465" s="11"/>
    </row>
    <row r="3466" spans="1:17" ht="12.75" x14ac:dyDescent="0.2">
      <c r="A3466" s="5"/>
      <c r="B3466" s="9"/>
      <c r="C3466" s="9"/>
      <c r="P3466" s="11"/>
      <c r="Q3466" s="11"/>
    </row>
    <row r="3467" spans="1:17" ht="12.75" x14ac:dyDescent="0.2">
      <c r="A3467" s="5"/>
      <c r="B3467" s="9"/>
      <c r="C3467" s="9"/>
      <c r="P3467" s="11"/>
      <c r="Q3467" s="11"/>
    </row>
    <row r="3468" spans="1:17" ht="12.75" x14ac:dyDescent="0.2">
      <c r="A3468" s="5"/>
      <c r="B3468" s="9"/>
      <c r="C3468" s="9"/>
      <c r="P3468" s="11"/>
      <c r="Q3468" s="11"/>
    </row>
    <row r="3469" spans="1:17" ht="12.75" x14ac:dyDescent="0.2">
      <c r="A3469" s="5"/>
      <c r="B3469" s="9"/>
      <c r="C3469" s="9"/>
      <c r="P3469" s="11"/>
      <c r="Q3469" s="11"/>
    </row>
    <row r="3470" spans="1:17" ht="12.75" x14ac:dyDescent="0.2">
      <c r="A3470" s="5"/>
      <c r="B3470" s="9"/>
      <c r="C3470" s="9"/>
      <c r="P3470" s="11"/>
      <c r="Q3470" s="11"/>
    </row>
    <row r="3471" spans="1:17" ht="12.75" x14ac:dyDescent="0.2">
      <c r="A3471" s="5"/>
      <c r="B3471" s="9"/>
      <c r="C3471" s="9"/>
      <c r="P3471" s="11"/>
      <c r="Q3471" s="11"/>
    </row>
    <row r="3472" spans="1:17" ht="12.75" x14ac:dyDescent="0.2">
      <c r="A3472" s="5"/>
      <c r="B3472" s="9"/>
      <c r="C3472" s="9"/>
      <c r="P3472" s="11"/>
      <c r="Q3472" s="11"/>
    </row>
    <row r="3473" spans="1:17" ht="12.75" x14ac:dyDescent="0.2">
      <c r="A3473" s="5"/>
      <c r="B3473" s="9"/>
      <c r="C3473" s="9"/>
      <c r="P3473" s="11"/>
      <c r="Q3473" s="11"/>
    </row>
    <row r="3474" spans="1:17" ht="12.75" x14ac:dyDescent="0.2">
      <c r="A3474" s="5"/>
      <c r="B3474" s="9"/>
      <c r="C3474" s="9"/>
      <c r="P3474" s="11"/>
      <c r="Q3474" s="11"/>
    </row>
    <row r="3475" spans="1:17" ht="12.75" x14ac:dyDescent="0.2">
      <c r="A3475" s="5"/>
      <c r="B3475" s="9"/>
      <c r="C3475" s="9"/>
      <c r="P3475" s="11"/>
      <c r="Q3475" s="11"/>
    </row>
    <row r="3476" spans="1:17" ht="12.75" x14ac:dyDescent="0.2">
      <c r="A3476" s="5"/>
      <c r="B3476" s="9"/>
      <c r="C3476" s="9"/>
      <c r="P3476" s="11"/>
      <c r="Q3476" s="11"/>
    </row>
    <row r="3477" spans="1:17" ht="12.75" x14ac:dyDescent="0.2">
      <c r="A3477" s="5"/>
      <c r="B3477" s="9"/>
      <c r="C3477" s="9"/>
      <c r="P3477" s="11"/>
      <c r="Q3477" s="11"/>
    </row>
    <row r="3478" spans="1:17" ht="12.75" x14ac:dyDescent="0.2">
      <c r="A3478" s="5"/>
      <c r="B3478" s="9"/>
      <c r="C3478" s="9"/>
      <c r="P3478" s="11"/>
      <c r="Q3478" s="11"/>
    </row>
    <row r="3479" spans="1:17" ht="12.75" x14ac:dyDescent="0.2">
      <c r="A3479" s="5"/>
      <c r="B3479" s="9"/>
      <c r="C3479" s="9"/>
      <c r="P3479" s="11"/>
      <c r="Q3479" s="11"/>
    </row>
    <row r="3480" spans="1:17" ht="12.75" x14ac:dyDescent="0.2">
      <c r="A3480" s="5"/>
      <c r="B3480" s="9"/>
      <c r="C3480" s="9"/>
      <c r="P3480" s="11"/>
      <c r="Q3480" s="11"/>
    </row>
    <row r="3481" spans="1:17" ht="12.75" x14ac:dyDescent="0.2">
      <c r="A3481" s="5"/>
      <c r="B3481" s="9"/>
      <c r="C3481" s="9"/>
      <c r="P3481" s="11"/>
      <c r="Q3481" s="11"/>
    </row>
    <row r="3482" spans="1:17" ht="12.75" x14ac:dyDescent="0.2">
      <c r="A3482" s="5"/>
      <c r="B3482" s="9"/>
      <c r="C3482" s="9"/>
      <c r="P3482" s="11"/>
      <c r="Q3482" s="11"/>
    </row>
    <row r="3483" spans="1:17" ht="12.75" x14ac:dyDescent="0.2">
      <c r="A3483" s="5"/>
      <c r="B3483" s="9"/>
      <c r="C3483" s="9"/>
      <c r="P3483" s="11"/>
      <c r="Q3483" s="11"/>
    </row>
    <row r="3484" spans="1:17" ht="12.75" x14ac:dyDescent="0.2">
      <c r="A3484" s="5"/>
      <c r="B3484" s="9"/>
      <c r="C3484" s="9"/>
      <c r="P3484" s="11"/>
      <c r="Q3484" s="11"/>
    </row>
    <row r="3485" spans="1:17" ht="12.75" x14ac:dyDescent="0.2">
      <c r="A3485" s="5"/>
      <c r="B3485" s="9"/>
      <c r="C3485" s="9"/>
      <c r="P3485" s="11"/>
      <c r="Q3485" s="11"/>
    </row>
    <row r="3486" spans="1:17" ht="12.75" x14ac:dyDescent="0.2">
      <c r="A3486" s="5"/>
      <c r="B3486" s="9"/>
      <c r="C3486" s="9"/>
      <c r="P3486" s="11"/>
      <c r="Q3486" s="11"/>
    </row>
    <row r="3487" spans="1:17" ht="12.75" x14ac:dyDescent="0.2">
      <c r="A3487" s="5"/>
      <c r="B3487" s="9"/>
      <c r="C3487" s="9"/>
      <c r="P3487" s="11"/>
      <c r="Q3487" s="11"/>
    </row>
    <row r="3488" spans="1:17" ht="12.75" x14ac:dyDescent="0.2">
      <c r="A3488" s="5"/>
      <c r="B3488" s="9"/>
      <c r="C3488" s="9"/>
      <c r="P3488" s="11"/>
      <c r="Q3488" s="11"/>
    </row>
    <row r="3489" spans="1:17" ht="12.75" x14ac:dyDescent="0.2">
      <c r="A3489" s="5"/>
      <c r="B3489" s="9"/>
      <c r="C3489" s="9"/>
      <c r="P3489" s="11"/>
      <c r="Q3489" s="11"/>
    </row>
    <row r="3490" spans="1:17" ht="12.75" x14ac:dyDescent="0.2">
      <c r="A3490" s="5"/>
      <c r="B3490" s="9"/>
      <c r="C3490" s="9"/>
      <c r="P3490" s="11"/>
      <c r="Q3490" s="11"/>
    </row>
    <row r="3491" spans="1:17" ht="12.75" x14ac:dyDescent="0.2">
      <c r="A3491" s="5"/>
      <c r="B3491" s="9"/>
      <c r="C3491" s="9"/>
      <c r="P3491" s="11"/>
      <c r="Q3491" s="11"/>
    </row>
    <row r="3492" spans="1:17" ht="12.75" x14ac:dyDescent="0.2">
      <c r="A3492" s="5"/>
      <c r="B3492" s="9"/>
      <c r="C3492" s="9"/>
      <c r="P3492" s="11"/>
      <c r="Q3492" s="11"/>
    </row>
    <row r="3493" spans="1:17" ht="12.75" x14ac:dyDescent="0.2">
      <c r="A3493" s="5"/>
      <c r="B3493" s="9"/>
      <c r="C3493" s="9"/>
      <c r="P3493" s="11"/>
      <c r="Q3493" s="11"/>
    </row>
    <row r="3494" spans="1:17" ht="12.75" x14ac:dyDescent="0.2">
      <c r="A3494" s="5"/>
      <c r="B3494" s="9"/>
      <c r="C3494" s="9"/>
      <c r="P3494" s="11"/>
      <c r="Q3494" s="11"/>
    </row>
    <row r="3495" spans="1:17" ht="12.75" x14ac:dyDescent="0.2">
      <c r="A3495" s="5"/>
      <c r="B3495" s="9"/>
      <c r="C3495" s="9"/>
      <c r="P3495" s="11"/>
      <c r="Q3495" s="11"/>
    </row>
    <row r="3496" spans="1:17" ht="12.75" x14ac:dyDescent="0.2">
      <c r="A3496" s="5"/>
      <c r="B3496" s="9"/>
      <c r="C3496" s="9"/>
      <c r="P3496" s="11"/>
      <c r="Q3496" s="11"/>
    </row>
    <row r="3497" spans="1:17" ht="12.75" x14ac:dyDescent="0.2">
      <c r="A3497" s="5"/>
      <c r="B3497" s="9"/>
      <c r="C3497" s="9"/>
      <c r="P3497" s="11"/>
      <c r="Q3497" s="11"/>
    </row>
    <row r="3498" spans="1:17" ht="12.75" x14ac:dyDescent="0.2">
      <c r="A3498" s="5"/>
      <c r="B3498" s="9"/>
      <c r="C3498" s="9"/>
      <c r="P3498" s="11"/>
      <c r="Q3498" s="11"/>
    </row>
    <row r="3499" spans="1:17" ht="12.75" x14ac:dyDescent="0.2">
      <c r="A3499" s="5"/>
      <c r="B3499" s="9"/>
      <c r="C3499" s="9"/>
      <c r="P3499" s="11"/>
      <c r="Q3499" s="11"/>
    </row>
    <row r="3500" spans="1:17" ht="12.75" x14ac:dyDescent="0.2">
      <c r="A3500" s="5"/>
      <c r="B3500" s="9"/>
      <c r="C3500" s="9"/>
      <c r="P3500" s="11"/>
      <c r="Q3500" s="11"/>
    </row>
    <row r="3501" spans="1:17" ht="12.75" x14ac:dyDescent="0.2">
      <c r="A3501" s="5"/>
      <c r="B3501" s="9"/>
      <c r="C3501" s="9"/>
      <c r="P3501" s="11"/>
      <c r="Q3501" s="11"/>
    </row>
    <row r="3502" spans="1:17" ht="12.75" x14ac:dyDescent="0.2">
      <c r="A3502" s="5"/>
      <c r="B3502" s="9"/>
      <c r="C3502" s="9"/>
      <c r="P3502" s="11"/>
      <c r="Q3502" s="11"/>
    </row>
    <row r="3503" spans="1:17" ht="12.75" x14ac:dyDescent="0.2">
      <c r="A3503" s="5"/>
      <c r="B3503" s="9"/>
      <c r="C3503" s="9"/>
      <c r="P3503" s="11"/>
      <c r="Q3503" s="11"/>
    </row>
    <row r="3504" spans="1:17" ht="12.75" x14ac:dyDescent="0.2">
      <c r="A3504" s="5"/>
      <c r="B3504" s="9"/>
      <c r="C3504" s="9"/>
      <c r="P3504" s="11"/>
      <c r="Q3504" s="11"/>
    </row>
    <row r="3505" spans="1:17" ht="12.75" x14ac:dyDescent="0.2">
      <c r="A3505" s="5"/>
      <c r="B3505" s="9"/>
      <c r="C3505" s="9"/>
      <c r="P3505" s="11"/>
      <c r="Q3505" s="11"/>
    </row>
    <row r="3506" spans="1:17" ht="12.75" x14ac:dyDescent="0.2">
      <c r="A3506" s="5"/>
      <c r="B3506" s="9"/>
      <c r="C3506" s="9"/>
      <c r="P3506" s="11"/>
      <c r="Q3506" s="11"/>
    </row>
    <row r="3507" spans="1:17" ht="12.75" x14ac:dyDescent="0.2">
      <c r="A3507" s="5"/>
      <c r="B3507" s="9"/>
      <c r="C3507" s="9"/>
      <c r="P3507" s="11"/>
      <c r="Q3507" s="11"/>
    </row>
    <row r="3508" spans="1:17" ht="12.75" x14ac:dyDescent="0.2">
      <c r="A3508" s="5"/>
      <c r="B3508" s="9"/>
      <c r="C3508" s="9"/>
      <c r="P3508" s="11"/>
      <c r="Q3508" s="11"/>
    </row>
    <row r="3509" spans="1:17" ht="12.75" x14ac:dyDescent="0.2">
      <c r="A3509" s="5"/>
      <c r="B3509" s="9"/>
      <c r="C3509" s="9"/>
      <c r="P3509" s="11"/>
      <c r="Q3509" s="11"/>
    </row>
    <row r="3510" spans="1:17" ht="12.75" x14ac:dyDescent="0.2">
      <c r="A3510" s="5"/>
      <c r="B3510" s="9"/>
      <c r="C3510" s="9"/>
      <c r="P3510" s="11"/>
      <c r="Q3510" s="11"/>
    </row>
    <row r="3511" spans="1:17" ht="12.75" x14ac:dyDescent="0.2">
      <c r="A3511" s="5"/>
      <c r="B3511" s="9"/>
      <c r="C3511" s="9"/>
      <c r="P3511" s="11"/>
      <c r="Q3511" s="11"/>
    </row>
    <row r="3512" spans="1:17" ht="12.75" x14ac:dyDescent="0.2">
      <c r="A3512" s="5"/>
      <c r="B3512" s="9"/>
      <c r="C3512" s="9"/>
      <c r="P3512" s="11"/>
      <c r="Q3512" s="11"/>
    </row>
    <row r="3513" spans="1:17" ht="12.75" x14ac:dyDescent="0.2">
      <c r="A3513" s="5"/>
      <c r="B3513" s="9"/>
      <c r="C3513" s="9"/>
      <c r="P3513" s="11"/>
      <c r="Q3513" s="11"/>
    </row>
    <row r="3514" spans="1:17" ht="12.75" x14ac:dyDescent="0.2">
      <c r="A3514" s="5"/>
      <c r="B3514" s="9"/>
      <c r="C3514" s="9"/>
      <c r="P3514" s="11"/>
      <c r="Q3514" s="11"/>
    </row>
    <row r="3515" spans="1:17" ht="12.75" x14ac:dyDescent="0.2">
      <c r="A3515" s="5"/>
      <c r="B3515" s="9"/>
      <c r="C3515" s="9"/>
      <c r="P3515" s="11"/>
      <c r="Q3515" s="11"/>
    </row>
    <row r="3516" spans="1:17" ht="12.75" x14ac:dyDescent="0.2">
      <c r="A3516" s="5"/>
      <c r="B3516" s="9"/>
      <c r="C3516" s="9"/>
      <c r="P3516" s="11"/>
      <c r="Q3516" s="11"/>
    </row>
    <row r="3517" spans="1:17" ht="12.75" x14ac:dyDescent="0.2">
      <c r="A3517" s="5"/>
      <c r="B3517" s="9"/>
      <c r="C3517" s="9"/>
      <c r="P3517" s="11"/>
      <c r="Q3517" s="11"/>
    </row>
    <row r="3518" spans="1:17" ht="12.75" x14ac:dyDescent="0.2">
      <c r="A3518" s="5"/>
      <c r="B3518" s="9"/>
      <c r="C3518" s="9"/>
      <c r="P3518" s="11"/>
      <c r="Q3518" s="11"/>
    </row>
    <row r="3519" spans="1:17" ht="12.75" x14ac:dyDescent="0.2">
      <c r="A3519" s="5"/>
      <c r="B3519" s="9"/>
      <c r="C3519" s="9"/>
      <c r="P3519" s="11"/>
      <c r="Q3519" s="11"/>
    </row>
    <row r="3520" spans="1:17" ht="12.75" x14ac:dyDescent="0.2">
      <c r="A3520" s="5"/>
      <c r="B3520" s="9"/>
      <c r="C3520" s="9"/>
      <c r="P3520" s="11"/>
      <c r="Q3520" s="11"/>
    </row>
    <row r="3521" spans="1:17" ht="12.75" x14ac:dyDescent="0.2">
      <c r="A3521" s="5"/>
      <c r="B3521" s="9"/>
      <c r="C3521" s="9"/>
      <c r="P3521" s="11"/>
      <c r="Q3521" s="11"/>
    </row>
    <row r="3522" spans="1:17" ht="12.75" x14ac:dyDescent="0.2">
      <c r="A3522" s="5"/>
      <c r="B3522" s="9"/>
      <c r="C3522" s="9"/>
      <c r="P3522" s="11"/>
      <c r="Q3522" s="11"/>
    </row>
    <row r="3523" spans="1:17" ht="12.75" x14ac:dyDescent="0.2">
      <c r="A3523" s="5"/>
      <c r="B3523" s="9"/>
      <c r="C3523" s="9"/>
      <c r="P3523" s="11"/>
      <c r="Q3523" s="11"/>
    </row>
    <row r="3524" spans="1:17" ht="12.75" x14ac:dyDescent="0.2">
      <c r="A3524" s="5"/>
      <c r="B3524" s="9"/>
      <c r="C3524" s="9"/>
      <c r="P3524" s="11"/>
      <c r="Q3524" s="11"/>
    </row>
    <row r="3525" spans="1:17" ht="12.75" x14ac:dyDescent="0.2">
      <c r="A3525" s="5"/>
      <c r="B3525" s="9"/>
      <c r="C3525" s="9"/>
      <c r="P3525" s="11"/>
      <c r="Q3525" s="11"/>
    </row>
    <row r="3526" spans="1:17" ht="12.75" x14ac:dyDescent="0.2">
      <c r="A3526" s="5"/>
      <c r="B3526" s="9"/>
      <c r="C3526" s="9"/>
      <c r="P3526" s="11"/>
      <c r="Q3526" s="11"/>
    </row>
    <row r="3527" spans="1:17" ht="12.75" x14ac:dyDescent="0.2">
      <c r="A3527" s="5"/>
      <c r="B3527" s="9"/>
      <c r="C3527" s="9"/>
      <c r="P3527" s="11"/>
      <c r="Q3527" s="11"/>
    </row>
    <row r="3528" spans="1:17" ht="12.75" x14ac:dyDescent="0.2">
      <c r="A3528" s="5"/>
      <c r="B3528" s="9"/>
      <c r="C3528" s="9"/>
      <c r="P3528" s="11"/>
      <c r="Q3528" s="11"/>
    </row>
    <row r="3529" spans="1:17" ht="12.75" x14ac:dyDescent="0.2">
      <c r="A3529" s="5"/>
      <c r="B3529" s="9"/>
      <c r="C3529" s="9"/>
      <c r="P3529" s="11"/>
      <c r="Q3529" s="11"/>
    </row>
    <row r="3530" spans="1:17" ht="12.75" x14ac:dyDescent="0.2">
      <c r="A3530" s="5"/>
      <c r="B3530" s="9"/>
      <c r="C3530" s="9"/>
      <c r="P3530" s="11"/>
      <c r="Q3530" s="11"/>
    </row>
    <row r="3531" spans="1:17" ht="12.75" x14ac:dyDescent="0.2">
      <c r="A3531" s="5"/>
      <c r="B3531" s="9"/>
      <c r="C3531" s="9"/>
      <c r="P3531" s="11"/>
      <c r="Q3531" s="11"/>
    </row>
    <row r="3532" spans="1:17" ht="12.75" x14ac:dyDescent="0.2">
      <c r="A3532" s="5"/>
      <c r="B3532" s="9"/>
      <c r="C3532" s="9"/>
      <c r="P3532" s="11"/>
      <c r="Q3532" s="11"/>
    </row>
    <row r="3533" spans="1:17" ht="12.75" x14ac:dyDescent="0.2">
      <c r="A3533" s="5"/>
      <c r="B3533" s="9"/>
      <c r="C3533" s="9"/>
      <c r="P3533" s="11"/>
      <c r="Q3533" s="11"/>
    </row>
    <row r="3534" spans="1:17" ht="12.75" x14ac:dyDescent="0.2">
      <c r="A3534" s="5"/>
      <c r="B3534" s="9"/>
      <c r="C3534" s="9"/>
      <c r="P3534" s="11"/>
      <c r="Q3534" s="11"/>
    </row>
    <row r="3535" spans="1:17" ht="12.75" x14ac:dyDescent="0.2">
      <c r="A3535" s="5"/>
      <c r="B3535" s="9"/>
      <c r="C3535" s="9"/>
      <c r="P3535" s="11"/>
      <c r="Q3535" s="11"/>
    </row>
    <row r="3536" spans="1:17" ht="12.75" x14ac:dyDescent="0.2">
      <c r="A3536" s="5"/>
      <c r="B3536" s="9"/>
      <c r="C3536" s="9"/>
      <c r="P3536" s="11"/>
      <c r="Q3536" s="11"/>
    </row>
    <row r="3537" spans="1:17" ht="12.75" x14ac:dyDescent="0.2">
      <c r="A3537" s="5"/>
      <c r="B3537" s="9"/>
      <c r="C3537" s="9"/>
      <c r="P3537" s="11"/>
      <c r="Q3537" s="11"/>
    </row>
    <row r="3538" spans="1:17" ht="12.75" x14ac:dyDescent="0.2">
      <c r="A3538" s="5"/>
      <c r="B3538" s="9"/>
      <c r="C3538" s="9"/>
      <c r="P3538" s="11"/>
      <c r="Q3538" s="11"/>
    </row>
    <row r="3539" spans="1:17" ht="12.75" x14ac:dyDescent="0.2">
      <c r="A3539" s="5"/>
      <c r="B3539" s="9"/>
      <c r="C3539" s="9"/>
      <c r="P3539" s="11"/>
      <c r="Q3539" s="11"/>
    </row>
    <row r="3540" spans="1:17" ht="12.75" x14ac:dyDescent="0.2">
      <c r="A3540" s="5"/>
      <c r="B3540" s="9"/>
      <c r="C3540" s="9"/>
      <c r="P3540" s="11"/>
      <c r="Q3540" s="11"/>
    </row>
    <row r="3541" spans="1:17" ht="12.75" x14ac:dyDescent="0.2">
      <c r="A3541" s="5"/>
      <c r="B3541" s="9"/>
      <c r="C3541" s="9"/>
      <c r="P3541" s="11"/>
      <c r="Q3541" s="11"/>
    </row>
    <row r="3542" spans="1:17" ht="12.75" x14ac:dyDescent="0.2">
      <c r="A3542" s="5"/>
      <c r="B3542" s="9"/>
      <c r="C3542" s="9"/>
      <c r="P3542" s="11"/>
      <c r="Q3542" s="11"/>
    </row>
    <row r="3543" spans="1:17" ht="12.75" x14ac:dyDescent="0.2">
      <c r="A3543" s="5"/>
      <c r="B3543" s="9"/>
      <c r="C3543" s="9"/>
      <c r="P3543" s="11"/>
      <c r="Q3543" s="11"/>
    </row>
    <row r="3544" spans="1:17" ht="12.75" x14ac:dyDescent="0.2">
      <c r="A3544" s="5"/>
      <c r="B3544" s="9"/>
      <c r="C3544" s="9"/>
      <c r="P3544" s="11"/>
      <c r="Q3544" s="11"/>
    </row>
    <row r="3545" spans="1:17" ht="12.75" x14ac:dyDescent="0.2">
      <c r="A3545" s="5"/>
      <c r="B3545" s="9"/>
      <c r="C3545" s="9"/>
      <c r="P3545" s="11"/>
      <c r="Q3545" s="11"/>
    </row>
    <row r="3546" spans="1:17" ht="12.75" x14ac:dyDescent="0.2">
      <c r="A3546" s="5"/>
      <c r="B3546" s="9"/>
      <c r="C3546" s="9"/>
      <c r="P3546" s="11"/>
      <c r="Q3546" s="11"/>
    </row>
    <row r="3547" spans="1:17" ht="12.75" x14ac:dyDescent="0.2">
      <c r="A3547" s="5"/>
      <c r="B3547" s="9"/>
      <c r="C3547" s="9"/>
      <c r="P3547" s="11"/>
      <c r="Q3547" s="11"/>
    </row>
    <row r="3548" spans="1:17" ht="12.75" x14ac:dyDescent="0.2">
      <c r="A3548" s="5"/>
      <c r="B3548" s="9"/>
      <c r="C3548" s="9"/>
      <c r="P3548" s="11"/>
      <c r="Q3548" s="11"/>
    </row>
    <row r="3549" spans="1:17" ht="12.75" x14ac:dyDescent="0.2">
      <c r="A3549" s="5"/>
      <c r="B3549" s="9"/>
      <c r="C3549" s="9"/>
      <c r="P3549" s="11"/>
      <c r="Q3549" s="11"/>
    </row>
    <row r="3550" spans="1:17" ht="12.75" x14ac:dyDescent="0.2">
      <c r="A3550" s="5"/>
      <c r="B3550" s="9"/>
      <c r="C3550" s="9"/>
      <c r="P3550" s="11"/>
      <c r="Q3550" s="11"/>
    </row>
    <row r="3551" spans="1:17" ht="12.75" x14ac:dyDescent="0.2">
      <c r="A3551" s="5"/>
      <c r="B3551" s="9"/>
      <c r="C3551" s="9"/>
      <c r="P3551" s="11"/>
      <c r="Q3551" s="11"/>
    </row>
    <row r="3552" spans="1:17" ht="12.75" x14ac:dyDescent="0.2">
      <c r="A3552" s="5"/>
      <c r="B3552" s="9"/>
      <c r="C3552" s="9"/>
      <c r="P3552" s="11"/>
      <c r="Q3552" s="11"/>
    </row>
    <row r="3553" spans="1:17" ht="12.75" x14ac:dyDescent="0.2">
      <c r="A3553" s="5"/>
      <c r="B3553" s="9"/>
      <c r="C3553" s="9"/>
      <c r="P3553" s="11"/>
      <c r="Q3553" s="11"/>
    </row>
    <row r="3554" spans="1:17" ht="12.75" x14ac:dyDescent="0.2">
      <c r="A3554" s="5"/>
      <c r="B3554" s="9"/>
      <c r="C3554" s="9"/>
      <c r="P3554" s="11"/>
      <c r="Q3554" s="11"/>
    </row>
    <row r="3555" spans="1:17" ht="12.75" x14ac:dyDescent="0.2">
      <c r="A3555" s="5"/>
      <c r="B3555" s="9"/>
      <c r="C3555" s="9"/>
      <c r="P3555" s="11"/>
      <c r="Q3555" s="11"/>
    </row>
    <row r="3556" spans="1:17" ht="12.75" x14ac:dyDescent="0.2">
      <c r="A3556" s="5"/>
      <c r="B3556" s="9"/>
      <c r="C3556" s="9"/>
      <c r="P3556" s="11"/>
      <c r="Q3556" s="11"/>
    </row>
    <row r="3557" spans="1:17" ht="12.75" x14ac:dyDescent="0.2">
      <c r="A3557" s="5"/>
      <c r="B3557" s="9"/>
      <c r="C3557" s="9"/>
      <c r="P3557" s="11"/>
      <c r="Q3557" s="11"/>
    </row>
    <row r="3558" spans="1:17" ht="12.75" x14ac:dyDescent="0.2">
      <c r="A3558" s="5"/>
      <c r="B3558" s="9"/>
      <c r="C3558" s="9"/>
      <c r="P3558" s="11"/>
      <c r="Q3558" s="11"/>
    </row>
    <row r="3559" spans="1:17" ht="12.75" x14ac:dyDescent="0.2">
      <c r="A3559" s="5"/>
      <c r="B3559" s="9"/>
      <c r="C3559" s="9"/>
      <c r="P3559" s="11"/>
      <c r="Q3559" s="11"/>
    </row>
    <row r="3560" spans="1:17" ht="12.75" x14ac:dyDescent="0.2">
      <c r="A3560" s="5"/>
      <c r="B3560" s="9"/>
      <c r="C3560" s="9"/>
      <c r="P3560" s="11"/>
      <c r="Q3560" s="11"/>
    </row>
    <row r="3561" spans="1:17" ht="12.75" x14ac:dyDescent="0.2">
      <c r="A3561" s="5"/>
      <c r="B3561" s="9"/>
      <c r="C3561" s="9"/>
      <c r="P3561" s="11"/>
      <c r="Q3561" s="11"/>
    </row>
    <row r="3562" spans="1:17" ht="12.75" x14ac:dyDescent="0.2">
      <c r="A3562" s="5"/>
      <c r="B3562" s="9"/>
      <c r="C3562" s="9"/>
      <c r="P3562" s="11"/>
      <c r="Q3562" s="11"/>
    </row>
    <row r="3563" spans="1:17" ht="12.75" x14ac:dyDescent="0.2">
      <c r="A3563" s="5"/>
      <c r="B3563" s="9"/>
      <c r="C3563" s="9"/>
      <c r="P3563" s="11"/>
      <c r="Q3563" s="11"/>
    </row>
    <row r="3564" spans="1:17" ht="12.75" x14ac:dyDescent="0.2">
      <c r="A3564" s="5"/>
      <c r="B3564" s="9"/>
      <c r="C3564" s="9"/>
      <c r="P3564" s="11"/>
      <c r="Q3564" s="11"/>
    </row>
    <row r="3565" spans="1:17" ht="12.75" x14ac:dyDescent="0.2">
      <c r="A3565" s="5"/>
      <c r="B3565" s="9"/>
      <c r="C3565" s="9"/>
      <c r="P3565" s="11"/>
      <c r="Q3565" s="11"/>
    </row>
    <row r="3566" spans="1:17" ht="12.75" x14ac:dyDescent="0.2">
      <c r="A3566" s="5"/>
      <c r="B3566" s="9"/>
      <c r="C3566" s="9"/>
      <c r="P3566" s="11"/>
      <c r="Q3566" s="11"/>
    </row>
    <row r="3567" spans="1:17" ht="12.75" x14ac:dyDescent="0.2">
      <c r="A3567" s="5"/>
      <c r="B3567" s="9"/>
      <c r="C3567" s="9"/>
      <c r="P3567" s="11"/>
      <c r="Q3567" s="11"/>
    </row>
    <row r="3568" spans="1:17" ht="12.75" x14ac:dyDescent="0.2">
      <c r="A3568" s="5"/>
      <c r="B3568" s="9"/>
      <c r="C3568" s="9"/>
      <c r="P3568" s="11"/>
      <c r="Q3568" s="11"/>
    </row>
    <row r="3569" spans="1:17" ht="12.75" x14ac:dyDescent="0.2">
      <c r="A3569" s="5"/>
      <c r="B3569" s="9"/>
      <c r="C3569" s="9"/>
      <c r="P3569" s="11"/>
      <c r="Q3569" s="11"/>
    </row>
    <row r="3570" spans="1:17" ht="12.75" x14ac:dyDescent="0.2">
      <c r="A3570" s="5"/>
      <c r="B3570" s="9"/>
      <c r="C3570" s="9"/>
      <c r="P3570" s="11"/>
      <c r="Q3570" s="11"/>
    </row>
    <row r="3571" spans="1:17" ht="12.75" x14ac:dyDescent="0.2">
      <c r="A3571" s="5"/>
      <c r="B3571" s="9"/>
      <c r="C3571" s="9"/>
      <c r="P3571" s="11"/>
      <c r="Q3571" s="11"/>
    </row>
    <row r="3572" spans="1:17" ht="12.75" x14ac:dyDescent="0.2">
      <c r="A3572" s="5"/>
      <c r="B3572" s="9"/>
      <c r="C3572" s="9"/>
      <c r="P3572" s="11"/>
      <c r="Q3572" s="11"/>
    </row>
    <row r="3573" spans="1:17" ht="12.75" x14ac:dyDescent="0.2">
      <c r="A3573" s="5"/>
      <c r="B3573" s="9"/>
      <c r="C3573" s="9"/>
      <c r="P3573" s="11"/>
      <c r="Q3573" s="11"/>
    </row>
    <row r="3574" spans="1:17" ht="12.75" x14ac:dyDescent="0.2">
      <c r="A3574" s="5"/>
      <c r="B3574" s="9"/>
      <c r="C3574" s="9"/>
      <c r="P3574" s="11"/>
      <c r="Q3574" s="11"/>
    </row>
    <row r="3575" spans="1:17" ht="12.75" x14ac:dyDescent="0.2">
      <c r="A3575" s="5"/>
      <c r="B3575" s="9"/>
      <c r="C3575" s="9"/>
      <c r="P3575" s="11"/>
      <c r="Q3575" s="11"/>
    </row>
    <row r="3576" spans="1:17" ht="12.75" x14ac:dyDescent="0.2">
      <c r="A3576" s="5"/>
      <c r="B3576" s="9"/>
      <c r="C3576" s="9"/>
      <c r="P3576" s="11"/>
      <c r="Q3576" s="11"/>
    </row>
    <row r="3577" spans="1:17" ht="12.75" x14ac:dyDescent="0.2">
      <c r="A3577" s="5"/>
      <c r="B3577" s="9"/>
      <c r="C3577" s="9"/>
      <c r="P3577" s="11"/>
      <c r="Q3577" s="11"/>
    </row>
    <row r="3578" spans="1:17" ht="12.75" x14ac:dyDescent="0.2">
      <c r="A3578" s="5"/>
      <c r="B3578" s="9"/>
      <c r="C3578" s="9"/>
      <c r="P3578" s="11"/>
      <c r="Q3578" s="11"/>
    </row>
    <row r="3579" spans="1:17" ht="12.75" x14ac:dyDescent="0.2">
      <c r="A3579" s="5"/>
      <c r="B3579" s="9"/>
      <c r="C3579" s="9"/>
      <c r="P3579" s="11"/>
      <c r="Q3579" s="11"/>
    </row>
    <row r="3580" spans="1:17" ht="12.75" x14ac:dyDescent="0.2">
      <c r="A3580" s="5"/>
      <c r="B3580" s="9"/>
      <c r="C3580" s="9"/>
      <c r="P3580" s="11"/>
      <c r="Q3580" s="11"/>
    </row>
    <row r="3581" spans="1:17" ht="12.75" x14ac:dyDescent="0.2">
      <c r="A3581" s="5"/>
      <c r="B3581" s="9"/>
      <c r="C3581" s="9"/>
      <c r="P3581" s="11"/>
      <c r="Q3581" s="11"/>
    </row>
    <row r="3582" spans="1:17" ht="12.75" x14ac:dyDescent="0.2">
      <c r="A3582" s="5"/>
      <c r="B3582" s="9"/>
      <c r="C3582" s="9"/>
      <c r="P3582" s="11"/>
      <c r="Q3582" s="11"/>
    </row>
    <row r="3583" spans="1:17" ht="12.75" x14ac:dyDescent="0.2">
      <c r="A3583" s="5"/>
      <c r="B3583" s="9"/>
      <c r="C3583" s="9"/>
      <c r="P3583" s="11"/>
      <c r="Q3583" s="11"/>
    </row>
    <row r="3584" spans="1:17" ht="12.75" x14ac:dyDescent="0.2">
      <c r="A3584" s="5"/>
      <c r="B3584" s="9"/>
      <c r="C3584" s="9"/>
      <c r="P3584" s="11"/>
      <c r="Q3584" s="11"/>
    </row>
    <row r="3585" spans="1:17" ht="12.75" x14ac:dyDescent="0.2">
      <c r="A3585" s="5"/>
      <c r="B3585" s="9"/>
      <c r="C3585" s="9"/>
      <c r="P3585" s="11"/>
      <c r="Q3585" s="11"/>
    </row>
    <row r="3586" spans="1:17" ht="12.75" x14ac:dyDescent="0.2">
      <c r="A3586" s="5"/>
      <c r="B3586" s="9"/>
      <c r="C3586" s="9"/>
      <c r="P3586" s="11"/>
      <c r="Q3586" s="11"/>
    </row>
    <row r="3587" spans="1:17" ht="12.75" x14ac:dyDescent="0.2">
      <c r="A3587" s="5"/>
      <c r="B3587" s="9"/>
      <c r="C3587" s="9"/>
      <c r="P3587" s="11"/>
      <c r="Q3587" s="11"/>
    </row>
    <row r="3588" spans="1:17" ht="12.75" x14ac:dyDescent="0.2">
      <c r="A3588" s="5"/>
      <c r="B3588" s="9"/>
      <c r="C3588" s="9"/>
      <c r="P3588" s="11"/>
      <c r="Q3588" s="11"/>
    </row>
    <row r="3589" spans="1:17" ht="12.75" x14ac:dyDescent="0.2">
      <c r="A3589" s="5"/>
      <c r="B3589" s="9"/>
      <c r="C3589" s="9"/>
      <c r="P3589" s="11"/>
      <c r="Q3589" s="11"/>
    </row>
    <row r="3590" spans="1:17" ht="12.75" x14ac:dyDescent="0.2">
      <c r="A3590" s="5"/>
      <c r="B3590" s="9"/>
      <c r="C3590" s="9"/>
      <c r="P3590" s="11"/>
      <c r="Q3590" s="11"/>
    </row>
    <row r="3591" spans="1:17" ht="12.75" x14ac:dyDescent="0.2">
      <c r="A3591" s="5"/>
      <c r="B3591" s="9"/>
      <c r="C3591" s="9"/>
      <c r="P3591" s="11"/>
      <c r="Q3591" s="11"/>
    </row>
    <row r="3592" spans="1:17" ht="12.75" x14ac:dyDescent="0.2">
      <c r="A3592" s="5"/>
      <c r="B3592" s="9"/>
      <c r="C3592" s="9"/>
      <c r="P3592" s="11"/>
      <c r="Q3592" s="11"/>
    </row>
    <row r="3593" spans="1:17" ht="12.75" x14ac:dyDescent="0.2">
      <c r="A3593" s="5"/>
      <c r="B3593" s="9"/>
      <c r="C3593" s="9"/>
      <c r="P3593" s="11"/>
      <c r="Q3593" s="11"/>
    </row>
    <row r="3594" spans="1:17" ht="12.75" x14ac:dyDescent="0.2">
      <c r="A3594" s="5"/>
      <c r="B3594" s="9"/>
      <c r="C3594" s="9"/>
      <c r="P3594" s="11"/>
      <c r="Q3594" s="11"/>
    </row>
    <row r="3595" spans="1:17" ht="12.75" x14ac:dyDescent="0.2">
      <c r="A3595" s="5"/>
      <c r="B3595" s="9"/>
      <c r="C3595" s="9"/>
      <c r="P3595" s="11"/>
      <c r="Q3595" s="11"/>
    </row>
    <row r="3596" spans="1:17" ht="12.75" x14ac:dyDescent="0.2">
      <c r="A3596" s="5"/>
      <c r="B3596" s="9"/>
      <c r="C3596" s="9"/>
      <c r="P3596" s="11"/>
      <c r="Q3596" s="11"/>
    </row>
    <row r="3597" spans="1:17" ht="12.75" x14ac:dyDescent="0.2">
      <c r="A3597" s="5"/>
      <c r="B3597" s="9"/>
      <c r="C3597" s="9"/>
      <c r="P3597" s="11"/>
      <c r="Q3597" s="11"/>
    </row>
    <row r="3598" spans="1:17" ht="12.75" x14ac:dyDescent="0.2">
      <c r="A3598" s="5"/>
      <c r="B3598" s="9"/>
      <c r="C3598" s="9"/>
      <c r="P3598" s="11"/>
      <c r="Q3598" s="11"/>
    </row>
    <row r="3599" spans="1:17" ht="12.75" x14ac:dyDescent="0.2">
      <c r="A3599" s="5"/>
      <c r="B3599" s="9"/>
      <c r="C3599" s="9"/>
      <c r="P3599" s="11"/>
      <c r="Q3599" s="11"/>
    </row>
    <row r="3600" spans="1:17" ht="12.75" x14ac:dyDescent="0.2">
      <c r="A3600" s="5"/>
      <c r="B3600" s="9"/>
      <c r="C3600" s="9"/>
      <c r="P3600" s="11"/>
      <c r="Q3600" s="11"/>
    </row>
    <row r="3601" spans="1:17" ht="12.75" x14ac:dyDescent="0.2">
      <c r="A3601" s="5"/>
      <c r="B3601" s="9"/>
      <c r="C3601" s="9"/>
      <c r="P3601" s="11"/>
      <c r="Q3601" s="11"/>
    </row>
    <row r="3602" spans="1:17" ht="12.75" x14ac:dyDescent="0.2">
      <c r="A3602" s="5"/>
      <c r="B3602" s="9"/>
      <c r="C3602" s="9"/>
      <c r="P3602" s="11"/>
      <c r="Q3602" s="11"/>
    </row>
    <row r="3603" spans="1:17" ht="12.75" x14ac:dyDescent="0.2">
      <c r="A3603" s="5"/>
      <c r="B3603" s="9"/>
      <c r="C3603" s="9"/>
      <c r="P3603" s="11"/>
      <c r="Q3603" s="11"/>
    </row>
    <row r="3604" spans="1:17" ht="12.75" x14ac:dyDescent="0.2">
      <c r="A3604" s="5"/>
      <c r="B3604" s="9"/>
      <c r="C3604" s="9"/>
      <c r="P3604" s="11"/>
      <c r="Q3604" s="11"/>
    </row>
    <row r="3605" spans="1:17" ht="12.75" x14ac:dyDescent="0.2">
      <c r="A3605" s="5"/>
      <c r="B3605" s="9"/>
      <c r="C3605" s="9"/>
      <c r="P3605" s="11"/>
      <c r="Q3605" s="11"/>
    </row>
    <row r="3606" spans="1:17" ht="12.75" x14ac:dyDescent="0.2">
      <c r="A3606" s="5"/>
      <c r="B3606" s="9"/>
      <c r="C3606" s="9"/>
      <c r="P3606" s="11"/>
      <c r="Q3606" s="11"/>
    </row>
    <row r="3607" spans="1:17" ht="12.75" x14ac:dyDescent="0.2">
      <c r="A3607" s="5"/>
      <c r="B3607" s="9"/>
      <c r="C3607" s="9"/>
      <c r="P3607" s="11"/>
      <c r="Q3607" s="11"/>
    </row>
    <row r="3608" spans="1:17" ht="12.75" x14ac:dyDescent="0.2">
      <c r="A3608" s="5"/>
      <c r="B3608" s="9"/>
      <c r="C3608" s="9"/>
      <c r="P3608" s="11"/>
      <c r="Q3608" s="11"/>
    </row>
    <row r="3609" spans="1:17" ht="12.75" x14ac:dyDescent="0.2">
      <c r="A3609" s="5"/>
      <c r="B3609" s="9"/>
      <c r="C3609" s="9"/>
      <c r="P3609" s="11"/>
      <c r="Q3609" s="11"/>
    </row>
    <row r="3610" spans="1:17" ht="12.75" x14ac:dyDescent="0.2">
      <c r="A3610" s="5"/>
      <c r="B3610" s="9"/>
      <c r="C3610" s="9"/>
      <c r="P3610" s="11"/>
      <c r="Q3610" s="11"/>
    </row>
    <row r="3611" spans="1:17" ht="12.75" x14ac:dyDescent="0.2">
      <c r="A3611" s="5"/>
      <c r="B3611" s="9"/>
      <c r="C3611" s="9"/>
      <c r="P3611" s="11"/>
      <c r="Q3611" s="11"/>
    </row>
    <row r="3612" spans="1:17" ht="12.75" x14ac:dyDescent="0.2">
      <c r="A3612" s="5"/>
      <c r="B3612" s="9"/>
      <c r="C3612" s="9"/>
      <c r="P3612" s="11"/>
      <c r="Q3612" s="11"/>
    </row>
    <row r="3613" spans="1:17" ht="12.75" x14ac:dyDescent="0.2">
      <c r="A3613" s="5"/>
      <c r="B3613" s="9"/>
      <c r="C3613" s="9"/>
      <c r="P3613" s="11"/>
      <c r="Q3613" s="11"/>
    </row>
    <row r="3614" spans="1:17" ht="12.75" x14ac:dyDescent="0.2">
      <c r="A3614" s="5"/>
      <c r="B3614" s="9"/>
      <c r="C3614" s="9"/>
      <c r="P3614" s="11"/>
      <c r="Q3614" s="11"/>
    </row>
    <row r="3615" spans="1:17" ht="12.75" x14ac:dyDescent="0.2">
      <c r="A3615" s="5"/>
      <c r="B3615" s="9"/>
      <c r="C3615" s="9"/>
      <c r="P3615" s="11"/>
      <c r="Q3615" s="11"/>
    </row>
    <row r="3616" spans="1:17" ht="12.75" x14ac:dyDescent="0.2">
      <c r="A3616" s="5"/>
      <c r="B3616" s="9"/>
      <c r="C3616" s="9"/>
      <c r="P3616" s="11"/>
      <c r="Q3616" s="11"/>
    </row>
    <row r="3617" spans="1:17" ht="12.75" x14ac:dyDescent="0.2">
      <c r="A3617" s="5"/>
      <c r="B3617" s="9"/>
      <c r="C3617" s="9"/>
      <c r="P3617" s="11"/>
      <c r="Q3617" s="11"/>
    </row>
    <row r="3618" spans="1:17" ht="12.75" x14ac:dyDescent="0.2">
      <c r="A3618" s="5"/>
      <c r="B3618" s="9"/>
      <c r="C3618" s="9"/>
      <c r="P3618" s="11"/>
      <c r="Q3618" s="11"/>
    </row>
    <row r="3619" spans="1:17" ht="12.75" x14ac:dyDescent="0.2">
      <c r="A3619" s="5"/>
      <c r="B3619" s="9"/>
      <c r="C3619" s="9"/>
      <c r="P3619" s="11"/>
      <c r="Q3619" s="11"/>
    </row>
    <row r="3620" spans="1:17" ht="12.75" x14ac:dyDescent="0.2">
      <c r="A3620" s="5"/>
      <c r="B3620" s="9"/>
      <c r="C3620" s="9"/>
      <c r="P3620" s="11"/>
      <c r="Q3620" s="11"/>
    </row>
    <row r="3621" spans="1:17" ht="12.75" x14ac:dyDescent="0.2">
      <c r="A3621" s="5"/>
      <c r="B3621" s="9"/>
      <c r="C3621" s="9"/>
      <c r="P3621" s="11"/>
      <c r="Q3621" s="11"/>
    </row>
    <row r="3622" spans="1:17" ht="12.75" x14ac:dyDescent="0.2">
      <c r="A3622" s="5"/>
      <c r="B3622" s="9"/>
      <c r="C3622" s="9"/>
      <c r="P3622" s="11"/>
      <c r="Q3622" s="11"/>
    </row>
    <row r="3623" spans="1:17" ht="12.75" x14ac:dyDescent="0.2">
      <c r="A3623" s="5"/>
      <c r="B3623" s="9"/>
      <c r="C3623" s="9"/>
      <c r="P3623" s="11"/>
      <c r="Q3623" s="11"/>
    </row>
    <row r="3624" spans="1:17" ht="12.75" x14ac:dyDescent="0.2">
      <c r="A3624" s="5"/>
      <c r="B3624" s="9"/>
      <c r="C3624" s="9"/>
      <c r="P3624" s="11"/>
      <c r="Q3624" s="11"/>
    </row>
    <row r="3625" spans="1:17" ht="12.75" x14ac:dyDescent="0.2">
      <c r="A3625" s="5"/>
      <c r="B3625" s="9"/>
      <c r="C3625" s="9"/>
      <c r="P3625" s="11"/>
      <c r="Q3625" s="11"/>
    </row>
    <row r="3626" spans="1:17" ht="12.75" x14ac:dyDescent="0.2">
      <c r="A3626" s="5"/>
      <c r="B3626" s="9"/>
      <c r="C3626" s="9"/>
      <c r="P3626" s="11"/>
      <c r="Q3626" s="11"/>
    </row>
    <row r="3627" spans="1:17" ht="12.75" x14ac:dyDescent="0.2">
      <c r="A3627" s="5"/>
      <c r="B3627" s="9"/>
      <c r="C3627" s="9"/>
      <c r="P3627" s="11"/>
      <c r="Q3627" s="11"/>
    </row>
    <row r="3628" spans="1:17" ht="12.75" x14ac:dyDescent="0.2">
      <c r="A3628" s="5"/>
      <c r="B3628" s="9"/>
      <c r="C3628" s="9"/>
      <c r="P3628" s="11"/>
      <c r="Q3628" s="11"/>
    </row>
    <row r="3629" spans="1:17" ht="12.75" x14ac:dyDescent="0.2">
      <c r="A3629" s="5"/>
      <c r="B3629" s="9"/>
      <c r="C3629" s="9"/>
      <c r="P3629" s="11"/>
      <c r="Q3629" s="11"/>
    </row>
    <row r="3630" spans="1:17" ht="12.75" x14ac:dyDescent="0.2">
      <c r="A3630" s="5"/>
      <c r="B3630" s="9"/>
      <c r="C3630" s="9"/>
      <c r="P3630" s="11"/>
      <c r="Q3630" s="11"/>
    </row>
    <row r="3631" spans="1:17" ht="12.75" x14ac:dyDescent="0.2">
      <c r="A3631" s="5"/>
      <c r="B3631" s="9"/>
      <c r="C3631" s="9"/>
      <c r="P3631" s="11"/>
      <c r="Q3631" s="11"/>
    </row>
    <row r="3632" spans="1:17" ht="12.75" x14ac:dyDescent="0.2">
      <c r="A3632" s="5"/>
      <c r="B3632" s="9"/>
      <c r="C3632" s="9"/>
      <c r="P3632" s="11"/>
      <c r="Q3632" s="11"/>
    </row>
    <row r="3633" spans="1:17" ht="12.75" x14ac:dyDescent="0.2">
      <c r="A3633" s="5"/>
      <c r="B3633" s="9"/>
      <c r="C3633" s="9"/>
      <c r="P3633" s="11"/>
      <c r="Q3633" s="11"/>
    </row>
    <row r="3634" spans="1:17" ht="12.75" x14ac:dyDescent="0.2">
      <c r="A3634" s="5"/>
      <c r="B3634" s="9"/>
      <c r="C3634" s="9"/>
      <c r="P3634" s="11"/>
      <c r="Q3634" s="11"/>
    </row>
    <row r="3635" spans="1:17" ht="12.75" x14ac:dyDescent="0.2">
      <c r="A3635" s="5"/>
      <c r="B3635" s="9"/>
      <c r="C3635" s="9"/>
      <c r="P3635" s="11"/>
      <c r="Q3635" s="11"/>
    </row>
    <row r="3636" spans="1:17" ht="12.75" x14ac:dyDescent="0.2">
      <c r="A3636" s="5"/>
      <c r="B3636" s="9"/>
      <c r="C3636" s="9"/>
      <c r="P3636" s="11"/>
      <c r="Q3636" s="11"/>
    </row>
    <row r="3637" spans="1:17" ht="12.75" x14ac:dyDescent="0.2">
      <c r="A3637" s="5"/>
      <c r="B3637" s="9"/>
      <c r="C3637" s="9"/>
      <c r="P3637" s="11"/>
      <c r="Q3637" s="11"/>
    </row>
    <row r="3638" spans="1:17" ht="12.75" x14ac:dyDescent="0.2">
      <c r="A3638" s="5"/>
      <c r="B3638" s="9"/>
      <c r="C3638" s="9"/>
      <c r="P3638" s="11"/>
      <c r="Q3638" s="11"/>
    </row>
    <row r="3639" spans="1:17" ht="12.75" x14ac:dyDescent="0.2">
      <c r="A3639" s="5"/>
      <c r="B3639" s="9"/>
      <c r="C3639" s="9"/>
      <c r="P3639" s="11"/>
      <c r="Q3639" s="11"/>
    </row>
    <row r="3640" spans="1:17" ht="12.75" x14ac:dyDescent="0.2">
      <c r="A3640" s="5"/>
      <c r="B3640" s="9"/>
      <c r="C3640" s="9"/>
      <c r="P3640" s="11"/>
      <c r="Q3640" s="11"/>
    </row>
    <row r="3641" spans="1:17" ht="12.75" x14ac:dyDescent="0.2">
      <c r="A3641" s="5"/>
      <c r="B3641" s="9"/>
      <c r="C3641" s="9"/>
      <c r="P3641" s="11"/>
      <c r="Q3641" s="11"/>
    </row>
    <row r="3642" spans="1:17" ht="12.75" x14ac:dyDescent="0.2">
      <c r="A3642" s="5"/>
      <c r="B3642" s="9"/>
      <c r="C3642" s="9"/>
      <c r="P3642" s="11"/>
      <c r="Q3642" s="11"/>
    </row>
    <row r="3643" spans="1:17" ht="12.75" x14ac:dyDescent="0.2">
      <c r="A3643" s="5"/>
      <c r="B3643" s="9"/>
      <c r="C3643" s="9"/>
      <c r="P3643" s="11"/>
      <c r="Q3643" s="11"/>
    </row>
    <row r="3644" spans="1:17" ht="12.75" x14ac:dyDescent="0.2">
      <c r="A3644" s="5"/>
      <c r="B3644" s="9"/>
      <c r="C3644" s="9"/>
      <c r="P3644" s="11"/>
      <c r="Q3644" s="11"/>
    </row>
    <row r="3645" spans="1:17" ht="12.75" x14ac:dyDescent="0.2">
      <c r="A3645" s="5"/>
      <c r="B3645" s="9"/>
      <c r="C3645" s="9"/>
      <c r="P3645" s="11"/>
      <c r="Q3645" s="11"/>
    </row>
    <row r="3646" spans="1:17" ht="12.75" x14ac:dyDescent="0.2">
      <c r="A3646" s="5"/>
      <c r="B3646" s="9"/>
      <c r="C3646" s="9"/>
      <c r="P3646" s="11"/>
      <c r="Q3646" s="11"/>
    </row>
    <row r="3647" spans="1:17" ht="12.75" x14ac:dyDescent="0.2">
      <c r="A3647" s="5"/>
      <c r="B3647" s="9"/>
      <c r="C3647" s="9"/>
      <c r="P3647" s="11"/>
      <c r="Q3647" s="11"/>
    </row>
    <row r="3648" spans="1:17" ht="12.75" x14ac:dyDescent="0.2">
      <c r="A3648" s="5"/>
      <c r="B3648" s="9"/>
      <c r="C3648" s="9"/>
      <c r="P3648" s="11"/>
      <c r="Q3648" s="11"/>
    </row>
    <row r="3649" spans="1:17" ht="12.75" x14ac:dyDescent="0.2">
      <c r="A3649" s="5"/>
      <c r="B3649" s="9"/>
      <c r="C3649" s="9"/>
      <c r="P3649" s="11"/>
      <c r="Q3649" s="11"/>
    </row>
    <row r="3650" spans="1:17" ht="12.75" x14ac:dyDescent="0.2">
      <c r="A3650" s="5"/>
      <c r="B3650" s="9"/>
      <c r="C3650" s="9"/>
      <c r="P3650" s="11"/>
      <c r="Q3650" s="11"/>
    </row>
    <row r="3651" spans="1:17" ht="12.75" x14ac:dyDescent="0.2">
      <c r="A3651" s="5"/>
      <c r="B3651" s="9"/>
      <c r="C3651" s="9"/>
      <c r="P3651" s="11"/>
      <c r="Q3651" s="11"/>
    </row>
    <row r="3652" spans="1:17" ht="12.75" x14ac:dyDescent="0.2">
      <c r="A3652" s="5"/>
      <c r="B3652" s="9"/>
      <c r="C3652" s="9"/>
      <c r="P3652" s="11"/>
      <c r="Q3652" s="11"/>
    </row>
    <row r="3653" spans="1:17" ht="12.75" x14ac:dyDescent="0.2">
      <c r="A3653" s="5"/>
      <c r="B3653" s="9"/>
      <c r="C3653" s="9"/>
      <c r="P3653" s="11"/>
      <c r="Q3653" s="11"/>
    </row>
    <row r="3654" spans="1:17" ht="12.75" x14ac:dyDescent="0.2">
      <c r="A3654" s="5"/>
      <c r="B3654" s="9"/>
      <c r="C3654" s="9"/>
      <c r="P3654" s="11"/>
      <c r="Q3654" s="11"/>
    </row>
    <row r="3655" spans="1:17" ht="12.75" x14ac:dyDescent="0.2">
      <c r="A3655" s="5"/>
      <c r="B3655" s="9"/>
      <c r="C3655" s="9"/>
      <c r="P3655" s="11"/>
      <c r="Q3655" s="11"/>
    </row>
    <row r="3656" spans="1:17" ht="12.75" x14ac:dyDescent="0.2">
      <c r="A3656" s="5"/>
      <c r="B3656" s="9"/>
      <c r="C3656" s="9"/>
      <c r="P3656" s="11"/>
      <c r="Q3656" s="11"/>
    </row>
    <row r="3657" spans="1:17" ht="12.75" x14ac:dyDescent="0.2">
      <c r="A3657" s="5"/>
      <c r="B3657" s="9"/>
      <c r="C3657" s="9"/>
      <c r="P3657" s="11"/>
      <c r="Q3657" s="11"/>
    </row>
    <row r="3658" spans="1:17" ht="12.75" x14ac:dyDescent="0.2">
      <c r="A3658" s="5"/>
      <c r="B3658" s="9"/>
      <c r="C3658" s="9"/>
      <c r="P3658" s="11"/>
      <c r="Q3658" s="11"/>
    </row>
    <row r="3659" spans="1:17" ht="12.75" x14ac:dyDescent="0.2">
      <c r="A3659" s="5"/>
      <c r="B3659" s="9"/>
      <c r="C3659" s="9"/>
      <c r="P3659" s="11"/>
      <c r="Q3659" s="11"/>
    </row>
    <row r="3660" spans="1:17" ht="12.75" x14ac:dyDescent="0.2">
      <c r="A3660" s="5"/>
      <c r="B3660" s="9"/>
      <c r="C3660" s="9"/>
      <c r="P3660" s="11"/>
      <c r="Q3660" s="11"/>
    </row>
    <row r="3661" spans="1:17" ht="12.75" x14ac:dyDescent="0.2">
      <c r="A3661" s="5"/>
      <c r="B3661" s="9"/>
      <c r="C3661" s="9"/>
      <c r="P3661" s="11"/>
      <c r="Q3661" s="11"/>
    </row>
    <row r="3662" spans="1:17" ht="12.75" x14ac:dyDescent="0.2">
      <c r="A3662" s="5"/>
      <c r="B3662" s="9"/>
      <c r="C3662" s="9"/>
      <c r="P3662" s="11"/>
      <c r="Q3662" s="11"/>
    </row>
    <row r="3663" spans="1:17" ht="12.75" x14ac:dyDescent="0.2">
      <c r="A3663" s="5"/>
      <c r="B3663" s="9"/>
      <c r="C3663" s="9"/>
      <c r="P3663" s="11"/>
      <c r="Q3663" s="11"/>
    </row>
    <row r="3664" spans="1:17" ht="12.75" x14ac:dyDescent="0.2">
      <c r="A3664" s="5"/>
      <c r="B3664" s="9"/>
      <c r="C3664" s="9"/>
      <c r="P3664" s="11"/>
      <c r="Q3664" s="11"/>
    </row>
    <row r="3665" spans="1:17" ht="12.75" x14ac:dyDescent="0.2">
      <c r="A3665" s="5"/>
      <c r="B3665" s="9"/>
      <c r="C3665" s="9"/>
      <c r="P3665" s="11"/>
      <c r="Q3665" s="11"/>
    </row>
    <row r="3666" spans="1:17" ht="12.75" x14ac:dyDescent="0.2">
      <c r="A3666" s="5"/>
      <c r="B3666" s="9"/>
      <c r="C3666" s="9"/>
      <c r="P3666" s="11"/>
      <c r="Q3666" s="11"/>
    </row>
    <row r="3667" spans="1:17" ht="12.75" x14ac:dyDescent="0.2">
      <c r="A3667" s="5"/>
      <c r="B3667" s="9"/>
      <c r="C3667" s="9"/>
      <c r="P3667" s="11"/>
      <c r="Q3667" s="11"/>
    </row>
    <row r="3668" spans="1:17" ht="12.75" x14ac:dyDescent="0.2">
      <c r="A3668" s="5"/>
      <c r="B3668" s="9"/>
      <c r="C3668" s="9"/>
      <c r="P3668" s="11"/>
      <c r="Q3668" s="11"/>
    </row>
    <row r="3669" spans="1:17" ht="12.75" x14ac:dyDescent="0.2">
      <c r="A3669" s="5"/>
      <c r="B3669" s="9"/>
      <c r="C3669" s="9"/>
      <c r="P3669" s="11"/>
      <c r="Q3669" s="11"/>
    </row>
    <row r="3670" spans="1:17" ht="12.75" x14ac:dyDescent="0.2">
      <c r="A3670" s="5"/>
      <c r="B3670" s="9"/>
      <c r="C3670" s="9"/>
      <c r="P3670" s="11"/>
      <c r="Q3670" s="11"/>
    </row>
    <row r="3671" spans="1:17" ht="12.75" x14ac:dyDescent="0.2">
      <c r="A3671" s="5"/>
      <c r="B3671" s="9"/>
      <c r="C3671" s="9"/>
      <c r="P3671" s="11"/>
      <c r="Q3671" s="11"/>
    </row>
    <row r="3672" spans="1:17" ht="12.75" x14ac:dyDescent="0.2">
      <c r="A3672" s="5"/>
      <c r="B3672" s="9"/>
      <c r="C3672" s="9"/>
      <c r="P3672" s="11"/>
      <c r="Q3672" s="11"/>
    </row>
    <row r="3673" spans="1:17" ht="12.75" x14ac:dyDescent="0.2">
      <c r="A3673" s="5"/>
      <c r="B3673" s="9"/>
      <c r="C3673" s="9"/>
      <c r="P3673" s="11"/>
      <c r="Q3673" s="11"/>
    </row>
    <row r="3674" spans="1:17" ht="12.75" x14ac:dyDescent="0.2">
      <c r="A3674" s="5"/>
      <c r="B3674" s="9"/>
      <c r="C3674" s="9"/>
      <c r="P3674" s="11"/>
      <c r="Q3674" s="11"/>
    </row>
    <row r="3675" spans="1:17" ht="12.75" x14ac:dyDescent="0.2">
      <c r="A3675" s="5"/>
      <c r="B3675" s="9"/>
      <c r="C3675" s="9"/>
      <c r="P3675" s="11"/>
      <c r="Q3675" s="11"/>
    </row>
    <row r="3676" spans="1:17" ht="12.75" x14ac:dyDescent="0.2">
      <c r="A3676" s="5"/>
      <c r="B3676" s="9"/>
      <c r="C3676" s="9"/>
      <c r="P3676" s="11"/>
      <c r="Q3676" s="11"/>
    </row>
    <row r="3677" spans="1:17" ht="12.75" x14ac:dyDescent="0.2">
      <c r="A3677" s="5"/>
      <c r="B3677" s="9"/>
      <c r="C3677" s="9"/>
      <c r="P3677" s="11"/>
      <c r="Q3677" s="11"/>
    </row>
    <row r="3678" spans="1:17" ht="12.75" x14ac:dyDescent="0.2">
      <c r="A3678" s="5"/>
      <c r="B3678" s="9"/>
      <c r="C3678" s="9"/>
      <c r="P3678" s="11"/>
      <c r="Q3678" s="11"/>
    </row>
    <row r="3679" spans="1:17" ht="12.75" x14ac:dyDescent="0.2">
      <c r="A3679" s="5"/>
      <c r="B3679" s="9"/>
      <c r="C3679" s="9"/>
      <c r="P3679" s="11"/>
      <c r="Q3679" s="11"/>
    </row>
    <row r="3680" spans="1:17" ht="12.75" x14ac:dyDescent="0.2">
      <c r="A3680" s="5"/>
      <c r="B3680" s="9"/>
      <c r="C3680" s="9"/>
      <c r="P3680" s="11"/>
      <c r="Q3680" s="11"/>
    </row>
    <row r="3681" spans="1:17" ht="12.75" x14ac:dyDescent="0.2">
      <c r="A3681" s="5"/>
      <c r="B3681" s="9"/>
      <c r="C3681" s="9"/>
      <c r="P3681" s="11"/>
      <c r="Q3681" s="11"/>
    </row>
    <row r="3682" spans="1:17" ht="12.75" x14ac:dyDescent="0.2">
      <c r="A3682" s="5"/>
      <c r="B3682" s="9"/>
      <c r="C3682" s="9"/>
      <c r="P3682" s="11"/>
      <c r="Q3682" s="11"/>
    </row>
    <row r="3683" spans="1:17" ht="12.75" x14ac:dyDescent="0.2">
      <c r="A3683" s="5"/>
      <c r="B3683" s="9"/>
      <c r="C3683" s="9"/>
      <c r="P3683" s="11"/>
      <c r="Q3683" s="11"/>
    </row>
    <row r="3684" spans="1:17" ht="12.75" x14ac:dyDescent="0.2">
      <c r="A3684" s="5"/>
      <c r="B3684" s="9"/>
      <c r="C3684" s="9"/>
      <c r="P3684" s="11"/>
      <c r="Q3684" s="11"/>
    </row>
    <row r="3685" spans="1:17" ht="12.75" x14ac:dyDescent="0.2">
      <c r="A3685" s="5"/>
      <c r="B3685" s="9"/>
      <c r="C3685" s="9"/>
      <c r="P3685" s="11"/>
      <c r="Q3685" s="11"/>
    </row>
    <row r="3686" spans="1:17" ht="12.75" x14ac:dyDescent="0.2">
      <c r="A3686" s="5"/>
      <c r="B3686" s="9"/>
      <c r="C3686" s="9"/>
      <c r="P3686" s="11"/>
      <c r="Q3686" s="11"/>
    </row>
    <row r="3687" spans="1:17" ht="12.75" x14ac:dyDescent="0.2">
      <c r="A3687" s="5"/>
      <c r="B3687" s="9"/>
      <c r="C3687" s="9"/>
      <c r="P3687" s="11"/>
      <c r="Q3687" s="11"/>
    </row>
    <row r="3688" spans="1:17" ht="12.75" x14ac:dyDescent="0.2">
      <c r="A3688" s="5"/>
      <c r="B3688" s="9"/>
      <c r="C3688" s="9"/>
      <c r="P3688" s="11"/>
      <c r="Q3688" s="11"/>
    </row>
    <row r="3689" spans="1:17" ht="12.75" x14ac:dyDescent="0.2">
      <c r="A3689" s="5"/>
      <c r="B3689" s="9"/>
      <c r="C3689" s="9"/>
      <c r="P3689" s="11"/>
      <c r="Q3689" s="11"/>
    </row>
    <row r="3690" spans="1:17" ht="12.75" x14ac:dyDescent="0.2">
      <c r="A3690" s="5"/>
      <c r="B3690" s="9"/>
      <c r="C3690" s="9"/>
      <c r="P3690" s="11"/>
      <c r="Q3690" s="11"/>
    </row>
    <row r="3691" spans="1:17" ht="12.75" x14ac:dyDescent="0.2">
      <c r="A3691" s="5"/>
      <c r="B3691" s="9"/>
      <c r="C3691" s="9"/>
      <c r="P3691" s="11"/>
      <c r="Q3691" s="11"/>
    </row>
    <row r="3692" spans="1:17" ht="12.75" x14ac:dyDescent="0.2">
      <c r="A3692" s="5"/>
      <c r="B3692" s="9"/>
      <c r="C3692" s="9"/>
      <c r="P3692" s="11"/>
      <c r="Q3692" s="11"/>
    </row>
    <row r="3693" spans="1:17" ht="12.75" x14ac:dyDescent="0.2">
      <c r="A3693" s="5"/>
      <c r="B3693" s="9"/>
      <c r="C3693" s="9"/>
      <c r="P3693" s="11"/>
      <c r="Q3693" s="11"/>
    </row>
    <row r="3694" spans="1:17" ht="12.75" x14ac:dyDescent="0.2">
      <c r="A3694" s="5"/>
      <c r="B3694" s="9"/>
      <c r="C3694" s="9"/>
      <c r="P3694" s="11"/>
      <c r="Q3694" s="11"/>
    </row>
    <row r="3695" spans="1:17" ht="12.75" x14ac:dyDescent="0.2">
      <c r="A3695" s="5"/>
      <c r="B3695" s="9"/>
      <c r="C3695" s="9"/>
      <c r="P3695" s="11"/>
      <c r="Q3695" s="11"/>
    </row>
    <row r="3696" spans="1:17" ht="12.75" x14ac:dyDescent="0.2">
      <c r="A3696" s="5"/>
      <c r="B3696" s="9"/>
      <c r="C3696" s="9"/>
      <c r="P3696" s="11"/>
      <c r="Q3696" s="11"/>
    </row>
    <row r="3697" spans="1:17" ht="12.75" x14ac:dyDescent="0.2">
      <c r="A3697" s="5"/>
      <c r="B3697" s="9"/>
      <c r="C3697" s="9"/>
      <c r="P3697" s="11"/>
      <c r="Q3697" s="11"/>
    </row>
    <row r="3698" spans="1:17" ht="12.75" x14ac:dyDescent="0.2">
      <c r="A3698" s="5"/>
      <c r="B3698" s="9"/>
      <c r="C3698" s="9"/>
      <c r="P3698" s="11"/>
      <c r="Q3698" s="11"/>
    </row>
    <row r="3699" spans="1:17" ht="12.75" x14ac:dyDescent="0.2">
      <c r="A3699" s="5"/>
      <c r="B3699" s="9"/>
      <c r="C3699" s="9"/>
      <c r="P3699" s="11"/>
      <c r="Q3699" s="11"/>
    </row>
    <row r="3700" spans="1:17" ht="12.75" x14ac:dyDescent="0.2">
      <c r="A3700" s="5"/>
      <c r="B3700" s="9"/>
      <c r="C3700" s="9"/>
      <c r="P3700" s="11"/>
      <c r="Q3700" s="11"/>
    </row>
    <row r="3701" spans="1:17" ht="12.75" x14ac:dyDescent="0.2">
      <c r="A3701" s="5"/>
      <c r="B3701" s="9"/>
      <c r="C3701" s="9"/>
      <c r="P3701" s="11"/>
      <c r="Q3701" s="11"/>
    </row>
    <row r="3702" spans="1:17" ht="12.75" x14ac:dyDescent="0.2">
      <c r="A3702" s="5"/>
      <c r="B3702" s="9"/>
      <c r="C3702" s="9"/>
      <c r="P3702" s="11"/>
      <c r="Q3702" s="11"/>
    </row>
    <row r="3703" spans="1:17" ht="12.75" x14ac:dyDescent="0.2">
      <c r="A3703" s="5"/>
      <c r="B3703" s="9"/>
      <c r="C3703" s="9"/>
      <c r="P3703" s="11"/>
      <c r="Q3703" s="11"/>
    </row>
    <row r="3704" spans="1:17" ht="12.75" x14ac:dyDescent="0.2">
      <c r="A3704" s="5"/>
      <c r="B3704" s="9"/>
      <c r="C3704" s="9"/>
      <c r="P3704" s="11"/>
      <c r="Q3704" s="11"/>
    </row>
    <row r="3705" spans="1:17" ht="12.75" x14ac:dyDescent="0.2">
      <c r="A3705" s="5"/>
      <c r="B3705" s="9"/>
      <c r="C3705" s="9"/>
      <c r="P3705" s="11"/>
      <c r="Q3705" s="11"/>
    </row>
    <row r="3706" spans="1:17" ht="12.75" x14ac:dyDescent="0.2">
      <c r="A3706" s="5"/>
      <c r="B3706" s="9"/>
      <c r="C3706" s="9"/>
      <c r="P3706" s="11"/>
      <c r="Q3706" s="11"/>
    </row>
    <row r="3707" spans="1:17" ht="12.75" x14ac:dyDescent="0.2">
      <c r="A3707" s="5"/>
      <c r="B3707" s="9"/>
      <c r="C3707" s="9"/>
      <c r="P3707" s="11"/>
      <c r="Q3707" s="11"/>
    </row>
    <row r="3708" spans="1:17" ht="12.75" x14ac:dyDescent="0.2">
      <c r="A3708" s="5"/>
      <c r="B3708" s="9"/>
      <c r="C3708" s="9"/>
      <c r="P3708" s="11"/>
      <c r="Q3708" s="11"/>
    </row>
    <row r="3709" spans="1:17" ht="12.75" x14ac:dyDescent="0.2">
      <c r="A3709" s="5"/>
      <c r="B3709" s="9"/>
      <c r="C3709" s="9"/>
      <c r="P3709" s="11"/>
      <c r="Q3709" s="11"/>
    </row>
    <row r="3710" spans="1:17" ht="12.75" x14ac:dyDescent="0.2">
      <c r="A3710" s="5"/>
      <c r="B3710" s="9"/>
      <c r="C3710" s="9"/>
      <c r="P3710" s="11"/>
      <c r="Q3710" s="11"/>
    </row>
    <row r="3711" spans="1:17" ht="12.75" x14ac:dyDescent="0.2">
      <c r="A3711" s="5"/>
      <c r="B3711" s="9"/>
      <c r="C3711" s="9"/>
      <c r="P3711" s="11"/>
      <c r="Q3711" s="11"/>
    </row>
    <row r="3712" spans="1:17" ht="12.75" x14ac:dyDescent="0.2">
      <c r="A3712" s="5"/>
      <c r="B3712" s="9"/>
      <c r="C3712" s="9"/>
      <c r="P3712" s="11"/>
      <c r="Q3712" s="11"/>
    </row>
    <row r="3713" spans="1:17" ht="12.75" x14ac:dyDescent="0.2">
      <c r="A3713" s="5"/>
      <c r="B3713" s="9"/>
      <c r="C3713" s="9"/>
      <c r="P3713" s="11"/>
      <c r="Q3713" s="11"/>
    </row>
    <row r="3714" spans="1:17" ht="12.75" x14ac:dyDescent="0.2">
      <c r="A3714" s="5"/>
      <c r="B3714" s="9"/>
      <c r="C3714" s="9"/>
      <c r="P3714" s="11"/>
      <c r="Q3714" s="11"/>
    </row>
    <row r="3715" spans="1:17" ht="12.75" x14ac:dyDescent="0.2">
      <c r="A3715" s="5"/>
      <c r="B3715" s="9"/>
      <c r="C3715" s="9"/>
      <c r="P3715" s="11"/>
      <c r="Q3715" s="11"/>
    </row>
    <row r="3716" spans="1:17" ht="12.75" x14ac:dyDescent="0.2">
      <c r="A3716" s="5"/>
      <c r="B3716" s="9"/>
      <c r="C3716" s="9"/>
      <c r="P3716" s="11"/>
      <c r="Q3716" s="11"/>
    </row>
    <row r="3717" spans="1:17" ht="12.75" x14ac:dyDescent="0.2">
      <c r="A3717" s="5"/>
      <c r="B3717" s="9"/>
      <c r="C3717" s="9"/>
      <c r="P3717" s="11"/>
      <c r="Q3717" s="11"/>
    </row>
    <row r="3718" spans="1:17" ht="12.75" x14ac:dyDescent="0.2">
      <c r="A3718" s="5"/>
      <c r="B3718" s="9"/>
      <c r="C3718" s="9"/>
      <c r="P3718" s="11"/>
      <c r="Q3718" s="11"/>
    </row>
    <row r="3719" spans="1:17" ht="12.75" x14ac:dyDescent="0.2">
      <c r="A3719" s="5"/>
      <c r="B3719" s="9"/>
      <c r="C3719" s="9"/>
      <c r="P3719" s="11"/>
      <c r="Q3719" s="11"/>
    </row>
    <row r="3720" spans="1:17" ht="12.75" x14ac:dyDescent="0.2">
      <c r="A3720" s="5"/>
      <c r="B3720" s="9"/>
      <c r="C3720" s="9"/>
      <c r="P3720" s="11"/>
      <c r="Q3720" s="11"/>
    </row>
    <row r="3721" spans="1:17" ht="12.75" x14ac:dyDescent="0.2">
      <c r="A3721" s="5"/>
      <c r="B3721" s="9"/>
      <c r="C3721" s="9"/>
      <c r="P3721" s="11"/>
      <c r="Q3721" s="11"/>
    </row>
    <row r="3722" spans="1:17" ht="12.75" x14ac:dyDescent="0.2">
      <c r="A3722" s="5"/>
      <c r="B3722" s="9"/>
      <c r="C3722" s="9"/>
      <c r="P3722" s="11"/>
      <c r="Q3722" s="11"/>
    </row>
    <row r="3723" spans="1:17" ht="12.75" x14ac:dyDescent="0.2">
      <c r="A3723" s="5"/>
      <c r="B3723" s="9"/>
      <c r="C3723" s="9"/>
      <c r="P3723" s="11"/>
      <c r="Q3723" s="11"/>
    </row>
    <row r="3724" spans="1:17" ht="12.75" x14ac:dyDescent="0.2">
      <c r="A3724" s="5"/>
      <c r="B3724" s="9"/>
      <c r="C3724" s="9"/>
      <c r="P3724" s="11"/>
      <c r="Q3724" s="11"/>
    </row>
    <row r="3725" spans="1:17" ht="12.75" x14ac:dyDescent="0.2">
      <c r="A3725" s="5"/>
      <c r="B3725" s="9"/>
      <c r="C3725" s="9"/>
      <c r="P3725" s="11"/>
      <c r="Q3725" s="11"/>
    </row>
    <row r="3726" spans="1:17" ht="12.75" x14ac:dyDescent="0.2">
      <c r="A3726" s="5"/>
      <c r="B3726" s="9"/>
      <c r="C3726" s="9"/>
      <c r="P3726" s="11"/>
      <c r="Q3726" s="11"/>
    </row>
    <row r="3727" spans="1:17" ht="12.75" x14ac:dyDescent="0.2">
      <c r="A3727" s="5"/>
      <c r="B3727" s="9"/>
      <c r="C3727" s="9"/>
      <c r="P3727" s="11"/>
      <c r="Q3727" s="11"/>
    </row>
    <row r="3728" spans="1:17" ht="12.75" x14ac:dyDescent="0.2">
      <c r="A3728" s="5"/>
      <c r="B3728" s="9"/>
      <c r="C3728" s="9"/>
      <c r="P3728" s="11"/>
      <c r="Q3728" s="11"/>
    </row>
    <row r="3729" spans="1:17" ht="12.75" x14ac:dyDescent="0.2">
      <c r="A3729" s="5"/>
      <c r="B3729" s="9"/>
      <c r="C3729" s="9"/>
      <c r="P3729" s="11"/>
      <c r="Q3729" s="11"/>
    </row>
    <row r="3730" spans="1:17" ht="12.75" x14ac:dyDescent="0.2">
      <c r="A3730" s="5"/>
      <c r="B3730" s="9"/>
      <c r="C3730" s="9"/>
      <c r="P3730" s="11"/>
      <c r="Q3730" s="11"/>
    </row>
    <row r="3731" spans="1:17" ht="12.75" x14ac:dyDescent="0.2">
      <c r="A3731" s="5"/>
      <c r="B3731" s="9"/>
      <c r="C3731" s="9"/>
      <c r="P3731" s="11"/>
      <c r="Q3731" s="11"/>
    </row>
    <row r="3732" spans="1:17" ht="12.75" x14ac:dyDescent="0.2">
      <c r="A3732" s="5"/>
      <c r="B3732" s="9"/>
      <c r="C3732" s="9"/>
      <c r="P3732" s="11"/>
      <c r="Q3732" s="11"/>
    </row>
    <row r="3733" spans="1:17" ht="12.75" x14ac:dyDescent="0.2">
      <c r="A3733" s="5"/>
      <c r="B3733" s="9"/>
      <c r="C3733" s="9"/>
      <c r="P3733" s="11"/>
      <c r="Q3733" s="11"/>
    </row>
    <row r="3734" spans="1:17" ht="12.75" x14ac:dyDescent="0.2">
      <c r="A3734" s="5"/>
      <c r="B3734" s="9"/>
      <c r="C3734" s="9"/>
      <c r="P3734" s="11"/>
      <c r="Q3734" s="11"/>
    </row>
    <row r="3735" spans="1:17" ht="12.75" x14ac:dyDescent="0.2">
      <c r="A3735" s="5"/>
      <c r="B3735" s="9"/>
      <c r="C3735" s="9"/>
      <c r="P3735" s="11"/>
      <c r="Q3735" s="11"/>
    </row>
    <row r="3736" spans="1:17" ht="12.75" x14ac:dyDescent="0.2">
      <c r="A3736" s="5"/>
      <c r="B3736" s="9"/>
      <c r="C3736" s="9"/>
      <c r="P3736" s="11"/>
      <c r="Q3736" s="11"/>
    </row>
    <row r="3737" spans="1:17" ht="12.75" x14ac:dyDescent="0.2">
      <c r="A3737" s="5"/>
      <c r="B3737" s="9"/>
      <c r="C3737" s="9"/>
      <c r="P3737" s="11"/>
      <c r="Q3737" s="11"/>
    </row>
    <row r="3738" spans="1:17" ht="12.75" x14ac:dyDescent="0.2">
      <c r="A3738" s="5"/>
      <c r="B3738" s="9"/>
      <c r="C3738" s="9"/>
      <c r="P3738" s="11"/>
      <c r="Q3738" s="11"/>
    </row>
    <row r="3739" spans="1:17" ht="12.75" x14ac:dyDescent="0.2">
      <c r="A3739" s="5"/>
      <c r="B3739" s="9"/>
      <c r="C3739" s="9"/>
      <c r="P3739" s="11"/>
      <c r="Q3739" s="11"/>
    </row>
    <row r="3740" spans="1:17" ht="12.75" x14ac:dyDescent="0.2">
      <c r="A3740" s="5"/>
      <c r="B3740" s="9"/>
      <c r="C3740" s="9"/>
      <c r="P3740" s="11"/>
      <c r="Q3740" s="11"/>
    </row>
    <row r="3741" spans="1:17" ht="12.75" x14ac:dyDescent="0.2">
      <c r="A3741" s="5"/>
      <c r="B3741" s="9"/>
      <c r="C3741" s="9"/>
      <c r="P3741" s="11"/>
      <c r="Q3741" s="11"/>
    </row>
    <row r="3742" spans="1:17" ht="12.75" x14ac:dyDescent="0.2">
      <c r="A3742" s="5"/>
      <c r="B3742" s="9"/>
      <c r="C3742" s="9"/>
      <c r="P3742" s="11"/>
      <c r="Q3742" s="11"/>
    </row>
    <row r="3743" spans="1:17" ht="12.75" x14ac:dyDescent="0.2">
      <c r="A3743" s="5"/>
      <c r="B3743" s="9"/>
      <c r="C3743" s="9"/>
      <c r="P3743" s="11"/>
      <c r="Q3743" s="11"/>
    </row>
    <row r="3744" spans="1:17" ht="12.75" x14ac:dyDescent="0.2">
      <c r="A3744" s="5"/>
      <c r="B3744" s="9"/>
      <c r="C3744" s="9"/>
      <c r="P3744" s="11"/>
      <c r="Q3744" s="11"/>
    </row>
    <row r="3745" spans="1:17" ht="12.75" x14ac:dyDescent="0.2">
      <c r="A3745" s="5"/>
      <c r="B3745" s="9"/>
      <c r="C3745" s="9"/>
      <c r="P3745" s="11"/>
      <c r="Q3745" s="11"/>
    </row>
    <row r="3746" spans="1:17" ht="12.75" x14ac:dyDescent="0.2">
      <c r="A3746" s="5"/>
      <c r="B3746" s="9"/>
      <c r="C3746" s="9"/>
      <c r="P3746" s="11"/>
      <c r="Q3746" s="11"/>
    </row>
    <row r="3747" spans="1:17" ht="12.75" x14ac:dyDescent="0.2">
      <c r="A3747" s="5"/>
      <c r="B3747" s="9"/>
      <c r="C3747" s="9"/>
      <c r="P3747" s="11"/>
      <c r="Q3747" s="11"/>
    </row>
    <row r="3748" spans="1:17" ht="12.75" x14ac:dyDescent="0.2">
      <c r="A3748" s="5"/>
      <c r="B3748" s="9"/>
      <c r="C3748" s="9"/>
      <c r="P3748" s="11"/>
      <c r="Q3748" s="11"/>
    </row>
    <row r="3749" spans="1:17" ht="12.75" x14ac:dyDescent="0.2">
      <c r="A3749" s="5"/>
      <c r="B3749" s="9"/>
      <c r="C3749" s="9"/>
      <c r="P3749" s="11"/>
      <c r="Q3749" s="11"/>
    </row>
    <row r="3750" spans="1:17" ht="12.75" x14ac:dyDescent="0.2">
      <c r="A3750" s="5"/>
      <c r="B3750" s="9"/>
      <c r="C3750" s="9"/>
      <c r="P3750" s="11"/>
      <c r="Q3750" s="11"/>
    </row>
    <row r="3751" spans="1:17" ht="12.75" x14ac:dyDescent="0.2">
      <c r="A3751" s="5"/>
      <c r="B3751" s="9"/>
      <c r="C3751" s="9"/>
      <c r="P3751" s="11"/>
      <c r="Q3751" s="11"/>
    </row>
    <row r="3752" spans="1:17" ht="12.75" x14ac:dyDescent="0.2">
      <c r="A3752" s="5"/>
      <c r="B3752" s="9"/>
      <c r="C3752" s="9"/>
      <c r="P3752" s="11"/>
      <c r="Q3752" s="11"/>
    </row>
    <row r="3753" spans="1:17" ht="12.75" x14ac:dyDescent="0.2">
      <c r="A3753" s="5"/>
      <c r="B3753" s="9"/>
      <c r="C3753" s="9"/>
      <c r="P3753" s="11"/>
      <c r="Q3753" s="11"/>
    </row>
    <row r="3754" spans="1:17" ht="12.75" x14ac:dyDescent="0.2">
      <c r="A3754" s="5"/>
      <c r="B3754" s="9"/>
      <c r="C3754" s="9"/>
      <c r="P3754" s="11"/>
      <c r="Q3754" s="11"/>
    </row>
    <row r="3755" spans="1:17" ht="12.75" x14ac:dyDescent="0.2">
      <c r="A3755" s="5"/>
      <c r="B3755" s="9"/>
      <c r="C3755" s="9"/>
      <c r="P3755" s="11"/>
      <c r="Q3755" s="11"/>
    </row>
    <row r="3756" spans="1:17" ht="12.75" x14ac:dyDescent="0.2">
      <c r="A3756" s="5"/>
      <c r="B3756" s="9"/>
      <c r="C3756" s="9"/>
      <c r="P3756" s="11"/>
      <c r="Q3756" s="11"/>
    </row>
    <row r="3757" spans="1:17" ht="12.75" x14ac:dyDescent="0.2">
      <c r="A3757" s="5"/>
      <c r="B3757" s="9"/>
      <c r="C3757" s="9"/>
      <c r="P3757" s="11"/>
      <c r="Q3757" s="11"/>
    </row>
    <row r="3758" spans="1:17" ht="12.75" x14ac:dyDescent="0.2">
      <c r="A3758" s="5"/>
      <c r="B3758" s="9"/>
      <c r="C3758" s="9"/>
      <c r="P3758" s="11"/>
      <c r="Q3758" s="11"/>
    </row>
    <row r="3759" spans="1:17" ht="12.75" x14ac:dyDescent="0.2">
      <c r="A3759" s="5"/>
      <c r="B3759" s="9"/>
      <c r="C3759" s="9"/>
      <c r="P3759" s="11"/>
      <c r="Q3759" s="11"/>
    </row>
    <row r="3760" spans="1:17" ht="12.75" x14ac:dyDescent="0.2">
      <c r="A3760" s="5"/>
      <c r="B3760" s="9"/>
      <c r="C3760" s="9"/>
      <c r="P3760" s="11"/>
      <c r="Q3760" s="11"/>
    </row>
    <row r="3761" spans="1:17" ht="12.75" x14ac:dyDescent="0.2">
      <c r="A3761" s="5"/>
      <c r="B3761" s="9"/>
      <c r="C3761" s="9"/>
      <c r="P3761" s="11"/>
      <c r="Q3761" s="11"/>
    </row>
    <row r="3762" spans="1:17" ht="12.75" x14ac:dyDescent="0.2">
      <c r="A3762" s="5"/>
      <c r="B3762" s="9"/>
      <c r="C3762" s="9"/>
      <c r="P3762" s="11"/>
      <c r="Q3762" s="11"/>
    </row>
    <row r="3763" spans="1:17" ht="12.75" x14ac:dyDescent="0.2">
      <c r="A3763" s="5"/>
      <c r="B3763" s="9"/>
      <c r="C3763" s="9"/>
      <c r="P3763" s="11"/>
      <c r="Q3763" s="11"/>
    </row>
    <row r="3764" spans="1:17" ht="12.75" x14ac:dyDescent="0.2">
      <c r="A3764" s="5"/>
      <c r="B3764" s="9"/>
      <c r="C3764" s="9"/>
      <c r="P3764" s="11"/>
      <c r="Q3764" s="11"/>
    </row>
    <row r="3765" spans="1:17" ht="12.75" x14ac:dyDescent="0.2">
      <c r="A3765" s="5"/>
      <c r="B3765" s="9"/>
      <c r="C3765" s="9"/>
      <c r="P3765" s="11"/>
      <c r="Q3765" s="11"/>
    </row>
    <row r="3766" spans="1:17" ht="12.75" x14ac:dyDescent="0.2">
      <c r="A3766" s="5"/>
      <c r="B3766" s="9"/>
      <c r="C3766" s="9"/>
      <c r="P3766" s="11"/>
      <c r="Q3766" s="11"/>
    </row>
    <row r="3767" spans="1:17" ht="12.75" x14ac:dyDescent="0.2">
      <c r="A3767" s="5"/>
      <c r="B3767" s="9"/>
      <c r="C3767" s="9"/>
      <c r="P3767" s="11"/>
      <c r="Q3767" s="11"/>
    </row>
    <row r="3768" spans="1:17" ht="12.75" x14ac:dyDescent="0.2">
      <c r="A3768" s="5"/>
      <c r="B3768" s="9"/>
      <c r="C3768" s="9"/>
      <c r="P3768" s="11"/>
      <c r="Q3768" s="11"/>
    </row>
    <row r="3769" spans="1:17" ht="12.75" x14ac:dyDescent="0.2">
      <c r="A3769" s="5"/>
      <c r="B3769" s="9"/>
      <c r="C3769" s="9"/>
      <c r="P3769" s="11"/>
      <c r="Q3769" s="11"/>
    </row>
    <row r="3770" spans="1:17" ht="12.75" x14ac:dyDescent="0.2">
      <c r="A3770" s="5"/>
      <c r="B3770" s="9"/>
      <c r="C3770" s="9"/>
      <c r="P3770" s="11"/>
      <c r="Q3770" s="11"/>
    </row>
    <row r="3771" spans="1:17" ht="12.75" x14ac:dyDescent="0.2">
      <c r="A3771" s="5"/>
      <c r="B3771" s="9"/>
      <c r="C3771" s="9"/>
      <c r="P3771" s="11"/>
      <c r="Q3771" s="11"/>
    </row>
    <row r="3772" spans="1:17" ht="12.75" x14ac:dyDescent="0.2">
      <c r="A3772" s="5"/>
      <c r="B3772" s="9"/>
      <c r="C3772" s="9"/>
      <c r="P3772" s="11"/>
      <c r="Q3772" s="11"/>
    </row>
    <row r="3773" spans="1:17" ht="12.75" x14ac:dyDescent="0.2">
      <c r="A3773" s="5"/>
      <c r="B3773" s="9"/>
      <c r="C3773" s="9"/>
      <c r="P3773" s="11"/>
      <c r="Q3773" s="11"/>
    </row>
    <row r="3774" spans="1:17" ht="12.75" x14ac:dyDescent="0.2">
      <c r="A3774" s="5"/>
      <c r="B3774" s="9"/>
      <c r="C3774" s="9"/>
      <c r="P3774" s="11"/>
      <c r="Q3774" s="11"/>
    </row>
    <row r="3775" spans="1:17" ht="12.75" x14ac:dyDescent="0.2">
      <c r="A3775" s="5"/>
      <c r="B3775" s="9"/>
      <c r="C3775" s="9"/>
      <c r="P3775" s="11"/>
      <c r="Q3775" s="11"/>
    </row>
    <row r="3776" spans="1:17" ht="12.75" x14ac:dyDescent="0.2">
      <c r="A3776" s="5"/>
      <c r="B3776" s="9"/>
      <c r="C3776" s="9"/>
      <c r="P3776" s="11"/>
      <c r="Q3776" s="11"/>
    </row>
    <row r="3777" spans="1:17" ht="12.75" x14ac:dyDescent="0.2">
      <c r="A3777" s="5"/>
      <c r="B3777" s="9"/>
      <c r="C3777" s="9"/>
      <c r="P3777" s="11"/>
      <c r="Q3777" s="11"/>
    </row>
    <row r="3778" spans="1:17" ht="12.75" x14ac:dyDescent="0.2">
      <c r="A3778" s="5"/>
      <c r="B3778" s="9"/>
      <c r="C3778" s="9"/>
      <c r="P3778" s="11"/>
      <c r="Q3778" s="11"/>
    </row>
    <row r="3779" spans="1:17" ht="12.75" x14ac:dyDescent="0.2">
      <c r="A3779" s="5"/>
      <c r="B3779" s="9"/>
      <c r="C3779" s="9"/>
      <c r="P3779" s="11"/>
      <c r="Q3779" s="11"/>
    </row>
    <row r="3780" spans="1:17" ht="12.75" x14ac:dyDescent="0.2">
      <c r="A3780" s="5"/>
      <c r="B3780" s="9"/>
      <c r="C3780" s="9"/>
      <c r="P3780" s="11"/>
      <c r="Q3780" s="11"/>
    </row>
    <row r="3781" spans="1:17" ht="12.75" x14ac:dyDescent="0.2">
      <c r="A3781" s="5"/>
      <c r="B3781" s="9"/>
      <c r="C3781" s="9"/>
      <c r="P3781" s="11"/>
      <c r="Q3781" s="11"/>
    </row>
    <row r="3782" spans="1:17" ht="12.75" x14ac:dyDescent="0.2">
      <c r="A3782" s="5"/>
      <c r="B3782" s="9"/>
      <c r="C3782" s="9"/>
      <c r="P3782" s="11"/>
      <c r="Q3782" s="11"/>
    </row>
    <row r="3783" spans="1:17" ht="12.75" x14ac:dyDescent="0.2">
      <c r="A3783" s="5"/>
      <c r="B3783" s="9"/>
      <c r="C3783" s="9"/>
      <c r="P3783" s="11"/>
      <c r="Q3783" s="11"/>
    </row>
    <row r="3784" spans="1:17" ht="12.75" x14ac:dyDescent="0.2">
      <c r="A3784" s="5"/>
      <c r="B3784" s="9"/>
      <c r="C3784" s="9"/>
      <c r="P3784" s="11"/>
      <c r="Q3784" s="11"/>
    </row>
    <row r="3785" spans="1:17" ht="12.75" x14ac:dyDescent="0.2">
      <c r="A3785" s="5"/>
      <c r="B3785" s="9"/>
      <c r="C3785" s="9"/>
      <c r="P3785" s="11"/>
      <c r="Q3785" s="11"/>
    </row>
    <row r="3786" spans="1:17" ht="12.75" x14ac:dyDescent="0.2">
      <c r="A3786" s="5"/>
      <c r="B3786" s="9"/>
      <c r="C3786" s="9"/>
      <c r="P3786" s="11"/>
      <c r="Q3786" s="11"/>
    </row>
    <row r="3787" spans="1:17" ht="12.75" x14ac:dyDescent="0.2">
      <c r="A3787" s="5"/>
      <c r="B3787" s="9"/>
      <c r="C3787" s="9"/>
      <c r="P3787" s="11"/>
      <c r="Q3787" s="11"/>
    </row>
    <row r="3788" spans="1:17" ht="12.75" x14ac:dyDescent="0.2">
      <c r="A3788" s="5"/>
      <c r="B3788" s="9"/>
      <c r="C3788" s="9"/>
      <c r="P3788" s="11"/>
      <c r="Q3788" s="11"/>
    </row>
    <row r="3789" spans="1:17" ht="12.75" x14ac:dyDescent="0.2">
      <c r="A3789" s="5"/>
      <c r="B3789" s="9"/>
      <c r="C3789" s="9"/>
      <c r="P3789" s="11"/>
      <c r="Q3789" s="11"/>
    </row>
    <row r="3790" spans="1:17" ht="12.75" x14ac:dyDescent="0.2">
      <c r="A3790" s="5"/>
      <c r="B3790" s="9"/>
      <c r="C3790" s="9"/>
      <c r="P3790" s="11"/>
      <c r="Q3790" s="11"/>
    </row>
    <row r="3791" spans="1:17" ht="12.75" x14ac:dyDescent="0.2">
      <c r="A3791" s="5"/>
      <c r="B3791" s="9"/>
      <c r="C3791" s="9"/>
      <c r="P3791" s="11"/>
      <c r="Q3791" s="11"/>
    </row>
    <row r="3792" spans="1:17" ht="12.75" x14ac:dyDescent="0.2">
      <c r="A3792" s="5"/>
      <c r="B3792" s="9"/>
      <c r="C3792" s="9"/>
      <c r="P3792" s="11"/>
      <c r="Q3792" s="11"/>
    </row>
    <row r="3793" spans="1:17" ht="12.75" x14ac:dyDescent="0.2">
      <c r="A3793" s="5"/>
      <c r="B3793" s="9"/>
      <c r="C3793" s="9"/>
      <c r="P3793" s="11"/>
      <c r="Q3793" s="11"/>
    </row>
    <row r="3794" spans="1:17" ht="12.75" x14ac:dyDescent="0.2">
      <c r="A3794" s="5"/>
      <c r="B3794" s="9"/>
      <c r="C3794" s="9"/>
      <c r="P3794" s="11"/>
      <c r="Q3794" s="11"/>
    </row>
    <row r="3795" spans="1:17" ht="12.75" x14ac:dyDescent="0.2">
      <c r="A3795" s="5"/>
      <c r="B3795" s="9"/>
      <c r="C3795" s="9"/>
      <c r="P3795" s="11"/>
      <c r="Q3795" s="11"/>
    </row>
    <row r="3796" spans="1:17" ht="12.75" x14ac:dyDescent="0.2">
      <c r="A3796" s="5"/>
      <c r="B3796" s="9"/>
      <c r="C3796" s="9"/>
      <c r="P3796" s="11"/>
      <c r="Q3796" s="11"/>
    </row>
    <row r="3797" spans="1:17" ht="12.75" x14ac:dyDescent="0.2">
      <c r="A3797" s="5"/>
      <c r="B3797" s="9"/>
      <c r="C3797" s="9"/>
      <c r="P3797" s="11"/>
      <c r="Q3797" s="11"/>
    </row>
    <row r="3798" spans="1:17" ht="12.75" x14ac:dyDescent="0.2">
      <c r="A3798" s="5"/>
      <c r="B3798" s="9"/>
      <c r="C3798" s="9"/>
      <c r="P3798" s="11"/>
      <c r="Q3798" s="11"/>
    </row>
    <row r="3799" spans="1:17" ht="12.75" x14ac:dyDescent="0.2">
      <c r="A3799" s="5"/>
      <c r="B3799" s="9"/>
      <c r="C3799" s="9"/>
      <c r="P3799" s="11"/>
      <c r="Q3799" s="11"/>
    </row>
    <row r="3800" spans="1:17" ht="12.75" x14ac:dyDescent="0.2">
      <c r="A3800" s="5"/>
      <c r="B3800" s="9"/>
      <c r="C3800" s="9"/>
      <c r="P3800" s="11"/>
      <c r="Q3800" s="11"/>
    </row>
    <row r="3801" spans="1:17" ht="12.75" x14ac:dyDescent="0.2">
      <c r="A3801" s="5"/>
      <c r="B3801" s="9"/>
      <c r="C3801" s="9"/>
      <c r="P3801" s="11"/>
      <c r="Q3801" s="11"/>
    </row>
    <row r="3802" spans="1:17" ht="12.75" x14ac:dyDescent="0.2">
      <c r="A3802" s="5"/>
      <c r="B3802" s="9"/>
      <c r="C3802" s="9"/>
      <c r="P3802" s="11"/>
      <c r="Q3802" s="11"/>
    </row>
    <row r="3803" spans="1:17" ht="12.75" x14ac:dyDescent="0.2">
      <c r="A3803" s="5"/>
      <c r="B3803" s="9"/>
      <c r="C3803" s="9"/>
      <c r="P3803" s="11"/>
      <c r="Q3803" s="11"/>
    </row>
    <row r="3804" spans="1:17" ht="12.75" x14ac:dyDescent="0.2">
      <c r="A3804" s="5"/>
      <c r="B3804" s="9"/>
      <c r="C3804" s="9"/>
      <c r="P3804" s="11"/>
      <c r="Q3804" s="11"/>
    </row>
    <row r="3805" spans="1:17" ht="12.75" x14ac:dyDescent="0.2">
      <c r="A3805" s="5"/>
      <c r="B3805" s="9"/>
      <c r="C3805" s="9"/>
      <c r="P3805" s="11"/>
      <c r="Q3805" s="11"/>
    </row>
    <row r="3806" spans="1:17" ht="12.75" x14ac:dyDescent="0.2">
      <c r="A3806" s="5"/>
      <c r="B3806" s="9"/>
      <c r="C3806" s="9"/>
      <c r="P3806" s="11"/>
      <c r="Q3806" s="11"/>
    </row>
    <row r="3807" spans="1:17" ht="12.75" x14ac:dyDescent="0.2">
      <c r="A3807" s="5"/>
      <c r="B3807" s="9"/>
      <c r="C3807" s="9"/>
      <c r="P3807" s="11"/>
      <c r="Q3807" s="11"/>
    </row>
    <row r="3808" spans="1:17" ht="12.75" x14ac:dyDescent="0.2">
      <c r="A3808" s="5"/>
      <c r="B3808" s="9"/>
      <c r="C3808" s="9"/>
      <c r="P3808" s="11"/>
      <c r="Q3808" s="11"/>
    </row>
    <row r="3809" spans="1:17" ht="12.75" x14ac:dyDescent="0.2">
      <c r="A3809" s="5"/>
      <c r="B3809" s="9"/>
      <c r="C3809" s="9"/>
      <c r="P3809" s="11"/>
      <c r="Q3809" s="11"/>
    </row>
    <row r="3810" spans="1:17" ht="12.75" x14ac:dyDescent="0.2">
      <c r="A3810" s="5"/>
      <c r="B3810" s="9"/>
      <c r="C3810" s="9"/>
      <c r="P3810" s="11"/>
      <c r="Q3810" s="11"/>
    </row>
    <row r="3811" spans="1:17" ht="12.75" x14ac:dyDescent="0.2">
      <c r="A3811" s="5"/>
      <c r="B3811" s="9"/>
      <c r="C3811" s="9"/>
      <c r="P3811" s="11"/>
      <c r="Q3811" s="11"/>
    </row>
    <row r="3812" spans="1:17" ht="12.75" x14ac:dyDescent="0.2">
      <c r="A3812" s="5"/>
      <c r="B3812" s="9"/>
      <c r="C3812" s="9"/>
      <c r="P3812" s="11"/>
      <c r="Q3812" s="11"/>
    </row>
    <row r="3813" spans="1:17" ht="12.75" x14ac:dyDescent="0.2">
      <c r="A3813" s="5"/>
      <c r="B3813" s="9"/>
      <c r="C3813" s="9"/>
      <c r="P3813" s="11"/>
      <c r="Q3813" s="11"/>
    </row>
    <row r="3814" spans="1:17" ht="12.75" x14ac:dyDescent="0.2">
      <c r="A3814" s="5"/>
      <c r="B3814" s="9"/>
      <c r="C3814" s="9"/>
      <c r="P3814" s="11"/>
      <c r="Q3814" s="11"/>
    </row>
    <row r="3815" spans="1:17" ht="12.75" x14ac:dyDescent="0.2">
      <c r="A3815" s="5"/>
      <c r="B3815" s="9"/>
      <c r="C3815" s="9"/>
      <c r="P3815" s="11"/>
      <c r="Q3815" s="11"/>
    </row>
    <row r="3816" spans="1:17" ht="12.75" x14ac:dyDescent="0.2">
      <c r="A3816" s="5"/>
      <c r="B3816" s="9"/>
      <c r="C3816" s="9"/>
      <c r="P3816" s="11"/>
      <c r="Q3816" s="11"/>
    </row>
    <row r="3817" spans="1:17" ht="12.75" x14ac:dyDescent="0.2">
      <c r="A3817" s="5"/>
      <c r="B3817" s="9"/>
      <c r="C3817" s="9"/>
      <c r="P3817" s="11"/>
      <c r="Q3817" s="11"/>
    </row>
    <row r="3818" spans="1:17" ht="12.75" x14ac:dyDescent="0.2">
      <c r="A3818" s="5"/>
      <c r="B3818" s="9"/>
      <c r="C3818" s="9"/>
      <c r="P3818" s="11"/>
      <c r="Q3818" s="11"/>
    </row>
    <row r="3819" spans="1:17" ht="12.75" x14ac:dyDescent="0.2">
      <c r="A3819" s="5"/>
      <c r="B3819" s="9"/>
      <c r="C3819" s="9"/>
      <c r="P3819" s="11"/>
      <c r="Q3819" s="11"/>
    </row>
    <row r="3820" spans="1:17" ht="12.75" x14ac:dyDescent="0.2">
      <c r="A3820" s="5"/>
      <c r="B3820" s="9"/>
      <c r="C3820" s="9"/>
      <c r="P3820" s="11"/>
      <c r="Q3820" s="11"/>
    </row>
    <row r="3821" spans="1:17" ht="12.75" x14ac:dyDescent="0.2">
      <c r="A3821" s="5"/>
      <c r="B3821" s="9"/>
      <c r="C3821" s="9"/>
      <c r="P3821" s="11"/>
      <c r="Q3821" s="11"/>
    </row>
    <row r="3822" spans="1:17" ht="12.75" x14ac:dyDescent="0.2">
      <c r="A3822" s="5"/>
      <c r="B3822" s="9"/>
      <c r="C3822" s="9"/>
      <c r="P3822" s="11"/>
      <c r="Q3822" s="11"/>
    </row>
    <row r="3823" spans="1:17" ht="12.75" x14ac:dyDescent="0.2">
      <c r="A3823" s="5"/>
      <c r="B3823" s="9"/>
      <c r="C3823" s="9"/>
      <c r="P3823" s="11"/>
      <c r="Q3823" s="11"/>
    </row>
    <row r="3824" spans="1:17" ht="12.75" x14ac:dyDescent="0.2">
      <c r="A3824" s="5"/>
      <c r="B3824" s="9"/>
      <c r="C3824" s="9"/>
      <c r="P3824" s="11"/>
      <c r="Q3824" s="11"/>
    </row>
    <row r="3825" spans="1:17" ht="12.75" x14ac:dyDescent="0.2">
      <c r="A3825" s="5"/>
      <c r="B3825" s="9"/>
      <c r="C3825" s="9"/>
      <c r="P3825" s="11"/>
      <c r="Q3825" s="11"/>
    </row>
    <row r="3826" spans="1:17" ht="12.75" x14ac:dyDescent="0.2">
      <c r="A3826" s="5"/>
      <c r="B3826" s="9"/>
      <c r="C3826" s="9"/>
      <c r="P3826" s="11"/>
      <c r="Q3826" s="11"/>
    </row>
    <row r="3827" spans="1:17" ht="12.75" x14ac:dyDescent="0.2">
      <c r="A3827" s="5"/>
      <c r="B3827" s="9"/>
      <c r="C3827" s="9"/>
      <c r="P3827" s="11"/>
      <c r="Q3827" s="11"/>
    </row>
    <row r="3828" spans="1:17" ht="12.75" x14ac:dyDescent="0.2">
      <c r="A3828" s="5"/>
      <c r="B3828" s="9"/>
      <c r="C3828" s="9"/>
      <c r="P3828" s="11"/>
      <c r="Q3828" s="11"/>
    </row>
    <row r="3829" spans="1:17" ht="12.75" x14ac:dyDescent="0.2">
      <c r="A3829" s="5"/>
      <c r="B3829" s="9"/>
      <c r="C3829" s="9"/>
      <c r="P3829" s="11"/>
      <c r="Q3829" s="11"/>
    </row>
    <row r="3830" spans="1:17" ht="12.75" x14ac:dyDescent="0.2">
      <c r="A3830" s="5"/>
      <c r="B3830" s="9"/>
      <c r="C3830" s="9"/>
      <c r="P3830" s="11"/>
      <c r="Q3830" s="11"/>
    </row>
    <row r="3831" spans="1:17" ht="12.75" x14ac:dyDescent="0.2">
      <c r="A3831" s="5"/>
      <c r="B3831" s="9"/>
      <c r="C3831" s="9"/>
      <c r="P3831" s="11"/>
      <c r="Q3831" s="11"/>
    </row>
    <row r="3832" spans="1:17" ht="12.75" x14ac:dyDescent="0.2">
      <c r="A3832" s="5"/>
      <c r="B3832" s="9"/>
      <c r="C3832" s="9"/>
      <c r="P3832" s="11"/>
      <c r="Q3832" s="11"/>
    </row>
    <row r="3833" spans="1:17" ht="12.75" x14ac:dyDescent="0.2">
      <c r="A3833" s="5"/>
      <c r="B3833" s="9"/>
      <c r="C3833" s="9"/>
      <c r="P3833" s="11"/>
      <c r="Q3833" s="11"/>
    </row>
    <row r="3834" spans="1:17" ht="12.75" x14ac:dyDescent="0.2">
      <c r="A3834" s="5"/>
      <c r="B3834" s="9"/>
      <c r="C3834" s="9"/>
      <c r="P3834" s="11"/>
      <c r="Q3834" s="11"/>
    </row>
    <row r="3835" spans="1:17" ht="12.75" x14ac:dyDescent="0.2">
      <c r="A3835" s="5"/>
      <c r="B3835" s="9"/>
      <c r="C3835" s="9"/>
      <c r="P3835" s="11"/>
      <c r="Q3835" s="11"/>
    </row>
    <row r="3836" spans="1:17" ht="12.75" x14ac:dyDescent="0.2">
      <c r="A3836" s="5"/>
      <c r="B3836" s="9"/>
      <c r="C3836" s="9"/>
      <c r="P3836" s="11"/>
      <c r="Q3836" s="11"/>
    </row>
    <row r="3837" spans="1:17" ht="12.75" x14ac:dyDescent="0.2">
      <c r="A3837" s="5"/>
      <c r="B3837" s="9"/>
      <c r="C3837" s="9"/>
      <c r="P3837" s="11"/>
      <c r="Q3837" s="11"/>
    </row>
    <row r="3838" spans="1:17" ht="12.75" x14ac:dyDescent="0.2">
      <c r="A3838" s="5"/>
      <c r="B3838" s="9"/>
      <c r="C3838" s="9"/>
      <c r="P3838" s="11"/>
      <c r="Q3838" s="11"/>
    </row>
    <row r="3839" spans="1:17" ht="12.75" x14ac:dyDescent="0.2">
      <c r="A3839" s="5"/>
      <c r="B3839" s="9"/>
      <c r="C3839" s="9"/>
      <c r="P3839" s="11"/>
      <c r="Q3839" s="11"/>
    </row>
    <row r="3840" spans="1:17" ht="12.75" x14ac:dyDescent="0.2">
      <c r="A3840" s="5"/>
      <c r="B3840" s="9"/>
      <c r="C3840" s="9"/>
      <c r="P3840" s="11"/>
      <c r="Q3840" s="11"/>
    </row>
    <row r="3841" spans="1:17" ht="12.75" x14ac:dyDescent="0.2">
      <c r="A3841" s="5"/>
      <c r="B3841" s="9"/>
      <c r="C3841" s="9"/>
      <c r="P3841" s="11"/>
      <c r="Q3841" s="11"/>
    </row>
    <row r="3842" spans="1:17" ht="12.75" x14ac:dyDescent="0.2">
      <c r="A3842" s="5"/>
      <c r="B3842" s="9"/>
      <c r="C3842" s="9"/>
      <c r="P3842" s="11"/>
      <c r="Q3842" s="11"/>
    </row>
    <row r="3843" spans="1:17" ht="12.75" x14ac:dyDescent="0.2">
      <c r="A3843" s="5"/>
      <c r="B3843" s="9"/>
      <c r="C3843" s="9"/>
      <c r="P3843" s="11"/>
      <c r="Q3843" s="11"/>
    </row>
    <row r="3844" spans="1:17" ht="12.75" x14ac:dyDescent="0.2">
      <c r="A3844" s="5"/>
      <c r="B3844" s="9"/>
      <c r="C3844" s="9"/>
      <c r="P3844" s="11"/>
      <c r="Q3844" s="11"/>
    </row>
    <row r="3845" spans="1:17" ht="12.75" x14ac:dyDescent="0.2">
      <c r="A3845" s="5"/>
      <c r="B3845" s="9"/>
      <c r="C3845" s="9"/>
      <c r="P3845" s="11"/>
      <c r="Q3845" s="11"/>
    </row>
    <row r="3846" spans="1:17" ht="12.75" x14ac:dyDescent="0.2">
      <c r="A3846" s="5"/>
      <c r="B3846" s="9"/>
      <c r="C3846" s="9"/>
      <c r="P3846" s="11"/>
      <c r="Q3846" s="11"/>
    </row>
    <row r="3847" spans="1:17" ht="12.75" x14ac:dyDescent="0.2">
      <c r="A3847" s="5"/>
      <c r="B3847" s="9"/>
      <c r="C3847" s="9"/>
      <c r="P3847" s="11"/>
      <c r="Q3847" s="11"/>
    </row>
    <row r="3848" spans="1:17" ht="12.75" x14ac:dyDescent="0.2">
      <c r="A3848" s="5"/>
      <c r="B3848" s="9"/>
      <c r="C3848" s="9"/>
      <c r="P3848" s="11"/>
      <c r="Q3848" s="11"/>
    </row>
    <row r="3849" spans="1:17" ht="12.75" x14ac:dyDescent="0.2">
      <c r="A3849" s="5"/>
      <c r="B3849" s="9"/>
      <c r="C3849" s="9"/>
      <c r="P3849" s="11"/>
      <c r="Q3849" s="11"/>
    </row>
    <row r="3850" spans="1:17" ht="12.75" x14ac:dyDescent="0.2">
      <c r="A3850" s="5"/>
      <c r="B3850" s="9"/>
      <c r="C3850" s="9"/>
      <c r="P3850" s="11"/>
      <c r="Q3850" s="11"/>
    </row>
    <row r="3851" spans="1:17" ht="12.75" x14ac:dyDescent="0.2">
      <c r="A3851" s="5"/>
      <c r="B3851" s="9"/>
      <c r="C3851" s="9"/>
      <c r="P3851" s="11"/>
      <c r="Q3851" s="11"/>
    </row>
    <row r="3852" spans="1:17" ht="12.75" x14ac:dyDescent="0.2">
      <c r="A3852" s="5"/>
      <c r="B3852" s="9"/>
      <c r="C3852" s="9"/>
      <c r="P3852" s="11"/>
      <c r="Q3852" s="11"/>
    </row>
    <row r="3853" spans="1:17" ht="12.75" x14ac:dyDescent="0.2">
      <c r="A3853" s="5"/>
      <c r="B3853" s="9"/>
      <c r="C3853" s="9"/>
      <c r="P3853" s="11"/>
      <c r="Q3853" s="11"/>
    </row>
    <row r="3854" spans="1:17" ht="12.75" x14ac:dyDescent="0.2">
      <c r="A3854" s="5"/>
      <c r="B3854" s="9"/>
      <c r="C3854" s="9"/>
      <c r="P3854" s="11"/>
      <c r="Q3854" s="11"/>
    </row>
    <row r="3855" spans="1:17" ht="12.75" x14ac:dyDescent="0.2">
      <c r="A3855" s="5"/>
      <c r="B3855" s="9"/>
      <c r="C3855" s="9"/>
      <c r="P3855" s="11"/>
      <c r="Q3855" s="11"/>
    </row>
    <row r="3856" spans="1:17" ht="12.75" x14ac:dyDescent="0.2">
      <c r="A3856" s="5"/>
      <c r="B3856" s="9"/>
      <c r="C3856" s="9"/>
      <c r="P3856" s="11"/>
      <c r="Q3856" s="11"/>
    </row>
    <row r="3857" spans="1:17" ht="12.75" x14ac:dyDescent="0.2">
      <c r="A3857" s="5"/>
      <c r="B3857" s="9"/>
      <c r="C3857" s="9"/>
      <c r="P3857" s="11"/>
      <c r="Q3857" s="11"/>
    </row>
    <row r="3858" spans="1:17" ht="12.75" x14ac:dyDescent="0.2">
      <c r="A3858" s="5"/>
      <c r="B3858" s="9"/>
      <c r="C3858" s="9"/>
      <c r="P3858" s="11"/>
      <c r="Q3858" s="11"/>
    </row>
    <row r="3859" spans="1:17" ht="12.75" x14ac:dyDescent="0.2">
      <c r="A3859" s="5"/>
      <c r="B3859" s="9"/>
      <c r="C3859" s="9"/>
      <c r="P3859" s="11"/>
      <c r="Q3859" s="11"/>
    </row>
    <row r="3860" spans="1:17" ht="12.75" x14ac:dyDescent="0.2">
      <c r="A3860" s="5"/>
      <c r="B3860" s="9"/>
      <c r="C3860" s="9"/>
      <c r="P3860" s="11"/>
      <c r="Q3860" s="11"/>
    </row>
    <row r="3861" spans="1:17" ht="12.75" x14ac:dyDescent="0.2">
      <c r="A3861" s="5"/>
      <c r="B3861" s="9"/>
      <c r="C3861" s="9"/>
      <c r="P3861" s="11"/>
      <c r="Q3861" s="11"/>
    </row>
    <row r="3862" spans="1:17" ht="12.75" x14ac:dyDescent="0.2">
      <c r="A3862" s="5"/>
      <c r="B3862" s="9"/>
      <c r="C3862" s="9"/>
      <c r="P3862" s="11"/>
      <c r="Q3862" s="11"/>
    </row>
    <row r="3863" spans="1:17" ht="12.75" x14ac:dyDescent="0.2">
      <c r="A3863" s="5"/>
      <c r="B3863" s="9"/>
      <c r="C3863" s="9"/>
      <c r="P3863" s="11"/>
      <c r="Q3863" s="11"/>
    </row>
    <row r="3864" spans="1:17" ht="12.75" x14ac:dyDescent="0.2">
      <c r="A3864" s="5"/>
      <c r="B3864" s="9"/>
      <c r="C3864" s="9"/>
      <c r="P3864" s="11"/>
      <c r="Q3864" s="11"/>
    </row>
    <row r="3865" spans="1:17" ht="12.75" x14ac:dyDescent="0.2">
      <c r="A3865" s="5"/>
      <c r="B3865" s="9"/>
      <c r="C3865" s="9"/>
      <c r="P3865" s="11"/>
      <c r="Q3865" s="11"/>
    </row>
    <row r="3866" spans="1:17" ht="12.75" x14ac:dyDescent="0.2">
      <c r="A3866" s="5"/>
      <c r="B3866" s="9"/>
      <c r="C3866" s="9"/>
      <c r="P3866" s="11"/>
      <c r="Q3866" s="11"/>
    </row>
    <row r="3867" spans="1:17" ht="12.75" x14ac:dyDescent="0.2">
      <c r="A3867" s="5"/>
      <c r="B3867" s="9"/>
      <c r="C3867" s="9"/>
      <c r="P3867" s="11"/>
      <c r="Q3867" s="11"/>
    </row>
    <row r="3868" spans="1:17" ht="12.75" x14ac:dyDescent="0.2">
      <c r="A3868" s="5"/>
      <c r="B3868" s="9"/>
      <c r="C3868" s="9"/>
      <c r="P3868" s="11"/>
      <c r="Q3868" s="11"/>
    </row>
    <row r="3869" spans="1:17" ht="12.75" x14ac:dyDescent="0.2">
      <c r="A3869" s="5"/>
      <c r="B3869" s="9"/>
      <c r="C3869" s="9"/>
      <c r="P3869" s="11"/>
      <c r="Q3869" s="11"/>
    </row>
    <row r="3870" spans="1:17" ht="12.75" x14ac:dyDescent="0.2">
      <c r="A3870" s="5"/>
      <c r="B3870" s="9"/>
      <c r="C3870" s="9"/>
      <c r="P3870" s="11"/>
      <c r="Q3870" s="11"/>
    </row>
    <row r="3871" spans="1:17" ht="12.75" x14ac:dyDescent="0.2">
      <c r="A3871" s="5"/>
      <c r="B3871" s="9"/>
      <c r="C3871" s="9"/>
      <c r="P3871" s="11"/>
      <c r="Q3871" s="11"/>
    </row>
    <row r="3872" spans="1:17" ht="12.75" x14ac:dyDescent="0.2">
      <c r="A3872" s="5"/>
      <c r="B3872" s="9"/>
      <c r="C3872" s="9"/>
      <c r="P3872" s="11"/>
      <c r="Q3872" s="11"/>
    </row>
    <row r="3873" spans="1:17" ht="12.75" x14ac:dyDescent="0.2">
      <c r="A3873" s="5"/>
      <c r="B3873" s="9"/>
      <c r="C3873" s="9"/>
      <c r="P3873" s="11"/>
      <c r="Q3873" s="11"/>
    </row>
    <row r="3874" spans="1:17" ht="12.75" x14ac:dyDescent="0.2">
      <c r="A3874" s="5"/>
      <c r="B3874" s="9"/>
      <c r="C3874" s="9"/>
      <c r="P3874" s="11"/>
      <c r="Q3874" s="11"/>
    </row>
    <row r="3875" spans="1:17" ht="12.75" x14ac:dyDescent="0.2">
      <c r="A3875" s="5"/>
      <c r="B3875" s="9"/>
      <c r="C3875" s="9"/>
      <c r="P3875" s="11"/>
      <c r="Q3875" s="11"/>
    </row>
    <row r="3876" spans="1:17" ht="12.75" x14ac:dyDescent="0.2">
      <c r="A3876" s="5"/>
      <c r="B3876" s="9"/>
      <c r="C3876" s="9"/>
      <c r="P3876" s="11"/>
      <c r="Q3876" s="11"/>
    </row>
    <row r="3877" spans="1:17" ht="12.75" x14ac:dyDescent="0.2">
      <c r="A3877" s="5"/>
      <c r="B3877" s="9"/>
      <c r="C3877" s="9"/>
      <c r="P3877" s="11"/>
      <c r="Q3877" s="11"/>
    </row>
    <row r="3878" spans="1:17" ht="12.75" x14ac:dyDescent="0.2">
      <c r="A3878" s="5"/>
      <c r="B3878" s="9"/>
      <c r="C3878" s="9"/>
      <c r="P3878" s="11"/>
      <c r="Q3878" s="11"/>
    </row>
    <row r="3879" spans="1:17" ht="12.75" x14ac:dyDescent="0.2">
      <c r="A3879" s="5"/>
      <c r="B3879" s="9"/>
      <c r="C3879" s="9"/>
      <c r="P3879" s="11"/>
      <c r="Q3879" s="11"/>
    </row>
    <row r="3880" spans="1:17" ht="12.75" x14ac:dyDescent="0.2">
      <c r="A3880" s="5"/>
      <c r="B3880" s="9"/>
      <c r="C3880" s="9"/>
      <c r="P3880" s="11"/>
      <c r="Q3880" s="11"/>
    </row>
    <row r="3881" spans="1:17" ht="12.75" x14ac:dyDescent="0.2">
      <c r="A3881" s="5"/>
      <c r="B3881" s="9"/>
      <c r="C3881" s="9"/>
      <c r="P3881" s="11"/>
      <c r="Q3881" s="11"/>
    </row>
    <row r="3882" spans="1:17" ht="12.75" x14ac:dyDescent="0.2">
      <c r="A3882" s="5"/>
      <c r="B3882" s="9"/>
      <c r="C3882" s="9"/>
      <c r="P3882" s="11"/>
      <c r="Q3882" s="11"/>
    </row>
    <row r="3883" spans="1:17" ht="12.75" x14ac:dyDescent="0.2">
      <c r="A3883" s="5"/>
      <c r="B3883" s="9"/>
      <c r="C3883" s="9"/>
      <c r="P3883" s="11"/>
      <c r="Q3883" s="11"/>
    </row>
    <row r="3884" spans="1:17" ht="12.75" x14ac:dyDescent="0.2">
      <c r="A3884" s="5"/>
      <c r="B3884" s="9"/>
      <c r="C3884" s="9"/>
      <c r="P3884" s="11"/>
      <c r="Q3884" s="11"/>
    </row>
    <row r="3885" spans="1:17" ht="12.75" x14ac:dyDescent="0.2">
      <c r="A3885" s="5"/>
      <c r="B3885" s="9"/>
      <c r="C3885" s="9"/>
      <c r="P3885" s="11"/>
      <c r="Q3885" s="11"/>
    </row>
    <row r="3886" spans="1:17" ht="12.75" x14ac:dyDescent="0.2">
      <c r="A3886" s="5"/>
      <c r="B3886" s="9"/>
      <c r="C3886" s="9"/>
      <c r="P3886" s="11"/>
      <c r="Q3886" s="11"/>
    </row>
    <row r="3887" spans="1:17" ht="12.75" x14ac:dyDescent="0.2">
      <c r="A3887" s="5"/>
      <c r="B3887" s="9"/>
      <c r="C3887" s="9"/>
      <c r="P3887" s="11"/>
      <c r="Q3887" s="11"/>
    </row>
    <row r="3888" spans="1:17" ht="12.75" x14ac:dyDescent="0.2">
      <c r="A3888" s="5"/>
      <c r="B3888" s="9"/>
      <c r="C3888" s="9"/>
      <c r="P3888" s="11"/>
      <c r="Q3888" s="11"/>
    </row>
    <row r="3889" spans="1:17" ht="12.75" x14ac:dyDescent="0.2">
      <c r="A3889" s="5"/>
      <c r="B3889" s="9"/>
      <c r="C3889" s="9"/>
      <c r="P3889" s="11"/>
      <c r="Q3889" s="11"/>
    </row>
    <row r="3890" spans="1:17" ht="12.75" x14ac:dyDescent="0.2">
      <c r="A3890" s="5"/>
      <c r="B3890" s="9"/>
      <c r="C3890" s="9"/>
      <c r="P3890" s="11"/>
      <c r="Q3890" s="11"/>
    </row>
    <row r="3891" spans="1:17" ht="12.75" x14ac:dyDescent="0.2">
      <c r="A3891" s="5"/>
      <c r="B3891" s="9"/>
      <c r="C3891" s="9"/>
      <c r="P3891" s="11"/>
      <c r="Q3891" s="11"/>
    </row>
    <row r="3892" spans="1:17" ht="12.75" x14ac:dyDescent="0.2">
      <c r="A3892" s="5"/>
      <c r="B3892" s="9"/>
      <c r="C3892" s="9"/>
      <c r="P3892" s="11"/>
      <c r="Q3892" s="11"/>
    </row>
    <row r="3893" spans="1:17" ht="12.75" x14ac:dyDescent="0.2">
      <c r="A3893" s="5"/>
      <c r="B3893" s="9"/>
      <c r="C3893" s="9"/>
      <c r="P3893" s="11"/>
      <c r="Q3893" s="11"/>
    </row>
    <row r="3894" spans="1:17" ht="12.75" x14ac:dyDescent="0.2">
      <c r="A3894" s="5"/>
      <c r="B3894" s="9"/>
      <c r="C3894" s="9"/>
      <c r="P3894" s="11"/>
      <c r="Q3894" s="11"/>
    </row>
    <row r="3895" spans="1:17" ht="12.75" x14ac:dyDescent="0.2">
      <c r="A3895" s="5"/>
      <c r="B3895" s="9"/>
      <c r="C3895" s="9"/>
      <c r="P3895" s="11"/>
      <c r="Q3895" s="11"/>
    </row>
    <row r="3896" spans="1:17" ht="12.75" x14ac:dyDescent="0.2">
      <c r="A3896" s="5"/>
      <c r="B3896" s="9"/>
      <c r="C3896" s="9"/>
      <c r="P3896" s="11"/>
      <c r="Q3896" s="11"/>
    </row>
    <row r="3897" spans="1:17" ht="12.75" x14ac:dyDescent="0.2">
      <c r="A3897" s="5"/>
      <c r="B3897" s="9"/>
      <c r="C3897" s="9"/>
      <c r="P3897" s="11"/>
      <c r="Q3897" s="11"/>
    </row>
    <row r="3898" spans="1:17" ht="12.75" x14ac:dyDescent="0.2">
      <c r="A3898" s="5"/>
      <c r="B3898" s="9"/>
      <c r="C3898" s="9"/>
      <c r="P3898" s="11"/>
      <c r="Q3898" s="11"/>
    </row>
    <row r="3899" spans="1:17" ht="12.75" x14ac:dyDescent="0.2">
      <c r="A3899" s="5"/>
      <c r="B3899" s="9"/>
      <c r="C3899" s="9"/>
      <c r="P3899" s="11"/>
      <c r="Q3899" s="11"/>
    </row>
    <row r="3900" spans="1:17" ht="12.75" x14ac:dyDescent="0.2">
      <c r="A3900" s="5"/>
      <c r="B3900" s="9"/>
      <c r="C3900" s="9"/>
      <c r="P3900" s="11"/>
      <c r="Q3900" s="11"/>
    </row>
    <row r="3901" spans="1:17" ht="12.75" x14ac:dyDescent="0.2">
      <c r="A3901" s="5"/>
      <c r="B3901" s="9"/>
      <c r="C3901" s="9"/>
      <c r="P3901" s="11"/>
      <c r="Q3901" s="11"/>
    </row>
    <row r="3902" spans="1:17" ht="12.75" x14ac:dyDescent="0.2">
      <c r="A3902" s="5"/>
      <c r="B3902" s="9"/>
      <c r="C3902" s="9"/>
      <c r="P3902" s="11"/>
      <c r="Q3902" s="11"/>
    </row>
    <row r="3903" spans="1:17" ht="12.75" x14ac:dyDescent="0.2">
      <c r="A3903" s="5"/>
      <c r="B3903" s="9"/>
      <c r="C3903" s="9"/>
      <c r="P3903" s="11"/>
      <c r="Q3903" s="11"/>
    </row>
    <row r="3904" spans="1:17" ht="12.75" x14ac:dyDescent="0.2">
      <c r="A3904" s="5"/>
      <c r="B3904" s="9"/>
      <c r="C3904" s="9"/>
      <c r="P3904" s="11"/>
      <c r="Q3904" s="11"/>
    </row>
    <row r="3905" spans="1:17" ht="12.75" x14ac:dyDescent="0.2">
      <c r="A3905" s="5"/>
      <c r="B3905" s="9"/>
      <c r="C3905" s="9"/>
      <c r="P3905" s="11"/>
      <c r="Q3905" s="11"/>
    </row>
    <row r="3906" spans="1:17" ht="12.75" x14ac:dyDescent="0.2">
      <c r="A3906" s="5"/>
      <c r="B3906" s="9"/>
      <c r="C3906" s="9"/>
      <c r="P3906" s="11"/>
      <c r="Q3906" s="11"/>
    </row>
    <row r="3907" spans="1:17" ht="12.75" x14ac:dyDescent="0.2">
      <c r="A3907" s="5"/>
      <c r="B3907" s="9"/>
      <c r="C3907" s="9"/>
      <c r="P3907" s="11"/>
      <c r="Q3907" s="11"/>
    </row>
    <row r="3908" spans="1:17" ht="12.75" x14ac:dyDescent="0.2">
      <c r="A3908" s="5"/>
      <c r="B3908" s="9"/>
      <c r="C3908" s="9"/>
      <c r="P3908" s="11"/>
      <c r="Q3908" s="11"/>
    </row>
    <row r="3909" spans="1:17" ht="12.75" x14ac:dyDescent="0.2">
      <c r="A3909" s="5"/>
      <c r="B3909" s="9"/>
      <c r="C3909" s="9"/>
      <c r="P3909" s="11"/>
      <c r="Q3909" s="11"/>
    </row>
    <row r="3910" spans="1:17" ht="12.75" x14ac:dyDescent="0.2">
      <c r="A3910" s="5"/>
      <c r="B3910" s="9"/>
      <c r="C3910" s="9"/>
      <c r="P3910" s="11"/>
      <c r="Q3910" s="11"/>
    </row>
    <row r="3911" spans="1:17" ht="12.75" x14ac:dyDescent="0.2">
      <c r="A3911" s="5"/>
      <c r="B3911" s="9"/>
      <c r="C3911" s="9"/>
      <c r="P3911" s="11"/>
      <c r="Q3911" s="11"/>
    </row>
    <row r="3912" spans="1:17" ht="12.75" x14ac:dyDescent="0.2">
      <c r="A3912" s="5"/>
      <c r="B3912" s="9"/>
      <c r="C3912" s="9"/>
      <c r="P3912" s="11"/>
      <c r="Q3912" s="11"/>
    </row>
    <row r="3913" spans="1:17" ht="12.75" x14ac:dyDescent="0.2">
      <c r="A3913" s="5"/>
      <c r="B3913" s="9"/>
      <c r="C3913" s="9"/>
      <c r="P3913" s="11"/>
      <c r="Q3913" s="11"/>
    </row>
    <row r="3914" spans="1:17" ht="12.75" x14ac:dyDescent="0.2">
      <c r="A3914" s="5"/>
      <c r="B3914" s="9"/>
      <c r="C3914" s="9"/>
      <c r="P3914" s="11"/>
      <c r="Q3914" s="11"/>
    </row>
    <row r="3915" spans="1:17" ht="12.75" x14ac:dyDescent="0.2">
      <c r="A3915" s="5"/>
      <c r="B3915" s="9"/>
      <c r="C3915" s="9"/>
      <c r="P3915" s="11"/>
      <c r="Q3915" s="11"/>
    </row>
    <row r="3916" spans="1:17" ht="12.75" x14ac:dyDescent="0.2">
      <c r="A3916" s="5"/>
      <c r="B3916" s="9"/>
      <c r="C3916" s="9"/>
      <c r="P3916" s="11"/>
      <c r="Q3916" s="11"/>
    </row>
    <row r="3917" spans="1:17" ht="12.75" x14ac:dyDescent="0.2">
      <c r="A3917" s="5"/>
      <c r="B3917" s="9"/>
      <c r="C3917" s="9"/>
      <c r="P3917" s="11"/>
      <c r="Q3917" s="11"/>
    </row>
    <row r="3918" spans="1:17" ht="12.75" x14ac:dyDescent="0.2">
      <c r="A3918" s="5"/>
      <c r="B3918" s="9"/>
      <c r="C3918" s="9"/>
      <c r="P3918" s="11"/>
      <c r="Q3918" s="11"/>
    </row>
    <row r="3919" spans="1:17" ht="12.75" x14ac:dyDescent="0.2">
      <c r="A3919" s="5"/>
      <c r="B3919" s="9"/>
      <c r="C3919" s="9"/>
      <c r="P3919" s="11"/>
      <c r="Q3919" s="11"/>
    </row>
    <row r="3920" spans="1:17" ht="12.75" x14ac:dyDescent="0.2">
      <c r="A3920" s="5"/>
      <c r="B3920" s="9"/>
      <c r="C3920" s="9"/>
      <c r="P3920" s="11"/>
      <c r="Q3920" s="11"/>
    </row>
    <row r="3921" spans="1:17" ht="12.75" x14ac:dyDescent="0.2">
      <c r="A3921" s="5"/>
      <c r="B3921" s="9"/>
      <c r="C3921" s="9"/>
      <c r="P3921" s="11"/>
      <c r="Q3921" s="11"/>
    </row>
    <row r="3922" spans="1:17" ht="12.75" x14ac:dyDescent="0.2">
      <c r="A3922" s="5"/>
      <c r="B3922" s="9"/>
      <c r="C3922" s="9"/>
      <c r="P3922" s="11"/>
      <c r="Q3922" s="11"/>
    </row>
    <row r="3923" spans="1:17" ht="12.75" x14ac:dyDescent="0.2">
      <c r="A3923" s="5"/>
      <c r="B3923" s="9"/>
      <c r="C3923" s="9"/>
      <c r="P3923" s="11"/>
      <c r="Q3923" s="11"/>
    </row>
    <row r="3924" spans="1:17" ht="12.75" x14ac:dyDescent="0.2">
      <c r="A3924" s="5"/>
      <c r="B3924" s="9"/>
      <c r="C3924" s="9"/>
      <c r="P3924" s="11"/>
      <c r="Q3924" s="11"/>
    </row>
    <row r="3925" spans="1:17" ht="12.75" x14ac:dyDescent="0.2">
      <c r="A3925" s="5"/>
      <c r="B3925" s="9"/>
      <c r="C3925" s="9"/>
      <c r="P3925" s="11"/>
      <c r="Q3925" s="11"/>
    </row>
    <row r="3926" spans="1:17" ht="12.75" x14ac:dyDescent="0.2">
      <c r="A3926" s="5"/>
      <c r="B3926" s="9"/>
      <c r="C3926" s="9"/>
      <c r="P3926" s="11"/>
      <c r="Q3926" s="11"/>
    </row>
    <row r="3927" spans="1:17" ht="12.75" x14ac:dyDescent="0.2">
      <c r="A3927" s="5"/>
      <c r="B3927" s="9"/>
      <c r="C3927" s="9"/>
      <c r="P3927" s="11"/>
      <c r="Q3927" s="11"/>
    </row>
    <row r="3928" spans="1:17" ht="12.75" x14ac:dyDescent="0.2">
      <c r="A3928" s="5"/>
      <c r="B3928" s="9"/>
      <c r="C3928" s="9"/>
      <c r="P3928" s="11"/>
      <c r="Q3928" s="11"/>
    </row>
    <row r="3929" spans="1:17" ht="12.75" x14ac:dyDescent="0.2">
      <c r="A3929" s="5"/>
      <c r="P3929" s="11"/>
      <c r="Q3929" s="11"/>
    </row>
    <row r="3930" spans="1:17" ht="12.75" x14ac:dyDescent="0.2">
      <c r="A3930" s="5"/>
      <c r="P3930" s="11"/>
      <c r="Q3930" s="11"/>
    </row>
    <row r="3931" spans="1:17" ht="12.75" x14ac:dyDescent="0.2">
      <c r="A3931" s="5"/>
      <c r="P3931" s="11"/>
      <c r="Q3931" s="11"/>
    </row>
    <row r="3932" spans="1:17" ht="12.75" x14ac:dyDescent="0.2">
      <c r="A3932" s="5"/>
      <c r="P3932" s="11"/>
      <c r="Q3932" s="11"/>
    </row>
    <row r="3933" spans="1:17" ht="12.75" x14ac:dyDescent="0.2">
      <c r="A3933" s="5"/>
      <c r="P3933" s="11"/>
      <c r="Q3933" s="11"/>
    </row>
    <row r="3934" spans="1:17" ht="12.75" x14ac:dyDescent="0.2">
      <c r="A3934" s="5"/>
      <c r="P3934" s="11"/>
      <c r="Q3934" s="11"/>
    </row>
    <row r="3935" spans="1:17" ht="12.75" x14ac:dyDescent="0.2">
      <c r="A3935" s="5"/>
      <c r="P3935" s="11"/>
      <c r="Q3935" s="11"/>
    </row>
    <row r="3936" spans="1:17" ht="12.75" x14ac:dyDescent="0.2">
      <c r="A3936" s="5"/>
      <c r="P3936" s="11"/>
      <c r="Q3936" s="11"/>
    </row>
    <row r="3937" spans="1:17" ht="12.75" x14ac:dyDescent="0.2">
      <c r="A3937" s="5"/>
      <c r="P3937" s="11"/>
      <c r="Q3937" s="11"/>
    </row>
    <row r="3938" spans="1:17" ht="12.75" x14ac:dyDescent="0.2">
      <c r="A3938" s="5"/>
      <c r="P3938" s="11"/>
      <c r="Q3938" s="11"/>
    </row>
    <row r="3939" spans="1:17" ht="12.75" x14ac:dyDescent="0.2">
      <c r="A3939" s="5"/>
      <c r="P3939" s="11"/>
      <c r="Q3939" s="11"/>
    </row>
    <row r="3940" spans="1:17" ht="12.75" x14ac:dyDescent="0.2">
      <c r="A3940" s="5"/>
      <c r="P3940" s="11"/>
      <c r="Q3940" s="11"/>
    </row>
    <row r="3941" spans="1:17" ht="12.75" x14ac:dyDescent="0.2">
      <c r="A3941" s="5"/>
      <c r="P3941" s="11"/>
      <c r="Q3941" s="11"/>
    </row>
    <row r="3942" spans="1:17" ht="12.75" x14ac:dyDescent="0.2">
      <c r="A3942" s="5"/>
      <c r="P3942" s="11"/>
      <c r="Q3942" s="11"/>
    </row>
    <row r="3943" spans="1:17" ht="12.75" x14ac:dyDescent="0.2">
      <c r="A3943" s="5"/>
      <c r="P3943" s="11"/>
      <c r="Q3943" s="11"/>
    </row>
    <row r="3944" spans="1:17" ht="12.75" x14ac:dyDescent="0.2">
      <c r="A3944" s="5"/>
      <c r="P3944" s="11"/>
      <c r="Q3944" s="11"/>
    </row>
    <row r="3945" spans="1:17" ht="12.75" x14ac:dyDescent="0.2">
      <c r="A3945" s="5"/>
      <c r="P3945" s="11"/>
      <c r="Q3945" s="11"/>
    </row>
    <row r="3946" spans="1:17" ht="12.75" x14ac:dyDescent="0.2">
      <c r="A3946" s="5"/>
      <c r="P3946" s="11"/>
      <c r="Q3946" s="11"/>
    </row>
    <row r="3947" spans="1:17" ht="12.75" x14ac:dyDescent="0.2">
      <c r="A3947" s="5"/>
      <c r="P3947" s="11"/>
      <c r="Q3947" s="11"/>
    </row>
    <row r="3948" spans="1:17" ht="12.75" x14ac:dyDescent="0.2">
      <c r="A3948" s="5"/>
      <c r="P3948" s="11"/>
      <c r="Q3948" s="11"/>
    </row>
    <row r="3949" spans="1:17" ht="12.75" x14ac:dyDescent="0.2">
      <c r="A3949" s="5"/>
      <c r="P3949" s="11"/>
      <c r="Q3949" s="11"/>
    </row>
    <row r="3950" spans="1:17" ht="12.75" x14ac:dyDescent="0.2">
      <c r="A3950" s="5"/>
      <c r="P3950" s="11"/>
      <c r="Q3950" s="11"/>
    </row>
    <row r="3951" spans="1:17" ht="12.75" x14ac:dyDescent="0.2">
      <c r="A3951" s="5"/>
      <c r="P3951" s="11"/>
      <c r="Q3951" s="11"/>
    </row>
    <row r="3952" spans="1:17" ht="12.75" x14ac:dyDescent="0.2">
      <c r="A3952" s="5"/>
      <c r="P3952" s="11"/>
      <c r="Q3952" s="11"/>
    </row>
    <row r="3953" spans="1:17" ht="12.75" x14ac:dyDescent="0.2">
      <c r="A3953" s="5"/>
      <c r="P3953" s="11"/>
      <c r="Q3953" s="11"/>
    </row>
    <row r="3954" spans="1:17" ht="12.75" x14ac:dyDescent="0.2">
      <c r="A3954" s="5"/>
      <c r="P3954" s="11"/>
      <c r="Q3954" s="11"/>
    </row>
    <row r="3955" spans="1:17" ht="12.75" x14ac:dyDescent="0.2">
      <c r="A3955" s="5"/>
      <c r="P3955" s="11"/>
      <c r="Q3955" s="11"/>
    </row>
    <row r="3956" spans="1:17" ht="12.75" x14ac:dyDescent="0.2">
      <c r="A3956" s="5"/>
      <c r="P3956" s="11"/>
      <c r="Q3956" s="11"/>
    </row>
    <row r="3957" spans="1:17" ht="12.75" x14ac:dyDescent="0.2">
      <c r="A3957" s="5"/>
      <c r="P3957" s="11"/>
      <c r="Q3957" s="11"/>
    </row>
    <row r="3958" spans="1:17" ht="12.75" x14ac:dyDescent="0.2">
      <c r="A3958" s="5"/>
      <c r="P3958" s="11"/>
      <c r="Q3958" s="11"/>
    </row>
    <row r="3959" spans="1:17" ht="12.75" x14ac:dyDescent="0.2">
      <c r="A3959" s="5"/>
      <c r="P3959" s="11"/>
      <c r="Q3959" s="11"/>
    </row>
    <row r="3960" spans="1:17" ht="12.75" x14ac:dyDescent="0.2">
      <c r="A3960" s="5"/>
      <c r="P3960" s="11"/>
      <c r="Q3960" s="11"/>
    </row>
    <row r="3961" spans="1:17" ht="12.75" x14ac:dyDescent="0.2">
      <c r="A3961" s="5"/>
      <c r="P3961" s="11"/>
      <c r="Q3961" s="11"/>
    </row>
    <row r="3962" spans="1:17" ht="12.75" x14ac:dyDescent="0.2">
      <c r="A3962" s="5"/>
      <c r="P3962" s="11"/>
      <c r="Q3962" s="11"/>
    </row>
    <row r="3963" spans="1:17" ht="12.75" x14ac:dyDescent="0.2">
      <c r="A3963" s="5"/>
      <c r="P3963" s="11"/>
      <c r="Q3963" s="11"/>
    </row>
    <row r="3964" spans="1:17" ht="12.75" x14ac:dyDescent="0.2">
      <c r="A3964" s="5"/>
      <c r="P3964" s="11"/>
      <c r="Q3964" s="11"/>
    </row>
    <row r="3965" spans="1:17" ht="12.75" x14ac:dyDescent="0.2">
      <c r="A3965" s="5"/>
      <c r="P3965" s="11"/>
      <c r="Q3965" s="11"/>
    </row>
    <row r="3966" spans="1:17" ht="12.75" x14ac:dyDescent="0.2">
      <c r="A3966" s="5"/>
      <c r="P3966" s="11"/>
      <c r="Q3966" s="11"/>
    </row>
    <row r="3967" spans="1:17" ht="12.75" x14ac:dyDescent="0.2">
      <c r="A3967" s="5"/>
      <c r="P3967" s="11"/>
      <c r="Q3967" s="11"/>
    </row>
    <row r="3968" spans="1:17" ht="12.75" x14ac:dyDescent="0.2">
      <c r="A3968" s="5"/>
      <c r="P3968" s="11"/>
      <c r="Q3968" s="11"/>
    </row>
    <row r="3969" spans="1:17" ht="12.75" x14ac:dyDescent="0.2">
      <c r="A3969" s="5"/>
      <c r="P3969" s="11"/>
      <c r="Q3969" s="11"/>
    </row>
    <row r="3970" spans="1:17" ht="12.75" x14ac:dyDescent="0.2">
      <c r="A3970" s="5"/>
      <c r="P3970" s="11"/>
      <c r="Q3970" s="11"/>
    </row>
    <row r="3971" spans="1:17" ht="12.75" x14ac:dyDescent="0.2">
      <c r="A3971" s="5"/>
      <c r="P3971" s="11"/>
      <c r="Q3971" s="11"/>
    </row>
    <row r="3972" spans="1:17" ht="12.75" x14ac:dyDescent="0.2">
      <c r="A3972" s="5"/>
      <c r="P3972" s="11"/>
      <c r="Q3972" s="11"/>
    </row>
    <row r="3973" spans="1:17" ht="12.75" x14ac:dyDescent="0.2">
      <c r="A3973" s="5"/>
      <c r="P3973" s="11"/>
      <c r="Q3973" s="11"/>
    </row>
    <row r="3974" spans="1:17" ht="12.75" x14ac:dyDescent="0.2">
      <c r="A3974" s="5"/>
      <c r="P3974" s="11"/>
      <c r="Q3974" s="11"/>
    </row>
    <row r="3975" spans="1:17" ht="12.75" x14ac:dyDescent="0.2">
      <c r="A3975" s="5"/>
      <c r="P3975" s="11"/>
      <c r="Q3975" s="11"/>
    </row>
    <row r="3976" spans="1:17" ht="12.75" x14ac:dyDescent="0.2">
      <c r="A3976" s="5"/>
      <c r="P3976" s="11"/>
      <c r="Q3976" s="11"/>
    </row>
    <row r="3977" spans="1:17" ht="12.75" x14ac:dyDescent="0.2">
      <c r="A3977" s="5"/>
      <c r="P3977" s="11"/>
      <c r="Q3977" s="11"/>
    </row>
    <row r="3978" spans="1:17" ht="12.75" x14ac:dyDescent="0.2">
      <c r="A3978" s="5"/>
      <c r="P3978" s="11"/>
      <c r="Q3978" s="11"/>
    </row>
    <row r="3979" spans="1:17" ht="12.75" x14ac:dyDescent="0.2">
      <c r="A3979" s="5"/>
      <c r="P3979" s="11"/>
      <c r="Q3979" s="11"/>
    </row>
    <row r="3980" spans="1:17" ht="12.75" x14ac:dyDescent="0.2">
      <c r="A3980" s="5"/>
      <c r="P3980" s="11"/>
      <c r="Q3980" s="11"/>
    </row>
    <row r="3981" spans="1:17" ht="12.75" x14ac:dyDescent="0.2">
      <c r="A3981" s="5"/>
      <c r="P3981" s="11"/>
      <c r="Q3981" s="11"/>
    </row>
    <row r="3982" spans="1:17" ht="12.75" x14ac:dyDescent="0.2">
      <c r="A3982" s="5"/>
      <c r="P3982" s="11"/>
      <c r="Q3982" s="11"/>
    </row>
    <row r="3983" spans="1:17" ht="12.75" x14ac:dyDescent="0.2">
      <c r="A3983" s="5"/>
      <c r="P3983" s="11"/>
      <c r="Q3983" s="11"/>
    </row>
    <row r="3984" spans="1:17" ht="12.75" x14ac:dyDescent="0.2">
      <c r="A3984" s="5"/>
      <c r="P3984" s="11"/>
      <c r="Q3984" s="11"/>
    </row>
    <row r="3985" spans="1:17" ht="12.75" x14ac:dyDescent="0.2">
      <c r="A3985" s="5"/>
      <c r="P3985" s="11"/>
      <c r="Q3985" s="11"/>
    </row>
    <row r="3986" spans="1:17" ht="12.75" x14ac:dyDescent="0.2">
      <c r="A3986" s="5"/>
      <c r="P3986" s="11"/>
      <c r="Q3986" s="11"/>
    </row>
    <row r="3987" spans="1:17" ht="12.75" x14ac:dyDescent="0.2">
      <c r="A3987" s="5"/>
      <c r="P3987" s="11"/>
      <c r="Q3987" s="11"/>
    </row>
    <row r="3988" spans="1:17" ht="12.75" x14ac:dyDescent="0.2">
      <c r="A3988" s="5"/>
      <c r="P3988" s="11"/>
      <c r="Q3988" s="11"/>
    </row>
    <row r="3989" spans="1:17" ht="12.75" x14ac:dyDescent="0.2">
      <c r="A3989" s="5"/>
      <c r="P3989" s="11"/>
      <c r="Q3989" s="11"/>
    </row>
    <row r="3990" spans="1:17" ht="12.75" x14ac:dyDescent="0.2">
      <c r="A3990" s="5"/>
      <c r="P3990" s="11"/>
      <c r="Q3990" s="11"/>
    </row>
    <row r="3991" spans="1:17" ht="12.75" x14ac:dyDescent="0.2">
      <c r="A3991" s="5"/>
      <c r="P3991" s="11"/>
      <c r="Q3991" s="11"/>
    </row>
    <row r="3992" spans="1:17" ht="12.75" x14ac:dyDescent="0.2">
      <c r="A3992" s="5"/>
      <c r="P3992" s="11"/>
      <c r="Q3992" s="11"/>
    </row>
    <row r="3993" spans="1:17" ht="12.75" x14ac:dyDescent="0.2">
      <c r="A3993" s="5"/>
      <c r="P3993" s="11"/>
      <c r="Q3993" s="11"/>
    </row>
    <row r="3994" spans="1:17" ht="12.75" x14ac:dyDescent="0.2">
      <c r="A3994" s="5"/>
      <c r="P3994" s="11"/>
      <c r="Q3994" s="11"/>
    </row>
    <row r="3995" spans="1:17" ht="12.75" x14ac:dyDescent="0.2">
      <c r="A3995" s="5"/>
      <c r="P3995" s="11"/>
      <c r="Q3995" s="11"/>
    </row>
    <row r="3996" spans="1:17" ht="12.75" x14ac:dyDescent="0.2">
      <c r="A3996" s="5"/>
      <c r="P3996" s="11"/>
      <c r="Q3996" s="11"/>
    </row>
    <row r="3997" spans="1:17" ht="12.75" x14ac:dyDescent="0.2">
      <c r="A3997" s="5"/>
      <c r="P3997" s="11"/>
      <c r="Q3997" s="11"/>
    </row>
    <row r="3998" spans="1:17" ht="12.75" x14ac:dyDescent="0.2">
      <c r="A3998" s="5"/>
      <c r="P3998" s="11"/>
      <c r="Q3998" s="11"/>
    </row>
    <row r="3999" spans="1:17" ht="12.75" x14ac:dyDescent="0.2">
      <c r="A3999" s="5"/>
      <c r="P3999" s="11"/>
      <c r="Q3999" s="11"/>
    </row>
    <row r="4000" spans="1:17" ht="12.75" x14ac:dyDescent="0.2">
      <c r="A4000" s="5"/>
      <c r="P4000" s="11"/>
      <c r="Q4000" s="11"/>
    </row>
    <row r="4001" spans="1:17" ht="12.75" x14ac:dyDescent="0.2">
      <c r="A4001" s="5"/>
      <c r="P4001" s="11"/>
      <c r="Q4001" s="11"/>
    </row>
    <row r="4002" spans="1:17" ht="12.75" x14ac:dyDescent="0.2">
      <c r="A4002" s="5"/>
      <c r="P4002" s="11"/>
      <c r="Q4002" s="11"/>
    </row>
    <row r="4003" spans="1:17" ht="12.75" x14ac:dyDescent="0.2">
      <c r="A4003" s="5"/>
      <c r="P4003" s="11"/>
      <c r="Q4003" s="11"/>
    </row>
    <row r="4004" spans="1:17" ht="12.75" x14ac:dyDescent="0.2">
      <c r="A4004" s="5"/>
      <c r="P4004" s="11"/>
      <c r="Q4004" s="11"/>
    </row>
    <row r="4005" spans="1:17" ht="12.75" x14ac:dyDescent="0.2">
      <c r="A4005" s="5"/>
      <c r="P4005" s="11"/>
      <c r="Q4005" s="11"/>
    </row>
    <row r="4006" spans="1:17" ht="12.75" x14ac:dyDescent="0.2">
      <c r="A4006" s="5"/>
      <c r="P4006" s="11"/>
      <c r="Q4006" s="11"/>
    </row>
    <row r="4007" spans="1:17" ht="12.75" x14ac:dyDescent="0.2">
      <c r="A4007" s="5"/>
      <c r="P4007" s="11"/>
      <c r="Q4007" s="11"/>
    </row>
    <row r="4008" spans="1:17" ht="12.75" x14ac:dyDescent="0.2">
      <c r="A4008" s="5"/>
      <c r="P4008" s="11"/>
      <c r="Q4008" s="11"/>
    </row>
    <row r="4009" spans="1:17" ht="12.75" x14ac:dyDescent="0.2">
      <c r="A4009" s="5"/>
      <c r="P4009" s="11"/>
      <c r="Q4009" s="11"/>
    </row>
    <row r="4010" spans="1:17" ht="12.75" x14ac:dyDescent="0.2">
      <c r="A4010" s="5"/>
      <c r="P4010" s="11"/>
      <c r="Q4010" s="11"/>
    </row>
    <row r="4011" spans="1:17" ht="12.75" x14ac:dyDescent="0.2">
      <c r="A4011" s="5"/>
      <c r="P4011" s="11"/>
      <c r="Q4011" s="11"/>
    </row>
    <row r="4012" spans="1:17" ht="12.75" x14ac:dyDescent="0.2">
      <c r="A4012" s="5"/>
      <c r="P4012" s="11"/>
      <c r="Q4012" s="11"/>
    </row>
    <row r="4013" spans="1:17" ht="12.75" x14ac:dyDescent="0.2">
      <c r="A4013" s="5"/>
      <c r="P4013" s="11"/>
      <c r="Q4013" s="11"/>
    </row>
    <row r="4014" spans="1:17" ht="12.75" x14ac:dyDescent="0.2">
      <c r="A4014" s="5"/>
      <c r="P4014" s="11"/>
      <c r="Q4014" s="11"/>
    </row>
    <row r="4015" spans="1:17" ht="12.75" x14ac:dyDescent="0.2">
      <c r="A4015" s="5"/>
      <c r="P4015" s="11"/>
      <c r="Q4015" s="11"/>
    </row>
    <row r="4016" spans="1:17" ht="12.75" x14ac:dyDescent="0.2">
      <c r="A4016" s="5"/>
      <c r="P4016" s="11"/>
      <c r="Q4016" s="11"/>
    </row>
    <row r="4017" spans="1:17" ht="12.75" x14ac:dyDescent="0.2">
      <c r="A4017" s="5"/>
      <c r="P4017" s="11"/>
      <c r="Q4017" s="11"/>
    </row>
    <row r="4018" spans="1:17" ht="12.75" x14ac:dyDescent="0.2">
      <c r="A4018" s="5"/>
      <c r="P4018" s="11"/>
      <c r="Q4018" s="11"/>
    </row>
    <row r="4019" spans="1:17" ht="12.75" x14ac:dyDescent="0.2">
      <c r="A4019" s="5"/>
      <c r="P4019" s="11"/>
      <c r="Q4019" s="11"/>
    </row>
    <row r="4020" spans="1:17" ht="12.75" x14ac:dyDescent="0.2">
      <c r="A4020" s="5"/>
      <c r="P4020" s="11"/>
      <c r="Q4020" s="11"/>
    </row>
    <row r="4021" spans="1:17" ht="12.75" x14ac:dyDescent="0.2">
      <c r="A4021" s="5"/>
      <c r="P4021" s="11"/>
      <c r="Q4021" s="11"/>
    </row>
    <row r="4022" spans="1:17" ht="12.75" x14ac:dyDescent="0.2">
      <c r="A4022" s="5"/>
      <c r="P4022" s="11"/>
      <c r="Q4022" s="11"/>
    </row>
    <row r="4023" spans="1:17" ht="12.75" x14ac:dyDescent="0.2">
      <c r="A4023" s="5"/>
      <c r="P4023" s="11"/>
      <c r="Q4023" s="11"/>
    </row>
    <row r="4024" spans="1:17" ht="12.75" x14ac:dyDescent="0.2">
      <c r="A4024" s="5"/>
      <c r="P4024" s="11"/>
      <c r="Q4024" s="11"/>
    </row>
    <row r="4025" spans="1:17" ht="12.75" x14ac:dyDescent="0.2">
      <c r="A4025" s="5"/>
      <c r="P4025" s="11"/>
      <c r="Q4025" s="11"/>
    </row>
    <row r="4026" spans="1:17" ht="12.75" x14ac:dyDescent="0.2">
      <c r="A4026" s="5"/>
      <c r="P4026" s="11"/>
      <c r="Q4026" s="11"/>
    </row>
    <row r="4027" spans="1:17" ht="12.75" x14ac:dyDescent="0.2">
      <c r="A4027" s="5"/>
      <c r="P4027" s="11"/>
      <c r="Q4027" s="11"/>
    </row>
    <row r="4028" spans="1:17" ht="12.75" x14ac:dyDescent="0.2">
      <c r="A4028" s="5"/>
      <c r="P4028" s="11"/>
      <c r="Q4028" s="11"/>
    </row>
    <row r="4029" spans="1:17" ht="12.75" x14ac:dyDescent="0.2">
      <c r="A4029" s="5"/>
      <c r="P4029" s="11"/>
      <c r="Q4029" s="11"/>
    </row>
    <row r="4030" spans="1:17" ht="12.75" x14ac:dyDescent="0.2">
      <c r="A4030" s="5"/>
      <c r="P4030" s="11"/>
      <c r="Q4030" s="11"/>
    </row>
    <row r="4031" spans="1:17" ht="12.75" x14ac:dyDescent="0.2">
      <c r="A4031" s="5"/>
      <c r="P4031" s="11"/>
      <c r="Q4031" s="11"/>
    </row>
    <row r="4032" spans="1:17" ht="12.75" x14ac:dyDescent="0.2">
      <c r="A4032" s="5"/>
      <c r="P4032" s="11"/>
      <c r="Q4032" s="11"/>
    </row>
    <row r="4033" spans="1:17" ht="12.75" x14ac:dyDescent="0.2">
      <c r="A4033" s="5"/>
      <c r="P4033" s="11"/>
      <c r="Q4033" s="11"/>
    </row>
    <row r="4034" spans="1:17" ht="12.75" x14ac:dyDescent="0.2">
      <c r="A4034" s="5"/>
      <c r="P4034" s="11"/>
      <c r="Q4034" s="11"/>
    </row>
    <row r="4035" spans="1:17" ht="12.75" x14ac:dyDescent="0.2">
      <c r="A4035" s="5"/>
      <c r="P4035" s="11"/>
      <c r="Q4035" s="11"/>
    </row>
    <row r="4036" spans="1:17" ht="12.75" x14ac:dyDescent="0.2">
      <c r="A4036" s="5"/>
      <c r="P4036" s="11"/>
      <c r="Q4036" s="11"/>
    </row>
    <row r="4037" spans="1:17" ht="12.75" x14ac:dyDescent="0.2">
      <c r="A4037" s="5"/>
      <c r="P4037" s="11"/>
      <c r="Q4037" s="11"/>
    </row>
    <row r="4038" spans="1:17" ht="12.75" x14ac:dyDescent="0.2">
      <c r="A4038" s="5"/>
      <c r="P4038" s="11"/>
      <c r="Q4038" s="11"/>
    </row>
    <row r="4039" spans="1:17" ht="12.75" x14ac:dyDescent="0.2">
      <c r="A4039" s="5"/>
      <c r="P4039" s="11"/>
      <c r="Q4039" s="11"/>
    </row>
    <row r="4040" spans="1:17" ht="12.75" x14ac:dyDescent="0.2">
      <c r="A4040" s="5"/>
      <c r="P4040" s="11"/>
      <c r="Q4040" s="11"/>
    </row>
    <row r="4041" spans="1:17" ht="12.75" x14ac:dyDescent="0.2">
      <c r="A4041" s="5"/>
      <c r="P4041" s="11"/>
      <c r="Q4041" s="11"/>
    </row>
    <row r="4042" spans="1:17" ht="12.75" x14ac:dyDescent="0.2">
      <c r="A4042" s="5"/>
      <c r="P4042" s="11"/>
      <c r="Q4042" s="11"/>
    </row>
    <row r="4043" spans="1:17" ht="12.75" x14ac:dyDescent="0.2">
      <c r="A4043" s="5"/>
      <c r="P4043" s="11"/>
      <c r="Q4043" s="11"/>
    </row>
    <row r="4044" spans="1:17" ht="12.75" x14ac:dyDescent="0.2">
      <c r="A4044" s="5"/>
      <c r="P4044" s="11"/>
      <c r="Q4044" s="11"/>
    </row>
    <row r="4045" spans="1:17" ht="12.75" x14ac:dyDescent="0.2">
      <c r="A4045" s="5"/>
      <c r="P4045" s="11"/>
      <c r="Q4045" s="11"/>
    </row>
    <row r="4046" spans="1:17" ht="12.75" x14ac:dyDescent="0.2">
      <c r="A4046" s="5"/>
      <c r="P4046" s="11"/>
      <c r="Q4046" s="11"/>
    </row>
    <row r="4047" spans="1:17" ht="12.75" x14ac:dyDescent="0.2">
      <c r="A4047" s="5"/>
      <c r="P4047" s="11"/>
      <c r="Q4047" s="11"/>
    </row>
    <row r="4048" spans="1:17" ht="12.75" x14ac:dyDescent="0.2">
      <c r="A4048" s="5"/>
      <c r="P4048" s="11"/>
      <c r="Q4048" s="11"/>
    </row>
    <row r="4049" spans="1:17" ht="12.75" x14ac:dyDescent="0.2">
      <c r="A4049" s="5"/>
      <c r="P4049" s="11"/>
      <c r="Q4049" s="11"/>
    </row>
    <row r="4050" spans="1:17" ht="12.75" x14ac:dyDescent="0.2">
      <c r="A4050" s="5"/>
      <c r="P4050" s="11"/>
      <c r="Q4050" s="11"/>
    </row>
    <row r="4051" spans="1:17" ht="12.75" x14ac:dyDescent="0.2">
      <c r="A4051" s="5"/>
      <c r="P4051" s="11"/>
      <c r="Q4051" s="11"/>
    </row>
    <row r="4052" spans="1:17" ht="12.75" x14ac:dyDescent="0.2">
      <c r="A4052" s="5"/>
      <c r="P4052" s="11"/>
      <c r="Q4052" s="11"/>
    </row>
    <row r="4053" spans="1:17" ht="12.75" x14ac:dyDescent="0.2">
      <c r="A4053" s="5"/>
      <c r="P4053" s="11"/>
      <c r="Q4053" s="11"/>
    </row>
    <row r="4054" spans="1:17" ht="12.75" x14ac:dyDescent="0.2">
      <c r="A4054" s="5"/>
      <c r="P4054" s="11"/>
      <c r="Q4054" s="11"/>
    </row>
    <row r="4055" spans="1:17" ht="12.75" x14ac:dyDescent="0.2">
      <c r="A4055" s="5"/>
      <c r="P4055" s="11"/>
      <c r="Q4055" s="11"/>
    </row>
    <row r="4056" spans="1:17" ht="12.75" x14ac:dyDescent="0.2">
      <c r="A4056" s="5"/>
      <c r="P4056" s="11"/>
      <c r="Q4056" s="11"/>
    </row>
    <row r="4057" spans="1:17" ht="12.75" x14ac:dyDescent="0.2">
      <c r="A4057" s="5"/>
      <c r="P4057" s="11"/>
      <c r="Q4057" s="11"/>
    </row>
    <row r="4058" spans="1:17" ht="12.75" x14ac:dyDescent="0.2">
      <c r="A4058" s="5"/>
      <c r="P4058" s="11"/>
      <c r="Q4058" s="11"/>
    </row>
    <row r="4059" spans="1:17" ht="12.75" x14ac:dyDescent="0.2">
      <c r="A4059" s="5"/>
      <c r="P4059" s="11"/>
      <c r="Q4059" s="11"/>
    </row>
    <row r="4060" spans="1:17" ht="12.75" x14ac:dyDescent="0.2">
      <c r="A4060" s="5"/>
      <c r="P4060" s="11"/>
      <c r="Q4060" s="11"/>
    </row>
    <row r="4061" spans="1:17" ht="12.75" x14ac:dyDescent="0.2">
      <c r="A4061" s="5"/>
      <c r="P4061" s="11"/>
      <c r="Q4061" s="11"/>
    </row>
    <row r="4062" spans="1:17" ht="12.75" x14ac:dyDescent="0.2">
      <c r="A4062" s="5"/>
      <c r="P4062" s="11"/>
      <c r="Q4062" s="11"/>
    </row>
    <row r="4063" spans="1:17" ht="12.75" x14ac:dyDescent="0.2">
      <c r="A4063" s="5"/>
      <c r="P4063" s="11"/>
      <c r="Q4063" s="11"/>
    </row>
    <row r="4064" spans="1:17" ht="12.75" x14ac:dyDescent="0.2">
      <c r="A4064" s="5"/>
      <c r="P4064" s="11"/>
      <c r="Q4064" s="11"/>
    </row>
    <row r="4065" spans="1:17" ht="12.75" x14ac:dyDescent="0.2">
      <c r="A4065" s="5"/>
      <c r="P4065" s="11"/>
      <c r="Q4065" s="11"/>
    </row>
    <row r="4066" spans="1:17" ht="12.75" x14ac:dyDescent="0.2">
      <c r="A4066" s="5"/>
      <c r="P4066" s="11"/>
      <c r="Q4066" s="11"/>
    </row>
    <row r="4067" spans="1:17" ht="12.75" x14ac:dyDescent="0.2">
      <c r="A4067" s="5"/>
      <c r="P4067" s="11"/>
      <c r="Q4067" s="11"/>
    </row>
    <row r="4068" spans="1:17" ht="12.75" x14ac:dyDescent="0.2">
      <c r="A4068" s="5"/>
      <c r="P4068" s="11"/>
      <c r="Q4068" s="11"/>
    </row>
    <row r="4069" spans="1:17" ht="12.75" x14ac:dyDescent="0.2">
      <c r="A4069" s="5"/>
      <c r="P4069" s="11"/>
      <c r="Q4069" s="11"/>
    </row>
    <row r="4070" spans="1:17" ht="12.75" x14ac:dyDescent="0.2">
      <c r="A4070" s="5"/>
      <c r="P4070" s="11"/>
      <c r="Q4070" s="11"/>
    </row>
    <row r="4071" spans="1:17" ht="12.75" x14ac:dyDescent="0.2">
      <c r="A4071" s="5"/>
      <c r="P4071" s="11"/>
      <c r="Q4071" s="11"/>
    </row>
    <row r="4072" spans="1:17" ht="12.75" x14ac:dyDescent="0.2">
      <c r="A4072" s="5"/>
      <c r="P4072" s="11"/>
      <c r="Q4072" s="11"/>
    </row>
    <row r="4073" spans="1:17" ht="12.75" x14ac:dyDescent="0.2">
      <c r="A4073" s="5"/>
      <c r="P4073" s="11"/>
      <c r="Q4073" s="11"/>
    </row>
    <row r="4074" spans="1:17" ht="12.75" x14ac:dyDescent="0.2">
      <c r="A4074" s="5"/>
      <c r="P4074" s="11"/>
      <c r="Q4074" s="11"/>
    </row>
    <row r="4075" spans="1:17" ht="12.75" x14ac:dyDescent="0.2">
      <c r="A4075" s="5"/>
      <c r="P4075" s="11"/>
      <c r="Q4075" s="11"/>
    </row>
    <row r="4076" spans="1:17" ht="12.75" x14ac:dyDescent="0.2">
      <c r="A4076" s="5"/>
      <c r="P4076" s="11"/>
      <c r="Q4076" s="11"/>
    </row>
    <row r="4077" spans="1:17" ht="12.75" x14ac:dyDescent="0.2">
      <c r="A4077" s="5"/>
      <c r="P4077" s="11"/>
      <c r="Q4077" s="11"/>
    </row>
    <row r="4078" spans="1:17" ht="12.75" x14ac:dyDescent="0.2">
      <c r="A4078" s="5"/>
      <c r="P4078" s="11"/>
      <c r="Q4078" s="11"/>
    </row>
    <row r="4079" spans="1:17" ht="12.75" x14ac:dyDescent="0.2">
      <c r="A4079" s="5"/>
      <c r="P4079" s="11"/>
      <c r="Q4079" s="11"/>
    </row>
    <row r="4080" spans="1:17" ht="12.75" x14ac:dyDescent="0.2">
      <c r="A4080" s="5"/>
      <c r="P4080" s="11"/>
      <c r="Q4080" s="11"/>
    </row>
    <row r="4081" spans="1:17" ht="12.75" x14ac:dyDescent="0.2">
      <c r="A4081" s="5"/>
      <c r="P4081" s="11"/>
      <c r="Q4081" s="11"/>
    </row>
    <row r="4082" spans="1:17" ht="12.75" x14ac:dyDescent="0.2">
      <c r="A4082" s="5"/>
      <c r="P4082" s="11"/>
      <c r="Q4082" s="11"/>
    </row>
    <row r="4083" spans="1:17" ht="12.75" x14ac:dyDescent="0.2">
      <c r="A4083" s="5"/>
      <c r="P4083" s="11"/>
      <c r="Q4083" s="11"/>
    </row>
    <row r="4084" spans="1:17" ht="12.75" x14ac:dyDescent="0.2">
      <c r="A4084" s="5"/>
      <c r="P4084" s="11"/>
      <c r="Q4084" s="11"/>
    </row>
    <row r="4085" spans="1:17" ht="12.75" x14ac:dyDescent="0.2">
      <c r="A4085" s="5"/>
      <c r="P4085" s="11"/>
      <c r="Q4085" s="11"/>
    </row>
    <row r="4086" spans="1:17" ht="12.75" x14ac:dyDescent="0.2">
      <c r="A4086" s="5"/>
      <c r="P4086" s="11"/>
      <c r="Q4086" s="11"/>
    </row>
    <row r="4087" spans="1:17" ht="12.75" x14ac:dyDescent="0.2">
      <c r="A4087" s="5"/>
      <c r="P4087" s="11"/>
      <c r="Q4087" s="11"/>
    </row>
    <row r="4088" spans="1:17" ht="12.75" x14ac:dyDescent="0.2">
      <c r="A4088" s="5"/>
      <c r="P4088" s="11"/>
      <c r="Q4088" s="11"/>
    </row>
    <row r="4089" spans="1:17" ht="12.75" x14ac:dyDescent="0.2">
      <c r="A4089" s="5"/>
      <c r="P4089" s="11"/>
      <c r="Q4089" s="11"/>
    </row>
    <row r="4090" spans="1:17" ht="12.75" x14ac:dyDescent="0.2">
      <c r="A4090" s="5"/>
      <c r="P4090" s="11"/>
      <c r="Q4090" s="11"/>
    </row>
    <row r="4091" spans="1:17" ht="12.75" x14ac:dyDescent="0.2">
      <c r="A4091" s="5"/>
      <c r="P4091" s="11"/>
      <c r="Q4091" s="11"/>
    </row>
    <row r="4092" spans="1:17" ht="12.75" x14ac:dyDescent="0.2">
      <c r="A4092" s="5"/>
      <c r="P4092" s="11"/>
      <c r="Q4092" s="11"/>
    </row>
    <row r="4093" spans="1:17" ht="12.75" x14ac:dyDescent="0.2">
      <c r="A4093" s="5"/>
      <c r="P4093" s="11"/>
      <c r="Q4093" s="11"/>
    </row>
    <row r="4094" spans="1:17" ht="12.75" x14ac:dyDescent="0.2">
      <c r="A4094" s="5"/>
      <c r="P4094" s="11"/>
      <c r="Q4094" s="11"/>
    </row>
    <row r="4095" spans="1:17" ht="12.75" x14ac:dyDescent="0.2">
      <c r="A4095" s="5"/>
      <c r="P4095" s="11"/>
      <c r="Q4095" s="11"/>
    </row>
    <row r="4096" spans="1:17" ht="12.75" x14ac:dyDescent="0.2">
      <c r="A4096" s="5"/>
      <c r="P4096" s="11"/>
      <c r="Q4096" s="11"/>
    </row>
    <row r="4097" spans="1:17" ht="12.75" x14ac:dyDescent="0.2">
      <c r="A4097" s="5"/>
      <c r="P4097" s="11"/>
      <c r="Q4097" s="11"/>
    </row>
    <row r="4098" spans="1:17" ht="12.75" x14ac:dyDescent="0.2">
      <c r="A4098" s="5"/>
      <c r="P4098" s="11"/>
      <c r="Q4098" s="11"/>
    </row>
    <row r="4099" spans="1:17" ht="12.75" x14ac:dyDescent="0.2">
      <c r="A4099" s="5"/>
      <c r="P4099" s="11"/>
      <c r="Q4099" s="11"/>
    </row>
    <row r="4100" spans="1:17" ht="12.75" x14ac:dyDescent="0.2">
      <c r="A4100" s="5"/>
      <c r="P4100" s="11"/>
      <c r="Q4100" s="11"/>
    </row>
    <row r="4101" spans="1:17" ht="12.75" x14ac:dyDescent="0.2">
      <c r="A4101" s="5"/>
      <c r="P4101" s="11"/>
      <c r="Q4101" s="11"/>
    </row>
    <row r="4102" spans="1:17" ht="12.75" x14ac:dyDescent="0.2">
      <c r="A4102" s="5"/>
      <c r="P4102" s="11"/>
      <c r="Q4102" s="11"/>
    </row>
    <row r="4103" spans="1:17" ht="12.75" x14ac:dyDescent="0.2">
      <c r="A4103" s="5"/>
      <c r="P4103" s="11"/>
      <c r="Q4103" s="11"/>
    </row>
    <row r="4104" spans="1:17" ht="12.75" x14ac:dyDescent="0.2">
      <c r="A4104" s="5"/>
      <c r="P4104" s="11"/>
      <c r="Q4104" s="11"/>
    </row>
    <row r="4105" spans="1:17" ht="12.75" x14ac:dyDescent="0.2">
      <c r="A4105" s="5"/>
      <c r="P4105" s="11"/>
      <c r="Q4105" s="11"/>
    </row>
    <row r="4106" spans="1:17" ht="12.75" x14ac:dyDescent="0.2">
      <c r="A4106" s="5"/>
      <c r="P4106" s="11"/>
      <c r="Q4106" s="11"/>
    </row>
    <row r="4107" spans="1:17" ht="12.75" x14ac:dyDescent="0.2">
      <c r="A4107" s="5"/>
      <c r="P4107" s="11"/>
      <c r="Q4107" s="11"/>
    </row>
    <row r="4108" spans="1:17" ht="12.75" x14ac:dyDescent="0.2">
      <c r="A4108" s="5"/>
      <c r="P4108" s="11"/>
      <c r="Q4108" s="11"/>
    </row>
    <row r="4109" spans="1:17" ht="12.75" x14ac:dyDescent="0.2">
      <c r="A4109" s="5"/>
      <c r="P4109" s="11"/>
      <c r="Q4109" s="11"/>
    </row>
    <row r="4110" spans="1:17" ht="12.75" x14ac:dyDescent="0.2">
      <c r="A4110" s="5"/>
      <c r="P4110" s="11"/>
      <c r="Q4110" s="11"/>
    </row>
    <row r="4111" spans="1:17" ht="12.75" x14ac:dyDescent="0.2">
      <c r="A4111" s="5"/>
      <c r="P4111" s="11"/>
      <c r="Q4111" s="11"/>
    </row>
    <row r="4112" spans="1:17" ht="12.75" x14ac:dyDescent="0.2">
      <c r="A4112" s="5"/>
      <c r="P4112" s="11"/>
      <c r="Q4112" s="11"/>
    </row>
    <row r="4113" spans="1:17" ht="12.75" x14ac:dyDescent="0.2">
      <c r="A4113" s="5"/>
      <c r="P4113" s="11"/>
      <c r="Q4113" s="11"/>
    </row>
    <row r="4114" spans="1:17" ht="12.75" x14ac:dyDescent="0.2">
      <c r="A4114" s="5"/>
      <c r="P4114" s="11"/>
      <c r="Q4114" s="11"/>
    </row>
    <row r="4115" spans="1:17" ht="12.75" x14ac:dyDescent="0.2">
      <c r="A4115" s="5"/>
      <c r="P4115" s="11"/>
      <c r="Q4115" s="11"/>
    </row>
    <row r="4116" spans="1:17" ht="12.75" x14ac:dyDescent="0.2">
      <c r="A4116" s="5"/>
      <c r="P4116" s="11"/>
      <c r="Q4116" s="11"/>
    </row>
    <row r="4117" spans="1:17" ht="12.75" x14ac:dyDescent="0.2">
      <c r="A4117" s="5"/>
      <c r="P4117" s="11"/>
      <c r="Q4117" s="11"/>
    </row>
    <row r="4118" spans="1:17" ht="12.75" x14ac:dyDescent="0.2">
      <c r="A4118" s="5"/>
      <c r="P4118" s="11"/>
      <c r="Q4118" s="11"/>
    </row>
    <row r="4119" spans="1:17" ht="12.75" x14ac:dyDescent="0.2">
      <c r="A4119" s="5"/>
      <c r="P4119" s="11"/>
      <c r="Q4119" s="11"/>
    </row>
    <row r="4120" spans="1:17" ht="12.75" x14ac:dyDescent="0.2">
      <c r="A4120" s="5"/>
      <c r="P4120" s="11"/>
      <c r="Q4120" s="11"/>
    </row>
    <row r="4121" spans="1:17" ht="12.75" x14ac:dyDescent="0.2">
      <c r="A4121" s="5"/>
      <c r="P4121" s="11"/>
      <c r="Q4121" s="11"/>
    </row>
    <row r="4122" spans="1:17" ht="12.75" x14ac:dyDescent="0.2">
      <c r="A4122" s="5"/>
      <c r="P4122" s="11"/>
      <c r="Q4122" s="11"/>
    </row>
    <row r="4123" spans="1:17" ht="12.75" x14ac:dyDescent="0.2">
      <c r="A4123" s="5"/>
      <c r="P4123" s="11"/>
      <c r="Q4123" s="11"/>
    </row>
    <row r="4124" spans="1:17" ht="12.75" x14ac:dyDescent="0.2">
      <c r="A4124" s="5"/>
      <c r="P4124" s="11"/>
      <c r="Q4124" s="11"/>
    </row>
    <row r="4125" spans="1:17" ht="12.75" x14ac:dyDescent="0.2">
      <c r="A4125" s="5"/>
      <c r="P4125" s="11"/>
      <c r="Q4125" s="11"/>
    </row>
    <row r="4126" spans="1:17" ht="12.75" x14ac:dyDescent="0.2">
      <c r="A4126" s="5"/>
      <c r="P4126" s="11"/>
      <c r="Q4126" s="11"/>
    </row>
    <row r="4127" spans="1:17" ht="12.75" x14ac:dyDescent="0.2">
      <c r="A4127" s="5"/>
      <c r="P4127" s="11"/>
      <c r="Q4127" s="11"/>
    </row>
    <row r="4128" spans="1:17" ht="12.75" x14ac:dyDescent="0.2">
      <c r="A4128" s="5"/>
      <c r="P4128" s="11"/>
      <c r="Q4128" s="11"/>
    </row>
    <row r="4129" spans="1:17" ht="12.75" x14ac:dyDescent="0.2">
      <c r="A4129" s="5"/>
      <c r="P4129" s="11"/>
      <c r="Q4129" s="11"/>
    </row>
    <row r="4130" spans="1:17" ht="12.75" x14ac:dyDescent="0.2">
      <c r="A4130" s="5"/>
      <c r="P4130" s="11"/>
      <c r="Q4130" s="11"/>
    </row>
    <row r="4131" spans="1:17" ht="12.75" x14ac:dyDescent="0.2">
      <c r="A4131" s="5"/>
      <c r="P4131" s="11"/>
      <c r="Q4131" s="11"/>
    </row>
    <row r="4132" spans="1:17" ht="12.75" x14ac:dyDescent="0.2">
      <c r="A4132" s="5"/>
      <c r="P4132" s="11"/>
      <c r="Q4132" s="11"/>
    </row>
    <row r="4133" spans="1:17" ht="12.75" x14ac:dyDescent="0.2">
      <c r="A4133" s="5"/>
      <c r="P4133" s="11"/>
      <c r="Q4133" s="11"/>
    </row>
    <row r="4134" spans="1:17" ht="12.75" x14ac:dyDescent="0.2">
      <c r="A4134" s="5"/>
      <c r="P4134" s="11"/>
      <c r="Q4134" s="11"/>
    </row>
    <row r="4135" spans="1:17" ht="12.75" x14ac:dyDescent="0.2">
      <c r="A4135" s="5"/>
      <c r="P4135" s="11"/>
      <c r="Q4135" s="11"/>
    </row>
    <row r="4136" spans="1:17" ht="12.75" x14ac:dyDescent="0.2">
      <c r="A4136" s="5"/>
      <c r="P4136" s="11"/>
      <c r="Q4136" s="11"/>
    </row>
    <row r="4137" spans="1:17" ht="12.75" x14ac:dyDescent="0.2">
      <c r="A4137" s="5"/>
      <c r="P4137" s="11"/>
      <c r="Q4137" s="11"/>
    </row>
    <row r="4138" spans="1:17" ht="12.75" x14ac:dyDescent="0.2">
      <c r="A4138" s="5"/>
      <c r="P4138" s="11"/>
      <c r="Q4138" s="11"/>
    </row>
    <row r="4139" spans="1:17" ht="12.75" x14ac:dyDescent="0.2">
      <c r="A4139" s="5"/>
      <c r="P4139" s="11"/>
      <c r="Q4139" s="11"/>
    </row>
    <row r="4140" spans="1:17" ht="12.75" x14ac:dyDescent="0.2">
      <c r="A4140" s="5"/>
      <c r="P4140" s="11"/>
      <c r="Q4140" s="11"/>
    </row>
    <row r="4141" spans="1:17" ht="12.75" x14ac:dyDescent="0.2">
      <c r="A4141" s="5"/>
      <c r="P4141" s="11"/>
      <c r="Q4141" s="11"/>
    </row>
    <row r="4142" spans="1:17" ht="12.75" x14ac:dyDescent="0.2">
      <c r="A4142" s="5"/>
      <c r="P4142" s="11"/>
      <c r="Q4142" s="11"/>
    </row>
    <row r="4143" spans="1:17" ht="12.75" x14ac:dyDescent="0.2">
      <c r="A4143" s="5"/>
      <c r="P4143" s="11"/>
      <c r="Q4143" s="11"/>
    </row>
    <row r="4144" spans="1:17" ht="12.75" x14ac:dyDescent="0.2">
      <c r="A4144" s="5"/>
      <c r="P4144" s="11"/>
      <c r="Q4144" s="11"/>
    </row>
    <row r="4145" spans="1:17" ht="12.75" x14ac:dyDescent="0.2">
      <c r="A4145" s="5"/>
      <c r="P4145" s="11"/>
      <c r="Q4145" s="11"/>
    </row>
    <row r="4146" spans="1:17" ht="12.75" x14ac:dyDescent="0.2">
      <c r="A4146" s="5"/>
      <c r="P4146" s="11"/>
      <c r="Q4146" s="11"/>
    </row>
    <row r="4147" spans="1:17" ht="12.75" x14ac:dyDescent="0.2">
      <c r="A4147" s="5"/>
      <c r="P4147" s="11"/>
      <c r="Q4147" s="11"/>
    </row>
    <row r="4148" spans="1:17" ht="12.75" x14ac:dyDescent="0.2">
      <c r="A4148" s="5"/>
      <c r="P4148" s="11"/>
      <c r="Q4148" s="11"/>
    </row>
    <row r="4149" spans="1:17" ht="12.75" x14ac:dyDescent="0.2">
      <c r="A4149" s="5"/>
      <c r="P4149" s="11"/>
      <c r="Q4149" s="11"/>
    </row>
    <row r="4150" spans="1:17" ht="12.75" x14ac:dyDescent="0.2">
      <c r="A4150" s="5"/>
      <c r="P4150" s="11"/>
      <c r="Q4150" s="11"/>
    </row>
    <row r="4151" spans="1:17" ht="12.75" x14ac:dyDescent="0.2">
      <c r="A4151" s="5"/>
      <c r="P4151" s="11"/>
      <c r="Q4151" s="11"/>
    </row>
    <row r="4152" spans="1:17" ht="12.75" x14ac:dyDescent="0.2">
      <c r="A4152" s="5"/>
      <c r="P4152" s="11"/>
      <c r="Q4152" s="11"/>
    </row>
    <row r="4153" spans="1:17" ht="12.75" x14ac:dyDescent="0.2">
      <c r="A4153" s="5"/>
      <c r="P4153" s="11"/>
      <c r="Q4153" s="11"/>
    </row>
    <row r="4154" spans="1:17" ht="12.75" x14ac:dyDescent="0.2">
      <c r="A4154" s="5"/>
      <c r="P4154" s="11"/>
      <c r="Q4154" s="11"/>
    </row>
    <row r="4155" spans="1:17" ht="12.75" x14ac:dyDescent="0.2">
      <c r="A4155" s="5"/>
      <c r="P4155" s="11"/>
      <c r="Q4155" s="11"/>
    </row>
    <row r="4156" spans="1:17" ht="12.75" x14ac:dyDescent="0.2">
      <c r="A4156" s="5"/>
      <c r="P4156" s="11"/>
      <c r="Q4156" s="11"/>
    </row>
    <row r="4157" spans="1:17" ht="12.75" x14ac:dyDescent="0.2">
      <c r="A4157" s="5"/>
      <c r="P4157" s="11"/>
      <c r="Q4157" s="11"/>
    </row>
    <row r="4158" spans="1:17" ht="12.75" x14ac:dyDescent="0.2">
      <c r="A4158" s="5"/>
      <c r="P4158" s="11"/>
      <c r="Q4158" s="11"/>
    </row>
    <row r="4159" spans="1:17" ht="12.75" x14ac:dyDescent="0.2">
      <c r="A4159" s="5"/>
      <c r="P4159" s="11"/>
      <c r="Q4159" s="11"/>
    </row>
    <row r="4160" spans="1:17" ht="12.75" x14ac:dyDescent="0.2">
      <c r="A4160" s="5"/>
      <c r="P4160" s="11"/>
      <c r="Q4160" s="11"/>
    </row>
    <row r="4161" spans="1:17" ht="12.75" x14ac:dyDescent="0.2">
      <c r="A4161" s="5"/>
      <c r="P4161" s="11"/>
      <c r="Q4161" s="11"/>
    </row>
    <row r="4162" spans="1:17" ht="12.75" x14ac:dyDescent="0.2">
      <c r="A4162" s="5"/>
      <c r="P4162" s="11"/>
      <c r="Q4162" s="11"/>
    </row>
    <row r="4163" spans="1:17" ht="12.75" x14ac:dyDescent="0.2">
      <c r="A4163" s="5"/>
      <c r="P4163" s="11"/>
      <c r="Q4163" s="11"/>
    </row>
    <row r="4164" spans="1:17" ht="12.75" x14ac:dyDescent="0.2">
      <c r="A4164" s="5"/>
      <c r="P4164" s="11"/>
      <c r="Q4164" s="11"/>
    </row>
    <row r="4165" spans="1:17" ht="12.75" x14ac:dyDescent="0.2">
      <c r="A4165" s="5"/>
      <c r="P4165" s="11"/>
      <c r="Q4165" s="11"/>
    </row>
    <row r="4166" spans="1:17" ht="12.75" x14ac:dyDescent="0.2">
      <c r="A4166" s="5"/>
      <c r="P4166" s="11"/>
      <c r="Q4166" s="11"/>
    </row>
    <row r="4167" spans="1:17" ht="12.75" x14ac:dyDescent="0.2">
      <c r="A4167" s="5"/>
      <c r="P4167" s="11"/>
      <c r="Q4167" s="11"/>
    </row>
    <row r="4168" spans="1:17" ht="12.75" x14ac:dyDescent="0.2">
      <c r="A4168" s="5"/>
      <c r="P4168" s="11"/>
      <c r="Q4168" s="11"/>
    </row>
    <row r="4169" spans="1:17" ht="12.75" x14ac:dyDescent="0.2">
      <c r="A4169" s="5"/>
      <c r="P4169" s="11"/>
      <c r="Q4169" s="11"/>
    </row>
    <row r="4170" spans="1:17" ht="12.75" x14ac:dyDescent="0.2">
      <c r="A4170" s="5"/>
      <c r="P4170" s="11"/>
      <c r="Q4170" s="11"/>
    </row>
    <row r="4171" spans="1:17" ht="12.75" x14ac:dyDescent="0.2">
      <c r="A4171" s="5"/>
      <c r="P4171" s="11"/>
      <c r="Q4171" s="11"/>
    </row>
    <row r="4172" spans="1:17" ht="12.75" x14ac:dyDescent="0.2">
      <c r="A4172" s="5"/>
      <c r="P4172" s="11"/>
      <c r="Q4172" s="11"/>
    </row>
    <row r="4173" spans="1:17" ht="12.75" x14ac:dyDescent="0.2">
      <c r="A4173" s="5"/>
      <c r="P4173" s="11"/>
      <c r="Q4173" s="11"/>
    </row>
    <row r="4174" spans="1:17" ht="12.75" x14ac:dyDescent="0.2">
      <c r="A4174" s="5"/>
      <c r="P4174" s="11"/>
      <c r="Q4174" s="11"/>
    </row>
    <row r="4175" spans="1:17" ht="12.75" x14ac:dyDescent="0.2">
      <c r="A4175" s="5"/>
      <c r="P4175" s="11"/>
      <c r="Q4175" s="11"/>
    </row>
    <row r="4176" spans="1:17" ht="12.75" x14ac:dyDescent="0.2">
      <c r="A4176" s="5"/>
      <c r="P4176" s="11"/>
      <c r="Q4176" s="11"/>
    </row>
    <row r="4177" spans="1:17" ht="12.75" x14ac:dyDescent="0.2">
      <c r="A4177" s="5"/>
      <c r="P4177" s="11"/>
      <c r="Q4177" s="11"/>
    </row>
    <row r="4178" spans="1:17" ht="12.75" x14ac:dyDescent="0.2">
      <c r="A4178" s="5"/>
      <c r="P4178" s="11"/>
      <c r="Q4178" s="11"/>
    </row>
    <row r="4179" spans="1:17" ht="12.75" x14ac:dyDescent="0.2">
      <c r="A4179" s="5"/>
      <c r="P4179" s="11"/>
      <c r="Q4179" s="11"/>
    </row>
    <row r="4180" spans="1:17" ht="12.75" x14ac:dyDescent="0.2">
      <c r="A4180" s="5"/>
      <c r="P4180" s="11"/>
      <c r="Q4180" s="11"/>
    </row>
    <row r="4181" spans="1:17" ht="12.75" x14ac:dyDescent="0.2">
      <c r="A4181" s="5"/>
      <c r="P4181" s="11"/>
      <c r="Q4181" s="11"/>
    </row>
    <row r="4182" spans="1:17" ht="12.75" x14ac:dyDescent="0.2">
      <c r="A4182" s="5"/>
      <c r="P4182" s="11"/>
      <c r="Q4182" s="11"/>
    </row>
    <row r="4183" spans="1:17" ht="12.75" x14ac:dyDescent="0.2">
      <c r="A4183" s="5"/>
      <c r="P4183" s="11"/>
      <c r="Q4183" s="11"/>
    </row>
    <row r="4184" spans="1:17" ht="12.75" x14ac:dyDescent="0.2">
      <c r="A4184" s="5"/>
      <c r="P4184" s="11"/>
      <c r="Q4184" s="11"/>
    </row>
    <row r="4185" spans="1:17" ht="12.75" x14ac:dyDescent="0.2">
      <c r="A4185" s="5"/>
      <c r="P4185" s="11"/>
      <c r="Q4185" s="11"/>
    </row>
    <row r="4186" spans="1:17" ht="12.75" x14ac:dyDescent="0.2">
      <c r="A4186" s="5"/>
      <c r="P4186" s="11"/>
      <c r="Q4186" s="11"/>
    </row>
    <row r="4187" spans="1:17" ht="12.75" x14ac:dyDescent="0.2">
      <c r="A4187" s="5"/>
      <c r="P4187" s="11"/>
      <c r="Q4187" s="11"/>
    </row>
    <row r="4188" spans="1:17" ht="12.75" x14ac:dyDescent="0.2">
      <c r="A4188" s="5"/>
      <c r="P4188" s="11"/>
      <c r="Q4188" s="11"/>
    </row>
    <row r="4189" spans="1:17" ht="12.75" x14ac:dyDescent="0.2">
      <c r="A4189" s="5"/>
      <c r="P4189" s="11"/>
      <c r="Q4189" s="11"/>
    </row>
    <row r="4190" spans="1:17" ht="12.75" x14ac:dyDescent="0.2">
      <c r="A4190" s="5"/>
      <c r="P4190" s="11"/>
      <c r="Q4190" s="11"/>
    </row>
    <row r="4191" spans="1:17" ht="12.75" x14ac:dyDescent="0.2">
      <c r="A4191" s="5"/>
      <c r="P4191" s="11"/>
      <c r="Q4191" s="11"/>
    </row>
    <row r="4192" spans="1:17" ht="12.75" x14ac:dyDescent="0.2">
      <c r="A4192" s="5"/>
      <c r="P4192" s="11"/>
      <c r="Q4192" s="11"/>
    </row>
    <row r="4193" spans="1:17" ht="12.75" x14ac:dyDescent="0.2">
      <c r="A4193" s="5"/>
      <c r="P4193" s="11"/>
      <c r="Q4193" s="11"/>
    </row>
    <row r="4194" spans="1:17" ht="12.75" x14ac:dyDescent="0.2">
      <c r="A4194" s="5"/>
      <c r="P4194" s="11"/>
      <c r="Q4194" s="11"/>
    </row>
    <row r="4195" spans="1:17" ht="12.75" x14ac:dyDescent="0.2">
      <c r="A4195" s="5"/>
      <c r="P4195" s="11"/>
      <c r="Q4195" s="11"/>
    </row>
    <row r="4196" spans="1:17" ht="12.75" x14ac:dyDescent="0.2">
      <c r="A4196" s="5"/>
      <c r="P4196" s="11"/>
      <c r="Q4196" s="11"/>
    </row>
    <row r="4197" spans="1:17" ht="12.75" x14ac:dyDescent="0.2">
      <c r="A4197" s="5"/>
      <c r="P4197" s="11"/>
      <c r="Q4197" s="11"/>
    </row>
    <row r="4198" spans="1:17" ht="12.75" x14ac:dyDescent="0.2">
      <c r="A4198" s="5"/>
      <c r="P4198" s="11"/>
      <c r="Q4198" s="11"/>
    </row>
    <row r="4199" spans="1:17" ht="12.75" x14ac:dyDescent="0.2">
      <c r="A4199" s="5"/>
      <c r="P4199" s="11"/>
      <c r="Q4199" s="11"/>
    </row>
    <row r="4200" spans="1:17" ht="12.75" x14ac:dyDescent="0.2">
      <c r="A4200" s="5"/>
      <c r="P4200" s="11"/>
      <c r="Q4200" s="11"/>
    </row>
    <row r="4201" spans="1:17" ht="12.75" x14ac:dyDescent="0.2">
      <c r="A4201" s="5"/>
      <c r="P4201" s="11"/>
      <c r="Q4201" s="11"/>
    </row>
    <row r="4202" spans="1:17" ht="12.75" x14ac:dyDescent="0.2">
      <c r="A4202" s="5"/>
      <c r="P4202" s="11"/>
      <c r="Q4202" s="11"/>
    </row>
    <row r="4203" spans="1:17" ht="12.75" x14ac:dyDescent="0.2">
      <c r="A4203" s="5"/>
      <c r="P4203" s="11"/>
      <c r="Q4203" s="11"/>
    </row>
    <row r="4204" spans="1:17" ht="12.75" x14ac:dyDescent="0.2">
      <c r="A4204" s="5"/>
      <c r="P4204" s="11"/>
      <c r="Q4204" s="11"/>
    </row>
    <row r="4205" spans="1:17" ht="12.75" x14ac:dyDescent="0.2">
      <c r="A4205" s="5"/>
      <c r="P4205" s="11"/>
      <c r="Q4205" s="11"/>
    </row>
    <row r="4206" spans="1:17" ht="12.75" x14ac:dyDescent="0.2">
      <c r="A4206" s="5"/>
      <c r="P4206" s="11"/>
      <c r="Q4206" s="11"/>
    </row>
    <row r="4207" spans="1:17" ht="12.75" x14ac:dyDescent="0.2">
      <c r="A4207" s="5"/>
      <c r="P4207" s="11"/>
      <c r="Q4207" s="11"/>
    </row>
    <row r="4208" spans="1:17" ht="12.75" x14ac:dyDescent="0.2">
      <c r="A4208" s="5"/>
      <c r="P4208" s="11"/>
      <c r="Q4208" s="11"/>
    </row>
    <row r="4209" spans="1:17" ht="12.75" x14ac:dyDescent="0.2">
      <c r="A4209" s="5"/>
      <c r="P4209" s="11"/>
      <c r="Q4209" s="11"/>
    </row>
    <row r="4210" spans="1:17" ht="12.75" x14ac:dyDescent="0.2">
      <c r="A4210" s="5"/>
      <c r="P4210" s="11"/>
      <c r="Q4210" s="11"/>
    </row>
    <row r="4211" spans="1:17" ht="12.75" x14ac:dyDescent="0.2">
      <c r="A4211" s="5"/>
      <c r="P4211" s="11"/>
      <c r="Q4211" s="11"/>
    </row>
    <row r="4212" spans="1:17" ht="12.75" x14ac:dyDescent="0.2">
      <c r="A4212" s="5"/>
      <c r="P4212" s="11"/>
      <c r="Q4212" s="11"/>
    </row>
    <row r="4213" spans="1:17" ht="12.75" x14ac:dyDescent="0.2">
      <c r="A4213" s="5"/>
      <c r="P4213" s="11"/>
      <c r="Q4213" s="11"/>
    </row>
    <row r="4214" spans="1:17" ht="12.75" x14ac:dyDescent="0.2">
      <c r="A4214" s="5"/>
      <c r="P4214" s="11"/>
      <c r="Q4214" s="11"/>
    </row>
    <row r="4215" spans="1:17" ht="12.75" x14ac:dyDescent="0.2">
      <c r="A4215" s="5"/>
      <c r="P4215" s="11"/>
      <c r="Q4215" s="11"/>
    </row>
    <row r="4216" spans="1:17" ht="12.75" x14ac:dyDescent="0.2">
      <c r="A4216" s="5"/>
      <c r="P4216" s="11"/>
      <c r="Q4216" s="11"/>
    </row>
    <row r="4217" spans="1:17" ht="12.75" x14ac:dyDescent="0.2">
      <c r="A4217" s="5"/>
      <c r="P4217" s="11"/>
      <c r="Q4217" s="11"/>
    </row>
    <row r="4218" spans="1:17" ht="12.75" x14ac:dyDescent="0.2">
      <c r="A4218" s="5"/>
      <c r="P4218" s="11"/>
      <c r="Q4218" s="11"/>
    </row>
    <row r="4219" spans="1:17" ht="12.75" x14ac:dyDescent="0.2">
      <c r="A4219" s="5"/>
      <c r="P4219" s="11"/>
      <c r="Q4219" s="11"/>
    </row>
    <row r="4220" spans="1:17" ht="12.75" x14ac:dyDescent="0.2">
      <c r="A4220" s="5"/>
      <c r="P4220" s="11"/>
      <c r="Q4220" s="11"/>
    </row>
    <row r="4221" spans="1:17" ht="12.75" x14ac:dyDescent="0.2">
      <c r="A4221" s="5"/>
      <c r="P4221" s="11"/>
      <c r="Q4221" s="11"/>
    </row>
    <row r="4222" spans="1:17" ht="12.75" x14ac:dyDescent="0.2">
      <c r="A4222" s="5"/>
      <c r="P4222" s="11"/>
      <c r="Q4222" s="11"/>
    </row>
    <row r="4223" spans="1:17" ht="12.75" x14ac:dyDescent="0.2">
      <c r="A4223" s="5"/>
      <c r="P4223" s="11"/>
      <c r="Q4223" s="11"/>
    </row>
    <row r="4224" spans="1:17" ht="12.75" x14ac:dyDescent="0.2">
      <c r="A4224" s="5"/>
      <c r="P4224" s="11"/>
      <c r="Q4224" s="11"/>
    </row>
    <row r="4225" spans="1:17" ht="12.75" x14ac:dyDescent="0.2">
      <c r="A4225" s="5"/>
      <c r="P4225" s="11"/>
      <c r="Q4225" s="11"/>
    </row>
    <row r="4226" spans="1:17" ht="12.75" x14ac:dyDescent="0.2">
      <c r="A4226" s="5"/>
      <c r="P4226" s="11"/>
      <c r="Q4226" s="11"/>
    </row>
    <row r="4227" spans="1:17" ht="12.75" x14ac:dyDescent="0.2">
      <c r="A4227" s="5"/>
      <c r="P4227" s="11"/>
      <c r="Q4227" s="11"/>
    </row>
    <row r="4228" spans="1:17" ht="12.75" x14ac:dyDescent="0.2">
      <c r="A4228" s="5"/>
      <c r="P4228" s="11"/>
      <c r="Q4228" s="11"/>
    </row>
    <row r="4229" spans="1:17" ht="12.75" x14ac:dyDescent="0.2">
      <c r="A4229" s="5"/>
      <c r="P4229" s="11"/>
      <c r="Q4229" s="11"/>
    </row>
    <row r="4230" spans="1:17" ht="12.75" x14ac:dyDescent="0.2">
      <c r="A4230" s="5"/>
      <c r="P4230" s="11"/>
      <c r="Q4230" s="11"/>
    </row>
    <row r="4231" spans="1:17" ht="12.75" x14ac:dyDescent="0.2">
      <c r="A4231" s="5"/>
      <c r="P4231" s="11"/>
      <c r="Q4231" s="11"/>
    </row>
    <row r="4232" spans="1:17" ht="12.75" x14ac:dyDescent="0.2">
      <c r="A4232" s="5"/>
      <c r="P4232" s="11"/>
      <c r="Q4232" s="11"/>
    </row>
    <row r="4233" spans="1:17" ht="12.75" x14ac:dyDescent="0.2">
      <c r="A4233" s="5"/>
      <c r="P4233" s="11"/>
      <c r="Q4233" s="11"/>
    </row>
    <row r="4234" spans="1:17" ht="12.75" x14ac:dyDescent="0.2">
      <c r="A4234" s="5"/>
      <c r="P4234" s="11"/>
      <c r="Q4234" s="11"/>
    </row>
    <row r="4235" spans="1:17" ht="12.75" x14ac:dyDescent="0.2">
      <c r="A4235" s="5"/>
      <c r="P4235" s="11"/>
      <c r="Q4235" s="11"/>
    </row>
    <row r="4236" spans="1:17" ht="12.75" x14ac:dyDescent="0.2">
      <c r="A4236" s="5"/>
      <c r="P4236" s="11"/>
      <c r="Q4236" s="11"/>
    </row>
    <row r="4237" spans="1:17" ht="12.75" x14ac:dyDescent="0.2">
      <c r="A4237" s="5"/>
      <c r="P4237" s="11"/>
      <c r="Q4237" s="11"/>
    </row>
    <row r="4238" spans="1:17" ht="12.75" x14ac:dyDescent="0.2">
      <c r="A4238" s="5"/>
      <c r="P4238" s="11"/>
      <c r="Q4238" s="11"/>
    </row>
    <row r="4239" spans="1:17" ht="12.75" x14ac:dyDescent="0.2">
      <c r="A4239" s="5"/>
      <c r="P4239" s="11"/>
      <c r="Q4239" s="11"/>
    </row>
    <row r="4240" spans="1:17" ht="12.75" x14ac:dyDescent="0.2">
      <c r="A4240" s="5"/>
      <c r="P4240" s="11"/>
      <c r="Q4240" s="11"/>
    </row>
    <row r="4241" spans="1:17" ht="12.75" x14ac:dyDescent="0.2">
      <c r="A4241" s="5"/>
      <c r="P4241" s="11"/>
      <c r="Q4241" s="11"/>
    </row>
    <row r="4242" spans="1:17" ht="12.75" x14ac:dyDescent="0.2">
      <c r="A4242" s="5"/>
      <c r="P4242" s="11"/>
      <c r="Q4242" s="11"/>
    </row>
    <row r="4243" spans="1:17" ht="12.75" x14ac:dyDescent="0.2">
      <c r="A4243" s="5"/>
      <c r="P4243" s="11"/>
      <c r="Q4243" s="11"/>
    </row>
    <row r="4244" spans="1:17" ht="12.75" x14ac:dyDescent="0.2">
      <c r="A4244" s="5"/>
      <c r="P4244" s="11"/>
      <c r="Q4244" s="11"/>
    </row>
    <row r="4245" spans="1:17" ht="12.75" x14ac:dyDescent="0.2">
      <c r="A4245" s="5"/>
      <c r="P4245" s="11"/>
      <c r="Q4245" s="11"/>
    </row>
    <row r="4246" spans="1:17" ht="12.75" x14ac:dyDescent="0.2">
      <c r="A4246" s="5"/>
      <c r="P4246" s="11"/>
      <c r="Q4246" s="11"/>
    </row>
    <row r="4247" spans="1:17" ht="12.75" x14ac:dyDescent="0.2">
      <c r="A4247" s="5"/>
      <c r="P4247" s="11"/>
      <c r="Q4247" s="11"/>
    </row>
    <row r="4248" spans="1:17" ht="12.75" x14ac:dyDescent="0.2">
      <c r="A4248" s="5"/>
      <c r="P4248" s="11"/>
      <c r="Q4248" s="11"/>
    </row>
    <row r="4249" spans="1:17" ht="12.75" x14ac:dyDescent="0.2">
      <c r="A4249" s="5"/>
      <c r="P4249" s="11"/>
      <c r="Q4249" s="11"/>
    </row>
    <row r="4250" spans="1:17" ht="12.75" x14ac:dyDescent="0.2">
      <c r="A4250" s="5"/>
      <c r="P4250" s="11"/>
      <c r="Q4250" s="11"/>
    </row>
    <row r="4251" spans="1:17" ht="12.75" x14ac:dyDescent="0.2">
      <c r="A4251" s="5"/>
      <c r="P4251" s="11"/>
      <c r="Q4251" s="11"/>
    </row>
    <row r="4252" spans="1:17" ht="12.75" x14ac:dyDescent="0.2">
      <c r="A4252" s="5"/>
      <c r="P4252" s="11"/>
      <c r="Q4252" s="11"/>
    </row>
    <row r="4253" spans="1:17" ht="12.75" x14ac:dyDescent="0.2">
      <c r="A4253" s="5"/>
      <c r="P4253" s="11"/>
      <c r="Q4253" s="11"/>
    </row>
    <row r="4254" spans="1:17" ht="12.75" x14ac:dyDescent="0.2">
      <c r="A4254" s="5"/>
      <c r="P4254" s="11"/>
      <c r="Q4254" s="11"/>
    </row>
    <row r="4255" spans="1:17" ht="12.75" x14ac:dyDescent="0.2">
      <c r="A4255" s="5"/>
      <c r="P4255" s="11"/>
      <c r="Q4255" s="11"/>
    </row>
    <row r="4256" spans="1:17" ht="12.75" x14ac:dyDescent="0.2">
      <c r="A4256" s="5"/>
      <c r="P4256" s="11"/>
      <c r="Q4256" s="11"/>
    </row>
    <row r="4257" spans="1:17" ht="12.75" x14ac:dyDescent="0.2">
      <c r="A4257" s="5"/>
      <c r="P4257" s="11"/>
      <c r="Q4257" s="11"/>
    </row>
    <row r="4258" spans="1:17" ht="12.75" x14ac:dyDescent="0.2">
      <c r="A4258" s="5"/>
      <c r="P4258" s="11"/>
      <c r="Q4258" s="11"/>
    </row>
    <row r="4259" spans="1:17" ht="12.75" x14ac:dyDescent="0.2">
      <c r="A4259" s="5"/>
      <c r="P4259" s="11"/>
      <c r="Q4259" s="11"/>
    </row>
    <row r="4260" spans="1:17" ht="12.75" x14ac:dyDescent="0.2">
      <c r="A4260" s="5"/>
      <c r="P4260" s="11"/>
      <c r="Q4260" s="11"/>
    </row>
    <row r="4261" spans="1:17" ht="12.75" x14ac:dyDescent="0.2">
      <c r="A4261" s="5"/>
      <c r="P4261" s="11"/>
      <c r="Q4261" s="11"/>
    </row>
    <row r="4262" spans="1:17" ht="12.75" x14ac:dyDescent="0.2">
      <c r="A4262" s="5"/>
      <c r="P4262" s="11"/>
      <c r="Q4262" s="11"/>
    </row>
    <row r="4263" spans="1:17" ht="12.75" x14ac:dyDescent="0.2">
      <c r="A4263" s="5"/>
      <c r="P4263" s="11"/>
      <c r="Q4263" s="11"/>
    </row>
    <row r="4264" spans="1:17" ht="12.75" x14ac:dyDescent="0.2">
      <c r="A4264" s="5"/>
      <c r="P4264" s="11"/>
      <c r="Q4264" s="11"/>
    </row>
    <row r="4265" spans="1:17" ht="12.75" x14ac:dyDescent="0.2">
      <c r="A4265" s="5"/>
      <c r="P4265" s="11"/>
      <c r="Q4265" s="11"/>
    </row>
    <row r="4266" spans="1:17" ht="12.75" x14ac:dyDescent="0.2">
      <c r="A4266" s="5"/>
      <c r="P4266" s="11"/>
      <c r="Q4266" s="11"/>
    </row>
    <row r="4267" spans="1:17" ht="12.75" x14ac:dyDescent="0.2">
      <c r="A4267" s="5"/>
      <c r="P4267" s="11"/>
      <c r="Q4267" s="11"/>
    </row>
    <row r="4268" spans="1:17" ht="12.75" x14ac:dyDescent="0.2">
      <c r="A4268" s="5"/>
      <c r="P4268" s="11"/>
      <c r="Q4268" s="11"/>
    </row>
    <row r="4269" spans="1:17" ht="12.75" x14ac:dyDescent="0.2">
      <c r="A4269" s="5"/>
      <c r="P4269" s="11"/>
      <c r="Q4269" s="11"/>
    </row>
    <row r="4270" spans="1:17" ht="12.75" x14ac:dyDescent="0.2">
      <c r="A4270" s="5"/>
      <c r="P4270" s="11"/>
      <c r="Q4270" s="11"/>
    </row>
    <row r="4271" spans="1:17" ht="12.75" x14ac:dyDescent="0.2">
      <c r="A4271" s="5"/>
      <c r="P4271" s="11"/>
      <c r="Q4271" s="11"/>
    </row>
    <row r="4272" spans="1:17" ht="12.75" x14ac:dyDescent="0.2">
      <c r="A4272" s="5"/>
      <c r="P4272" s="11"/>
      <c r="Q4272" s="11"/>
    </row>
    <row r="4273" spans="1:17" ht="12.75" x14ac:dyDescent="0.2">
      <c r="A4273" s="5"/>
      <c r="P4273" s="11"/>
      <c r="Q4273" s="11"/>
    </row>
    <row r="4274" spans="1:17" ht="12.75" x14ac:dyDescent="0.2">
      <c r="A4274" s="5"/>
      <c r="P4274" s="11"/>
      <c r="Q4274" s="11"/>
    </row>
    <row r="4275" spans="1:17" ht="12.75" x14ac:dyDescent="0.2">
      <c r="A4275" s="5"/>
      <c r="P4275" s="11"/>
      <c r="Q4275" s="11"/>
    </row>
    <row r="4276" spans="1:17" ht="12.75" x14ac:dyDescent="0.2">
      <c r="A4276" s="5"/>
      <c r="P4276" s="11"/>
      <c r="Q4276" s="11"/>
    </row>
    <row r="4277" spans="1:17" ht="12.75" x14ac:dyDescent="0.2">
      <c r="A4277" s="5"/>
      <c r="P4277" s="11"/>
      <c r="Q4277" s="11"/>
    </row>
    <row r="4278" spans="1:17" ht="12.75" x14ac:dyDescent="0.2">
      <c r="A4278" s="5"/>
      <c r="P4278" s="11"/>
      <c r="Q4278" s="11"/>
    </row>
    <row r="4279" spans="1:17" ht="12.75" x14ac:dyDescent="0.2">
      <c r="A4279" s="5"/>
      <c r="P4279" s="11"/>
      <c r="Q4279" s="11"/>
    </row>
    <row r="4280" spans="1:17" ht="12.75" x14ac:dyDescent="0.2">
      <c r="A4280" s="5"/>
      <c r="P4280" s="11"/>
      <c r="Q4280" s="11"/>
    </row>
    <row r="4281" spans="1:17" ht="12.75" x14ac:dyDescent="0.2">
      <c r="A4281" s="5"/>
      <c r="P4281" s="11"/>
      <c r="Q4281" s="11"/>
    </row>
    <row r="4282" spans="1:17" ht="12.75" x14ac:dyDescent="0.2">
      <c r="A4282" s="5"/>
      <c r="P4282" s="11"/>
      <c r="Q4282" s="11"/>
    </row>
    <row r="4283" spans="1:17" ht="12.75" x14ac:dyDescent="0.2">
      <c r="A4283" s="5"/>
      <c r="P4283" s="11"/>
      <c r="Q4283" s="11"/>
    </row>
    <row r="4284" spans="1:17" ht="12.75" x14ac:dyDescent="0.2">
      <c r="A4284" s="5"/>
      <c r="P4284" s="11"/>
      <c r="Q4284" s="11"/>
    </row>
    <row r="4285" spans="1:17" ht="12.75" x14ac:dyDescent="0.2">
      <c r="A4285" s="5"/>
      <c r="P4285" s="11"/>
      <c r="Q4285" s="11"/>
    </row>
    <row r="4286" spans="1:17" ht="12.75" x14ac:dyDescent="0.2">
      <c r="A4286" s="5"/>
      <c r="P4286" s="11"/>
      <c r="Q4286" s="11"/>
    </row>
    <row r="4287" spans="1:17" ht="12.75" x14ac:dyDescent="0.2">
      <c r="A4287" s="5"/>
      <c r="P4287" s="11"/>
      <c r="Q4287" s="11"/>
    </row>
    <row r="4288" spans="1:17" ht="12.75" x14ac:dyDescent="0.2">
      <c r="A4288" s="5"/>
      <c r="P4288" s="11"/>
      <c r="Q4288" s="11"/>
    </row>
    <row r="4289" spans="1:17" ht="12.75" x14ac:dyDescent="0.2">
      <c r="A4289" s="5"/>
      <c r="P4289" s="11"/>
      <c r="Q4289" s="11"/>
    </row>
    <row r="4290" spans="1:17" ht="12.75" x14ac:dyDescent="0.2">
      <c r="A4290" s="5"/>
      <c r="P4290" s="11"/>
      <c r="Q4290" s="11"/>
    </row>
    <row r="4291" spans="1:17" ht="12.75" x14ac:dyDescent="0.2">
      <c r="A4291" s="5"/>
      <c r="P4291" s="11"/>
      <c r="Q4291" s="11"/>
    </row>
    <row r="4292" spans="1:17" ht="12.75" x14ac:dyDescent="0.2">
      <c r="A4292" s="5"/>
      <c r="P4292" s="11"/>
      <c r="Q4292" s="11"/>
    </row>
    <row r="4293" spans="1:17" ht="12.75" x14ac:dyDescent="0.2">
      <c r="A4293" s="5"/>
      <c r="P4293" s="11"/>
      <c r="Q4293" s="11"/>
    </row>
    <row r="4294" spans="1:17" ht="12.75" x14ac:dyDescent="0.2">
      <c r="A4294" s="5"/>
      <c r="P4294" s="11"/>
      <c r="Q4294" s="11"/>
    </row>
    <row r="4295" spans="1:17" ht="12.75" x14ac:dyDescent="0.2">
      <c r="A4295" s="5"/>
      <c r="P4295" s="11"/>
      <c r="Q4295" s="11"/>
    </row>
    <row r="4296" spans="1:17" ht="12.75" x14ac:dyDescent="0.2">
      <c r="A4296" s="5"/>
      <c r="P4296" s="11"/>
      <c r="Q4296" s="11"/>
    </row>
    <row r="4297" spans="1:17" ht="12.75" x14ac:dyDescent="0.2">
      <c r="A4297" s="5"/>
      <c r="P4297" s="11"/>
      <c r="Q4297" s="11"/>
    </row>
    <row r="4298" spans="1:17" ht="12.75" x14ac:dyDescent="0.2">
      <c r="A4298" s="5"/>
      <c r="P4298" s="11"/>
      <c r="Q4298" s="11"/>
    </row>
    <row r="4299" spans="1:17" ht="12.75" x14ac:dyDescent="0.2">
      <c r="A4299" s="5"/>
      <c r="P4299" s="11"/>
      <c r="Q4299" s="11"/>
    </row>
    <row r="4300" spans="1:17" ht="12.75" x14ac:dyDescent="0.2">
      <c r="A4300" s="5"/>
      <c r="P4300" s="11"/>
      <c r="Q4300" s="11"/>
    </row>
    <row r="4301" spans="1:17" ht="12.75" x14ac:dyDescent="0.2">
      <c r="A4301" s="5"/>
      <c r="P4301" s="11"/>
      <c r="Q4301" s="11"/>
    </row>
    <row r="4302" spans="1:17" ht="12.75" x14ac:dyDescent="0.2">
      <c r="A4302" s="5"/>
      <c r="P4302" s="11"/>
      <c r="Q4302" s="11"/>
    </row>
    <row r="4303" spans="1:17" ht="12.75" x14ac:dyDescent="0.2">
      <c r="A4303" s="5"/>
      <c r="P4303" s="11"/>
      <c r="Q4303" s="11"/>
    </row>
    <row r="4304" spans="1:17" ht="12.75" x14ac:dyDescent="0.2">
      <c r="A4304" s="5"/>
      <c r="P4304" s="11"/>
      <c r="Q4304" s="11"/>
    </row>
    <row r="4305" spans="1:17" ht="12.75" x14ac:dyDescent="0.2">
      <c r="A4305" s="5"/>
      <c r="P4305" s="11"/>
      <c r="Q4305" s="11"/>
    </row>
    <row r="4306" spans="1:17" ht="12.75" x14ac:dyDescent="0.2">
      <c r="A4306" s="5"/>
      <c r="P4306" s="11"/>
      <c r="Q4306" s="11"/>
    </row>
    <row r="4307" spans="1:17" ht="12.75" x14ac:dyDescent="0.2">
      <c r="A4307" s="5"/>
      <c r="P4307" s="11"/>
      <c r="Q4307" s="11"/>
    </row>
    <row r="4308" spans="1:17" ht="12.75" x14ac:dyDescent="0.2">
      <c r="A4308" s="5"/>
      <c r="P4308" s="11"/>
      <c r="Q4308" s="11"/>
    </row>
    <row r="4309" spans="1:17" ht="12.75" x14ac:dyDescent="0.2">
      <c r="A4309" s="5"/>
      <c r="P4309" s="11"/>
      <c r="Q4309" s="11"/>
    </row>
    <row r="4310" spans="1:17" ht="12.75" x14ac:dyDescent="0.2">
      <c r="A4310" s="5"/>
      <c r="P4310" s="11"/>
      <c r="Q4310" s="11"/>
    </row>
    <row r="4311" spans="1:17" ht="12.75" x14ac:dyDescent="0.2">
      <c r="A4311" s="5"/>
      <c r="P4311" s="11"/>
      <c r="Q4311" s="11"/>
    </row>
    <row r="4312" spans="1:17" ht="12.75" x14ac:dyDescent="0.2">
      <c r="A4312" s="5"/>
      <c r="P4312" s="11"/>
      <c r="Q4312" s="11"/>
    </row>
    <row r="4313" spans="1:17" ht="12.75" x14ac:dyDescent="0.2">
      <c r="A4313" s="5"/>
      <c r="P4313" s="11"/>
      <c r="Q4313" s="11"/>
    </row>
    <row r="4314" spans="1:17" ht="12.75" x14ac:dyDescent="0.2">
      <c r="A4314" s="5"/>
      <c r="P4314" s="11"/>
      <c r="Q4314" s="11"/>
    </row>
    <row r="4315" spans="1:17" ht="12.75" x14ac:dyDescent="0.2">
      <c r="A4315" s="5"/>
      <c r="P4315" s="11"/>
      <c r="Q4315" s="11"/>
    </row>
    <row r="4316" spans="1:17" ht="12.75" x14ac:dyDescent="0.2">
      <c r="A4316" s="5"/>
      <c r="P4316" s="11"/>
      <c r="Q4316" s="11"/>
    </row>
    <row r="4317" spans="1:17" ht="12.75" x14ac:dyDescent="0.2">
      <c r="A4317" s="5"/>
      <c r="P4317" s="11"/>
      <c r="Q4317" s="11"/>
    </row>
    <row r="4318" spans="1:17" ht="12.75" x14ac:dyDescent="0.2">
      <c r="A4318" s="5"/>
      <c r="P4318" s="11"/>
      <c r="Q4318" s="11"/>
    </row>
    <row r="4319" spans="1:17" ht="12.75" x14ac:dyDescent="0.2">
      <c r="A4319" s="5"/>
      <c r="P4319" s="11"/>
      <c r="Q4319" s="11"/>
    </row>
    <row r="4320" spans="1:17" ht="12.75" x14ac:dyDescent="0.2">
      <c r="A4320" s="5"/>
      <c r="P4320" s="11"/>
      <c r="Q4320" s="11"/>
    </row>
    <row r="4321" spans="1:17" ht="12.75" x14ac:dyDescent="0.2">
      <c r="A4321" s="5"/>
      <c r="P4321" s="11"/>
      <c r="Q4321" s="11"/>
    </row>
    <row r="4322" spans="1:17" ht="12.75" x14ac:dyDescent="0.2">
      <c r="A4322" s="5"/>
      <c r="P4322" s="11"/>
      <c r="Q4322" s="11"/>
    </row>
    <row r="4323" spans="1:17" ht="12.75" x14ac:dyDescent="0.2">
      <c r="A4323" s="5"/>
      <c r="P4323" s="11"/>
      <c r="Q4323" s="11"/>
    </row>
    <row r="4324" spans="1:17" ht="12.75" x14ac:dyDescent="0.2">
      <c r="A4324" s="5"/>
      <c r="P4324" s="11"/>
      <c r="Q4324" s="11"/>
    </row>
    <row r="4325" spans="1:17" ht="12.75" x14ac:dyDescent="0.2">
      <c r="A4325" s="5"/>
      <c r="P4325" s="11"/>
      <c r="Q4325" s="11"/>
    </row>
    <row r="4326" spans="1:17" ht="12.75" x14ac:dyDescent="0.2">
      <c r="A4326" s="5"/>
      <c r="P4326" s="11"/>
      <c r="Q4326" s="11"/>
    </row>
    <row r="4327" spans="1:17" ht="12.75" x14ac:dyDescent="0.2">
      <c r="A4327" s="5"/>
      <c r="P4327" s="11"/>
      <c r="Q4327" s="11"/>
    </row>
    <row r="4328" spans="1:17" ht="12.75" x14ac:dyDescent="0.2">
      <c r="A4328" s="5"/>
      <c r="P4328" s="11"/>
      <c r="Q4328" s="11"/>
    </row>
    <row r="4329" spans="1:17" ht="12.75" x14ac:dyDescent="0.2">
      <c r="A4329" s="5"/>
      <c r="P4329" s="11"/>
      <c r="Q4329" s="11"/>
    </row>
    <row r="4330" spans="1:17" ht="12.75" x14ac:dyDescent="0.2">
      <c r="A4330" s="5"/>
      <c r="P4330" s="11"/>
      <c r="Q4330" s="11"/>
    </row>
    <row r="4331" spans="1:17" ht="12.75" x14ac:dyDescent="0.2">
      <c r="A4331" s="5"/>
      <c r="P4331" s="11"/>
      <c r="Q4331" s="11"/>
    </row>
    <row r="4332" spans="1:17" ht="12.75" x14ac:dyDescent="0.2">
      <c r="A4332" s="5"/>
      <c r="P4332" s="11"/>
      <c r="Q4332" s="11"/>
    </row>
    <row r="4333" spans="1:17" ht="12.75" x14ac:dyDescent="0.2">
      <c r="A4333" s="5"/>
      <c r="P4333" s="11"/>
      <c r="Q4333" s="11"/>
    </row>
    <row r="4334" spans="1:17" ht="12.75" x14ac:dyDescent="0.2">
      <c r="A4334" s="5"/>
      <c r="P4334" s="11"/>
      <c r="Q4334" s="11"/>
    </row>
    <row r="4335" spans="1:17" ht="12.75" x14ac:dyDescent="0.2">
      <c r="A4335" s="5"/>
      <c r="P4335" s="11"/>
      <c r="Q4335" s="11"/>
    </row>
    <row r="4336" spans="1:17" ht="12.75" x14ac:dyDescent="0.2">
      <c r="A4336" s="5"/>
      <c r="P4336" s="11"/>
      <c r="Q4336" s="11"/>
    </row>
    <row r="4337" spans="1:17" ht="12.75" x14ac:dyDescent="0.2">
      <c r="A4337" s="5"/>
      <c r="P4337" s="11"/>
      <c r="Q4337" s="11"/>
    </row>
    <row r="4338" spans="1:17" ht="12.75" x14ac:dyDescent="0.2">
      <c r="A4338" s="5"/>
      <c r="P4338" s="11"/>
      <c r="Q4338" s="11"/>
    </row>
    <row r="4339" spans="1:17" ht="12.75" x14ac:dyDescent="0.2">
      <c r="A4339" s="5"/>
      <c r="P4339" s="11"/>
      <c r="Q4339" s="11"/>
    </row>
    <row r="4340" spans="1:17" ht="12.75" x14ac:dyDescent="0.2">
      <c r="A4340" s="5"/>
      <c r="P4340" s="11"/>
      <c r="Q4340" s="11"/>
    </row>
    <row r="4341" spans="1:17" ht="12.75" x14ac:dyDescent="0.2">
      <c r="A4341" s="5"/>
      <c r="P4341" s="11"/>
      <c r="Q4341" s="11"/>
    </row>
    <row r="4342" spans="1:17" ht="12.75" x14ac:dyDescent="0.2">
      <c r="A4342" s="5"/>
      <c r="P4342" s="11"/>
      <c r="Q4342" s="11"/>
    </row>
    <row r="4343" spans="1:17" ht="12.75" x14ac:dyDescent="0.2">
      <c r="A4343" s="5"/>
      <c r="P4343" s="11"/>
      <c r="Q4343" s="11"/>
    </row>
    <row r="4344" spans="1:17" ht="12.75" x14ac:dyDescent="0.2">
      <c r="A4344" s="5"/>
      <c r="P4344" s="11"/>
      <c r="Q4344" s="11"/>
    </row>
    <row r="4345" spans="1:17" ht="12.75" x14ac:dyDescent="0.2">
      <c r="A4345" s="5"/>
      <c r="P4345" s="11"/>
      <c r="Q4345" s="11"/>
    </row>
    <row r="4346" spans="1:17" ht="12.75" x14ac:dyDescent="0.2">
      <c r="A4346" s="5"/>
      <c r="P4346" s="11"/>
      <c r="Q4346" s="11"/>
    </row>
    <row r="4347" spans="1:17" ht="12.75" x14ac:dyDescent="0.2">
      <c r="A4347" s="5"/>
      <c r="P4347" s="11"/>
      <c r="Q4347" s="11"/>
    </row>
    <row r="4348" spans="1:17" ht="12.75" x14ac:dyDescent="0.2">
      <c r="A4348" s="5"/>
      <c r="P4348" s="11"/>
      <c r="Q4348" s="11"/>
    </row>
    <row r="4349" spans="1:17" ht="12.75" x14ac:dyDescent="0.2">
      <c r="A4349" s="5"/>
      <c r="P4349" s="11"/>
      <c r="Q4349" s="11"/>
    </row>
    <row r="4350" spans="1:17" ht="12.75" x14ac:dyDescent="0.2">
      <c r="A4350" s="5"/>
      <c r="P4350" s="11"/>
      <c r="Q4350" s="11"/>
    </row>
    <row r="4351" spans="1:17" ht="12.75" x14ac:dyDescent="0.2">
      <c r="A4351" s="5"/>
      <c r="P4351" s="11"/>
      <c r="Q4351" s="11"/>
    </row>
    <row r="4352" spans="1:17" ht="12.75" x14ac:dyDescent="0.2">
      <c r="A4352" s="5"/>
      <c r="P4352" s="11"/>
      <c r="Q4352" s="11"/>
    </row>
    <row r="4353" spans="1:17" ht="12.75" x14ac:dyDescent="0.2">
      <c r="A4353" s="5"/>
      <c r="P4353" s="11"/>
      <c r="Q4353" s="11"/>
    </row>
    <row r="4354" spans="1:17" ht="12.75" x14ac:dyDescent="0.2">
      <c r="A4354" s="5"/>
      <c r="P4354" s="11"/>
      <c r="Q4354" s="11"/>
    </row>
    <row r="4355" spans="1:17" ht="12.75" x14ac:dyDescent="0.2">
      <c r="A4355" s="5"/>
      <c r="P4355" s="11"/>
      <c r="Q4355" s="11"/>
    </row>
    <row r="4356" spans="1:17" ht="12.75" x14ac:dyDescent="0.2">
      <c r="A4356" s="5"/>
      <c r="P4356" s="11"/>
      <c r="Q4356" s="11"/>
    </row>
    <row r="4357" spans="1:17" ht="12.75" x14ac:dyDescent="0.2">
      <c r="A4357" s="5"/>
      <c r="P4357" s="11"/>
      <c r="Q4357" s="11"/>
    </row>
    <row r="4358" spans="1:17" ht="12.75" x14ac:dyDescent="0.2">
      <c r="A4358" s="5"/>
      <c r="P4358" s="11"/>
      <c r="Q4358" s="11"/>
    </row>
    <row r="4359" spans="1:17" ht="12.75" x14ac:dyDescent="0.2">
      <c r="A4359" s="5"/>
      <c r="P4359" s="11"/>
      <c r="Q4359" s="11"/>
    </row>
    <row r="4360" spans="1:17" ht="12.75" x14ac:dyDescent="0.2">
      <c r="A4360" s="5"/>
      <c r="P4360" s="11"/>
      <c r="Q4360" s="11"/>
    </row>
    <row r="4361" spans="1:17" ht="12.75" x14ac:dyDescent="0.2">
      <c r="A4361" s="5"/>
      <c r="P4361" s="11"/>
      <c r="Q4361" s="11"/>
    </row>
    <row r="4362" spans="1:17" ht="12.75" x14ac:dyDescent="0.2">
      <c r="A4362" s="5"/>
      <c r="P4362" s="11"/>
      <c r="Q4362" s="11"/>
    </row>
    <row r="4363" spans="1:17" ht="12.75" x14ac:dyDescent="0.2">
      <c r="A4363" s="5"/>
      <c r="P4363" s="11"/>
      <c r="Q4363" s="11"/>
    </row>
    <row r="4364" spans="1:17" ht="12.75" x14ac:dyDescent="0.2">
      <c r="A4364" s="5"/>
      <c r="P4364" s="11"/>
      <c r="Q4364" s="11"/>
    </row>
    <row r="4365" spans="1:17" ht="12.75" x14ac:dyDescent="0.2">
      <c r="A4365" s="5"/>
      <c r="P4365" s="11"/>
      <c r="Q4365" s="11"/>
    </row>
    <row r="4366" spans="1:17" ht="12.75" x14ac:dyDescent="0.2">
      <c r="A4366" s="5"/>
      <c r="P4366" s="11"/>
      <c r="Q4366" s="11"/>
    </row>
    <row r="4367" spans="1:17" ht="12.75" x14ac:dyDescent="0.2">
      <c r="A4367" s="5"/>
      <c r="P4367" s="11"/>
      <c r="Q4367" s="11"/>
    </row>
    <row r="4368" spans="1:17" ht="12.75" x14ac:dyDescent="0.2">
      <c r="A4368" s="5"/>
      <c r="P4368" s="11"/>
      <c r="Q4368" s="11"/>
    </row>
    <row r="4369" spans="1:17" ht="12.75" x14ac:dyDescent="0.2">
      <c r="A4369" s="5"/>
      <c r="P4369" s="11"/>
      <c r="Q4369" s="11"/>
    </row>
    <row r="4370" spans="1:17" ht="12.75" x14ac:dyDescent="0.2">
      <c r="A4370" s="5"/>
      <c r="P4370" s="11"/>
      <c r="Q4370" s="11"/>
    </row>
    <row r="4371" spans="1:17" ht="12.75" x14ac:dyDescent="0.2">
      <c r="A4371" s="5"/>
      <c r="P4371" s="11"/>
      <c r="Q4371" s="11"/>
    </row>
    <row r="4372" spans="1:17" ht="12.75" x14ac:dyDescent="0.2">
      <c r="A4372" s="5"/>
      <c r="P4372" s="11"/>
      <c r="Q4372" s="11"/>
    </row>
    <row r="4373" spans="1:17" ht="12.75" x14ac:dyDescent="0.2">
      <c r="A4373" s="5"/>
      <c r="P4373" s="11"/>
      <c r="Q4373" s="11"/>
    </row>
    <row r="4374" spans="1:17" ht="12.75" x14ac:dyDescent="0.2">
      <c r="A4374" s="5"/>
      <c r="P4374" s="11"/>
      <c r="Q4374" s="11"/>
    </row>
    <row r="4375" spans="1:17" ht="12.75" x14ac:dyDescent="0.2">
      <c r="A4375" s="5"/>
      <c r="P4375" s="11"/>
      <c r="Q4375" s="11"/>
    </row>
    <row r="4376" spans="1:17" ht="12.75" x14ac:dyDescent="0.2">
      <c r="A4376" s="5"/>
      <c r="P4376" s="11"/>
      <c r="Q4376" s="11"/>
    </row>
    <row r="4377" spans="1:17" ht="12.75" x14ac:dyDescent="0.2">
      <c r="A4377" s="5"/>
      <c r="P4377" s="11"/>
      <c r="Q4377" s="11"/>
    </row>
    <row r="4378" spans="1:17" ht="12.75" x14ac:dyDescent="0.2">
      <c r="A4378" s="5"/>
      <c r="P4378" s="11"/>
      <c r="Q4378" s="11"/>
    </row>
    <row r="4379" spans="1:17" ht="12.75" x14ac:dyDescent="0.2">
      <c r="A4379" s="5"/>
      <c r="P4379" s="11"/>
      <c r="Q4379" s="11"/>
    </row>
    <row r="4380" spans="1:17" ht="12.75" x14ac:dyDescent="0.2">
      <c r="A4380" s="5"/>
      <c r="P4380" s="11"/>
      <c r="Q4380" s="11"/>
    </row>
    <row r="4381" spans="1:17" ht="12.75" x14ac:dyDescent="0.2">
      <c r="A4381" s="5"/>
      <c r="P4381" s="11"/>
      <c r="Q4381" s="11"/>
    </row>
    <row r="4382" spans="1:17" ht="12.75" x14ac:dyDescent="0.2">
      <c r="A4382" s="5"/>
      <c r="P4382" s="11"/>
      <c r="Q4382" s="11"/>
    </row>
    <row r="4383" spans="1:17" ht="12.75" x14ac:dyDescent="0.2">
      <c r="A4383" s="5"/>
      <c r="P4383" s="11"/>
      <c r="Q4383" s="11"/>
    </row>
    <row r="4384" spans="1:17" ht="12.75" x14ac:dyDescent="0.2">
      <c r="A4384" s="5"/>
      <c r="P4384" s="11"/>
      <c r="Q4384" s="11"/>
    </row>
    <row r="4385" spans="1:17" ht="12.75" x14ac:dyDescent="0.2">
      <c r="A4385" s="5"/>
      <c r="P4385" s="11"/>
      <c r="Q4385" s="11"/>
    </row>
    <row r="4386" spans="1:17" ht="12.75" x14ac:dyDescent="0.2">
      <c r="A4386" s="5"/>
      <c r="P4386" s="11"/>
      <c r="Q4386" s="11"/>
    </row>
    <row r="4387" spans="1:17" ht="12.75" x14ac:dyDescent="0.2">
      <c r="A4387" s="5"/>
      <c r="P4387" s="11"/>
      <c r="Q4387" s="11"/>
    </row>
    <row r="4388" spans="1:17" ht="12.75" x14ac:dyDescent="0.2">
      <c r="A4388" s="5"/>
      <c r="P4388" s="11"/>
      <c r="Q4388" s="11"/>
    </row>
    <row r="4389" spans="1:17" ht="12.75" x14ac:dyDescent="0.2">
      <c r="A4389" s="5"/>
      <c r="P4389" s="11"/>
      <c r="Q4389" s="11"/>
    </row>
    <row r="4390" spans="1:17" ht="12.75" x14ac:dyDescent="0.2">
      <c r="A4390" s="5"/>
      <c r="P4390" s="11"/>
      <c r="Q4390" s="11"/>
    </row>
    <row r="4391" spans="1:17" ht="12.75" x14ac:dyDescent="0.2">
      <c r="A4391" s="5"/>
      <c r="P4391" s="11"/>
      <c r="Q4391" s="11"/>
    </row>
    <row r="4392" spans="1:17" ht="12.75" x14ac:dyDescent="0.2">
      <c r="A4392" s="5"/>
      <c r="P4392" s="11"/>
      <c r="Q4392" s="11"/>
    </row>
    <row r="4393" spans="1:17" ht="12.75" x14ac:dyDescent="0.2">
      <c r="A4393" s="5"/>
      <c r="P4393" s="11"/>
      <c r="Q4393" s="11"/>
    </row>
    <row r="4394" spans="1:17" ht="12.75" x14ac:dyDescent="0.2">
      <c r="A4394" s="5"/>
      <c r="P4394" s="11"/>
      <c r="Q4394" s="11"/>
    </row>
    <row r="4395" spans="1:17" ht="12.75" x14ac:dyDescent="0.2">
      <c r="A4395" s="5"/>
      <c r="P4395" s="11"/>
      <c r="Q4395" s="11"/>
    </row>
    <row r="4396" spans="1:17" ht="12.75" x14ac:dyDescent="0.2">
      <c r="A4396" s="5"/>
      <c r="P4396" s="11"/>
      <c r="Q4396" s="11"/>
    </row>
    <row r="4397" spans="1:17" ht="12.75" x14ac:dyDescent="0.2">
      <c r="A4397" s="5"/>
      <c r="P4397" s="11"/>
      <c r="Q4397" s="11"/>
    </row>
    <row r="4398" spans="1:17" ht="12.75" x14ac:dyDescent="0.2">
      <c r="A4398" s="5"/>
      <c r="P4398" s="11"/>
      <c r="Q4398" s="11"/>
    </row>
    <row r="4399" spans="1:17" ht="12.75" x14ac:dyDescent="0.2">
      <c r="A4399" s="5"/>
      <c r="P4399" s="11"/>
      <c r="Q4399" s="11"/>
    </row>
    <row r="4400" spans="1:17" ht="12.75" x14ac:dyDescent="0.2">
      <c r="A4400" s="5"/>
      <c r="P4400" s="11"/>
      <c r="Q4400" s="11"/>
    </row>
    <row r="4401" spans="1:17" ht="12.75" x14ac:dyDescent="0.2">
      <c r="A4401" s="5"/>
      <c r="P4401" s="11"/>
      <c r="Q4401" s="11"/>
    </row>
    <row r="4402" spans="1:17" ht="12.75" x14ac:dyDescent="0.2">
      <c r="A4402" s="5"/>
      <c r="P4402" s="11"/>
      <c r="Q4402" s="11"/>
    </row>
    <row r="4403" spans="1:17" ht="12.75" x14ac:dyDescent="0.2">
      <c r="A4403" s="5"/>
      <c r="P4403" s="11"/>
      <c r="Q4403" s="11"/>
    </row>
    <row r="4404" spans="1:17" ht="12.75" x14ac:dyDescent="0.2">
      <c r="A4404" s="5"/>
      <c r="P4404" s="11"/>
      <c r="Q4404" s="11"/>
    </row>
    <row r="4405" spans="1:17" ht="12.75" x14ac:dyDescent="0.2">
      <c r="A4405" s="5"/>
      <c r="P4405" s="11"/>
      <c r="Q4405" s="11"/>
    </row>
    <row r="4406" spans="1:17" ht="12.75" x14ac:dyDescent="0.2">
      <c r="A4406" s="5"/>
      <c r="P4406" s="11"/>
      <c r="Q4406" s="11"/>
    </row>
    <row r="4407" spans="1:17" ht="12.75" x14ac:dyDescent="0.2">
      <c r="A4407" s="5"/>
      <c r="P4407" s="11"/>
      <c r="Q4407" s="11"/>
    </row>
    <row r="4408" spans="1:17" ht="12.75" x14ac:dyDescent="0.2">
      <c r="A4408" s="5"/>
      <c r="P4408" s="11"/>
      <c r="Q4408" s="11"/>
    </row>
    <row r="4409" spans="1:17" ht="12.75" x14ac:dyDescent="0.2">
      <c r="A4409" s="5"/>
      <c r="P4409" s="11"/>
      <c r="Q4409" s="11"/>
    </row>
    <row r="4410" spans="1:17" ht="12.75" x14ac:dyDescent="0.2">
      <c r="A4410" s="5"/>
      <c r="P4410" s="11"/>
      <c r="Q4410" s="11"/>
    </row>
    <row r="4411" spans="1:17" ht="12.75" x14ac:dyDescent="0.2">
      <c r="A4411" s="5"/>
      <c r="P4411" s="11"/>
      <c r="Q4411" s="11"/>
    </row>
    <row r="4412" spans="1:17" ht="12.75" x14ac:dyDescent="0.2">
      <c r="A4412" s="5"/>
      <c r="P4412" s="11"/>
      <c r="Q4412" s="11"/>
    </row>
    <row r="4413" spans="1:17" ht="12.75" x14ac:dyDescent="0.2">
      <c r="A4413" s="5"/>
      <c r="P4413" s="11"/>
      <c r="Q4413" s="11"/>
    </row>
    <row r="4414" spans="1:17" ht="12.75" x14ac:dyDescent="0.2">
      <c r="A4414" s="5"/>
      <c r="P4414" s="11"/>
      <c r="Q4414" s="11"/>
    </row>
    <row r="4415" spans="1:17" ht="12.75" x14ac:dyDescent="0.2">
      <c r="A4415" s="5"/>
      <c r="P4415" s="11"/>
      <c r="Q4415" s="11"/>
    </row>
    <row r="4416" spans="1:17" ht="12.75" x14ac:dyDescent="0.2">
      <c r="A4416" s="5"/>
      <c r="P4416" s="11"/>
      <c r="Q4416" s="11"/>
    </row>
    <row r="4417" spans="1:17" ht="12.75" x14ac:dyDescent="0.2">
      <c r="A4417" s="5"/>
      <c r="P4417" s="11"/>
      <c r="Q4417" s="11"/>
    </row>
    <row r="4418" spans="1:17" ht="12.75" x14ac:dyDescent="0.2">
      <c r="A4418" s="5"/>
      <c r="P4418" s="11"/>
      <c r="Q4418" s="11"/>
    </row>
    <row r="4419" spans="1:17" ht="12.75" x14ac:dyDescent="0.2">
      <c r="A4419" s="5"/>
      <c r="P4419" s="11"/>
      <c r="Q4419" s="11"/>
    </row>
    <row r="4420" spans="1:17" ht="12.75" x14ac:dyDescent="0.2">
      <c r="A4420" s="5"/>
      <c r="P4420" s="11"/>
      <c r="Q4420" s="11"/>
    </row>
    <row r="4421" spans="1:17" ht="12.75" x14ac:dyDescent="0.2">
      <c r="A4421" s="5"/>
      <c r="P4421" s="11"/>
      <c r="Q4421" s="11"/>
    </row>
    <row r="4422" spans="1:17" ht="12.75" x14ac:dyDescent="0.2">
      <c r="A4422" s="5"/>
      <c r="P4422" s="11"/>
      <c r="Q4422" s="11"/>
    </row>
    <row r="4423" spans="1:17" ht="12.75" x14ac:dyDescent="0.2">
      <c r="A4423" s="5"/>
      <c r="P4423" s="11"/>
      <c r="Q4423" s="11"/>
    </row>
    <row r="4424" spans="1:17" ht="12.75" x14ac:dyDescent="0.2">
      <c r="A4424" s="5"/>
      <c r="P4424" s="11"/>
      <c r="Q4424" s="11"/>
    </row>
    <row r="4425" spans="1:17" ht="12.75" x14ac:dyDescent="0.2">
      <c r="A4425" s="5"/>
      <c r="P4425" s="11"/>
      <c r="Q4425" s="11"/>
    </row>
    <row r="4426" spans="1:17" ht="12.75" x14ac:dyDescent="0.2">
      <c r="A4426" s="5"/>
      <c r="P4426" s="11"/>
      <c r="Q4426" s="11"/>
    </row>
    <row r="4427" spans="1:17" ht="12.75" x14ac:dyDescent="0.2">
      <c r="A4427" s="5"/>
      <c r="P4427" s="11"/>
      <c r="Q4427" s="11"/>
    </row>
    <row r="4428" spans="1:17" ht="12.75" x14ac:dyDescent="0.2">
      <c r="A4428" s="5"/>
      <c r="P4428" s="11"/>
      <c r="Q4428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" workbookViewId="0">
      <selection activeCell="B25" sqref="B25"/>
    </sheetView>
  </sheetViews>
  <sheetFormatPr defaultColWidth="14.42578125" defaultRowHeight="15.75" customHeight="1" x14ac:dyDescent="0.2"/>
  <sheetData>
    <row r="1" spans="1:3" x14ac:dyDescent="0.2">
      <c r="A1" s="29" t="s">
        <v>28</v>
      </c>
      <c r="B1" s="27" t="s">
        <v>27</v>
      </c>
    </row>
    <row r="2" spans="1:3" x14ac:dyDescent="0.2">
      <c r="A2" s="4">
        <v>38533</v>
      </c>
      <c r="B2" s="3">
        <v>999.93</v>
      </c>
    </row>
    <row r="3" spans="1:3" x14ac:dyDescent="0.2">
      <c r="A3" s="4">
        <v>38564</v>
      </c>
      <c r="B3" s="3">
        <v>1001.6</v>
      </c>
      <c r="C3" s="25"/>
    </row>
    <row r="4" spans="1:3" x14ac:dyDescent="0.2">
      <c r="A4" s="4">
        <v>38595</v>
      </c>
      <c r="B4" s="3">
        <v>1120.3499999999999</v>
      </c>
      <c r="C4" s="25"/>
    </row>
    <row r="5" spans="1:3" x14ac:dyDescent="0.2">
      <c r="A5" s="4">
        <v>38625</v>
      </c>
      <c r="B5" s="3">
        <v>1266.04</v>
      </c>
      <c r="C5" s="25"/>
    </row>
    <row r="6" spans="1:3" x14ac:dyDescent="0.2">
      <c r="A6" s="4">
        <v>38656</v>
      </c>
      <c r="B6" s="3">
        <v>1199.18</v>
      </c>
      <c r="C6" s="25"/>
    </row>
    <row r="7" spans="1:3" x14ac:dyDescent="0.2">
      <c r="A7" s="4">
        <v>38686</v>
      </c>
      <c r="B7" s="3">
        <v>1313.91</v>
      </c>
      <c r="C7" s="25"/>
    </row>
    <row r="8" spans="1:3" x14ac:dyDescent="0.2">
      <c r="A8" s="4">
        <v>38717</v>
      </c>
      <c r="B8" s="3">
        <v>1362.2</v>
      </c>
      <c r="C8" s="25"/>
    </row>
    <row r="9" spans="1:3" x14ac:dyDescent="0.2">
      <c r="A9" s="4">
        <v>38748</v>
      </c>
      <c r="B9" s="3">
        <v>1373.67</v>
      </c>
      <c r="C9" s="25"/>
    </row>
    <row r="10" spans="1:3" x14ac:dyDescent="0.2">
      <c r="A10" s="4">
        <v>38776</v>
      </c>
      <c r="B10" s="3">
        <v>1480.27</v>
      </c>
      <c r="C10" s="25"/>
    </row>
    <row r="11" spans="1:3" x14ac:dyDescent="0.2">
      <c r="A11" s="4">
        <v>38807</v>
      </c>
      <c r="B11" s="3">
        <v>1417.41</v>
      </c>
      <c r="C11" s="25"/>
    </row>
    <row r="12" spans="1:3" x14ac:dyDescent="0.2">
      <c r="A12" s="4">
        <v>38837</v>
      </c>
      <c r="B12" s="3">
        <v>1483.87</v>
      </c>
      <c r="C12" s="25"/>
    </row>
    <row r="13" spans="1:3" x14ac:dyDescent="0.2">
      <c r="A13" s="4">
        <v>38868</v>
      </c>
      <c r="B13" s="3">
        <v>1354.59</v>
      </c>
      <c r="C13" s="25"/>
    </row>
    <row r="14" spans="1:3" x14ac:dyDescent="0.2">
      <c r="A14" s="4">
        <v>38898</v>
      </c>
      <c r="B14" s="3">
        <v>1303.54</v>
      </c>
      <c r="C14" s="25"/>
    </row>
    <row r="15" spans="1:3" x14ac:dyDescent="0.2">
      <c r="A15" s="4">
        <v>38929</v>
      </c>
      <c r="B15" s="3">
        <v>1391.42</v>
      </c>
      <c r="C15" s="25"/>
    </row>
    <row r="16" spans="1:3" x14ac:dyDescent="0.2">
      <c r="A16" s="4">
        <v>38960</v>
      </c>
      <c r="B16" s="3">
        <v>1442.37</v>
      </c>
      <c r="C16" s="25"/>
    </row>
    <row r="17" spans="1:3" x14ac:dyDescent="0.2">
      <c r="A17" s="4">
        <v>38990</v>
      </c>
      <c r="B17" s="3">
        <v>1284.98</v>
      </c>
      <c r="C17" s="25"/>
    </row>
    <row r="18" spans="1:3" x14ac:dyDescent="0.2">
      <c r="A18" s="4">
        <v>39021</v>
      </c>
      <c r="B18" s="3">
        <v>1383.17</v>
      </c>
      <c r="C18" s="25"/>
    </row>
    <row r="19" spans="1:3" x14ac:dyDescent="0.2">
      <c r="A19" s="4">
        <v>39051</v>
      </c>
      <c r="B19" s="3">
        <v>1511.41</v>
      </c>
      <c r="C19" s="25"/>
    </row>
    <row r="20" spans="1:3" x14ac:dyDescent="0.2">
      <c r="A20" s="4">
        <v>39080</v>
      </c>
      <c r="B20" s="3">
        <v>1557.8</v>
      </c>
      <c r="C20" s="25"/>
    </row>
    <row r="21" spans="1:3" x14ac:dyDescent="0.2">
      <c r="A21" s="4">
        <v>39113</v>
      </c>
      <c r="B21" s="3">
        <v>1561.99</v>
      </c>
      <c r="C21" s="25"/>
    </row>
    <row r="22" spans="1:3" x14ac:dyDescent="0.2">
      <c r="A22" s="4">
        <v>39141</v>
      </c>
      <c r="B22" s="3">
        <v>1521.64</v>
      </c>
      <c r="C22" s="25"/>
    </row>
    <row r="23" spans="1:3" x14ac:dyDescent="0.2">
      <c r="A23" s="4">
        <v>39171</v>
      </c>
      <c r="B23" s="3">
        <v>1591.42</v>
      </c>
      <c r="C23" s="25"/>
    </row>
    <row r="24" spans="1:3" x14ac:dyDescent="0.2">
      <c r="A24" s="4">
        <v>39200</v>
      </c>
      <c r="B24" s="3">
        <v>1553.92</v>
      </c>
      <c r="C24" s="25"/>
    </row>
    <row r="25" spans="1:3" x14ac:dyDescent="0.2">
      <c r="A25" s="4">
        <v>39233</v>
      </c>
      <c r="B25" s="3">
        <v>1435.43</v>
      </c>
      <c r="C25" s="25"/>
    </row>
    <row r="26" spans="1:3" x14ac:dyDescent="0.2">
      <c r="A26" s="4">
        <v>39262</v>
      </c>
      <c r="B26" s="3">
        <v>1536.17</v>
      </c>
      <c r="C26" s="25"/>
    </row>
    <row r="27" spans="1:3" x14ac:dyDescent="0.2">
      <c r="A27" s="4">
        <v>39294</v>
      </c>
      <c r="B27" s="3">
        <v>1604.29</v>
      </c>
      <c r="C27" s="25"/>
    </row>
    <row r="28" spans="1:3" x14ac:dyDescent="0.2">
      <c r="A28" s="4">
        <v>39325</v>
      </c>
      <c r="B28" s="3">
        <v>1505.71</v>
      </c>
      <c r="C28" s="25"/>
    </row>
    <row r="29" spans="1:3" x14ac:dyDescent="0.2">
      <c r="A29" s="4">
        <v>39353</v>
      </c>
      <c r="B29" s="3">
        <v>1617.11</v>
      </c>
      <c r="C29" s="25"/>
    </row>
    <row r="30" spans="1:3" x14ac:dyDescent="0.2">
      <c r="A30" s="4">
        <v>39386</v>
      </c>
      <c r="B30" s="3">
        <v>1772.44</v>
      </c>
      <c r="C30" s="25"/>
    </row>
    <row r="31" spans="1:3" x14ac:dyDescent="0.2">
      <c r="A31" s="4">
        <v>39416</v>
      </c>
      <c r="B31" s="3">
        <v>1759.95</v>
      </c>
      <c r="C31" s="25"/>
    </row>
    <row r="32" spans="1:3" x14ac:dyDescent="0.2">
      <c r="A32" s="4">
        <v>39445</v>
      </c>
      <c r="B32" s="3">
        <v>1800.23</v>
      </c>
      <c r="C32" s="25"/>
    </row>
    <row r="33" spans="1:3" x14ac:dyDescent="0.2">
      <c r="A33" s="4">
        <v>39478</v>
      </c>
      <c r="B33" s="3">
        <v>1585.1</v>
      </c>
      <c r="C33" s="25"/>
    </row>
    <row r="34" spans="1:3" x14ac:dyDescent="0.2">
      <c r="A34" s="4">
        <v>39507</v>
      </c>
      <c r="B34" s="3">
        <v>1764.72</v>
      </c>
      <c r="C34" s="25"/>
    </row>
    <row r="35" spans="1:3" x14ac:dyDescent="0.2">
      <c r="A35" s="4">
        <v>39538</v>
      </c>
      <c r="B35" s="3">
        <v>1732.77</v>
      </c>
      <c r="C35" s="25"/>
    </row>
    <row r="36" spans="1:3" x14ac:dyDescent="0.2">
      <c r="A36" s="4">
        <v>39568</v>
      </c>
      <c r="B36" s="3">
        <v>1788.91</v>
      </c>
      <c r="C36" s="25"/>
    </row>
    <row r="37" spans="1:3" x14ac:dyDescent="0.2">
      <c r="A37" s="4">
        <v>39598</v>
      </c>
      <c r="B37" s="3">
        <v>1939.91</v>
      </c>
      <c r="C37" s="25"/>
    </row>
    <row r="38" spans="1:3" x14ac:dyDescent="0.2">
      <c r="A38" s="4">
        <v>39629</v>
      </c>
      <c r="B38" s="3">
        <v>1874.87</v>
      </c>
      <c r="C38" s="25"/>
    </row>
    <row r="39" spans="1:3" x14ac:dyDescent="0.2">
      <c r="A39" s="4">
        <v>39660</v>
      </c>
      <c r="B39" s="3">
        <v>1581.82</v>
      </c>
      <c r="C39" s="25"/>
    </row>
    <row r="40" spans="1:3" x14ac:dyDescent="0.2">
      <c r="A40" s="4">
        <v>39689</v>
      </c>
      <c r="B40" s="3">
        <v>1404.44</v>
      </c>
      <c r="C40" s="25"/>
    </row>
    <row r="41" spans="1:3" x14ac:dyDescent="0.2">
      <c r="A41" s="4">
        <v>39721</v>
      </c>
      <c r="B41" s="3">
        <v>994.01</v>
      </c>
      <c r="C41" s="25"/>
    </row>
    <row r="42" spans="1:3" x14ac:dyDescent="0.2">
      <c r="A42" s="4">
        <v>39752</v>
      </c>
      <c r="B42" s="3">
        <v>625.16999999999996</v>
      </c>
      <c r="C42" s="25"/>
    </row>
    <row r="43" spans="1:3" x14ac:dyDescent="0.2">
      <c r="A43" s="4">
        <v>39780</v>
      </c>
      <c r="B43" s="3">
        <v>534.75</v>
      </c>
      <c r="C43" s="25"/>
    </row>
    <row r="44" spans="1:3" x14ac:dyDescent="0.2">
      <c r="A44" s="4">
        <v>39813</v>
      </c>
      <c r="B44" s="3">
        <v>548.16</v>
      </c>
      <c r="C44" s="25"/>
    </row>
    <row r="45" spans="1:3" x14ac:dyDescent="0.2">
      <c r="A45" s="4">
        <v>39843</v>
      </c>
      <c r="B45" s="3">
        <v>556.09</v>
      </c>
      <c r="C45" s="25"/>
    </row>
    <row r="46" spans="1:3" x14ac:dyDescent="0.2">
      <c r="A46" s="4">
        <v>39871</v>
      </c>
      <c r="B46" s="3">
        <v>632.53</v>
      </c>
      <c r="C46" s="25"/>
    </row>
    <row r="47" spans="1:3" x14ac:dyDescent="0.2">
      <c r="A47" s="4">
        <v>39903</v>
      </c>
      <c r="B47" s="3">
        <v>768.05</v>
      </c>
      <c r="C47" s="25"/>
    </row>
    <row r="48" spans="1:3" x14ac:dyDescent="0.2">
      <c r="A48" s="4">
        <v>39933</v>
      </c>
      <c r="B48" s="3">
        <v>1009.64</v>
      </c>
      <c r="C48" s="25"/>
    </row>
    <row r="49" spans="1:3" x14ac:dyDescent="0.2">
      <c r="A49" s="4">
        <v>39962</v>
      </c>
      <c r="B49" s="3">
        <v>1203.54</v>
      </c>
      <c r="C49" s="25"/>
    </row>
    <row r="50" spans="1:3" x14ac:dyDescent="0.2">
      <c r="A50" s="4">
        <v>39994</v>
      </c>
      <c r="B50" s="3">
        <v>1144.29</v>
      </c>
      <c r="C50" s="25"/>
    </row>
    <row r="51" spans="1:3" x14ac:dyDescent="0.2">
      <c r="A51" s="4">
        <v>40025</v>
      </c>
      <c r="B51" s="3">
        <v>1203.98</v>
      </c>
      <c r="C51" s="25"/>
    </row>
    <row r="52" spans="1:3" x14ac:dyDescent="0.2">
      <c r="A52" s="4">
        <v>40056</v>
      </c>
      <c r="B52" s="3">
        <v>1344.57</v>
      </c>
      <c r="C52" s="25"/>
    </row>
    <row r="53" spans="1:3" x14ac:dyDescent="0.2">
      <c r="A53" s="4">
        <v>40086</v>
      </c>
      <c r="B53" s="3">
        <v>1711.31</v>
      </c>
      <c r="C53" s="25"/>
    </row>
    <row r="54" spans="1:3" x14ac:dyDescent="0.2">
      <c r="A54" s="4">
        <v>40116</v>
      </c>
      <c r="B54" s="3">
        <v>1901.15</v>
      </c>
      <c r="C54" s="25"/>
    </row>
    <row r="55" spans="1:3" x14ac:dyDescent="0.2">
      <c r="A55" s="4">
        <v>40147</v>
      </c>
      <c r="B55" s="3">
        <v>1869.23</v>
      </c>
      <c r="C55" s="25"/>
    </row>
    <row r="56" spans="1:3" x14ac:dyDescent="0.2">
      <c r="A56" s="4">
        <v>40178</v>
      </c>
      <c r="B56" s="3">
        <v>1956.6</v>
      </c>
      <c r="C56" s="25"/>
    </row>
    <row r="57" spans="1:3" x14ac:dyDescent="0.2">
      <c r="A57" s="4">
        <v>40207</v>
      </c>
      <c r="B57" s="3">
        <v>2237.17</v>
      </c>
      <c r="C57" s="25"/>
    </row>
    <row r="58" spans="1:3" x14ac:dyDescent="0.2">
      <c r="A58" s="4">
        <v>40236</v>
      </c>
      <c r="B58" s="3">
        <v>2241.65</v>
      </c>
      <c r="C58" s="25"/>
    </row>
    <row r="59" spans="1:3" x14ac:dyDescent="0.2">
      <c r="A59" s="4">
        <v>40268</v>
      </c>
      <c r="B59" s="3">
        <v>2485.89</v>
      </c>
      <c r="C59" s="25"/>
    </row>
    <row r="60" spans="1:3" x14ac:dyDescent="0.2">
      <c r="A60" s="4">
        <v>40298</v>
      </c>
      <c r="B60" s="3">
        <v>2501.0500000000002</v>
      </c>
      <c r="C60" s="25"/>
    </row>
    <row r="61" spans="1:3" x14ac:dyDescent="0.2">
      <c r="A61" s="4">
        <v>40329</v>
      </c>
      <c r="B61" s="3">
        <v>2138.2399999999998</v>
      </c>
      <c r="C61" s="25"/>
    </row>
    <row r="62" spans="1:3" x14ac:dyDescent="0.2">
      <c r="A62" s="4">
        <v>40359</v>
      </c>
      <c r="B62" s="3">
        <v>2041.62</v>
      </c>
      <c r="C62" s="25"/>
    </row>
    <row r="63" spans="1:3" x14ac:dyDescent="0.2">
      <c r="A63" s="4">
        <v>40389</v>
      </c>
      <c r="B63" s="3">
        <v>2199.06</v>
      </c>
      <c r="C63" s="25"/>
    </row>
    <row r="64" spans="1:3" x14ac:dyDescent="0.2">
      <c r="A64" s="4">
        <v>40421</v>
      </c>
      <c r="B64" s="3">
        <v>2205.4699999999998</v>
      </c>
      <c r="C64" s="25"/>
    </row>
    <row r="65" spans="1:3" x14ac:dyDescent="0.2">
      <c r="A65" s="4">
        <v>40451</v>
      </c>
      <c r="B65" s="3">
        <v>2299.94</v>
      </c>
      <c r="C65" s="25"/>
    </row>
    <row r="66" spans="1:3" x14ac:dyDescent="0.2">
      <c r="A66" s="4">
        <v>40480</v>
      </c>
      <c r="B66" s="3">
        <v>2362.0300000000002</v>
      </c>
      <c r="C66" s="25"/>
    </row>
    <row r="67" spans="1:3" x14ac:dyDescent="0.2">
      <c r="A67" s="4">
        <v>40512</v>
      </c>
      <c r="B67" s="3">
        <v>2548.12</v>
      </c>
      <c r="C67" s="25"/>
    </row>
    <row r="68" spans="1:3" x14ac:dyDescent="0.2">
      <c r="A68" s="4">
        <v>40543</v>
      </c>
      <c r="B68" s="3">
        <v>2810.44</v>
      </c>
      <c r="C68" s="25"/>
    </row>
    <row r="69" spans="1:3" x14ac:dyDescent="0.2">
      <c r="A69" s="4">
        <v>40574</v>
      </c>
      <c r="B69" s="3">
        <v>3001.76</v>
      </c>
      <c r="C69" s="25"/>
    </row>
    <row r="70" spans="1:3" x14ac:dyDescent="0.2">
      <c r="A70" s="4">
        <v>40602</v>
      </c>
      <c r="B70" s="3">
        <v>3181.54</v>
      </c>
      <c r="C70" s="25"/>
    </row>
    <row r="71" spans="1:3" x14ac:dyDescent="0.2">
      <c r="A71" s="4">
        <v>40633</v>
      </c>
      <c r="B71" s="3">
        <v>3113.9</v>
      </c>
      <c r="C71" s="25"/>
    </row>
    <row r="72" spans="1:3" x14ac:dyDescent="0.2">
      <c r="A72" s="4">
        <v>40662</v>
      </c>
      <c r="B72" s="3">
        <v>2967.66</v>
      </c>
      <c r="C72" s="25"/>
    </row>
    <row r="73" spans="1:3" x14ac:dyDescent="0.2">
      <c r="A73" s="4">
        <v>40694</v>
      </c>
      <c r="B73" s="3">
        <v>2829.22</v>
      </c>
      <c r="C73" s="25"/>
    </row>
    <row r="74" spans="1:3" x14ac:dyDescent="0.2">
      <c r="A74" s="4">
        <v>40724</v>
      </c>
      <c r="B74" s="3">
        <v>2869.25</v>
      </c>
      <c r="C74" s="25"/>
    </row>
    <row r="75" spans="1:3" x14ac:dyDescent="0.2">
      <c r="A75" s="4">
        <v>40753</v>
      </c>
      <c r="B75" s="3">
        <v>2959.33</v>
      </c>
      <c r="C75" s="25"/>
    </row>
    <row r="76" spans="1:3" x14ac:dyDescent="0.2">
      <c r="A76" s="4">
        <v>40786</v>
      </c>
      <c r="B76" s="3">
        <v>2637.56</v>
      </c>
      <c r="C76" s="25"/>
    </row>
    <row r="77" spans="1:3" x14ac:dyDescent="0.2">
      <c r="A77" s="4">
        <v>40816</v>
      </c>
      <c r="B77" s="3">
        <v>2257.6</v>
      </c>
      <c r="C77" s="25"/>
    </row>
    <row r="78" spans="1:3" x14ac:dyDescent="0.2">
      <c r="A78" s="4">
        <v>40847</v>
      </c>
      <c r="B78" s="3">
        <v>2484.41</v>
      </c>
      <c r="C78" s="25"/>
    </row>
    <row r="79" spans="1:3" x14ac:dyDescent="0.2">
      <c r="A79" s="4">
        <v>40877</v>
      </c>
      <c r="B79" s="3">
        <v>2557.39</v>
      </c>
      <c r="C79" s="25"/>
    </row>
    <row r="80" spans="1:3" x14ac:dyDescent="0.2">
      <c r="A80" s="4">
        <v>40907</v>
      </c>
      <c r="B80" s="3">
        <v>2455.4499999999998</v>
      </c>
      <c r="C80" s="25"/>
    </row>
    <row r="81" spans="1:3" x14ac:dyDescent="0.2">
      <c r="A81" s="4">
        <v>40939</v>
      </c>
      <c r="B81" s="3">
        <v>2682.61</v>
      </c>
      <c r="C81" s="25"/>
    </row>
    <row r="82" spans="1:3" x14ac:dyDescent="0.2">
      <c r="A82" s="4">
        <v>40968</v>
      </c>
      <c r="B82" s="3">
        <v>2803.84</v>
      </c>
      <c r="C82" s="25"/>
    </row>
    <row r="83" spans="1:3" x14ac:dyDescent="0.2">
      <c r="A83" s="4">
        <v>40998</v>
      </c>
      <c r="B83" s="3">
        <v>2764.38</v>
      </c>
      <c r="C83" s="25"/>
    </row>
    <row r="84" spans="1:3" x14ac:dyDescent="0.2">
      <c r="A84" s="4">
        <v>41027</v>
      </c>
      <c r="B84" s="3">
        <v>2664.99</v>
      </c>
      <c r="C84" s="25"/>
    </row>
    <row r="85" spans="1:3" x14ac:dyDescent="0.2">
      <c r="A85" s="4">
        <v>41060</v>
      </c>
      <c r="B85" s="3">
        <v>2323.71</v>
      </c>
      <c r="C85" s="25"/>
    </row>
    <row r="86" spans="1:3" x14ac:dyDescent="0.2">
      <c r="A86" s="4">
        <v>41089</v>
      </c>
      <c r="B86" s="3">
        <v>2416.29</v>
      </c>
      <c r="C86" s="25"/>
    </row>
    <row r="87" spans="1:3" x14ac:dyDescent="0.2">
      <c r="A87" s="4">
        <v>41121</v>
      </c>
      <c r="B87" s="3">
        <v>2502.9499999999998</v>
      </c>
      <c r="C87" s="25"/>
    </row>
    <row r="88" spans="1:3" x14ac:dyDescent="0.2">
      <c r="A88" s="4">
        <v>41152</v>
      </c>
      <c r="B88" s="3">
        <v>2600.69</v>
      </c>
      <c r="C88" s="25"/>
    </row>
    <row r="89" spans="1:3" x14ac:dyDescent="0.2">
      <c r="A89" s="4">
        <v>41180</v>
      </c>
      <c r="B89" s="3">
        <v>2722.04</v>
      </c>
      <c r="C89" s="25"/>
    </row>
    <row r="90" spans="1:3" x14ac:dyDescent="0.2">
      <c r="A90" s="4">
        <v>41213</v>
      </c>
      <c r="B90" s="3">
        <v>2619.84</v>
      </c>
      <c r="C90" s="25"/>
    </row>
    <row r="91" spans="1:3" x14ac:dyDescent="0.2">
      <c r="A91" s="4">
        <v>41243</v>
      </c>
      <c r="B91" s="3">
        <v>2517.37</v>
      </c>
      <c r="C91" s="25"/>
    </row>
    <row r="92" spans="1:3" x14ac:dyDescent="0.2">
      <c r="A92" s="4">
        <v>41272</v>
      </c>
      <c r="B92" s="3">
        <v>2538.5500000000002</v>
      </c>
      <c r="C92" s="25"/>
    </row>
    <row r="93" spans="1:3" x14ac:dyDescent="0.2">
      <c r="A93" s="4">
        <v>41305</v>
      </c>
      <c r="B93" s="3">
        <v>2706.56</v>
      </c>
      <c r="C93" s="25"/>
    </row>
    <row r="94" spans="1:3" x14ac:dyDescent="0.2">
      <c r="A94" s="4">
        <v>41333</v>
      </c>
      <c r="B94" s="3">
        <v>2692.56</v>
      </c>
      <c r="C94" s="25"/>
    </row>
    <row r="95" spans="1:3" x14ac:dyDescent="0.2">
      <c r="A95" s="4">
        <v>41362</v>
      </c>
      <c r="B95" s="3">
        <v>2523.61</v>
      </c>
      <c r="C95" s="25"/>
    </row>
    <row r="96" spans="1:3" x14ac:dyDescent="0.2">
      <c r="A96" s="4">
        <v>41394</v>
      </c>
      <c r="B96" s="3">
        <v>2418.42</v>
      </c>
      <c r="C96" s="25"/>
    </row>
    <row r="97" spans="1:3" x14ac:dyDescent="0.2">
      <c r="A97" s="4">
        <v>41425</v>
      </c>
      <c r="B97" s="3">
        <v>2403.94</v>
      </c>
      <c r="C97" s="25"/>
    </row>
    <row r="98" spans="1:3" x14ac:dyDescent="0.2">
      <c r="A98" s="4">
        <v>41453</v>
      </c>
      <c r="B98" s="3">
        <v>2448.79</v>
      </c>
      <c r="C98" s="25"/>
    </row>
    <row r="99" spans="1:3" x14ac:dyDescent="0.2">
      <c r="A99" s="4">
        <v>41486</v>
      </c>
      <c r="B99" s="3">
        <v>2558.9899999999998</v>
      </c>
      <c r="C99" s="25"/>
    </row>
    <row r="100" spans="1:3" x14ac:dyDescent="0.2">
      <c r="A100" s="4">
        <v>41516</v>
      </c>
      <c r="B100" s="3">
        <v>2574.36</v>
      </c>
      <c r="C100" s="25"/>
    </row>
    <row r="101" spans="1:3" x14ac:dyDescent="0.2">
      <c r="A101" s="4">
        <v>41547</v>
      </c>
      <c r="B101" s="3">
        <v>2724.61</v>
      </c>
      <c r="C101" s="25"/>
    </row>
    <row r="102" spans="1:3" x14ac:dyDescent="0.2">
      <c r="A102" s="4">
        <v>41578</v>
      </c>
      <c r="B102" s="3">
        <v>2798.89</v>
      </c>
      <c r="C102" s="25"/>
    </row>
    <row r="103" spans="1:3" x14ac:dyDescent="0.2">
      <c r="A103" s="4">
        <v>41607</v>
      </c>
      <c r="B103" s="3">
        <v>2797.13</v>
      </c>
      <c r="C103" s="25"/>
    </row>
    <row r="104" spans="1:3" x14ac:dyDescent="0.2">
      <c r="A104" s="4">
        <v>41639</v>
      </c>
      <c r="B104" s="3">
        <v>3011.09</v>
      </c>
      <c r="C104" s="25"/>
    </row>
    <row r="105" spans="1:3" x14ac:dyDescent="0.2">
      <c r="A105" s="4">
        <v>41670</v>
      </c>
      <c r="B105" s="3">
        <v>2945.99</v>
      </c>
      <c r="C105" s="25"/>
    </row>
    <row r="106" spans="1:3" x14ac:dyDescent="0.2">
      <c r="A106" s="4">
        <v>41698</v>
      </c>
      <c r="B106" s="3">
        <v>2900.19</v>
      </c>
      <c r="C106" s="25"/>
    </row>
    <row r="107" spans="1:3" x14ac:dyDescent="0.2">
      <c r="A107" s="4">
        <v>41729</v>
      </c>
      <c r="B107" s="3">
        <v>2731.66</v>
      </c>
      <c r="C107" s="25"/>
    </row>
    <row r="108" spans="1:3" x14ac:dyDescent="0.2">
      <c r="A108" s="4">
        <v>41759</v>
      </c>
      <c r="B108" s="3">
        <v>2671.54</v>
      </c>
      <c r="C108" s="25"/>
    </row>
    <row r="109" spans="1:3" x14ac:dyDescent="0.2">
      <c r="A109" s="4">
        <v>41789</v>
      </c>
      <c r="B109" s="3">
        <v>2910.33</v>
      </c>
      <c r="C109" s="25"/>
    </row>
    <row r="110" spans="1:3" x14ac:dyDescent="0.2">
      <c r="A110" s="4">
        <v>41820</v>
      </c>
      <c r="B110" s="3">
        <v>2976.32</v>
      </c>
      <c r="C110" s="25"/>
    </row>
    <row r="111" spans="1:3" x14ac:dyDescent="0.2">
      <c r="A111" s="4">
        <v>41851</v>
      </c>
      <c r="B111" s="3">
        <v>2804.7</v>
      </c>
      <c r="C111" s="25"/>
    </row>
    <row r="112" spans="1:3" x14ac:dyDescent="0.2">
      <c r="A112" s="4">
        <v>41880</v>
      </c>
      <c r="B112" s="3">
        <v>2875.52</v>
      </c>
      <c r="C112" s="25"/>
    </row>
    <row r="113" spans="1:3" x14ac:dyDescent="0.2">
      <c r="A113" s="4">
        <v>41912</v>
      </c>
      <c r="B113" s="3">
        <v>2703.45</v>
      </c>
      <c r="C113" s="25"/>
    </row>
    <row r="114" spans="1:3" x14ac:dyDescent="0.2">
      <c r="A114" s="4">
        <v>41943</v>
      </c>
      <c r="B114" s="3">
        <v>2767.19</v>
      </c>
      <c r="C114" s="25"/>
    </row>
    <row r="115" spans="1:3" x14ac:dyDescent="0.2">
      <c r="A115" s="4">
        <v>41971</v>
      </c>
      <c r="B115" s="3">
        <v>2780.53</v>
      </c>
      <c r="C115" s="25"/>
    </row>
    <row r="116" spans="1:3" x14ac:dyDescent="0.2">
      <c r="A116" s="4">
        <v>42004</v>
      </c>
      <c r="B116" s="3">
        <v>2487.73</v>
      </c>
      <c r="C116" s="25"/>
    </row>
    <row r="117" spans="1:3" x14ac:dyDescent="0.2">
      <c r="A117" s="4">
        <v>42034</v>
      </c>
      <c r="B117" s="3">
        <v>2934.25</v>
      </c>
      <c r="C117" s="25"/>
    </row>
    <row r="118" spans="1:3" x14ac:dyDescent="0.2">
      <c r="A118" s="4">
        <v>42062</v>
      </c>
      <c r="B118" s="3">
        <v>3391.79</v>
      </c>
      <c r="C118" s="25"/>
    </row>
    <row r="119" spans="1:3" x14ac:dyDescent="0.2">
      <c r="A119" s="4">
        <v>42094</v>
      </c>
      <c r="B119" s="3">
        <v>3277.44</v>
      </c>
      <c r="C119" s="25"/>
    </row>
    <row r="120" spans="1:3" x14ac:dyDescent="0.2">
      <c r="A120" s="4">
        <v>42124</v>
      </c>
      <c r="B120" s="3">
        <v>3519.47</v>
      </c>
      <c r="C120" s="25"/>
    </row>
    <row r="121" spans="1:3" x14ac:dyDescent="0.2">
      <c r="A121" s="4">
        <v>42153</v>
      </c>
      <c r="B121" s="3">
        <v>3461.89</v>
      </c>
      <c r="C121" s="25"/>
    </row>
    <row r="122" spans="1:3" x14ac:dyDescent="0.2">
      <c r="A122" s="4">
        <v>42185</v>
      </c>
      <c r="B122" s="3">
        <v>3446.31</v>
      </c>
      <c r="C122" s="25"/>
    </row>
    <row r="123" spans="1:3" x14ac:dyDescent="0.2">
      <c r="A123" s="4">
        <v>42216</v>
      </c>
      <c r="B123" s="3">
        <v>3484.26</v>
      </c>
      <c r="C123" s="25"/>
    </row>
    <row r="124" spans="1:3" x14ac:dyDescent="0.2">
      <c r="A124" s="4">
        <v>42247</v>
      </c>
      <c r="B124" s="3">
        <v>3660.4</v>
      </c>
      <c r="C124" s="25"/>
    </row>
    <row r="125" spans="1:3" x14ac:dyDescent="0.2">
      <c r="A125" s="4">
        <v>42277</v>
      </c>
      <c r="B125" s="3">
        <v>3490.25</v>
      </c>
      <c r="C125" s="25"/>
    </row>
    <row r="126" spans="1:3" x14ac:dyDescent="0.2">
      <c r="A126" s="4">
        <v>42307</v>
      </c>
      <c r="B126" s="3">
        <v>3652.78</v>
      </c>
      <c r="C126" s="25"/>
    </row>
    <row r="127" spans="1:3" x14ac:dyDescent="0.2">
      <c r="A127" s="4">
        <v>42338</v>
      </c>
      <c r="B127" s="3">
        <v>3729.7</v>
      </c>
      <c r="C127" s="25"/>
    </row>
    <row r="128" spans="1:3" x14ac:dyDescent="0.2">
      <c r="A128" s="4">
        <v>42369</v>
      </c>
      <c r="B128" s="3">
        <v>3727.24</v>
      </c>
      <c r="C128" s="25"/>
    </row>
    <row r="129" spans="1:3" x14ac:dyDescent="0.2">
      <c r="A129" s="4">
        <v>42398</v>
      </c>
      <c r="B129" s="3">
        <v>3756.03</v>
      </c>
      <c r="C129" s="25"/>
    </row>
    <row r="130" spans="1:3" x14ac:dyDescent="0.2">
      <c r="A130" s="4">
        <v>42429</v>
      </c>
      <c r="B130" s="3">
        <v>3935.72</v>
      </c>
      <c r="C130" s="25"/>
    </row>
    <row r="131" spans="1:3" x14ac:dyDescent="0.2">
      <c r="A131" s="4">
        <v>42460</v>
      </c>
      <c r="B131" s="3">
        <v>4226.78</v>
      </c>
      <c r="C131" s="25"/>
    </row>
    <row r="132" spans="1:3" x14ac:dyDescent="0.2">
      <c r="A132" s="4">
        <v>42489</v>
      </c>
      <c r="B132" s="3">
        <v>4476.1000000000004</v>
      </c>
      <c r="C132" s="25"/>
    </row>
    <row r="133" spans="1:3" x14ac:dyDescent="0.2">
      <c r="A133" s="4">
        <v>42521</v>
      </c>
      <c r="B133" s="3">
        <v>4499.76</v>
      </c>
      <c r="C133" s="25"/>
    </row>
    <row r="134" spans="1:3" x14ac:dyDescent="0.2">
      <c r="A134" s="4">
        <v>42551</v>
      </c>
      <c r="B134" s="3">
        <v>4449.92</v>
      </c>
      <c r="C134" s="25"/>
    </row>
    <row r="135" spans="1:3" x14ac:dyDescent="0.2">
      <c r="A135" s="4">
        <v>42580</v>
      </c>
      <c r="B135" s="3">
        <v>4984.28</v>
      </c>
      <c r="C135" s="25"/>
    </row>
    <row r="136" spans="1:3" x14ac:dyDescent="0.2">
      <c r="A136" s="4">
        <v>42613</v>
      </c>
      <c r="B136" s="3">
        <v>5167.33</v>
      </c>
      <c r="C136" s="25"/>
    </row>
    <row r="137" spans="1:3" x14ac:dyDescent="0.2">
      <c r="A137" s="4">
        <v>42643</v>
      </c>
      <c r="B137" s="3">
        <v>5245.79</v>
      </c>
      <c r="C137" s="25"/>
    </row>
    <row r="138" spans="1:3" x14ac:dyDescent="0.2">
      <c r="A138" s="4">
        <v>42674</v>
      </c>
      <c r="B138" s="3">
        <v>5424.17</v>
      </c>
      <c r="C138" s="25"/>
    </row>
    <row r="139" spans="1:3" x14ac:dyDescent="0.2">
      <c r="A139" s="4">
        <v>42704</v>
      </c>
      <c r="B139" s="3">
        <v>5867.08</v>
      </c>
      <c r="C139" s="25"/>
    </row>
    <row r="140" spans="1:3" x14ac:dyDescent="0.2">
      <c r="A140" s="4">
        <v>42734</v>
      </c>
      <c r="B140" s="3">
        <v>6193.42</v>
      </c>
      <c r="C140" s="25"/>
    </row>
    <row r="141" spans="1:3" x14ac:dyDescent="0.2">
      <c r="A141" s="4">
        <v>42766</v>
      </c>
      <c r="B141" s="3">
        <v>6645.71</v>
      </c>
      <c r="C141" s="25"/>
    </row>
    <row r="142" spans="1:3" x14ac:dyDescent="0.2">
      <c r="A142" s="4">
        <v>42794</v>
      </c>
      <c r="B142" s="3">
        <v>6092.37</v>
      </c>
      <c r="C142" s="25"/>
    </row>
    <row r="143" spans="1:3" x14ac:dyDescent="0.2">
      <c r="A143" s="4">
        <v>42825</v>
      </c>
      <c r="B143" s="3">
        <v>5955.73</v>
      </c>
      <c r="C143" s="25"/>
    </row>
    <row r="144" spans="1:3" x14ac:dyDescent="0.2">
      <c r="A144" s="4">
        <v>42853</v>
      </c>
      <c r="B144" s="3">
        <v>5994.85</v>
      </c>
      <c r="C144" s="25"/>
    </row>
    <row r="145" spans="1:3" x14ac:dyDescent="0.2">
      <c r="A145" s="4">
        <v>42886</v>
      </c>
      <c r="B145" s="3">
        <v>5583.46</v>
      </c>
      <c r="C145" s="25"/>
    </row>
    <row r="146" spans="1:3" x14ac:dyDescent="0.2">
      <c r="A146" s="4">
        <v>42916</v>
      </c>
      <c r="B146" s="3">
        <v>5791.22</v>
      </c>
      <c r="C146" s="25"/>
    </row>
    <row r="147" spans="1:3" x14ac:dyDescent="0.2">
      <c r="A147" s="4">
        <v>42947</v>
      </c>
      <c r="B147" s="3">
        <v>6116.99</v>
      </c>
      <c r="C147" s="25"/>
    </row>
    <row r="148" spans="1:3" x14ac:dyDescent="0.2">
      <c r="A148" s="4">
        <v>42978</v>
      </c>
      <c r="B148" s="3">
        <v>6508.28</v>
      </c>
      <c r="C148" s="25"/>
    </row>
    <row r="149" spans="1:3" x14ac:dyDescent="0.2">
      <c r="A149" s="4">
        <v>43007</v>
      </c>
      <c r="B149" s="3">
        <v>6552.13</v>
      </c>
      <c r="C149" s="25"/>
    </row>
    <row r="150" spans="1:3" x14ac:dyDescent="0.2">
      <c r="A150" s="4">
        <v>43039</v>
      </c>
      <c r="B150" s="3">
        <v>6595.55</v>
      </c>
      <c r="C150" s="25"/>
    </row>
    <row r="151" spans="1:3" x14ac:dyDescent="0.2">
      <c r="A151" s="4">
        <v>43069</v>
      </c>
      <c r="B151" s="3">
        <v>6663.01</v>
      </c>
      <c r="C151" s="25"/>
    </row>
    <row r="152" spans="1:3" x14ac:dyDescent="0.2">
      <c r="A152" s="4">
        <v>43098</v>
      </c>
      <c r="B152" s="3">
        <v>6649.33</v>
      </c>
      <c r="C152" s="25"/>
    </row>
    <row r="153" spans="1:3" x14ac:dyDescent="0.2">
      <c r="A153" s="4">
        <v>43131</v>
      </c>
      <c r="B153" s="3">
        <v>7227.55</v>
      </c>
      <c r="C153" s="25"/>
    </row>
    <row r="154" spans="1:3" x14ac:dyDescent="0.2">
      <c r="A154" s="4">
        <v>43159</v>
      </c>
      <c r="B154" s="3">
        <v>7333.16</v>
      </c>
      <c r="C154" s="25"/>
    </row>
    <row r="155" spans="1:3" x14ac:dyDescent="0.2">
      <c r="A155" s="4">
        <v>43189</v>
      </c>
      <c r="B155" s="3">
        <v>7312.21</v>
      </c>
      <c r="C155" s="25"/>
    </row>
    <row r="156" spans="1:3" x14ac:dyDescent="0.2">
      <c r="A156" s="4">
        <v>43218</v>
      </c>
      <c r="B156" s="3">
        <v>7245.28</v>
      </c>
      <c r="C156" s="25"/>
    </row>
    <row r="157" spans="1:3" x14ac:dyDescent="0.2">
      <c r="A157" s="4">
        <v>43251</v>
      </c>
      <c r="B157" s="3">
        <v>7121.79</v>
      </c>
      <c r="C157" s="25"/>
    </row>
    <row r="158" spans="1:3" x14ac:dyDescent="0.2">
      <c r="A158" s="4">
        <v>43280</v>
      </c>
      <c r="B158" s="3">
        <v>7124.02</v>
      </c>
      <c r="C158" s="25"/>
    </row>
    <row r="159" spans="1:3" x14ac:dyDescent="0.2">
      <c r="A159" s="4">
        <v>43312</v>
      </c>
      <c r="B159" s="3">
        <v>7238.01</v>
      </c>
      <c r="C159" s="25"/>
    </row>
    <row r="160" spans="1:3" x14ac:dyDescent="0.2">
      <c r="A160" s="4">
        <v>43343</v>
      </c>
      <c r="B160" s="3">
        <v>6921.42</v>
      </c>
      <c r="C160" s="25"/>
    </row>
    <row r="161" spans="1:3" x14ac:dyDescent="0.2">
      <c r="A161" s="4">
        <v>43371</v>
      </c>
      <c r="B161" s="3">
        <v>7332.46</v>
      </c>
      <c r="C161" s="25"/>
    </row>
    <row r="162" spans="1:3" x14ac:dyDescent="0.2">
      <c r="A162" s="4">
        <v>43404</v>
      </c>
      <c r="B162" s="3">
        <v>7004.17</v>
      </c>
      <c r="C162" s="25"/>
    </row>
    <row r="163" spans="1:3" x14ac:dyDescent="0.2">
      <c r="A163" s="4">
        <v>43434</v>
      </c>
      <c r="B163" s="3">
        <v>7170.26</v>
      </c>
      <c r="C163" s="25"/>
    </row>
    <row r="164" spans="1:3" x14ac:dyDescent="0.2">
      <c r="A164" s="4">
        <v>43463</v>
      </c>
      <c r="B164" s="3">
        <v>6979.26</v>
      </c>
      <c r="C164" s="25"/>
    </row>
    <row r="165" spans="1:3" x14ac:dyDescent="0.2">
      <c r="A165" s="4">
        <v>43496</v>
      </c>
      <c r="B165" s="3">
        <v>7539.49</v>
      </c>
      <c r="C165" s="25"/>
    </row>
    <row r="166" spans="1:3" x14ac:dyDescent="0.2">
      <c r="A166" s="4">
        <v>43524</v>
      </c>
      <c r="B166" s="3">
        <v>7410.95</v>
      </c>
      <c r="C166" s="25"/>
    </row>
    <row r="167" spans="1:3" x14ac:dyDescent="0.2">
      <c r="A167" s="4">
        <v>43553</v>
      </c>
      <c r="B167" s="3">
        <v>7645.71</v>
      </c>
      <c r="C167" s="25"/>
    </row>
    <row r="168" spans="1:3" x14ac:dyDescent="0.2">
      <c r="A168" s="4">
        <v>43585</v>
      </c>
      <c r="B168" s="3">
        <v>7823.03</v>
      </c>
      <c r="C168" s="25"/>
    </row>
    <row r="169" spans="1:3" x14ac:dyDescent="0.2">
      <c r="A169" s="4">
        <v>43616</v>
      </c>
      <c r="B169" s="3">
        <v>8074.47</v>
      </c>
      <c r="C169" s="25"/>
    </row>
    <row r="170" spans="1:3" x14ac:dyDescent="0.2">
      <c r="A170" s="4">
        <v>43644</v>
      </c>
      <c r="B170" s="3">
        <v>8738.1299999999992</v>
      </c>
      <c r="C170" s="25"/>
    </row>
    <row r="171" spans="1:3" x14ac:dyDescent="0.2">
      <c r="A171" s="4">
        <v>43677</v>
      </c>
      <c r="B171" s="3">
        <v>8822.9</v>
      </c>
      <c r="C171" s="25"/>
    </row>
    <row r="172" spans="1:3" x14ac:dyDescent="0.2">
      <c r="A172" s="4">
        <v>43707</v>
      </c>
      <c r="B172" s="3">
        <v>8617.32</v>
      </c>
      <c r="C172" s="25"/>
    </row>
    <row r="173" spans="1:3" x14ac:dyDescent="0.2">
      <c r="A173" s="4">
        <v>43738</v>
      </c>
      <c r="B173" s="3">
        <v>8710.7099999999991</v>
      </c>
      <c r="C173" s="25"/>
    </row>
    <row r="174" spans="1:3" x14ac:dyDescent="0.2">
      <c r="A174" s="4">
        <v>43769</v>
      </c>
      <c r="B174" s="3">
        <v>8958.98</v>
      </c>
      <c r="C174" s="25"/>
    </row>
    <row r="175" spans="1:3" x14ac:dyDescent="0.2">
      <c r="A175" s="4">
        <v>43798</v>
      </c>
      <c r="B175" s="3">
        <v>9076.6299999999992</v>
      </c>
      <c r="C175" s="25"/>
    </row>
    <row r="176" spans="1:3" x14ac:dyDescent="0.2">
      <c r="A176" s="4">
        <v>43830</v>
      </c>
      <c r="B176" s="3">
        <v>9452</v>
      </c>
      <c r="C176" s="25"/>
    </row>
    <row r="177" spans="1:3" x14ac:dyDescent="0.2">
      <c r="A177" s="4">
        <v>43861</v>
      </c>
      <c r="B177" s="3">
        <v>9769.33</v>
      </c>
      <c r="C177" s="25"/>
    </row>
    <row r="178" spans="1:3" x14ac:dyDescent="0.2">
      <c r="A178" s="4">
        <v>43889</v>
      </c>
      <c r="B178" s="3">
        <v>8807.82</v>
      </c>
      <c r="C178" s="25"/>
    </row>
    <row r="179" spans="1:3" x14ac:dyDescent="0.2">
      <c r="A179" s="4">
        <v>43917</v>
      </c>
      <c r="B179" s="3">
        <v>7503.19</v>
      </c>
      <c r="C179" s="25"/>
    </row>
    <row r="180" spans="1:3" x14ac:dyDescent="0.2">
      <c r="A180" s="4">
        <v>43951</v>
      </c>
      <c r="B180" s="3">
        <v>8222.9</v>
      </c>
      <c r="C180" s="25"/>
    </row>
    <row r="181" spans="1:3" x14ac:dyDescent="0.2">
      <c r="A181" s="4">
        <v>43980</v>
      </c>
      <c r="B181" s="3">
        <v>8661.74</v>
      </c>
      <c r="C181" s="25"/>
    </row>
    <row r="182" spans="1:3" x14ac:dyDescent="0.2">
      <c r="A182" s="4">
        <v>44012</v>
      </c>
      <c r="B182" s="3">
        <v>8894.84</v>
      </c>
      <c r="C182" s="25"/>
    </row>
    <row r="183" spans="1:3" x14ac:dyDescent="0.2">
      <c r="A183" s="4">
        <v>44043</v>
      </c>
      <c r="B183" s="3">
        <v>9309.89</v>
      </c>
      <c r="C183" s="25"/>
    </row>
    <row r="184" spans="1:3" x14ac:dyDescent="0.2">
      <c r="A184" s="4">
        <v>44074</v>
      </c>
      <c r="B184" s="3">
        <v>9399.9599999999991</v>
      </c>
      <c r="C184" s="25"/>
    </row>
    <row r="185" spans="1:3" x14ac:dyDescent="0.2">
      <c r="A185" s="4">
        <v>44104</v>
      </c>
      <c r="B185" s="3">
        <v>9293.1</v>
      </c>
      <c r="C185" s="25"/>
    </row>
    <row r="186" spans="1:3" x14ac:dyDescent="0.2">
      <c r="A186" s="4">
        <v>44134</v>
      </c>
      <c r="B186" s="3">
        <v>8906.6200000000008</v>
      </c>
      <c r="C186" s="25"/>
    </row>
    <row r="187" spans="1:3" x14ac:dyDescent="0.2">
      <c r="A187" s="4">
        <v>44165</v>
      </c>
      <c r="B187" s="3">
        <v>10458.39</v>
      </c>
      <c r="C187" s="25"/>
    </row>
    <row r="188" spans="1:3" x14ac:dyDescent="0.2">
      <c r="A188" s="4">
        <v>44196</v>
      </c>
      <c r="B188" s="3">
        <v>11013.53</v>
      </c>
      <c r="C188" s="25"/>
    </row>
    <row r="189" spans="1:3" x14ac:dyDescent="0.2">
      <c r="A189" s="4">
        <v>44225</v>
      </c>
      <c r="B189" s="3">
        <v>11088</v>
      </c>
      <c r="C189" s="25"/>
    </row>
    <row r="190" spans="1:3" x14ac:dyDescent="0.2">
      <c r="A190" s="4">
        <v>44253</v>
      </c>
      <c r="B190" s="3">
        <v>11454.14</v>
      </c>
      <c r="C190" s="25"/>
    </row>
    <row r="191" spans="1:3" x14ac:dyDescent="0.2">
      <c r="A191" s="4">
        <v>44286</v>
      </c>
      <c r="B191" s="3">
        <v>12043.78</v>
      </c>
      <c r="C191" s="25"/>
    </row>
    <row r="192" spans="1:3" x14ac:dyDescent="0.2">
      <c r="A192" s="4">
        <v>44316</v>
      </c>
      <c r="B192" s="3">
        <v>12025.39</v>
      </c>
      <c r="C192" s="25"/>
    </row>
    <row r="193" spans="1:3" x14ac:dyDescent="0.2">
      <c r="A193" s="4">
        <v>44347</v>
      </c>
      <c r="B193" s="6">
        <v>12512.92</v>
      </c>
      <c r="C193" s="25"/>
    </row>
    <row r="194" spans="1:3" x14ac:dyDescent="0.2">
      <c r="A194" s="5"/>
    </row>
    <row r="195" spans="1:3" x14ac:dyDescent="0.2">
      <c r="A195" s="5"/>
    </row>
    <row r="196" spans="1:3" x14ac:dyDescent="0.2">
      <c r="A196" s="5"/>
    </row>
    <row r="197" spans="1:3" x14ac:dyDescent="0.2">
      <c r="A197" s="5"/>
    </row>
    <row r="198" spans="1:3" x14ac:dyDescent="0.2">
      <c r="A198" s="5"/>
    </row>
    <row r="199" spans="1:3" x14ac:dyDescent="0.2">
      <c r="A199" s="5"/>
    </row>
    <row r="200" spans="1:3" x14ac:dyDescent="0.2">
      <c r="A200" s="5"/>
    </row>
    <row r="201" spans="1:3" x14ac:dyDescent="0.2">
      <c r="A201" s="5"/>
    </row>
    <row r="202" spans="1:3" x14ac:dyDescent="0.2">
      <c r="A202" s="5"/>
    </row>
    <row r="203" spans="1:3" x14ac:dyDescent="0.2">
      <c r="A203" s="5"/>
    </row>
    <row r="204" spans="1:3" x14ac:dyDescent="0.2">
      <c r="A204" s="5"/>
    </row>
    <row r="205" spans="1:3" x14ac:dyDescent="0.2">
      <c r="A205" s="5"/>
    </row>
    <row r="206" spans="1:3" x14ac:dyDescent="0.2">
      <c r="A206" s="5"/>
    </row>
    <row r="207" spans="1:3" x14ac:dyDescent="0.2">
      <c r="A207" s="5"/>
    </row>
    <row r="208" spans="1:3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81BD-1EB1-401A-9887-42BAB594EF1C}">
  <dimension ref="A1:L223"/>
  <sheetViews>
    <sheetView workbookViewId="0">
      <selection activeCell="G1" sqref="G1"/>
    </sheetView>
  </sheetViews>
  <sheetFormatPr defaultRowHeight="12.75" x14ac:dyDescent="0.2"/>
  <cols>
    <col min="7" max="7" width="10.140625" bestFit="1" customWidth="1"/>
    <col min="9" max="10" width="9.85546875" bestFit="1" customWidth="1"/>
    <col min="11" max="11" width="10.28515625" bestFit="1" customWidth="1"/>
  </cols>
  <sheetData>
    <row r="1" spans="1:12" x14ac:dyDescent="0.2">
      <c r="A1" s="19" t="s">
        <v>28</v>
      </c>
      <c r="B1" s="22" t="s">
        <v>29</v>
      </c>
      <c r="C1" s="22" t="s">
        <v>30</v>
      </c>
      <c r="D1" s="22" t="s">
        <v>32</v>
      </c>
      <c r="E1" s="22" t="s">
        <v>33</v>
      </c>
      <c r="F1" s="22" t="s">
        <v>31</v>
      </c>
      <c r="G1" s="29" t="s">
        <v>40</v>
      </c>
      <c r="H1" s="17" t="s">
        <v>35</v>
      </c>
      <c r="I1" s="23"/>
      <c r="J1" s="23"/>
      <c r="K1" s="23"/>
      <c r="L1" s="17"/>
    </row>
    <row r="2" spans="1:12" x14ac:dyDescent="0.2">
      <c r="A2" s="20">
        <v>37621</v>
      </c>
      <c r="B2" s="21">
        <v>100</v>
      </c>
      <c r="C2" s="21">
        <v>100</v>
      </c>
      <c r="D2" s="21">
        <v>100</v>
      </c>
      <c r="E2" s="21">
        <v>100</v>
      </c>
      <c r="F2" s="21">
        <v>100</v>
      </c>
      <c r="G2" s="28">
        <v>100</v>
      </c>
    </row>
    <row r="3" spans="1:12" x14ac:dyDescent="0.2">
      <c r="A3" s="20">
        <v>37652</v>
      </c>
      <c r="B3" s="21">
        <v>93.432000000000002</v>
      </c>
      <c r="C3" s="21">
        <v>101.236</v>
      </c>
      <c r="D3" s="21">
        <v>94.421999999999997</v>
      </c>
      <c r="E3" s="21">
        <v>97.316000000000003</v>
      </c>
      <c r="F3" s="21">
        <v>95.816999999999993</v>
      </c>
      <c r="G3" s="28">
        <v>97.054000000000002</v>
      </c>
      <c r="I3" s="24"/>
      <c r="J3" s="24"/>
      <c r="K3" s="24"/>
    </row>
    <row r="4" spans="1:12" x14ac:dyDescent="0.2">
      <c r="A4" s="20">
        <v>37680</v>
      </c>
      <c r="B4" s="21">
        <v>103.083</v>
      </c>
      <c r="C4" s="21">
        <v>113.708</v>
      </c>
      <c r="D4" s="21">
        <v>102.688</v>
      </c>
      <c r="E4" s="21">
        <v>110.29900000000001</v>
      </c>
      <c r="F4" s="21">
        <v>106.349</v>
      </c>
      <c r="G4" s="28">
        <v>108.43</v>
      </c>
      <c r="I4" s="24"/>
      <c r="J4" s="24"/>
      <c r="K4" s="24"/>
    </row>
    <row r="5" spans="1:12" x14ac:dyDescent="0.2">
      <c r="A5" s="20">
        <v>37711</v>
      </c>
      <c r="B5" s="21">
        <v>95.23</v>
      </c>
      <c r="C5" s="21">
        <v>113.733</v>
      </c>
      <c r="D5" s="21">
        <v>97.914000000000001</v>
      </c>
      <c r="E5" s="21">
        <v>102.36</v>
      </c>
      <c r="F5" s="21">
        <v>100.05500000000001</v>
      </c>
      <c r="G5" s="28">
        <v>101.032</v>
      </c>
      <c r="I5" s="24"/>
      <c r="J5" s="24"/>
      <c r="K5" s="24"/>
    </row>
    <row r="6" spans="1:12" x14ac:dyDescent="0.2">
      <c r="A6" s="20">
        <v>37741</v>
      </c>
      <c r="B6" s="21">
        <v>117.13</v>
      </c>
      <c r="C6" s="21">
        <v>128.50399999999999</v>
      </c>
      <c r="D6" s="21">
        <v>117.383</v>
      </c>
      <c r="E6" s="21">
        <v>121.30200000000001</v>
      </c>
      <c r="F6" s="21">
        <v>119.271</v>
      </c>
      <c r="G6" s="28">
        <v>119.26300000000001</v>
      </c>
      <c r="I6" s="24"/>
      <c r="J6" s="24"/>
      <c r="K6" s="24"/>
    </row>
    <row r="7" spans="1:12" x14ac:dyDescent="0.2">
      <c r="A7" s="20">
        <v>37772</v>
      </c>
      <c r="B7" s="21">
        <v>133.03299999999999</v>
      </c>
      <c r="C7" s="21">
        <v>140.36600000000001</v>
      </c>
      <c r="D7" s="21">
        <v>136.99600000000001</v>
      </c>
      <c r="E7" s="21">
        <v>133.75200000000001</v>
      </c>
      <c r="F7" s="21">
        <v>135.43799999999999</v>
      </c>
      <c r="G7" s="28">
        <v>132.96600000000001</v>
      </c>
      <c r="I7" s="24"/>
      <c r="J7" s="24"/>
      <c r="K7" s="24"/>
    </row>
    <row r="8" spans="1:12" x14ac:dyDescent="0.2">
      <c r="A8" s="20">
        <v>37802</v>
      </c>
      <c r="B8" s="21">
        <v>144.803</v>
      </c>
      <c r="C8" s="21">
        <v>144.91399999999999</v>
      </c>
      <c r="D8" s="21">
        <v>144.38399999999999</v>
      </c>
      <c r="E8" s="21">
        <v>146.376</v>
      </c>
      <c r="F8" s="21">
        <v>145.53399999999999</v>
      </c>
      <c r="G8" s="28">
        <v>144.102</v>
      </c>
      <c r="I8" s="24"/>
      <c r="J8" s="24"/>
      <c r="K8" s="24"/>
    </row>
    <row r="9" spans="1:12" x14ac:dyDescent="0.2">
      <c r="A9" s="20">
        <v>37833</v>
      </c>
      <c r="B9" s="21">
        <v>132.52500000000001</v>
      </c>
      <c r="C9" s="21">
        <v>139.83699999999999</v>
      </c>
      <c r="D9" s="21">
        <v>136.80500000000001</v>
      </c>
      <c r="E9" s="21">
        <v>131.58099999999999</v>
      </c>
      <c r="F9" s="21">
        <v>134.22399999999999</v>
      </c>
      <c r="G9" s="28">
        <v>134.43</v>
      </c>
      <c r="I9" s="24"/>
      <c r="J9" s="24"/>
      <c r="K9" s="24"/>
    </row>
    <row r="10" spans="1:12" x14ac:dyDescent="0.2">
      <c r="A10" s="20">
        <v>37864</v>
      </c>
      <c r="B10" s="21">
        <v>152.92400000000001</v>
      </c>
      <c r="C10" s="21">
        <v>172.73099999999999</v>
      </c>
      <c r="D10" s="21">
        <v>156.09899999999999</v>
      </c>
      <c r="E10" s="21">
        <v>155.9</v>
      </c>
      <c r="F10" s="21">
        <v>156.13900000000001</v>
      </c>
      <c r="G10" s="28">
        <v>157.952</v>
      </c>
      <c r="I10" s="24"/>
      <c r="J10" s="24"/>
      <c r="K10" s="24"/>
    </row>
    <row r="11" spans="1:12" x14ac:dyDescent="0.2">
      <c r="A11" s="20">
        <v>37894</v>
      </c>
      <c r="B11" s="21">
        <v>164.58699999999999</v>
      </c>
      <c r="C11" s="21">
        <v>180.27500000000001</v>
      </c>
      <c r="D11" s="21">
        <v>168.97800000000001</v>
      </c>
      <c r="E11" s="21">
        <v>165.464</v>
      </c>
      <c r="F11" s="21">
        <v>167.298</v>
      </c>
      <c r="G11" s="28">
        <v>167.67099999999999</v>
      </c>
      <c r="I11" s="24"/>
      <c r="J11" s="24"/>
      <c r="K11" s="24"/>
    </row>
    <row r="12" spans="1:12" x14ac:dyDescent="0.2">
      <c r="A12" s="20">
        <v>37925</v>
      </c>
      <c r="B12" s="21">
        <v>152.61099999999999</v>
      </c>
      <c r="C12" s="21">
        <v>178.24299999999999</v>
      </c>
      <c r="D12" s="21">
        <v>166.297</v>
      </c>
      <c r="E12" s="21">
        <v>148.05699999999999</v>
      </c>
      <c r="F12" s="21">
        <v>156.94200000000001</v>
      </c>
      <c r="G12" s="28">
        <v>152.57400000000001</v>
      </c>
      <c r="I12" s="24"/>
      <c r="J12" s="24"/>
      <c r="K12" s="24"/>
    </row>
    <row r="13" spans="1:12" x14ac:dyDescent="0.2">
      <c r="A13" s="20">
        <v>37955</v>
      </c>
      <c r="B13" s="21">
        <v>163.255</v>
      </c>
      <c r="C13" s="21">
        <v>175.9</v>
      </c>
      <c r="D13" s="21">
        <v>176.322</v>
      </c>
      <c r="E13" s="21">
        <v>156.21100000000001</v>
      </c>
      <c r="F13" s="21">
        <v>166.22499999999999</v>
      </c>
      <c r="G13" s="28">
        <v>159.928</v>
      </c>
      <c r="I13" s="24"/>
      <c r="J13" s="24"/>
      <c r="K13" s="24"/>
    </row>
    <row r="14" spans="1:12" x14ac:dyDescent="0.2">
      <c r="A14" s="20">
        <v>37986</v>
      </c>
      <c r="B14" s="21">
        <v>173.36699999999999</v>
      </c>
      <c r="C14" s="21">
        <v>192.45500000000001</v>
      </c>
      <c r="D14" s="21">
        <v>184.75399999999999</v>
      </c>
      <c r="E14" s="21">
        <v>168.72800000000001</v>
      </c>
      <c r="F14" s="21">
        <v>176.922</v>
      </c>
      <c r="G14" s="28">
        <v>172.42699999999999</v>
      </c>
      <c r="I14" s="24"/>
      <c r="J14" s="24"/>
      <c r="K14" s="24"/>
    </row>
    <row r="15" spans="1:12" x14ac:dyDescent="0.2">
      <c r="A15" s="20">
        <v>38017</v>
      </c>
      <c r="B15" s="21">
        <v>184.7</v>
      </c>
      <c r="C15" s="21">
        <v>213.54599999999999</v>
      </c>
      <c r="D15" s="21">
        <v>192.93700000000001</v>
      </c>
      <c r="E15" s="21">
        <v>184.72499999999999</v>
      </c>
      <c r="F15" s="21">
        <v>189.399</v>
      </c>
      <c r="G15" s="28">
        <v>186.23699999999999</v>
      </c>
      <c r="I15" s="24"/>
      <c r="J15" s="24"/>
      <c r="K15" s="24"/>
    </row>
    <row r="16" spans="1:12" x14ac:dyDescent="0.2">
      <c r="A16" s="20">
        <v>38046</v>
      </c>
      <c r="B16" s="21">
        <v>201.751</v>
      </c>
      <c r="C16" s="21">
        <v>238.191</v>
      </c>
      <c r="D16" s="21">
        <v>218.16</v>
      </c>
      <c r="E16" s="21">
        <v>195.94300000000001</v>
      </c>
      <c r="F16" s="21">
        <v>207.11799999999999</v>
      </c>
      <c r="G16" s="28">
        <v>199.80500000000001</v>
      </c>
      <c r="I16" s="24"/>
      <c r="J16" s="24"/>
      <c r="K16" s="24"/>
    </row>
    <row r="17" spans="1:11" x14ac:dyDescent="0.2">
      <c r="A17" s="20">
        <v>38077</v>
      </c>
      <c r="B17" s="21">
        <v>228.88</v>
      </c>
      <c r="C17" s="21">
        <v>249.494</v>
      </c>
      <c r="D17" s="21">
        <v>250.64699999999999</v>
      </c>
      <c r="E17" s="21">
        <v>220.51599999999999</v>
      </c>
      <c r="F17" s="21">
        <v>235.44900000000001</v>
      </c>
      <c r="G17" s="28">
        <v>226.12700000000001</v>
      </c>
      <c r="I17" s="24"/>
      <c r="J17" s="24"/>
      <c r="K17" s="24"/>
    </row>
    <row r="18" spans="1:11" x14ac:dyDescent="0.2">
      <c r="A18" s="20">
        <v>38107</v>
      </c>
      <c r="B18" s="21">
        <v>190.435</v>
      </c>
      <c r="C18" s="21">
        <v>229.00800000000001</v>
      </c>
      <c r="D18" s="21">
        <v>209.995</v>
      </c>
      <c r="E18" s="21">
        <v>186.49199999999999</v>
      </c>
      <c r="F18" s="21">
        <v>198.21100000000001</v>
      </c>
      <c r="G18" s="28">
        <v>189.64</v>
      </c>
      <c r="I18" s="24"/>
      <c r="J18" s="24"/>
      <c r="K18" s="24"/>
    </row>
    <row r="19" spans="1:11" x14ac:dyDescent="0.2">
      <c r="A19" s="20">
        <v>38138</v>
      </c>
      <c r="B19" s="21">
        <v>183.27699999999999</v>
      </c>
      <c r="C19" s="21">
        <v>218.94200000000001</v>
      </c>
      <c r="D19" s="21">
        <v>194.18700000000001</v>
      </c>
      <c r="E19" s="21">
        <v>188.02799999999999</v>
      </c>
      <c r="F19" s="21">
        <v>191.77500000000001</v>
      </c>
      <c r="G19" s="28">
        <v>185.65700000000001</v>
      </c>
      <c r="I19" s="24"/>
      <c r="J19" s="24"/>
      <c r="K19" s="24"/>
    </row>
    <row r="20" spans="1:11" x14ac:dyDescent="0.2">
      <c r="A20" s="20">
        <v>38168</v>
      </c>
      <c r="B20" s="21">
        <v>182.20400000000001</v>
      </c>
      <c r="C20" s="21">
        <v>226.32</v>
      </c>
      <c r="D20" s="21">
        <v>196.46700000000001</v>
      </c>
      <c r="E20" s="21">
        <v>186.75</v>
      </c>
      <c r="F20" s="21">
        <v>192.22300000000001</v>
      </c>
      <c r="G20" s="28">
        <v>186.923</v>
      </c>
      <c r="I20" s="24"/>
      <c r="J20" s="24"/>
      <c r="K20" s="24"/>
    </row>
    <row r="21" spans="1:11" x14ac:dyDescent="0.2">
      <c r="A21" s="20">
        <v>38199</v>
      </c>
      <c r="B21" s="21">
        <v>169.18</v>
      </c>
      <c r="C21" s="21">
        <v>194.51599999999999</v>
      </c>
      <c r="D21" s="21">
        <v>170.99100000000001</v>
      </c>
      <c r="E21" s="21">
        <v>180.089</v>
      </c>
      <c r="F21" s="21">
        <v>176.364</v>
      </c>
      <c r="G21" s="28">
        <v>175.72800000000001</v>
      </c>
      <c r="I21" s="24"/>
      <c r="J21" s="24"/>
      <c r="K21" s="24"/>
    </row>
    <row r="22" spans="1:11" x14ac:dyDescent="0.2">
      <c r="A22" s="20">
        <v>38230</v>
      </c>
      <c r="B22" s="21">
        <v>183.47900000000001</v>
      </c>
      <c r="C22" s="21">
        <v>212.083</v>
      </c>
      <c r="D22" s="21">
        <v>186.101</v>
      </c>
      <c r="E22" s="21">
        <v>197.441</v>
      </c>
      <c r="F22" s="21">
        <v>192.691</v>
      </c>
      <c r="G22" s="28">
        <v>191.774</v>
      </c>
      <c r="I22" s="24"/>
      <c r="J22" s="24"/>
      <c r="K22" s="24"/>
    </row>
    <row r="23" spans="1:11" x14ac:dyDescent="0.2">
      <c r="A23" s="20">
        <v>38260</v>
      </c>
      <c r="B23" s="21">
        <v>196.45500000000001</v>
      </c>
      <c r="C23" s="21">
        <v>229.84700000000001</v>
      </c>
      <c r="D23" s="21">
        <v>198.92699999999999</v>
      </c>
      <c r="E23" s="21">
        <v>214.53200000000001</v>
      </c>
      <c r="F23" s="21">
        <v>207.767</v>
      </c>
      <c r="G23" s="28">
        <v>207.96299999999999</v>
      </c>
      <c r="I23" s="24"/>
      <c r="J23" s="24"/>
      <c r="K23" s="24"/>
    </row>
    <row r="24" spans="1:11" x14ac:dyDescent="0.2">
      <c r="A24" s="20">
        <v>38291</v>
      </c>
      <c r="B24" s="21">
        <v>203.637</v>
      </c>
      <c r="C24" s="21">
        <v>246.69200000000001</v>
      </c>
      <c r="D24" s="21">
        <v>211.86799999999999</v>
      </c>
      <c r="E24" s="21">
        <v>219.405</v>
      </c>
      <c r="F24" s="21">
        <v>216.59700000000001</v>
      </c>
      <c r="G24" s="28">
        <v>216.203</v>
      </c>
      <c r="I24" s="24"/>
      <c r="J24" s="24"/>
      <c r="K24" s="24"/>
    </row>
    <row r="25" spans="1:11" x14ac:dyDescent="0.2">
      <c r="A25" s="20">
        <v>38321</v>
      </c>
      <c r="B25" s="21">
        <v>192.304</v>
      </c>
      <c r="C25" s="21">
        <v>221.68</v>
      </c>
      <c r="D25" s="21">
        <v>193.45599999999999</v>
      </c>
      <c r="E25" s="21">
        <v>213.44399999999999</v>
      </c>
      <c r="F25" s="21">
        <v>204.523</v>
      </c>
      <c r="G25" s="28">
        <v>208.398</v>
      </c>
      <c r="I25" s="24"/>
      <c r="J25" s="24"/>
      <c r="K25" s="24"/>
    </row>
    <row r="26" spans="1:11" x14ac:dyDescent="0.2">
      <c r="A26" s="20">
        <v>38352</v>
      </c>
      <c r="B26" s="21">
        <v>186.423</v>
      </c>
      <c r="C26" s="21">
        <v>224.041</v>
      </c>
      <c r="D26" s="21">
        <v>186.29900000000001</v>
      </c>
      <c r="E26" s="21">
        <v>209.21299999999999</v>
      </c>
      <c r="F26" s="21">
        <v>198.7</v>
      </c>
      <c r="G26" s="28">
        <v>202.13800000000001</v>
      </c>
      <c r="I26" s="24"/>
      <c r="J26" s="24"/>
      <c r="K26" s="24"/>
    </row>
    <row r="27" spans="1:11" x14ac:dyDescent="0.2">
      <c r="A27" s="20">
        <v>38383</v>
      </c>
      <c r="B27" s="21">
        <v>191.22499999999999</v>
      </c>
      <c r="C27" s="21">
        <v>236.071</v>
      </c>
      <c r="D27" s="21">
        <v>193.631</v>
      </c>
      <c r="E27" s="21">
        <v>213.75700000000001</v>
      </c>
      <c r="F27" s="21">
        <v>204.78399999999999</v>
      </c>
      <c r="G27" s="28">
        <v>207.85599999999999</v>
      </c>
      <c r="I27" s="24"/>
      <c r="J27" s="24"/>
      <c r="K27" s="24"/>
    </row>
    <row r="28" spans="1:11" x14ac:dyDescent="0.2">
      <c r="A28" s="20">
        <v>38411</v>
      </c>
      <c r="B28" s="21">
        <v>212.874</v>
      </c>
      <c r="C28" s="21">
        <v>251.25700000000001</v>
      </c>
      <c r="D28" s="21">
        <v>217.102</v>
      </c>
      <c r="E28" s="21">
        <v>235.255</v>
      </c>
      <c r="F28" s="21">
        <v>227.53100000000001</v>
      </c>
      <c r="G28" s="28">
        <v>231.024</v>
      </c>
      <c r="I28" s="24"/>
      <c r="J28" s="24"/>
      <c r="K28" s="24"/>
    </row>
    <row r="29" spans="1:11" x14ac:dyDescent="0.2">
      <c r="A29" s="20">
        <v>38442</v>
      </c>
      <c r="B29" s="21">
        <v>196.63399999999999</v>
      </c>
      <c r="C29" s="21">
        <v>232.708</v>
      </c>
      <c r="D29" s="21">
        <v>200.97300000000001</v>
      </c>
      <c r="E29" s="21">
        <v>216.04400000000001</v>
      </c>
      <c r="F29" s="21">
        <v>209.81399999999999</v>
      </c>
      <c r="G29" s="28">
        <v>213.684</v>
      </c>
      <c r="I29" s="24"/>
      <c r="J29" s="24"/>
      <c r="K29" s="24"/>
    </row>
    <row r="30" spans="1:11" x14ac:dyDescent="0.2">
      <c r="A30" s="20">
        <v>38472</v>
      </c>
      <c r="B30" s="21">
        <v>195.352</v>
      </c>
      <c r="C30" s="21">
        <v>223.465</v>
      </c>
      <c r="D30" s="21">
        <v>199.83799999999999</v>
      </c>
      <c r="E30" s="21">
        <v>215.21899999999999</v>
      </c>
      <c r="F30" s="21">
        <v>208.816</v>
      </c>
      <c r="G30" s="28">
        <v>213.10499999999999</v>
      </c>
      <c r="I30" s="24"/>
      <c r="J30" s="24"/>
      <c r="K30" s="24"/>
    </row>
    <row r="31" spans="1:11" x14ac:dyDescent="0.2">
      <c r="A31" s="20">
        <v>38503</v>
      </c>
      <c r="B31" s="21">
        <v>201.63499999999999</v>
      </c>
      <c r="C31" s="21">
        <v>235.56399999999999</v>
      </c>
      <c r="D31" s="21">
        <v>203.93799999999999</v>
      </c>
      <c r="E31" s="21">
        <v>224.53</v>
      </c>
      <c r="F31" s="21">
        <v>215.41300000000001</v>
      </c>
      <c r="G31" s="28">
        <v>218.09</v>
      </c>
      <c r="I31" s="24"/>
      <c r="J31" s="24"/>
      <c r="K31" s="24"/>
    </row>
    <row r="32" spans="1:11" x14ac:dyDescent="0.2">
      <c r="A32" s="20">
        <v>38533</v>
      </c>
      <c r="B32" s="21">
        <v>209.655</v>
      </c>
      <c r="C32" s="21">
        <v>238.39599999999999</v>
      </c>
      <c r="D32" s="21">
        <v>216.78899999999999</v>
      </c>
      <c r="E32" s="21">
        <v>227.626</v>
      </c>
      <c r="F32" s="21">
        <v>223.87299999999999</v>
      </c>
      <c r="G32" s="28">
        <v>224.53399999999999</v>
      </c>
      <c r="I32" s="24"/>
      <c r="J32" s="24"/>
      <c r="K32" s="24"/>
    </row>
    <row r="33" spans="1:11" x14ac:dyDescent="0.2">
      <c r="A33" s="20">
        <v>38564</v>
      </c>
      <c r="B33" s="21">
        <v>233.148</v>
      </c>
      <c r="C33" s="21">
        <v>260.98</v>
      </c>
      <c r="D33" s="21">
        <v>241.82599999999999</v>
      </c>
      <c r="E33" s="21">
        <v>251.50800000000001</v>
      </c>
      <c r="F33" s="21">
        <v>248.613</v>
      </c>
      <c r="G33" s="28">
        <v>250.46700000000001</v>
      </c>
      <c r="I33" s="24"/>
      <c r="J33" s="24"/>
      <c r="K33" s="24"/>
    </row>
    <row r="34" spans="1:11" x14ac:dyDescent="0.2">
      <c r="A34" s="20">
        <v>38595</v>
      </c>
      <c r="B34" s="21">
        <v>264.90300000000002</v>
      </c>
      <c r="C34" s="21">
        <v>314.05599999999998</v>
      </c>
      <c r="D34" s="21">
        <v>278.96699999999998</v>
      </c>
      <c r="E34" s="21">
        <v>285.89499999999998</v>
      </c>
      <c r="F34" s="21">
        <v>284.75799999999998</v>
      </c>
      <c r="G34" s="28">
        <v>288.21800000000002</v>
      </c>
      <c r="I34" s="24"/>
      <c r="J34" s="24"/>
      <c r="K34" s="24"/>
    </row>
    <row r="35" spans="1:11" x14ac:dyDescent="0.2">
      <c r="A35" s="20">
        <v>38625</v>
      </c>
      <c r="B35" s="21">
        <v>307.98399999999998</v>
      </c>
      <c r="C35" s="21">
        <v>376.79899999999998</v>
      </c>
      <c r="D35" s="21">
        <v>324.63499999999999</v>
      </c>
      <c r="E35" s="21">
        <v>337.40800000000002</v>
      </c>
      <c r="F35" s="21">
        <v>333.68599999999998</v>
      </c>
      <c r="G35" s="28">
        <v>331.47500000000002</v>
      </c>
      <c r="I35" s="24"/>
      <c r="J35" s="24"/>
      <c r="K35" s="24"/>
    </row>
    <row r="36" spans="1:11" x14ac:dyDescent="0.2">
      <c r="A36" s="20">
        <v>38656</v>
      </c>
      <c r="B36" s="21">
        <v>283.39</v>
      </c>
      <c r="C36" s="21">
        <v>357.06599999999997</v>
      </c>
      <c r="D36" s="21">
        <v>299.07900000000001</v>
      </c>
      <c r="E36" s="21">
        <v>314.892</v>
      </c>
      <c r="F36" s="21">
        <v>309.404</v>
      </c>
      <c r="G36" s="28">
        <v>305.34500000000003</v>
      </c>
      <c r="I36" s="24"/>
      <c r="J36" s="24"/>
      <c r="K36" s="24"/>
    </row>
    <row r="37" spans="1:11" x14ac:dyDescent="0.2">
      <c r="A37" s="20">
        <v>38686</v>
      </c>
      <c r="B37" s="21">
        <v>308.07900000000001</v>
      </c>
      <c r="C37" s="21">
        <v>383.33300000000003</v>
      </c>
      <c r="D37" s="21">
        <v>325.56599999999997</v>
      </c>
      <c r="E37" s="21">
        <v>340.14699999999999</v>
      </c>
      <c r="F37" s="21">
        <v>335.51299999999998</v>
      </c>
      <c r="G37" s="28">
        <v>330.67500000000001</v>
      </c>
      <c r="I37" s="24"/>
      <c r="J37" s="24"/>
      <c r="K37" s="24"/>
    </row>
    <row r="38" spans="1:11" x14ac:dyDescent="0.2">
      <c r="A38" s="20">
        <v>38717</v>
      </c>
      <c r="B38" s="21">
        <v>319.75</v>
      </c>
      <c r="C38" s="21">
        <v>410.12099999999998</v>
      </c>
      <c r="D38" s="21">
        <v>343.11700000000002</v>
      </c>
      <c r="E38" s="21">
        <v>355.15199999999999</v>
      </c>
      <c r="F38" s="21">
        <v>351.97500000000002</v>
      </c>
      <c r="G38" s="28">
        <v>353.072</v>
      </c>
      <c r="I38" s="24"/>
      <c r="J38" s="24"/>
      <c r="K38" s="24"/>
    </row>
    <row r="39" spans="1:11" x14ac:dyDescent="0.2">
      <c r="A39" s="20">
        <v>38748</v>
      </c>
      <c r="B39" s="21">
        <v>382.351</v>
      </c>
      <c r="C39" s="21">
        <v>453.81900000000002</v>
      </c>
      <c r="D39" s="21">
        <v>401.39800000000002</v>
      </c>
      <c r="E39" s="21">
        <v>425.37400000000002</v>
      </c>
      <c r="F39" s="21">
        <v>416.62200000000001</v>
      </c>
      <c r="G39" s="28">
        <v>420.447</v>
      </c>
      <c r="I39" s="24"/>
      <c r="J39" s="24"/>
      <c r="K39" s="24"/>
    </row>
    <row r="40" spans="1:11" x14ac:dyDescent="0.2">
      <c r="A40" s="20">
        <v>38776</v>
      </c>
      <c r="B40" s="21">
        <v>409.11900000000003</v>
      </c>
      <c r="C40" s="21">
        <v>558.75800000000004</v>
      </c>
      <c r="D40" s="21">
        <v>424.59100000000001</v>
      </c>
      <c r="E40" s="21">
        <v>467.209</v>
      </c>
      <c r="F40" s="21">
        <v>449.18700000000001</v>
      </c>
      <c r="G40" s="28">
        <v>456.65300000000002</v>
      </c>
      <c r="I40" s="24"/>
      <c r="J40" s="24"/>
      <c r="K40" s="24"/>
    </row>
    <row r="41" spans="1:11" x14ac:dyDescent="0.2">
      <c r="A41" s="20">
        <v>38807</v>
      </c>
      <c r="B41" s="21">
        <v>412.20400000000001</v>
      </c>
      <c r="C41" s="21">
        <v>554.30399999999997</v>
      </c>
      <c r="D41" s="21">
        <v>429.03300000000002</v>
      </c>
      <c r="E41" s="21">
        <v>466.334</v>
      </c>
      <c r="F41" s="21">
        <v>451.02300000000002</v>
      </c>
      <c r="G41" s="28">
        <v>458.221</v>
      </c>
      <c r="I41" s="24"/>
      <c r="J41" s="24"/>
      <c r="K41" s="24"/>
    </row>
    <row r="42" spans="1:11" x14ac:dyDescent="0.2">
      <c r="A42" s="20">
        <v>38837</v>
      </c>
      <c r="B42" s="21">
        <v>463.59300000000002</v>
      </c>
      <c r="C42" s="21">
        <v>581.17600000000004</v>
      </c>
      <c r="D42" s="21">
        <v>475.18400000000003</v>
      </c>
      <c r="E42" s="21">
        <v>521.06600000000003</v>
      </c>
      <c r="F42" s="21">
        <v>501.88499999999999</v>
      </c>
      <c r="G42" s="28">
        <v>518.67700000000002</v>
      </c>
      <c r="I42" s="24"/>
      <c r="J42" s="24"/>
      <c r="K42" s="24"/>
    </row>
    <row r="43" spans="1:11" x14ac:dyDescent="0.2">
      <c r="A43" s="20">
        <v>38868</v>
      </c>
      <c r="B43" s="21">
        <v>415.54300000000001</v>
      </c>
      <c r="C43" s="21">
        <v>501.87900000000002</v>
      </c>
      <c r="D43" s="21">
        <v>446.57799999999997</v>
      </c>
      <c r="E43" s="21">
        <v>444.84899999999999</v>
      </c>
      <c r="F43" s="21">
        <v>448.99400000000003</v>
      </c>
      <c r="G43" s="28">
        <v>459.38099999999997</v>
      </c>
      <c r="I43" s="24"/>
      <c r="J43" s="24"/>
      <c r="K43" s="24"/>
    </row>
    <row r="44" spans="1:11" x14ac:dyDescent="0.2">
      <c r="A44" s="20">
        <v>38898</v>
      </c>
      <c r="B44" s="21">
        <v>426.113</v>
      </c>
      <c r="C44" s="21">
        <v>492.09500000000003</v>
      </c>
      <c r="D44" s="21">
        <v>471.286</v>
      </c>
      <c r="E44" s="21">
        <v>440.70100000000002</v>
      </c>
      <c r="F44" s="21">
        <v>459.86599999999999</v>
      </c>
      <c r="G44" s="28">
        <v>478.19600000000003</v>
      </c>
      <c r="I44" s="24"/>
      <c r="J44" s="24"/>
      <c r="K44" s="24"/>
    </row>
    <row r="45" spans="1:11" x14ac:dyDescent="0.2">
      <c r="A45" s="20">
        <v>38929</v>
      </c>
      <c r="B45" s="21">
        <v>438.77600000000001</v>
      </c>
      <c r="C45" s="21">
        <v>540.32399999999996</v>
      </c>
      <c r="D45" s="21">
        <v>493.21100000000001</v>
      </c>
      <c r="E45" s="21">
        <v>446.98</v>
      </c>
      <c r="F45" s="21">
        <v>474.476</v>
      </c>
      <c r="G45" s="28">
        <v>492.59300000000002</v>
      </c>
      <c r="I45" s="24"/>
      <c r="J45" s="24"/>
      <c r="K45" s="24"/>
    </row>
    <row r="46" spans="1:11" x14ac:dyDescent="0.2">
      <c r="A46" s="20">
        <v>38960</v>
      </c>
      <c r="B46" s="21">
        <v>457.25200000000001</v>
      </c>
      <c r="C46" s="21">
        <v>565.67600000000004</v>
      </c>
      <c r="D46" s="21">
        <v>484.88499999999999</v>
      </c>
      <c r="E46" s="21">
        <v>493.459</v>
      </c>
      <c r="F46" s="21">
        <v>493.97300000000001</v>
      </c>
      <c r="G46" s="28">
        <v>511.55200000000002</v>
      </c>
      <c r="I46" s="24"/>
      <c r="J46" s="24"/>
      <c r="K46" s="24"/>
    </row>
    <row r="47" spans="1:11" x14ac:dyDescent="0.2">
      <c r="A47" s="20">
        <v>38990</v>
      </c>
      <c r="B47" s="21">
        <v>427.52800000000002</v>
      </c>
      <c r="C47" s="21">
        <v>581.24900000000002</v>
      </c>
      <c r="D47" s="21">
        <v>450.27699999999999</v>
      </c>
      <c r="E47" s="21">
        <v>466.73099999999999</v>
      </c>
      <c r="F47" s="21">
        <v>464.005</v>
      </c>
      <c r="G47" s="28">
        <v>475.1</v>
      </c>
      <c r="I47" s="24"/>
      <c r="J47" s="24"/>
      <c r="K47" s="24"/>
    </row>
    <row r="48" spans="1:11" x14ac:dyDescent="0.2">
      <c r="A48" s="20">
        <v>39021</v>
      </c>
      <c r="B48" s="21">
        <v>438.685</v>
      </c>
      <c r="C48" s="21">
        <v>589.4</v>
      </c>
      <c r="D48" s="21">
        <v>476.68799999999999</v>
      </c>
      <c r="E48" s="21">
        <v>470.255</v>
      </c>
      <c r="F48" s="21">
        <v>476.33300000000003</v>
      </c>
      <c r="G48" s="28">
        <v>486.55200000000002</v>
      </c>
      <c r="I48" s="24"/>
      <c r="J48" s="24"/>
      <c r="K48" s="24"/>
    </row>
    <row r="49" spans="1:11" x14ac:dyDescent="0.2">
      <c r="A49" s="20">
        <v>39051</v>
      </c>
      <c r="B49" s="21">
        <v>484.35500000000002</v>
      </c>
      <c r="C49" s="21">
        <v>651.15599999999995</v>
      </c>
      <c r="D49" s="21">
        <v>522.76499999999999</v>
      </c>
      <c r="E49" s="21">
        <v>522.55600000000004</v>
      </c>
      <c r="F49" s="21">
        <v>526.64</v>
      </c>
      <c r="G49" s="28">
        <v>540.28200000000004</v>
      </c>
      <c r="I49" s="24"/>
      <c r="J49" s="24"/>
      <c r="K49" s="24"/>
    </row>
    <row r="50" spans="1:11" x14ac:dyDescent="0.2">
      <c r="A50" s="20">
        <v>39082</v>
      </c>
      <c r="B50" s="21">
        <v>496.32799999999997</v>
      </c>
      <c r="C50" s="21">
        <v>769.61199999999997</v>
      </c>
      <c r="D50" s="21">
        <v>532.85400000000004</v>
      </c>
      <c r="E50" s="21">
        <v>544.48599999999999</v>
      </c>
      <c r="F50" s="21">
        <v>542.65300000000002</v>
      </c>
      <c r="G50" s="28">
        <v>553.33299999999997</v>
      </c>
      <c r="I50" s="24"/>
      <c r="J50" s="24"/>
      <c r="K50" s="24"/>
    </row>
    <row r="51" spans="1:11" x14ac:dyDescent="0.2">
      <c r="A51" s="20">
        <v>39113</v>
      </c>
      <c r="B51" s="21">
        <v>469.03699999999998</v>
      </c>
      <c r="C51" s="21">
        <v>787.93499999999995</v>
      </c>
      <c r="D51" s="21">
        <v>497.62599999999998</v>
      </c>
      <c r="E51" s="21">
        <v>527.06600000000003</v>
      </c>
      <c r="F51" s="21">
        <v>515.95100000000002</v>
      </c>
      <c r="G51" s="28">
        <v>539.51300000000003</v>
      </c>
      <c r="I51" s="24"/>
      <c r="J51" s="24"/>
      <c r="K51" s="24"/>
    </row>
    <row r="52" spans="1:11" x14ac:dyDescent="0.2">
      <c r="A52" s="20">
        <v>39141</v>
      </c>
      <c r="B52" s="21">
        <v>459.75900000000001</v>
      </c>
      <c r="C52" s="21">
        <v>782.00900000000001</v>
      </c>
      <c r="D52" s="21">
        <v>492.38400000000001</v>
      </c>
      <c r="E52" s="21">
        <v>511.92700000000002</v>
      </c>
      <c r="F52" s="21">
        <v>505.78199999999998</v>
      </c>
      <c r="G52" s="28">
        <v>527.14200000000005</v>
      </c>
      <c r="I52" s="24"/>
      <c r="J52" s="24"/>
      <c r="K52" s="24"/>
    </row>
    <row r="53" spans="1:11" x14ac:dyDescent="0.2">
      <c r="A53" s="20">
        <v>39172</v>
      </c>
      <c r="B53" s="21">
        <v>477.31900000000002</v>
      </c>
      <c r="C53" s="21">
        <v>854.37300000000005</v>
      </c>
      <c r="D53" s="21">
        <v>519.74599999999998</v>
      </c>
      <c r="E53" s="21">
        <v>524.23699999999997</v>
      </c>
      <c r="F53" s="21">
        <v>525.46400000000006</v>
      </c>
      <c r="G53" s="28">
        <v>565.904</v>
      </c>
      <c r="I53" s="24"/>
      <c r="J53" s="24"/>
      <c r="K53" s="24"/>
    </row>
    <row r="54" spans="1:11" x14ac:dyDescent="0.2">
      <c r="A54" s="20">
        <v>39202</v>
      </c>
      <c r="B54" s="21">
        <v>469.36200000000002</v>
      </c>
      <c r="C54" s="21">
        <v>854.45899999999995</v>
      </c>
      <c r="D54" s="21">
        <v>501.95699999999999</v>
      </c>
      <c r="E54" s="21">
        <v>523.94799999999998</v>
      </c>
      <c r="F54" s="21">
        <v>516.75699999999995</v>
      </c>
      <c r="G54" s="28">
        <v>549.81899999999996</v>
      </c>
      <c r="I54" s="24"/>
      <c r="J54" s="24"/>
      <c r="K54" s="24"/>
    </row>
    <row r="55" spans="1:11" x14ac:dyDescent="0.2">
      <c r="A55" s="20">
        <v>39233</v>
      </c>
      <c r="B55" s="21">
        <v>437.11500000000001</v>
      </c>
      <c r="C55" s="21">
        <v>825.01800000000003</v>
      </c>
      <c r="D55" s="21">
        <v>467.98200000000003</v>
      </c>
      <c r="E55" s="21">
        <v>489.43900000000002</v>
      </c>
      <c r="F55" s="21">
        <v>482.28</v>
      </c>
      <c r="G55" s="28">
        <v>524.89800000000002</v>
      </c>
      <c r="I55" s="24"/>
      <c r="J55" s="24"/>
      <c r="K55" s="24"/>
    </row>
    <row r="56" spans="1:11" x14ac:dyDescent="0.2">
      <c r="A56" s="20">
        <v>39263</v>
      </c>
      <c r="B56" s="21">
        <v>477.19200000000001</v>
      </c>
      <c r="C56" s="21">
        <v>845.15200000000004</v>
      </c>
      <c r="D56" s="21">
        <v>518.72199999999998</v>
      </c>
      <c r="E56" s="21">
        <v>524.36</v>
      </c>
      <c r="F56" s="21">
        <v>525.69100000000003</v>
      </c>
      <c r="G56" s="28">
        <v>572.77</v>
      </c>
      <c r="I56" s="24"/>
      <c r="J56" s="24"/>
      <c r="K56" s="24"/>
    </row>
    <row r="57" spans="1:11" x14ac:dyDescent="0.2">
      <c r="A57" s="20">
        <v>39294</v>
      </c>
      <c r="B57" s="21">
        <v>498.26799999999997</v>
      </c>
      <c r="C57" s="21">
        <v>864.07600000000002</v>
      </c>
      <c r="D57" s="21">
        <v>545.04200000000003</v>
      </c>
      <c r="E57" s="21">
        <v>544.30999999999995</v>
      </c>
      <c r="F57" s="21">
        <v>549.06700000000001</v>
      </c>
      <c r="G57" s="28">
        <v>596.202</v>
      </c>
      <c r="I57" s="24"/>
      <c r="J57" s="24"/>
      <c r="K57" s="24"/>
    </row>
    <row r="58" spans="1:11" x14ac:dyDescent="0.2">
      <c r="A58" s="20">
        <v>39325</v>
      </c>
      <c r="B58" s="21">
        <v>480.42899999999997</v>
      </c>
      <c r="C58" s="21">
        <v>809.41399999999999</v>
      </c>
      <c r="D58" s="21">
        <v>528.47299999999996</v>
      </c>
      <c r="E58" s="21">
        <v>520.69299999999998</v>
      </c>
      <c r="F58" s="21">
        <v>528.87099999999998</v>
      </c>
      <c r="G58" s="28">
        <v>583.31700000000001</v>
      </c>
      <c r="I58" s="24"/>
      <c r="J58" s="24"/>
      <c r="K58" s="24"/>
    </row>
    <row r="59" spans="1:11" x14ac:dyDescent="0.2">
      <c r="A59" s="20">
        <v>39355</v>
      </c>
      <c r="B59" s="21">
        <v>514.62300000000005</v>
      </c>
      <c r="C59" s="21">
        <v>819.81100000000004</v>
      </c>
      <c r="D59" s="21">
        <v>570.41700000000003</v>
      </c>
      <c r="E59" s="21">
        <v>553.58199999999999</v>
      </c>
      <c r="F59" s="21">
        <v>566.65</v>
      </c>
      <c r="G59" s="28">
        <v>626.87800000000004</v>
      </c>
      <c r="I59" s="24"/>
      <c r="J59" s="24"/>
      <c r="K59" s="24"/>
    </row>
    <row r="60" spans="1:11" x14ac:dyDescent="0.2">
      <c r="A60" s="20">
        <v>39386</v>
      </c>
      <c r="B60" s="21">
        <v>563.97</v>
      </c>
      <c r="C60" s="21">
        <v>858.41399999999999</v>
      </c>
      <c r="D60" s="21">
        <v>630.23900000000003</v>
      </c>
      <c r="E60" s="21">
        <v>602.12099999999998</v>
      </c>
      <c r="F60" s="21">
        <v>621.34299999999996</v>
      </c>
      <c r="G60" s="28">
        <v>689.00099999999998</v>
      </c>
      <c r="I60" s="24"/>
      <c r="J60" s="24"/>
      <c r="K60" s="24"/>
    </row>
    <row r="61" spans="1:11" x14ac:dyDescent="0.2">
      <c r="A61" s="20">
        <v>39416</v>
      </c>
      <c r="B61" s="21">
        <v>574.00400000000002</v>
      </c>
      <c r="C61" s="21">
        <v>846.42200000000003</v>
      </c>
      <c r="D61" s="21">
        <v>646.11300000000006</v>
      </c>
      <c r="E61" s="21">
        <v>606.33000000000004</v>
      </c>
      <c r="F61" s="21">
        <v>631.53800000000001</v>
      </c>
      <c r="G61" s="28">
        <v>692.83900000000006</v>
      </c>
      <c r="I61" s="24"/>
      <c r="J61" s="24"/>
      <c r="K61" s="24"/>
    </row>
    <row r="62" spans="1:11" x14ac:dyDescent="0.2">
      <c r="A62" s="20">
        <v>39447</v>
      </c>
      <c r="B62" s="21">
        <v>599.476</v>
      </c>
      <c r="C62" s="21">
        <v>876.27499999999998</v>
      </c>
      <c r="D62" s="21">
        <v>666.33600000000001</v>
      </c>
      <c r="E62" s="21">
        <v>642.55999999999995</v>
      </c>
      <c r="F62" s="21">
        <v>660.27</v>
      </c>
      <c r="G62" s="28">
        <v>734.04200000000003</v>
      </c>
      <c r="I62" s="24"/>
      <c r="J62" s="24"/>
      <c r="K62" s="24"/>
    </row>
    <row r="63" spans="1:11" x14ac:dyDescent="0.2">
      <c r="A63" s="20">
        <v>39478</v>
      </c>
      <c r="B63" s="21">
        <v>501.00200000000001</v>
      </c>
      <c r="C63" s="21">
        <v>785.42100000000005</v>
      </c>
      <c r="D63" s="21">
        <v>561.14400000000001</v>
      </c>
      <c r="E63" s="21">
        <v>536.47500000000002</v>
      </c>
      <c r="F63" s="21">
        <v>553.61599999999999</v>
      </c>
      <c r="G63" s="28">
        <v>628.87800000000004</v>
      </c>
      <c r="I63" s="24"/>
      <c r="J63" s="24"/>
      <c r="K63" s="24"/>
    </row>
    <row r="64" spans="1:11" x14ac:dyDescent="0.2">
      <c r="A64" s="20">
        <v>39507</v>
      </c>
      <c r="B64" s="21">
        <v>538.721</v>
      </c>
      <c r="C64" s="21">
        <v>775.74900000000002</v>
      </c>
      <c r="D64" s="21">
        <v>620.09799999999996</v>
      </c>
      <c r="E64" s="21">
        <v>554.53599999999994</v>
      </c>
      <c r="F64" s="21">
        <v>591.87099999999998</v>
      </c>
      <c r="G64" s="28">
        <v>684.22500000000002</v>
      </c>
      <c r="I64" s="24"/>
      <c r="J64" s="24"/>
      <c r="K64" s="24"/>
    </row>
    <row r="65" spans="1:11" x14ac:dyDescent="0.2">
      <c r="A65" s="20">
        <v>39538</v>
      </c>
      <c r="B65" s="21">
        <v>527.452</v>
      </c>
      <c r="C65" s="21">
        <v>795.01900000000001</v>
      </c>
      <c r="D65" s="21">
        <v>609.596</v>
      </c>
      <c r="E65" s="21">
        <v>540.55899999999997</v>
      </c>
      <c r="F65" s="21">
        <v>579.48</v>
      </c>
      <c r="G65" s="28">
        <v>643.70100000000002</v>
      </c>
      <c r="I65" s="24"/>
      <c r="J65" s="24"/>
      <c r="K65" s="24"/>
    </row>
    <row r="66" spans="1:11" x14ac:dyDescent="0.2">
      <c r="A66" s="20">
        <v>39568</v>
      </c>
      <c r="B66" s="21">
        <v>543.93799999999999</v>
      </c>
      <c r="C66" s="21">
        <v>763.58799999999997</v>
      </c>
      <c r="D66" s="21">
        <v>625.33000000000004</v>
      </c>
      <c r="E66" s="21">
        <v>557.87400000000002</v>
      </c>
      <c r="F66" s="21">
        <v>596.16999999999996</v>
      </c>
      <c r="G66" s="28">
        <v>664.24400000000003</v>
      </c>
      <c r="I66" s="24"/>
      <c r="J66" s="24"/>
      <c r="K66" s="24"/>
    </row>
    <row r="67" spans="1:11" x14ac:dyDescent="0.2">
      <c r="A67" s="20">
        <v>39599</v>
      </c>
      <c r="B67" s="21">
        <v>633.18600000000004</v>
      </c>
      <c r="C67" s="21">
        <v>776.49800000000005</v>
      </c>
      <c r="D67" s="21">
        <v>721.13199999999995</v>
      </c>
      <c r="E67" s="21">
        <v>650.84400000000005</v>
      </c>
      <c r="F67" s="21">
        <v>691.39200000000005</v>
      </c>
      <c r="G67" s="28">
        <v>762.54499999999996</v>
      </c>
      <c r="I67" s="24"/>
      <c r="J67" s="24"/>
      <c r="K67" s="24"/>
    </row>
    <row r="68" spans="1:11" x14ac:dyDescent="0.2">
      <c r="A68" s="20">
        <v>39629</v>
      </c>
      <c r="B68" s="21">
        <v>587.54100000000005</v>
      </c>
      <c r="C68" s="21">
        <v>765.10599999999999</v>
      </c>
      <c r="D68" s="21">
        <v>667.69</v>
      </c>
      <c r="E68" s="21">
        <v>606.053</v>
      </c>
      <c r="F68" s="21">
        <v>641.96500000000003</v>
      </c>
      <c r="G68" s="28">
        <v>718.91899999999998</v>
      </c>
      <c r="I68" s="24"/>
      <c r="J68" s="24"/>
      <c r="K68" s="24"/>
    </row>
    <row r="69" spans="1:11" x14ac:dyDescent="0.2">
      <c r="A69" s="20">
        <v>39660</v>
      </c>
      <c r="B69" s="21">
        <v>492.22300000000001</v>
      </c>
      <c r="C69" s="21">
        <v>660.31899999999996</v>
      </c>
      <c r="D69" s="21">
        <v>556.82100000000003</v>
      </c>
      <c r="E69" s="21">
        <v>513.02</v>
      </c>
      <c r="F69" s="21">
        <v>539.38099999999997</v>
      </c>
      <c r="G69" s="28">
        <v>579.33699999999999</v>
      </c>
      <c r="I69" s="24"/>
      <c r="J69" s="24"/>
      <c r="K69" s="24"/>
    </row>
    <row r="70" spans="1:11" x14ac:dyDescent="0.2">
      <c r="A70" s="20">
        <v>39691</v>
      </c>
      <c r="B70" s="21">
        <v>426.26400000000001</v>
      </c>
      <c r="C70" s="21">
        <v>594.19399999999996</v>
      </c>
      <c r="D70" s="21">
        <v>482.14400000000001</v>
      </c>
      <c r="E70" s="21">
        <v>443.56700000000001</v>
      </c>
      <c r="F70" s="21">
        <v>466.69900000000001</v>
      </c>
      <c r="G70" s="28">
        <v>509.399</v>
      </c>
      <c r="I70" s="24"/>
      <c r="J70" s="24"/>
      <c r="K70" s="24"/>
    </row>
    <row r="71" spans="1:11" x14ac:dyDescent="0.2">
      <c r="A71" s="20">
        <v>39721</v>
      </c>
      <c r="B71" s="21">
        <v>329.2</v>
      </c>
      <c r="C71" s="21">
        <v>400.875</v>
      </c>
      <c r="D71" s="21">
        <v>366.39400000000001</v>
      </c>
      <c r="E71" s="21">
        <v>346.62</v>
      </c>
      <c r="F71" s="21">
        <v>359.66399999999999</v>
      </c>
      <c r="G71" s="28">
        <v>393.39</v>
      </c>
      <c r="I71" s="24"/>
      <c r="J71" s="24"/>
      <c r="K71" s="24"/>
    </row>
    <row r="72" spans="1:11" x14ac:dyDescent="0.2">
      <c r="A72" s="20">
        <v>39752</v>
      </c>
      <c r="B72" s="21">
        <v>215.964</v>
      </c>
      <c r="C72" s="21">
        <v>210.54</v>
      </c>
      <c r="D72" s="21">
        <v>236.70599999999999</v>
      </c>
      <c r="E72" s="21">
        <v>229.67400000000001</v>
      </c>
      <c r="F72" s="21">
        <v>235.35</v>
      </c>
      <c r="G72" s="28">
        <v>250.49100000000001</v>
      </c>
      <c r="I72" s="24"/>
      <c r="J72" s="24"/>
      <c r="K72" s="24"/>
    </row>
    <row r="73" spans="1:11" x14ac:dyDescent="0.2">
      <c r="A73" s="20">
        <v>39782</v>
      </c>
      <c r="B73" s="21">
        <v>178.38800000000001</v>
      </c>
      <c r="C73" s="21">
        <v>157.262</v>
      </c>
      <c r="D73" s="21">
        <v>207.423</v>
      </c>
      <c r="E73" s="21">
        <v>176.929</v>
      </c>
      <c r="F73" s="21">
        <v>193.37</v>
      </c>
      <c r="G73" s="28">
        <v>199.69900000000001</v>
      </c>
      <c r="I73" s="24"/>
      <c r="J73" s="24"/>
      <c r="K73" s="24"/>
    </row>
    <row r="74" spans="1:11" x14ac:dyDescent="0.2">
      <c r="A74" s="20">
        <v>39813</v>
      </c>
      <c r="B74" s="21">
        <v>167.73</v>
      </c>
      <c r="C74" s="21">
        <v>137.476</v>
      </c>
      <c r="D74" s="21">
        <v>198.25800000000001</v>
      </c>
      <c r="E74" s="21">
        <v>164.37</v>
      </c>
      <c r="F74" s="21">
        <v>182.47200000000001</v>
      </c>
      <c r="G74" s="28">
        <v>188.27600000000001</v>
      </c>
      <c r="I74" s="24"/>
      <c r="J74" s="24"/>
      <c r="K74" s="24"/>
    </row>
    <row r="75" spans="1:11" x14ac:dyDescent="0.2">
      <c r="A75" s="20">
        <v>39844</v>
      </c>
      <c r="B75" s="21">
        <v>155.994</v>
      </c>
      <c r="C75" s="21">
        <v>116.048</v>
      </c>
      <c r="D75" s="21">
        <v>187.303</v>
      </c>
      <c r="E75" s="21">
        <v>147.54599999999999</v>
      </c>
      <c r="F75" s="21">
        <v>168.65299999999999</v>
      </c>
      <c r="G75" s="28">
        <v>175.84700000000001</v>
      </c>
      <c r="I75" s="24"/>
      <c r="J75" s="24"/>
      <c r="K75" s="24"/>
    </row>
    <row r="76" spans="1:11" x14ac:dyDescent="0.2">
      <c r="A76" s="20">
        <v>39872</v>
      </c>
      <c r="B76" s="21">
        <v>154.648</v>
      </c>
      <c r="C76" s="21">
        <v>123.3</v>
      </c>
      <c r="D76" s="21">
        <v>187.18199999999999</v>
      </c>
      <c r="E76" s="21">
        <v>145.35599999999999</v>
      </c>
      <c r="F76" s="21">
        <v>167.529</v>
      </c>
      <c r="G76" s="28">
        <v>176.29400000000001</v>
      </c>
      <c r="I76" s="24"/>
      <c r="J76" s="24"/>
      <c r="K76" s="24"/>
    </row>
    <row r="77" spans="1:11" x14ac:dyDescent="0.2">
      <c r="A77" s="20">
        <v>39903</v>
      </c>
      <c r="B77" s="21">
        <v>176.774</v>
      </c>
      <c r="C77" s="21">
        <v>145.631</v>
      </c>
      <c r="D77" s="21">
        <v>209.149</v>
      </c>
      <c r="E77" s="21">
        <v>172.755</v>
      </c>
      <c r="F77" s="21">
        <v>192.09100000000001</v>
      </c>
      <c r="G77" s="28">
        <v>212.946</v>
      </c>
      <c r="I77" s="24"/>
      <c r="J77" s="24"/>
      <c r="K77" s="24"/>
    </row>
    <row r="78" spans="1:11" x14ac:dyDescent="0.2">
      <c r="A78" s="20">
        <v>39933</v>
      </c>
      <c r="B78" s="21">
        <v>210.542</v>
      </c>
      <c r="C78" s="21">
        <v>204.505</v>
      </c>
      <c r="D78" s="21">
        <v>247.75299999999999</v>
      </c>
      <c r="E78" s="21">
        <v>209.11500000000001</v>
      </c>
      <c r="F78" s="21">
        <v>229.67099999999999</v>
      </c>
      <c r="G78" s="28">
        <v>246.78299999999999</v>
      </c>
      <c r="I78" s="24"/>
      <c r="J78" s="24"/>
      <c r="K78" s="24"/>
    </row>
    <row r="79" spans="1:11" x14ac:dyDescent="0.2">
      <c r="A79" s="20">
        <v>39964</v>
      </c>
      <c r="B79" s="21">
        <v>260.28199999999998</v>
      </c>
      <c r="C79" s="21">
        <v>268.45999999999998</v>
      </c>
      <c r="D79" s="21">
        <v>299.70100000000002</v>
      </c>
      <c r="E79" s="21">
        <v>268.685</v>
      </c>
      <c r="F79" s="21">
        <v>285.23099999999999</v>
      </c>
      <c r="G79" s="28">
        <v>303.12400000000002</v>
      </c>
      <c r="I79" s="24"/>
      <c r="J79" s="24"/>
      <c r="K79" s="24"/>
    </row>
    <row r="80" spans="1:11" x14ac:dyDescent="0.2">
      <c r="A80" s="20">
        <v>39994</v>
      </c>
      <c r="B80" s="21">
        <v>224.75200000000001</v>
      </c>
      <c r="C80" s="21">
        <v>269.07299999999998</v>
      </c>
      <c r="D80" s="21">
        <v>260.798</v>
      </c>
      <c r="E80" s="21">
        <v>232.922</v>
      </c>
      <c r="F80" s="21">
        <v>247.71</v>
      </c>
      <c r="G80" s="28">
        <v>260.20400000000001</v>
      </c>
      <c r="I80" s="24"/>
      <c r="J80" s="24"/>
      <c r="K80" s="24"/>
    </row>
    <row r="81" spans="1:11" x14ac:dyDescent="0.2">
      <c r="A81" s="20">
        <v>40025</v>
      </c>
      <c r="B81" s="21">
        <v>244.44499999999999</v>
      </c>
      <c r="C81" s="21">
        <v>291.23700000000002</v>
      </c>
      <c r="D81" s="21">
        <v>287.255</v>
      </c>
      <c r="E81" s="21">
        <v>251.428</v>
      </c>
      <c r="F81" s="21">
        <v>269.96899999999999</v>
      </c>
      <c r="G81" s="28">
        <v>285.02300000000002</v>
      </c>
      <c r="I81" s="24"/>
      <c r="J81" s="24"/>
      <c r="K81" s="24"/>
    </row>
    <row r="82" spans="1:11" x14ac:dyDescent="0.2">
      <c r="A82" s="20">
        <v>40056</v>
      </c>
      <c r="B82" s="21">
        <v>251.50399999999999</v>
      </c>
      <c r="C82" s="21">
        <v>346.39100000000002</v>
      </c>
      <c r="D82" s="21">
        <v>295.815</v>
      </c>
      <c r="E82" s="21">
        <v>260.82100000000003</v>
      </c>
      <c r="F82" s="21">
        <v>279.07799999999997</v>
      </c>
      <c r="G82" s="28">
        <v>289.97199999999998</v>
      </c>
      <c r="I82" s="24"/>
      <c r="J82" s="24"/>
      <c r="K82" s="24"/>
    </row>
    <row r="83" spans="1:11" x14ac:dyDescent="0.2">
      <c r="A83" s="20">
        <v>40086</v>
      </c>
      <c r="B83" s="21">
        <v>275.27999999999997</v>
      </c>
      <c r="C83" s="21">
        <v>386.26499999999999</v>
      </c>
      <c r="D83" s="21">
        <v>317.33</v>
      </c>
      <c r="E83" s="21">
        <v>292.37900000000002</v>
      </c>
      <c r="F83" s="21">
        <v>306.43</v>
      </c>
      <c r="G83" s="28">
        <v>309.55200000000002</v>
      </c>
      <c r="I83" s="24"/>
      <c r="J83" s="24"/>
      <c r="K83" s="24"/>
    </row>
    <row r="84" spans="1:11" x14ac:dyDescent="0.2">
      <c r="A84" s="20">
        <v>40117</v>
      </c>
      <c r="B84" s="21">
        <v>280.46600000000001</v>
      </c>
      <c r="C84" s="21">
        <v>401.62099999999998</v>
      </c>
      <c r="D84" s="21">
        <v>322.17899999999997</v>
      </c>
      <c r="E84" s="21">
        <v>298.38200000000001</v>
      </c>
      <c r="F84" s="21">
        <v>311.97300000000001</v>
      </c>
      <c r="G84" s="28">
        <v>316.57799999999997</v>
      </c>
      <c r="I84" s="24"/>
      <c r="J84" s="24"/>
      <c r="K84" s="24"/>
    </row>
    <row r="85" spans="1:11" x14ac:dyDescent="0.2">
      <c r="A85" s="20">
        <v>40147</v>
      </c>
      <c r="B85" s="21">
        <v>287.17</v>
      </c>
      <c r="C85" s="21">
        <v>382.43599999999998</v>
      </c>
      <c r="D85" s="21">
        <v>326.55099999999999</v>
      </c>
      <c r="E85" s="21">
        <v>309.14</v>
      </c>
      <c r="F85" s="21">
        <v>319.96600000000001</v>
      </c>
      <c r="G85" s="28">
        <v>335.23</v>
      </c>
      <c r="I85" s="24"/>
      <c r="J85" s="24"/>
      <c r="K85" s="24"/>
    </row>
    <row r="86" spans="1:11" x14ac:dyDescent="0.2">
      <c r="A86" s="20">
        <v>40178</v>
      </c>
      <c r="B86" s="21">
        <v>305.47300000000001</v>
      </c>
      <c r="C86" s="21">
        <v>438.56299999999999</v>
      </c>
      <c r="D86" s="21">
        <v>341.68599999999998</v>
      </c>
      <c r="E86" s="21">
        <v>335.46</v>
      </c>
      <c r="F86" s="21">
        <v>341.25599999999997</v>
      </c>
      <c r="G86" s="28">
        <v>362.577</v>
      </c>
      <c r="I86" s="24"/>
      <c r="J86" s="24"/>
      <c r="K86" s="24"/>
    </row>
    <row r="87" spans="1:11" x14ac:dyDescent="0.2">
      <c r="A87" s="20">
        <v>40209</v>
      </c>
      <c r="B87" s="21">
        <v>313.44799999999998</v>
      </c>
      <c r="C87" s="21">
        <v>473.43599999999998</v>
      </c>
      <c r="D87" s="21">
        <v>347.32600000000002</v>
      </c>
      <c r="E87" s="21">
        <v>346.858</v>
      </c>
      <c r="F87" s="21">
        <v>350.03800000000001</v>
      </c>
      <c r="G87" s="28">
        <v>378.09300000000002</v>
      </c>
      <c r="I87" s="24"/>
      <c r="J87" s="24"/>
      <c r="K87" s="24"/>
    </row>
    <row r="88" spans="1:11" x14ac:dyDescent="0.2">
      <c r="A88" s="20">
        <v>40237</v>
      </c>
      <c r="B88" s="21">
        <v>293.23399999999998</v>
      </c>
      <c r="C88" s="21">
        <v>478.31200000000001</v>
      </c>
      <c r="D88" s="21">
        <v>329.61</v>
      </c>
      <c r="E88" s="21">
        <v>322.36700000000002</v>
      </c>
      <c r="F88" s="21">
        <v>328.53</v>
      </c>
      <c r="G88" s="28">
        <v>360.55799999999999</v>
      </c>
      <c r="I88" s="24"/>
      <c r="J88" s="24"/>
      <c r="K88" s="24"/>
    </row>
    <row r="89" spans="1:11" x14ac:dyDescent="0.2">
      <c r="A89" s="20">
        <v>40268</v>
      </c>
      <c r="B89" s="21">
        <v>317.27999999999997</v>
      </c>
      <c r="C89" s="21">
        <v>594.99900000000002</v>
      </c>
      <c r="D89" s="21">
        <v>356.05</v>
      </c>
      <c r="E89" s="21">
        <v>354.37400000000002</v>
      </c>
      <c r="F89" s="21">
        <v>358.19099999999997</v>
      </c>
      <c r="G89" s="28">
        <v>401.4</v>
      </c>
      <c r="I89" s="24"/>
      <c r="J89" s="24"/>
      <c r="K89" s="24"/>
    </row>
    <row r="90" spans="1:11" x14ac:dyDescent="0.2">
      <c r="A90" s="20">
        <v>40298</v>
      </c>
      <c r="B90" s="21">
        <v>313.19</v>
      </c>
      <c r="C90" s="21">
        <v>586.39400000000001</v>
      </c>
      <c r="D90" s="21">
        <v>353.06200000000001</v>
      </c>
      <c r="E90" s="21">
        <v>348.73</v>
      </c>
      <c r="F90" s="21">
        <v>353.77300000000002</v>
      </c>
      <c r="G90" s="28">
        <v>384.779</v>
      </c>
      <c r="I90" s="24"/>
      <c r="J90" s="24"/>
      <c r="K90" s="24"/>
    </row>
    <row r="91" spans="1:11" x14ac:dyDescent="0.2">
      <c r="A91" s="20">
        <v>40329</v>
      </c>
      <c r="B91" s="21">
        <v>292.976</v>
      </c>
      <c r="C91" s="21">
        <v>515.76099999999997</v>
      </c>
      <c r="D91" s="21">
        <v>331.65</v>
      </c>
      <c r="E91" s="21">
        <v>322.298</v>
      </c>
      <c r="F91" s="21">
        <v>329.55799999999999</v>
      </c>
      <c r="G91" s="28">
        <v>345.274</v>
      </c>
      <c r="I91" s="24"/>
      <c r="J91" s="24"/>
      <c r="K91" s="24"/>
    </row>
    <row r="92" spans="1:11" x14ac:dyDescent="0.2">
      <c r="A92" s="20">
        <v>40359</v>
      </c>
      <c r="B92" s="21">
        <v>283.53100000000001</v>
      </c>
      <c r="C92" s="21">
        <v>496.49400000000003</v>
      </c>
      <c r="D92" s="21">
        <v>323.68200000000002</v>
      </c>
      <c r="E92" s="21">
        <v>308.279</v>
      </c>
      <c r="F92" s="21">
        <v>318.42899999999997</v>
      </c>
      <c r="G92" s="28">
        <v>332.97</v>
      </c>
      <c r="I92" s="24"/>
      <c r="J92" s="24"/>
      <c r="K92" s="24"/>
    </row>
    <row r="93" spans="1:11" x14ac:dyDescent="0.2">
      <c r="A93" s="20">
        <v>40390</v>
      </c>
      <c r="B93" s="21">
        <v>308.76</v>
      </c>
      <c r="C93" s="21">
        <v>525.40899999999999</v>
      </c>
      <c r="D93" s="21">
        <v>350.44499999999999</v>
      </c>
      <c r="E93" s="21">
        <v>335.41300000000001</v>
      </c>
      <c r="F93" s="21">
        <v>345.596</v>
      </c>
      <c r="G93" s="28">
        <v>358.58300000000003</v>
      </c>
      <c r="I93" s="24"/>
      <c r="J93" s="24"/>
      <c r="K93" s="24"/>
    </row>
    <row r="94" spans="1:11" x14ac:dyDescent="0.2">
      <c r="A94" s="20">
        <v>40421</v>
      </c>
      <c r="B94" s="21">
        <v>300.66699999999997</v>
      </c>
      <c r="C94" s="21">
        <v>549.57100000000003</v>
      </c>
      <c r="D94" s="21">
        <v>337.63799999999998</v>
      </c>
      <c r="E94" s="21">
        <v>332.096</v>
      </c>
      <c r="F94" s="21">
        <v>337.54899999999998</v>
      </c>
      <c r="G94" s="28">
        <v>356.036</v>
      </c>
      <c r="I94" s="24"/>
      <c r="J94" s="24"/>
      <c r="K94" s="24"/>
    </row>
    <row r="95" spans="1:11" x14ac:dyDescent="0.2">
      <c r="A95" s="20">
        <v>40451</v>
      </c>
      <c r="B95" s="21">
        <v>315.255</v>
      </c>
      <c r="C95" s="21">
        <v>585.346</v>
      </c>
      <c r="D95" s="21">
        <v>352.53</v>
      </c>
      <c r="E95" s="21">
        <v>352.68099999999998</v>
      </c>
      <c r="F95" s="21">
        <v>355.488</v>
      </c>
      <c r="G95" s="28">
        <v>399.12299999999999</v>
      </c>
      <c r="I95" s="24"/>
      <c r="J95" s="24"/>
      <c r="K95" s="24"/>
    </row>
    <row r="96" spans="1:11" x14ac:dyDescent="0.2">
      <c r="A96" s="20">
        <v>40482</v>
      </c>
      <c r="B96" s="21">
        <v>333.76299999999998</v>
      </c>
      <c r="C96" s="21">
        <v>607.50800000000004</v>
      </c>
      <c r="D96" s="21">
        <v>365.63900000000001</v>
      </c>
      <c r="E96" s="21">
        <v>379.37799999999999</v>
      </c>
      <c r="F96" s="21">
        <v>375.67899999999997</v>
      </c>
      <c r="G96" s="28">
        <v>418.94799999999998</v>
      </c>
      <c r="I96" s="24"/>
      <c r="J96" s="24"/>
      <c r="K96" s="24"/>
    </row>
    <row r="97" spans="1:11" x14ac:dyDescent="0.2">
      <c r="A97" s="20">
        <v>40512</v>
      </c>
      <c r="B97" s="21">
        <v>338.709</v>
      </c>
      <c r="C97" s="21">
        <v>657.476</v>
      </c>
      <c r="D97" s="21">
        <v>368.15899999999999</v>
      </c>
      <c r="E97" s="21">
        <v>390.928</v>
      </c>
      <c r="F97" s="21">
        <v>382.86</v>
      </c>
      <c r="G97" s="28">
        <v>433.27699999999999</v>
      </c>
      <c r="I97" s="24"/>
      <c r="J97" s="24"/>
      <c r="K97" s="24"/>
    </row>
    <row r="98" spans="1:11" x14ac:dyDescent="0.2">
      <c r="A98" s="20">
        <v>40543</v>
      </c>
      <c r="B98" s="21">
        <v>366.43299999999999</v>
      </c>
      <c r="C98" s="21">
        <v>698.29200000000003</v>
      </c>
      <c r="D98" s="21">
        <v>394.74200000000002</v>
      </c>
      <c r="E98" s="21">
        <v>426.59100000000001</v>
      </c>
      <c r="F98" s="21">
        <v>414.10599999999999</v>
      </c>
      <c r="G98" s="28">
        <v>474.846</v>
      </c>
      <c r="I98" s="24"/>
      <c r="J98" s="24"/>
      <c r="K98" s="24"/>
    </row>
    <row r="99" spans="1:11" x14ac:dyDescent="0.2">
      <c r="A99" s="20">
        <v>40574</v>
      </c>
      <c r="B99" s="21">
        <v>373.61599999999999</v>
      </c>
      <c r="C99" s="21">
        <v>713.88599999999997</v>
      </c>
      <c r="D99" s="21">
        <v>407.82299999999998</v>
      </c>
      <c r="E99" s="21">
        <v>428.66500000000002</v>
      </c>
      <c r="F99" s="21">
        <v>421.97899999999998</v>
      </c>
      <c r="G99" s="28">
        <v>464.81400000000002</v>
      </c>
      <c r="I99" s="24"/>
      <c r="J99" s="24"/>
      <c r="K99" s="24"/>
    </row>
    <row r="100" spans="1:11" x14ac:dyDescent="0.2">
      <c r="A100" s="20">
        <v>40602</v>
      </c>
      <c r="B100" s="21">
        <v>387.61799999999999</v>
      </c>
      <c r="C100" s="21">
        <v>704.27</v>
      </c>
      <c r="D100" s="21">
        <v>433.149</v>
      </c>
      <c r="E100" s="21">
        <v>430.00799999999998</v>
      </c>
      <c r="F100" s="21">
        <v>436.08300000000003</v>
      </c>
      <c r="G100" s="28">
        <v>480.66</v>
      </c>
      <c r="I100" s="24"/>
      <c r="J100" s="24"/>
      <c r="K100" s="24"/>
    </row>
    <row r="101" spans="1:11" x14ac:dyDescent="0.2">
      <c r="A101" s="20">
        <v>40633</v>
      </c>
      <c r="B101" s="21">
        <v>402.91199999999998</v>
      </c>
      <c r="C101" s="21">
        <v>710.48199999999997</v>
      </c>
      <c r="D101" s="21">
        <v>451.18599999999998</v>
      </c>
      <c r="E101" s="21">
        <v>444.09300000000002</v>
      </c>
      <c r="F101" s="21">
        <v>452.43400000000003</v>
      </c>
      <c r="G101" s="28">
        <v>500.447</v>
      </c>
      <c r="I101" s="24"/>
      <c r="J101" s="24"/>
      <c r="K101" s="24"/>
    </row>
    <row r="102" spans="1:11" x14ac:dyDescent="0.2">
      <c r="A102" s="20">
        <v>40663</v>
      </c>
      <c r="B102" s="21">
        <v>392.25700000000001</v>
      </c>
      <c r="C102" s="21">
        <v>661.57100000000003</v>
      </c>
      <c r="D102" s="21">
        <v>439.49799999999999</v>
      </c>
      <c r="E102" s="21">
        <v>430.94099999999997</v>
      </c>
      <c r="F102" s="21">
        <v>439.93</v>
      </c>
      <c r="G102" s="28">
        <v>476.70800000000003</v>
      </c>
      <c r="I102" s="24"/>
      <c r="J102" s="24"/>
      <c r="K102" s="24"/>
    </row>
    <row r="103" spans="1:11" x14ac:dyDescent="0.2">
      <c r="A103" s="20">
        <v>40694</v>
      </c>
      <c r="B103" s="21">
        <v>374.96699999999998</v>
      </c>
      <c r="C103" s="21">
        <v>624.65</v>
      </c>
      <c r="D103" s="21">
        <v>410.75400000000002</v>
      </c>
      <c r="E103" s="21">
        <v>422.39600000000002</v>
      </c>
      <c r="F103" s="21">
        <v>420.34</v>
      </c>
      <c r="G103" s="28">
        <v>473.70400000000001</v>
      </c>
      <c r="I103" s="24"/>
      <c r="J103" s="24"/>
      <c r="K103" s="24"/>
    </row>
    <row r="104" spans="1:11" x14ac:dyDescent="0.2">
      <c r="A104" s="20">
        <v>40724</v>
      </c>
      <c r="B104" s="21">
        <v>375.93400000000003</v>
      </c>
      <c r="C104" s="21">
        <v>608.553</v>
      </c>
      <c r="D104" s="21">
        <v>412.71300000000002</v>
      </c>
      <c r="E104" s="21">
        <v>421.90899999999999</v>
      </c>
      <c r="F104" s="21">
        <v>421.09899999999999</v>
      </c>
      <c r="G104" s="28">
        <v>476.06799999999998</v>
      </c>
      <c r="I104" s="24"/>
      <c r="J104" s="24"/>
      <c r="K104" s="24"/>
    </row>
    <row r="105" spans="1:11" x14ac:dyDescent="0.2">
      <c r="A105" s="20">
        <v>40755</v>
      </c>
      <c r="B105" s="21">
        <v>380.399</v>
      </c>
      <c r="C105" s="21">
        <v>620.34199999999998</v>
      </c>
      <c r="D105" s="21">
        <v>415.59</v>
      </c>
      <c r="E105" s="21">
        <v>429.04</v>
      </c>
      <c r="F105" s="21">
        <v>426.09399999999999</v>
      </c>
      <c r="G105" s="28">
        <v>487.26299999999998</v>
      </c>
      <c r="I105" s="24"/>
      <c r="J105" s="24"/>
      <c r="K105" s="24"/>
    </row>
    <row r="106" spans="1:11" x14ac:dyDescent="0.2">
      <c r="A106" s="20">
        <v>40786</v>
      </c>
      <c r="B106" s="21">
        <v>342.38600000000002</v>
      </c>
      <c r="C106" s="21">
        <v>521.67899999999997</v>
      </c>
      <c r="D106" s="21">
        <v>373.94200000000001</v>
      </c>
      <c r="E106" s="21">
        <v>383.596</v>
      </c>
      <c r="F106" s="21">
        <v>382.16</v>
      </c>
      <c r="G106" s="28">
        <v>443.00599999999997</v>
      </c>
      <c r="I106" s="24"/>
      <c r="J106" s="24"/>
      <c r="K106" s="24"/>
    </row>
    <row r="107" spans="1:11" x14ac:dyDescent="0.2">
      <c r="A107" s="20">
        <v>40816</v>
      </c>
      <c r="B107" s="21">
        <v>294.93299999999999</v>
      </c>
      <c r="C107" s="21">
        <v>461.512</v>
      </c>
      <c r="D107" s="21">
        <v>335.64600000000002</v>
      </c>
      <c r="E107" s="21">
        <v>316.67899999999997</v>
      </c>
      <c r="F107" s="21">
        <v>328.80900000000003</v>
      </c>
      <c r="G107" s="28">
        <v>375.13900000000001</v>
      </c>
      <c r="I107" s="24"/>
      <c r="J107" s="24"/>
      <c r="K107" s="24"/>
    </row>
    <row r="108" spans="1:11" x14ac:dyDescent="0.2">
      <c r="A108" s="20">
        <v>40847</v>
      </c>
      <c r="B108" s="21">
        <v>332.55599999999998</v>
      </c>
      <c r="C108" s="21">
        <v>470.07499999999999</v>
      </c>
      <c r="D108" s="21">
        <v>371.09800000000001</v>
      </c>
      <c r="E108" s="21">
        <v>363.81200000000001</v>
      </c>
      <c r="F108" s="21">
        <v>370.61500000000001</v>
      </c>
      <c r="G108" s="28">
        <v>422.15199999999999</v>
      </c>
      <c r="I108" s="24"/>
      <c r="J108" s="24"/>
      <c r="K108" s="24"/>
    </row>
    <row r="109" spans="1:11" x14ac:dyDescent="0.2">
      <c r="A109" s="20">
        <v>40877</v>
      </c>
      <c r="B109" s="21">
        <v>336.26100000000002</v>
      </c>
      <c r="C109" s="21">
        <v>430.524</v>
      </c>
      <c r="D109" s="21">
        <v>372.22500000000002</v>
      </c>
      <c r="E109" s="21">
        <v>369.185</v>
      </c>
      <c r="F109" s="21">
        <v>373.93599999999998</v>
      </c>
      <c r="G109" s="28">
        <v>425.51499999999999</v>
      </c>
      <c r="I109" s="24"/>
      <c r="J109" s="24"/>
      <c r="K109" s="24"/>
    </row>
    <row r="110" spans="1:11" x14ac:dyDescent="0.2">
      <c r="A110" s="20">
        <v>40908</v>
      </c>
      <c r="B110" s="21">
        <v>313.14800000000002</v>
      </c>
      <c r="C110" s="21">
        <v>381.31299999999999</v>
      </c>
      <c r="D110" s="21">
        <v>356.29</v>
      </c>
      <c r="E110" s="21">
        <v>331.46899999999999</v>
      </c>
      <c r="F110" s="21">
        <v>347.07400000000001</v>
      </c>
      <c r="G110" s="28">
        <v>394.14400000000001</v>
      </c>
      <c r="I110" s="24"/>
      <c r="J110" s="24"/>
      <c r="K110" s="24"/>
    </row>
    <row r="111" spans="1:11" x14ac:dyDescent="0.2">
      <c r="A111" s="20">
        <v>40939</v>
      </c>
      <c r="B111" s="21">
        <v>340.96800000000002</v>
      </c>
      <c r="C111" s="21">
        <v>411.512</v>
      </c>
      <c r="D111" s="21">
        <v>384.49799999999999</v>
      </c>
      <c r="E111" s="21">
        <v>365.899</v>
      </c>
      <c r="F111" s="21">
        <v>378.60399999999998</v>
      </c>
      <c r="G111" s="28">
        <v>423.93200000000002</v>
      </c>
      <c r="I111" s="24"/>
      <c r="J111" s="24"/>
      <c r="K111" s="24"/>
    </row>
    <row r="112" spans="1:11" x14ac:dyDescent="0.2">
      <c r="A112" s="20">
        <v>40968</v>
      </c>
      <c r="B112" s="21">
        <v>362.37400000000002</v>
      </c>
      <c r="C112" s="21">
        <v>434.66</v>
      </c>
      <c r="D112" s="21">
        <v>407.73200000000003</v>
      </c>
      <c r="E112" s="21">
        <v>390.24400000000003</v>
      </c>
      <c r="F112" s="21">
        <v>402.589</v>
      </c>
      <c r="G112" s="28">
        <v>450.613</v>
      </c>
      <c r="I112" s="24"/>
      <c r="J112" s="24"/>
      <c r="K112" s="24"/>
    </row>
    <row r="113" spans="1:11" x14ac:dyDescent="0.2">
      <c r="A113" s="20">
        <v>40999</v>
      </c>
      <c r="B113" s="21">
        <v>343.22</v>
      </c>
      <c r="C113" s="21">
        <v>416.149</v>
      </c>
      <c r="D113" s="21">
        <v>387.78899999999999</v>
      </c>
      <c r="E113" s="21">
        <v>369.50299999999999</v>
      </c>
      <c r="F113" s="21">
        <v>382.077</v>
      </c>
      <c r="G113" s="28">
        <v>429.53800000000001</v>
      </c>
      <c r="I113" s="24"/>
      <c r="J113" s="24"/>
      <c r="K113" s="24"/>
    </row>
    <row r="114" spans="1:11" x14ac:dyDescent="0.2">
      <c r="A114" s="20">
        <v>41029</v>
      </c>
      <c r="B114" s="21">
        <v>333.53300000000002</v>
      </c>
      <c r="C114" s="21">
        <v>386.79899999999998</v>
      </c>
      <c r="D114" s="21">
        <v>374.70699999999999</v>
      </c>
      <c r="E114" s="21">
        <v>359.661</v>
      </c>
      <c r="F114" s="21">
        <v>370.48500000000001</v>
      </c>
      <c r="G114" s="28">
        <v>416.12</v>
      </c>
      <c r="I114" s="24"/>
      <c r="J114" s="24"/>
      <c r="K114" s="24"/>
    </row>
    <row r="115" spans="1:11" x14ac:dyDescent="0.2">
      <c r="A115" s="20">
        <v>41060</v>
      </c>
      <c r="B115" s="21">
        <v>302.81099999999998</v>
      </c>
      <c r="C115" s="21">
        <v>322.87700000000001</v>
      </c>
      <c r="D115" s="21">
        <v>346.89600000000002</v>
      </c>
      <c r="E115" s="21">
        <v>316.94499999999999</v>
      </c>
      <c r="F115" s="21">
        <v>334.88799999999998</v>
      </c>
      <c r="G115" s="28">
        <v>376.827</v>
      </c>
      <c r="I115" s="24"/>
      <c r="J115" s="24"/>
      <c r="K115" s="24"/>
    </row>
    <row r="116" spans="1:11" x14ac:dyDescent="0.2">
      <c r="A116" s="20">
        <v>41090</v>
      </c>
      <c r="B116" s="21">
        <v>321.964</v>
      </c>
      <c r="C116" s="21">
        <v>330.77199999999999</v>
      </c>
      <c r="D116" s="21">
        <v>366.92500000000001</v>
      </c>
      <c r="E116" s="21">
        <v>338.678</v>
      </c>
      <c r="F116" s="21">
        <v>355.91800000000001</v>
      </c>
      <c r="G116" s="28">
        <v>402.74</v>
      </c>
      <c r="I116" s="24"/>
      <c r="J116" s="24"/>
      <c r="K116" s="24"/>
    </row>
    <row r="117" spans="1:11" x14ac:dyDescent="0.2">
      <c r="A117" s="20">
        <v>41121</v>
      </c>
      <c r="B117" s="21">
        <v>328.66899999999998</v>
      </c>
      <c r="C117" s="21">
        <v>329.30599999999998</v>
      </c>
      <c r="D117" s="21">
        <v>363.27800000000002</v>
      </c>
      <c r="E117" s="21">
        <v>357.04199999999997</v>
      </c>
      <c r="F117" s="21">
        <v>363.44799999999998</v>
      </c>
      <c r="G117" s="28">
        <v>419.81200000000001</v>
      </c>
      <c r="I117" s="24"/>
      <c r="J117" s="24"/>
      <c r="K117" s="24"/>
    </row>
    <row r="118" spans="1:11" x14ac:dyDescent="0.2">
      <c r="A118" s="20">
        <v>41152</v>
      </c>
      <c r="B118" s="21">
        <v>333.16199999999998</v>
      </c>
      <c r="C118" s="21">
        <v>330.334</v>
      </c>
      <c r="D118" s="21">
        <v>372.27</v>
      </c>
      <c r="E118" s="21">
        <v>357.25</v>
      </c>
      <c r="F118" s="21">
        <v>368.077</v>
      </c>
      <c r="G118" s="28">
        <v>419.68799999999999</v>
      </c>
      <c r="I118" s="24"/>
      <c r="J118" s="24"/>
      <c r="K118" s="24"/>
    </row>
    <row r="119" spans="1:11" x14ac:dyDescent="0.2">
      <c r="A119" s="20">
        <v>41182</v>
      </c>
      <c r="B119" s="21">
        <v>340.43099999999998</v>
      </c>
      <c r="C119" s="21">
        <v>343.74200000000002</v>
      </c>
      <c r="D119" s="21">
        <v>381.32499999999999</v>
      </c>
      <c r="E119" s="21">
        <v>365.96300000000002</v>
      </c>
      <c r="F119" s="21">
        <v>377.05099999999999</v>
      </c>
      <c r="G119" s="28">
        <v>432.02600000000001</v>
      </c>
      <c r="I119" s="24"/>
      <c r="J119" s="24"/>
      <c r="K119" s="24"/>
    </row>
    <row r="120" spans="1:11" x14ac:dyDescent="0.2">
      <c r="A120" s="20">
        <v>41213</v>
      </c>
      <c r="B120" s="21">
        <v>330.49599999999998</v>
      </c>
      <c r="C120" s="21">
        <v>328.98399999999998</v>
      </c>
      <c r="D120" s="21">
        <v>362.185</v>
      </c>
      <c r="E120" s="21">
        <v>362.649</v>
      </c>
      <c r="F120" s="21">
        <v>365.69799999999998</v>
      </c>
      <c r="G120" s="28">
        <v>430.48099999999999</v>
      </c>
      <c r="I120" s="24"/>
      <c r="J120" s="24"/>
      <c r="K120" s="24"/>
    </row>
    <row r="121" spans="1:11" x14ac:dyDescent="0.2">
      <c r="A121" s="20">
        <v>41243</v>
      </c>
      <c r="B121" s="21">
        <v>326.48899999999998</v>
      </c>
      <c r="C121" s="21">
        <v>326.33300000000003</v>
      </c>
      <c r="D121" s="21">
        <v>358.935</v>
      </c>
      <c r="E121" s="21">
        <v>357.20499999999998</v>
      </c>
      <c r="F121" s="21">
        <v>361.32</v>
      </c>
      <c r="G121" s="28">
        <v>432.64299999999997</v>
      </c>
      <c r="I121" s="24"/>
      <c r="J121" s="24"/>
      <c r="K121" s="24"/>
    </row>
    <row r="122" spans="1:11" x14ac:dyDescent="0.2">
      <c r="A122" s="20">
        <v>41274</v>
      </c>
      <c r="B122" s="21">
        <v>343.34399999999999</v>
      </c>
      <c r="C122" s="21">
        <v>340.57900000000001</v>
      </c>
      <c r="D122" s="21">
        <v>371.99400000000003</v>
      </c>
      <c r="E122" s="21">
        <v>380.459</v>
      </c>
      <c r="F122" s="21">
        <v>379.73500000000001</v>
      </c>
      <c r="G122" s="28">
        <v>458.34399999999999</v>
      </c>
      <c r="I122" s="24"/>
      <c r="J122" s="24"/>
      <c r="K122" s="24"/>
    </row>
    <row r="123" spans="1:11" x14ac:dyDescent="0.2">
      <c r="A123" s="20">
        <v>41305</v>
      </c>
      <c r="B123" s="21">
        <v>359.47899999999998</v>
      </c>
      <c r="C123" s="21">
        <v>376.70499999999998</v>
      </c>
      <c r="D123" s="21">
        <v>378.22899999999998</v>
      </c>
      <c r="E123" s="21">
        <v>409.96899999999999</v>
      </c>
      <c r="F123" s="21">
        <v>398.02699999999999</v>
      </c>
      <c r="G123" s="28">
        <v>487.80500000000001</v>
      </c>
      <c r="I123" s="24"/>
      <c r="J123" s="24"/>
      <c r="K123" s="24"/>
    </row>
    <row r="124" spans="1:11" x14ac:dyDescent="0.2">
      <c r="A124" s="20">
        <v>41333</v>
      </c>
      <c r="B124" s="21">
        <v>345.19900000000001</v>
      </c>
      <c r="C124" s="21">
        <v>370.58100000000002</v>
      </c>
      <c r="D124" s="21">
        <v>362.37299999999999</v>
      </c>
      <c r="E124" s="21">
        <v>393.88900000000001</v>
      </c>
      <c r="F124" s="21">
        <v>381.911</v>
      </c>
      <c r="G124" s="28">
        <v>466.988</v>
      </c>
      <c r="I124" s="24"/>
      <c r="J124" s="24"/>
      <c r="K124" s="24"/>
    </row>
    <row r="125" spans="1:11" x14ac:dyDescent="0.2">
      <c r="A125" s="20">
        <v>41364</v>
      </c>
      <c r="B125" s="21">
        <v>337.94400000000002</v>
      </c>
      <c r="C125" s="21">
        <v>343.31799999999998</v>
      </c>
      <c r="D125" s="21">
        <v>354.27</v>
      </c>
      <c r="E125" s="21">
        <v>384.54599999999999</v>
      </c>
      <c r="F125" s="21">
        <v>373.1</v>
      </c>
      <c r="G125" s="28">
        <v>463.10899999999998</v>
      </c>
      <c r="I125" s="24"/>
      <c r="J125" s="24"/>
      <c r="K125" s="24"/>
    </row>
    <row r="126" spans="1:11" x14ac:dyDescent="0.2">
      <c r="A126" s="20">
        <v>41394</v>
      </c>
      <c r="B126" s="21">
        <v>330.20699999999999</v>
      </c>
      <c r="C126" s="21">
        <v>321.65899999999999</v>
      </c>
      <c r="D126" s="21">
        <v>335.17599999999999</v>
      </c>
      <c r="E126" s="21">
        <v>385.01799999999997</v>
      </c>
      <c r="F126" s="21">
        <v>363.95400000000001</v>
      </c>
      <c r="G126" s="28">
        <v>463.63499999999999</v>
      </c>
      <c r="I126" s="24"/>
      <c r="J126" s="24"/>
      <c r="K126" s="24"/>
    </row>
    <row r="127" spans="1:11" x14ac:dyDescent="0.2">
      <c r="A127" s="20">
        <v>41425</v>
      </c>
      <c r="B127" s="21">
        <v>332.28399999999999</v>
      </c>
      <c r="C127" s="21">
        <v>318.25299999999999</v>
      </c>
      <c r="D127" s="21">
        <v>336.22</v>
      </c>
      <c r="E127" s="21">
        <v>386.50400000000002</v>
      </c>
      <c r="F127" s="21">
        <v>365.25099999999998</v>
      </c>
      <c r="G127" s="28">
        <v>465.18</v>
      </c>
      <c r="I127" s="24"/>
      <c r="J127" s="24"/>
      <c r="K127" s="24"/>
    </row>
    <row r="128" spans="1:11" x14ac:dyDescent="0.2">
      <c r="A128" s="20">
        <v>41455</v>
      </c>
      <c r="B128" s="21">
        <v>325.17</v>
      </c>
      <c r="C128" s="21">
        <v>311.75900000000001</v>
      </c>
      <c r="D128" s="21">
        <v>321.44</v>
      </c>
      <c r="E128" s="21">
        <v>386.12599999999998</v>
      </c>
      <c r="F128" s="21">
        <v>357.43700000000001</v>
      </c>
      <c r="G128" s="28">
        <v>470.13200000000001</v>
      </c>
      <c r="I128" s="24"/>
      <c r="J128" s="24"/>
      <c r="K128" s="24"/>
    </row>
    <row r="129" spans="1:11" x14ac:dyDescent="0.2">
      <c r="A129" s="20">
        <v>41486</v>
      </c>
      <c r="B129" s="21">
        <v>337.85700000000003</v>
      </c>
      <c r="C129" s="21">
        <v>316.33999999999997</v>
      </c>
      <c r="D129" s="21">
        <v>352.11500000000001</v>
      </c>
      <c r="E129" s="21">
        <v>382.20299999999997</v>
      </c>
      <c r="F129" s="21">
        <v>371.29300000000001</v>
      </c>
      <c r="G129" s="28">
        <v>474.07600000000002</v>
      </c>
      <c r="I129" s="24"/>
      <c r="J129" s="24"/>
      <c r="K129" s="24"/>
    </row>
    <row r="130" spans="1:11" x14ac:dyDescent="0.2">
      <c r="A130" s="20">
        <v>41517</v>
      </c>
      <c r="B130" s="21">
        <v>339.36599999999999</v>
      </c>
      <c r="C130" s="21">
        <v>298.73099999999999</v>
      </c>
      <c r="D130" s="21">
        <v>357.58499999999998</v>
      </c>
      <c r="E130" s="21">
        <v>378.54199999999997</v>
      </c>
      <c r="F130" s="21">
        <v>372.27600000000001</v>
      </c>
      <c r="G130" s="28">
        <v>471.38</v>
      </c>
      <c r="I130" s="24"/>
      <c r="J130" s="24"/>
      <c r="K130" s="24"/>
    </row>
    <row r="131" spans="1:11" x14ac:dyDescent="0.2">
      <c r="A131" s="20">
        <v>41547</v>
      </c>
      <c r="B131" s="21">
        <v>366.48899999999998</v>
      </c>
      <c r="C131" s="21">
        <v>302.43200000000002</v>
      </c>
      <c r="D131" s="21">
        <v>383.21600000000001</v>
      </c>
      <c r="E131" s="21">
        <v>409.64499999999998</v>
      </c>
      <c r="F131" s="21">
        <v>400.94299999999998</v>
      </c>
      <c r="G131" s="28">
        <v>510.42700000000002</v>
      </c>
      <c r="I131" s="24"/>
      <c r="J131" s="24"/>
      <c r="K131" s="24"/>
    </row>
    <row r="132" spans="1:11" x14ac:dyDescent="0.2">
      <c r="A132" s="20">
        <v>41578</v>
      </c>
      <c r="B132" s="21">
        <v>379.15800000000002</v>
      </c>
      <c r="C132" s="21">
        <v>301.33199999999999</v>
      </c>
      <c r="D132" s="21">
        <v>392.50599999999997</v>
      </c>
      <c r="E132" s="21">
        <v>426.58100000000002</v>
      </c>
      <c r="F132" s="21">
        <v>414.12200000000001</v>
      </c>
      <c r="G132" s="28">
        <v>526.94299999999998</v>
      </c>
      <c r="I132" s="24"/>
      <c r="J132" s="24"/>
      <c r="K132" s="24"/>
    </row>
    <row r="133" spans="1:11" x14ac:dyDescent="0.2">
      <c r="A133" s="20">
        <v>41608</v>
      </c>
      <c r="B133" s="21">
        <v>369.16199999999998</v>
      </c>
      <c r="C133" s="21">
        <v>279.72399999999999</v>
      </c>
      <c r="D133" s="21">
        <v>379</v>
      </c>
      <c r="E133" s="21">
        <v>416.709</v>
      </c>
      <c r="F133" s="21">
        <v>402.25900000000001</v>
      </c>
      <c r="G133" s="28">
        <v>519.80899999999997</v>
      </c>
      <c r="I133" s="24"/>
      <c r="J133" s="24"/>
      <c r="K133" s="24"/>
    </row>
    <row r="134" spans="1:11" x14ac:dyDescent="0.2">
      <c r="A134" s="20">
        <v>41639</v>
      </c>
      <c r="B134" s="21">
        <v>373.02800000000002</v>
      </c>
      <c r="C134" s="21">
        <v>307.065</v>
      </c>
      <c r="D134" s="21">
        <v>380.863</v>
      </c>
      <c r="E134" s="21">
        <v>424.95699999999999</v>
      </c>
      <c r="F134" s="21">
        <v>407.30799999999999</v>
      </c>
      <c r="G134" s="28">
        <v>525.68299999999999</v>
      </c>
      <c r="I134" s="24"/>
      <c r="J134" s="24"/>
      <c r="K134" s="24"/>
    </row>
    <row r="135" spans="1:11" x14ac:dyDescent="0.2">
      <c r="A135" s="20">
        <v>41670</v>
      </c>
      <c r="B135" s="21">
        <v>354.38900000000001</v>
      </c>
      <c r="C135" s="21">
        <v>272.94400000000002</v>
      </c>
      <c r="D135" s="21">
        <v>382.56700000000001</v>
      </c>
      <c r="E135" s="21">
        <v>381.35700000000003</v>
      </c>
      <c r="F135" s="21">
        <v>386.40600000000001</v>
      </c>
      <c r="G135" s="28">
        <v>489.57299999999998</v>
      </c>
      <c r="I135" s="24"/>
      <c r="J135" s="24"/>
      <c r="K135" s="24"/>
    </row>
    <row r="136" spans="1:11" x14ac:dyDescent="0.2">
      <c r="A136" s="20">
        <v>41698</v>
      </c>
      <c r="B136" s="21">
        <v>351.69900000000001</v>
      </c>
      <c r="C136" s="21">
        <v>265.34399999999999</v>
      </c>
      <c r="D136" s="21">
        <v>377.387</v>
      </c>
      <c r="E136" s="21">
        <v>380.24099999999999</v>
      </c>
      <c r="F136" s="21">
        <v>383.23099999999999</v>
      </c>
      <c r="G136" s="28">
        <v>489.23</v>
      </c>
      <c r="I136" s="24"/>
      <c r="J136" s="24"/>
      <c r="K136" s="24"/>
    </row>
    <row r="137" spans="1:11" x14ac:dyDescent="0.2">
      <c r="A137" s="20">
        <v>41729</v>
      </c>
      <c r="B137" s="21">
        <v>336.86200000000002</v>
      </c>
      <c r="C137" s="21">
        <v>243.10900000000001</v>
      </c>
      <c r="D137" s="21">
        <v>368.81700000000001</v>
      </c>
      <c r="E137" s="21">
        <v>356.26100000000002</v>
      </c>
      <c r="F137" s="21">
        <v>366.8</v>
      </c>
      <c r="G137" s="28">
        <v>466.59399999999999</v>
      </c>
      <c r="I137" s="24"/>
      <c r="J137" s="24"/>
      <c r="K137" s="24"/>
    </row>
    <row r="138" spans="1:11" x14ac:dyDescent="0.2">
      <c r="A138" s="20">
        <v>41759</v>
      </c>
      <c r="B138" s="21">
        <v>319.08999999999997</v>
      </c>
      <c r="C138" s="21">
        <v>242.25899999999999</v>
      </c>
      <c r="D138" s="21">
        <v>355.71</v>
      </c>
      <c r="E138" s="21">
        <v>331.34399999999999</v>
      </c>
      <c r="F138" s="21">
        <v>347.60199999999998</v>
      </c>
      <c r="G138" s="28">
        <v>438.36700000000002</v>
      </c>
      <c r="I138" s="24"/>
      <c r="J138" s="24"/>
      <c r="K138" s="24"/>
    </row>
    <row r="139" spans="1:11" x14ac:dyDescent="0.2">
      <c r="A139" s="20">
        <v>41790</v>
      </c>
      <c r="B139" s="21">
        <v>350.959</v>
      </c>
      <c r="C139" s="21">
        <v>273.303</v>
      </c>
      <c r="D139" s="21">
        <v>381.04899999999998</v>
      </c>
      <c r="E139" s="21">
        <v>376.80799999999999</v>
      </c>
      <c r="F139" s="21">
        <v>383.3</v>
      </c>
      <c r="G139" s="28">
        <v>476.22699999999998</v>
      </c>
      <c r="I139" s="24"/>
      <c r="J139" s="24"/>
      <c r="K139" s="24"/>
    </row>
    <row r="140" spans="1:11" x14ac:dyDescent="0.2">
      <c r="A140" s="20">
        <v>41820</v>
      </c>
      <c r="B140" s="21">
        <v>364.04599999999999</v>
      </c>
      <c r="C140" s="21">
        <v>274.26299999999998</v>
      </c>
      <c r="D140" s="21">
        <v>397.82499999999999</v>
      </c>
      <c r="E140" s="21">
        <v>386.78899999999999</v>
      </c>
      <c r="F140" s="21">
        <v>396.755</v>
      </c>
      <c r="G140" s="28">
        <v>494.46899999999999</v>
      </c>
      <c r="I140" s="24"/>
      <c r="J140" s="24"/>
      <c r="K140" s="24"/>
    </row>
    <row r="141" spans="1:11" x14ac:dyDescent="0.2">
      <c r="A141" s="20">
        <v>41851</v>
      </c>
      <c r="B141" s="21">
        <v>345.10700000000003</v>
      </c>
      <c r="C141" s="21">
        <v>252.74100000000001</v>
      </c>
      <c r="D141" s="21">
        <v>385.38799999999998</v>
      </c>
      <c r="E141" s="21">
        <v>360.21699999999998</v>
      </c>
      <c r="F141" s="21">
        <v>376.77300000000002</v>
      </c>
      <c r="G141" s="28">
        <v>478.11500000000001</v>
      </c>
      <c r="I141" s="24"/>
      <c r="J141" s="24"/>
      <c r="K141" s="24"/>
    </row>
    <row r="142" spans="1:11" x14ac:dyDescent="0.2">
      <c r="A142" s="20">
        <v>41882</v>
      </c>
      <c r="B142" s="21">
        <v>349.30900000000003</v>
      </c>
      <c r="C142" s="21">
        <v>267.47800000000001</v>
      </c>
      <c r="D142" s="21">
        <v>392.82900000000001</v>
      </c>
      <c r="E142" s="21">
        <v>365.12</v>
      </c>
      <c r="F142" s="21">
        <v>382.95400000000001</v>
      </c>
      <c r="G142" s="28">
        <v>490.10700000000003</v>
      </c>
      <c r="I142" s="24"/>
      <c r="J142" s="24"/>
      <c r="K142" s="24"/>
    </row>
    <row r="143" spans="1:11" x14ac:dyDescent="0.2">
      <c r="A143" s="20">
        <v>41912</v>
      </c>
      <c r="B143" s="21">
        <v>345.67700000000002</v>
      </c>
      <c r="C143" s="21">
        <v>259.51900000000001</v>
      </c>
      <c r="D143" s="21">
        <v>399.54500000000002</v>
      </c>
      <c r="E143" s="21">
        <v>352.64100000000002</v>
      </c>
      <c r="F143" s="21">
        <v>379.51799999999997</v>
      </c>
      <c r="G143" s="28">
        <v>483.68200000000002</v>
      </c>
      <c r="I143" s="24"/>
      <c r="J143" s="24"/>
      <c r="K143" s="24"/>
    </row>
    <row r="144" spans="1:11" x14ac:dyDescent="0.2">
      <c r="A144" s="20">
        <v>41943</v>
      </c>
      <c r="B144" s="21">
        <v>361.99</v>
      </c>
      <c r="C144" s="21">
        <v>240.61699999999999</v>
      </c>
      <c r="D144" s="21">
        <v>414.48</v>
      </c>
      <c r="E144" s="21">
        <v>370.61099999999999</v>
      </c>
      <c r="F144" s="21">
        <v>396.28899999999999</v>
      </c>
      <c r="G144" s="28">
        <v>512.37199999999996</v>
      </c>
      <c r="I144" s="24"/>
      <c r="J144" s="24"/>
      <c r="K144" s="24"/>
    </row>
    <row r="145" spans="1:11" x14ac:dyDescent="0.2">
      <c r="A145" s="20">
        <v>41973</v>
      </c>
      <c r="B145" s="21">
        <v>361.48399999999998</v>
      </c>
      <c r="C145" s="21">
        <v>220.89699999999999</v>
      </c>
      <c r="D145" s="21">
        <v>431.00400000000002</v>
      </c>
      <c r="E145" s="21">
        <v>353.87200000000001</v>
      </c>
      <c r="F145" s="21">
        <v>394.85300000000001</v>
      </c>
      <c r="G145" s="28">
        <v>525.99300000000005</v>
      </c>
      <c r="I145" s="24"/>
      <c r="J145" s="24"/>
      <c r="K145" s="24"/>
    </row>
    <row r="146" spans="1:11" x14ac:dyDescent="0.2">
      <c r="A146" s="20">
        <v>42004</v>
      </c>
      <c r="B146" s="21">
        <v>325.55399999999997</v>
      </c>
      <c r="C146" s="21">
        <v>166.881</v>
      </c>
      <c r="D146" s="21">
        <v>394.66199999999998</v>
      </c>
      <c r="E146" s="21">
        <v>310.55200000000002</v>
      </c>
      <c r="F146" s="21">
        <v>354.40499999999997</v>
      </c>
      <c r="G146" s="28">
        <v>482.80700000000002</v>
      </c>
      <c r="I146" s="24"/>
      <c r="J146" s="24"/>
      <c r="K146" s="24"/>
    </row>
    <row r="147" spans="1:11" x14ac:dyDescent="0.2">
      <c r="A147" s="20">
        <v>42035</v>
      </c>
      <c r="B147" s="21">
        <v>368.964</v>
      </c>
      <c r="C147" s="21">
        <v>192.761</v>
      </c>
      <c r="D147" s="21">
        <v>473.08300000000003</v>
      </c>
      <c r="E147" s="21">
        <v>329.58</v>
      </c>
      <c r="F147" s="21">
        <v>400.26400000000001</v>
      </c>
      <c r="G147" s="28">
        <v>561.91200000000003</v>
      </c>
      <c r="I147" s="24"/>
      <c r="J147" s="24"/>
      <c r="K147" s="24"/>
    </row>
    <row r="148" spans="1:11" x14ac:dyDescent="0.2">
      <c r="A148" s="20">
        <v>42063</v>
      </c>
      <c r="B148" s="21">
        <v>407.03</v>
      </c>
      <c r="C148" s="21">
        <v>230.465</v>
      </c>
      <c r="D148" s="21">
        <v>508.85399999999998</v>
      </c>
      <c r="E148" s="21">
        <v>377.22199999999998</v>
      </c>
      <c r="F148" s="21">
        <v>443.76100000000002</v>
      </c>
      <c r="G148" s="28">
        <v>608.86500000000001</v>
      </c>
      <c r="I148" s="24"/>
      <c r="J148" s="24"/>
      <c r="K148" s="24"/>
    </row>
    <row r="149" spans="1:11" x14ac:dyDescent="0.2">
      <c r="A149" s="20">
        <v>42094</v>
      </c>
      <c r="B149" s="21">
        <v>377.31299999999999</v>
      </c>
      <c r="C149" s="21">
        <v>217.61099999999999</v>
      </c>
      <c r="D149" s="21">
        <v>473.14699999999999</v>
      </c>
      <c r="E149" s="21">
        <v>348.084</v>
      </c>
      <c r="F149" s="21">
        <v>411.108</v>
      </c>
      <c r="G149" s="28">
        <v>571.64800000000002</v>
      </c>
      <c r="I149" s="24"/>
      <c r="J149" s="24"/>
      <c r="K149" s="24"/>
    </row>
    <row r="150" spans="1:11" x14ac:dyDescent="0.2">
      <c r="A150" s="20">
        <v>42124</v>
      </c>
      <c r="B150" s="21">
        <v>402.08699999999999</v>
      </c>
      <c r="C150" s="21">
        <v>244.017</v>
      </c>
      <c r="D150" s="21">
        <v>489.58800000000002</v>
      </c>
      <c r="E150" s="21">
        <v>383.86399999999998</v>
      </c>
      <c r="F150" s="21">
        <v>438.85700000000003</v>
      </c>
      <c r="G150" s="28">
        <v>586.26499999999999</v>
      </c>
      <c r="I150" s="24"/>
      <c r="J150" s="24"/>
      <c r="K150" s="24"/>
    </row>
    <row r="151" spans="1:11" x14ac:dyDescent="0.2">
      <c r="A151" s="20">
        <v>42155</v>
      </c>
      <c r="B151" s="21">
        <v>384.55099999999999</v>
      </c>
      <c r="C151" s="21">
        <v>233.744</v>
      </c>
      <c r="D151" s="21">
        <v>457.34</v>
      </c>
      <c r="E151" s="21">
        <v>376.911</v>
      </c>
      <c r="F151" s="21">
        <v>420.202</v>
      </c>
      <c r="G151" s="28">
        <v>563.63699999999994</v>
      </c>
      <c r="I151" s="24"/>
      <c r="J151" s="24"/>
      <c r="K151" s="24"/>
    </row>
    <row r="152" spans="1:11" x14ac:dyDescent="0.2">
      <c r="A152" s="20">
        <v>42185</v>
      </c>
      <c r="B152" s="21">
        <v>391.87299999999999</v>
      </c>
      <c r="C152" s="21">
        <v>224.88200000000001</v>
      </c>
      <c r="D152" s="21">
        <v>469.916</v>
      </c>
      <c r="E152" s="21">
        <v>381.14299999999997</v>
      </c>
      <c r="F152" s="21">
        <v>428.04899999999998</v>
      </c>
      <c r="G152" s="28">
        <v>576.89700000000005</v>
      </c>
      <c r="I152" s="24"/>
      <c r="J152" s="24"/>
      <c r="K152" s="24"/>
    </row>
    <row r="153" spans="1:11" x14ac:dyDescent="0.2">
      <c r="A153" s="20">
        <v>42216</v>
      </c>
      <c r="B153" s="21">
        <v>399.71300000000002</v>
      </c>
      <c r="C153" s="21">
        <v>227.773</v>
      </c>
      <c r="D153" s="21">
        <v>482.55599999999998</v>
      </c>
      <c r="E153" s="21">
        <v>385.93599999999998</v>
      </c>
      <c r="F153" s="21">
        <v>436.14299999999997</v>
      </c>
      <c r="G153" s="28">
        <v>603.91600000000005</v>
      </c>
      <c r="I153" s="24"/>
      <c r="J153" s="24"/>
      <c r="K153" s="24"/>
    </row>
    <row r="154" spans="1:11" x14ac:dyDescent="0.2">
      <c r="A154" s="20">
        <v>42247</v>
      </c>
      <c r="B154" s="21">
        <v>405.46899999999999</v>
      </c>
      <c r="C154" s="21">
        <v>224.53899999999999</v>
      </c>
      <c r="D154" s="21">
        <v>496.50900000000001</v>
      </c>
      <c r="E154" s="21">
        <v>385.22</v>
      </c>
      <c r="F154" s="21">
        <v>441.32100000000003</v>
      </c>
      <c r="G154" s="28">
        <v>620.46400000000006</v>
      </c>
      <c r="I154" s="24"/>
      <c r="J154" s="24"/>
      <c r="K154" s="24"/>
    </row>
    <row r="155" spans="1:11" x14ac:dyDescent="0.2">
      <c r="A155" s="20">
        <v>42277</v>
      </c>
      <c r="B155" s="21">
        <v>381.28899999999999</v>
      </c>
      <c r="C155" s="21">
        <v>212.02600000000001</v>
      </c>
      <c r="D155" s="21">
        <v>460.65800000000002</v>
      </c>
      <c r="E155" s="21">
        <v>368.774</v>
      </c>
      <c r="F155" s="21">
        <v>416.59399999999999</v>
      </c>
      <c r="G155" s="28">
        <v>581.50599999999997</v>
      </c>
      <c r="I155" s="24"/>
      <c r="J155" s="24"/>
      <c r="K155" s="24"/>
    </row>
    <row r="156" spans="1:11" x14ac:dyDescent="0.2">
      <c r="A156" s="20">
        <v>42308</v>
      </c>
      <c r="B156" s="21">
        <v>396.18299999999999</v>
      </c>
      <c r="C156" s="21">
        <v>243.226</v>
      </c>
      <c r="D156" s="21">
        <v>476.42700000000002</v>
      </c>
      <c r="E156" s="21">
        <v>386.91</v>
      </c>
      <c r="F156" s="21">
        <v>434.33499999999998</v>
      </c>
      <c r="G156" s="28">
        <v>603.62699999999995</v>
      </c>
      <c r="I156" s="24"/>
      <c r="J156" s="24"/>
      <c r="K156" s="24"/>
    </row>
    <row r="157" spans="1:11" x14ac:dyDescent="0.2">
      <c r="A157" s="20">
        <v>42338</v>
      </c>
      <c r="B157" s="21">
        <v>410.471</v>
      </c>
      <c r="C157" s="21">
        <v>247.82599999999999</v>
      </c>
      <c r="D157" s="21">
        <v>478.82900000000001</v>
      </c>
      <c r="E157" s="21">
        <v>408.69200000000001</v>
      </c>
      <c r="F157" s="21">
        <v>448.82400000000001</v>
      </c>
      <c r="G157" s="28">
        <v>616.30700000000002</v>
      </c>
      <c r="I157" s="24"/>
      <c r="J157" s="24"/>
      <c r="K157" s="24"/>
    </row>
    <row r="158" spans="1:11" x14ac:dyDescent="0.2">
      <c r="A158" s="20">
        <v>42369</v>
      </c>
      <c r="B158" s="21">
        <v>398.78199999999998</v>
      </c>
      <c r="C158" s="21">
        <v>243.69399999999999</v>
      </c>
      <c r="D158" s="21">
        <v>465.30900000000003</v>
      </c>
      <c r="E158" s="21">
        <v>398.90800000000002</v>
      </c>
      <c r="F158" s="21">
        <v>437.149</v>
      </c>
      <c r="G158" s="28">
        <v>613.60299999999995</v>
      </c>
      <c r="I158" s="24"/>
      <c r="J158" s="24"/>
      <c r="K158" s="24"/>
    </row>
    <row r="159" spans="1:11" x14ac:dyDescent="0.2">
      <c r="A159" s="20">
        <v>42400</v>
      </c>
      <c r="B159" s="21">
        <v>405.55799999999999</v>
      </c>
      <c r="C159" s="21">
        <v>233.43799999999999</v>
      </c>
      <c r="D159" s="21">
        <v>484.78199999999998</v>
      </c>
      <c r="E159" s="21">
        <v>394.77499999999998</v>
      </c>
      <c r="F159" s="21">
        <v>443.72</v>
      </c>
      <c r="G159" s="28">
        <v>626.13699999999994</v>
      </c>
      <c r="I159" s="24"/>
      <c r="J159" s="24"/>
      <c r="K159" s="24"/>
    </row>
    <row r="160" spans="1:11" x14ac:dyDescent="0.2">
      <c r="A160" s="20">
        <v>42429</v>
      </c>
      <c r="B160" s="21">
        <v>411.39</v>
      </c>
      <c r="C160" s="21">
        <v>241.36600000000001</v>
      </c>
      <c r="D160" s="21">
        <v>498.50400000000002</v>
      </c>
      <c r="E160" s="21">
        <v>396.71300000000002</v>
      </c>
      <c r="F160" s="21">
        <v>451.065</v>
      </c>
      <c r="G160" s="28">
        <v>630.59</v>
      </c>
      <c r="I160" s="24"/>
      <c r="J160" s="24"/>
      <c r="K160" s="24"/>
    </row>
    <row r="161" spans="1:11" x14ac:dyDescent="0.2">
      <c r="A161" s="20">
        <v>42460</v>
      </c>
      <c r="B161" s="21">
        <v>429.00900000000001</v>
      </c>
      <c r="C161" s="21">
        <v>282.24599999999998</v>
      </c>
      <c r="D161" s="21">
        <v>519.07100000000003</v>
      </c>
      <c r="E161" s="21">
        <v>417.541</v>
      </c>
      <c r="F161" s="21">
        <v>472.17200000000003</v>
      </c>
      <c r="G161" s="28">
        <v>662.37800000000004</v>
      </c>
      <c r="I161" s="24"/>
      <c r="J161" s="24"/>
      <c r="K161" s="24"/>
    </row>
    <row r="162" spans="1:11" x14ac:dyDescent="0.2">
      <c r="A162" s="20">
        <v>42490</v>
      </c>
      <c r="B162" s="21">
        <v>450.50799999999998</v>
      </c>
      <c r="C162" s="21">
        <v>298.39400000000001</v>
      </c>
      <c r="D162" s="21">
        <v>559.10299999999995</v>
      </c>
      <c r="E162" s="21">
        <v>425.61700000000002</v>
      </c>
      <c r="F162" s="21">
        <v>495.24700000000001</v>
      </c>
      <c r="G162" s="28">
        <v>684.26800000000003</v>
      </c>
      <c r="I162" s="24"/>
      <c r="J162" s="24"/>
      <c r="K162" s="24"/>
    </row>
    <row r="163" spans="1:11" x14ac:dyDescent="0.2">
      <c r="A163" s="20">
        <v>42521</v>
      </c>
      <c r="B163" s="21">
        <v>431.327</v>
      </c>
      <c r="C163" s="21">
        <v>313.78500000000003</v>
      </c>
      <c r="D163" s="21">
        <v>511.75299999999999</v>
      </c>
      <c r="E163" s="21">
        <v>431.91300000000001</v>
      </c>
      <c r="F163" s="21">
        <v>476.70299999999997</v>
      </c>
      <c r="G163" s="28">
        <v>654.30799999999999</v>
      </c>
      <c r="I163" s="24"/>
      <c r="J163" s="24"/>
      <c r="K163" s="24"/>
    </row>
    <row r="164" spans="1:11" x14ac:dyDescent="0.2">
      <c r="A164" s="20">
        <v>42551</v>
      </c>
      <c r="B164" s="21">
        <v>430.43900000000002</v>
      </c>
      <c r="C164" s="21">
        <v>348.56599999999997</v>
      </c>
      <c r="D164" s="21">
        <v>511.16699999999997</v>
      </c>
      <c r="E164" s="21">
        <v>432.99599999999998</v>
      </c>
      <c r="F164" s="21">
        <v>477.06</v>
      </c>
      <c r="G164" s="28">
        <v>662.37800000000004</v>
      </c>
      <c r="I164" s="24"/>
      <c r="J164" s="24"/>
      <c r="K164" s="24"/>
    </row>
    <row r="165" spans="1:11" x14ac:dyDescent="0.2">
      <c r="A165" s="20">
        <v>42582</v>
      </c>
      <c r="B165" s="21">
        <v>453.2</v>
      </c>
      <c r="C165" s="21">
        <v>364.15499999999997</v>
      </c>
      <c r="D165" s="21">
        <v>539.83900000000006</v>
      </c>
      <c r="E165" s="21">
        <v>453.983</v>
      </c>
      <c r="F165" s="21">
        <v>502.01100000000002</v>
      </c>
      <c r="G165" s="28">
        <v>690.82899999999995</v>
      </c>
      <c r="I165" s="24"/>
      <c r="J165" s="24"/>
      <c r="K165" s="24"/>
    </row>
    <row r="166" spans="1:11" x14ac:dyDescent="0.2">
      <c r="A166" s="20">
        <v>42613</v>
      </c>
      <c r="B166" s="21">
        <v>458.17200000000003</v>
      </c>
      <c r="C166" s="21">
        <v>395.45299999999997</v>
      </c>
      <c r="D166" s="21">
        <v>540.09799999999996</v>
      </c>
      <c r="E166" s="21">
        <v>468.226</v>
      </c>
      <c r="F166" s="21">
        <v>510.42500000000001</v>
      </c>
      <c r="G166" s="28">
        <v>705.13599999999997</v>
      </c>
      <c r="I166" s="24"/>
      <c r="J166" s="24"/>
      <c r="K166" s="24"/>
    </row>
    <row r="167" spans="1:11" x14ac:dyDescent="0.2">
      <c r="A167" s="20">
        <v>42643</v>
      </c>
      <c r="B167" s="21">
        <v>462.17700000000002</v>
      </c>
      <c r="C167" s="21">
        <v>421.91899999999998</v>
      </c>
      <c r="D167" s="21">
        <v>540.68299999999999</v>
      </c>
      <c r="E167" s="21">
        <v>477.39299999999997</v>
      </c>
      <c r="F167" s="21">
        <v>516.01800000000003</v>
      </c>
      <c r="G167" s="28">
        <v>711.07299999999998</v>
      </c>
      <c r="I167" s="24"/>
      <c r="J167" s="24"/>
      <c r="K167" s="24"/>
    </row>
    <row r="168" spans="1:11" x14ac:dyDescent="0.2">
      <c r="A168" s="20">
        <v>42674</v>
      </c>
      <c r="B168" s="21">
        <v>467.68200000000002</v>
      </c>
      <c r="C168" s="21">
        <v>441.61200000000002</v>
      </c>
      <c r="D168" s="21">
        <v>554.72799999999995</v>
      </c>
      <c r="E168" s="21">
        <v>476.97699999999998</v>
      </c>
      <c r="F168" s="21">
        <v>522.00199999999995</v>
      </c>
      <c r="G168" s="28">
        <v>728.89800000000002</v>
      </c>
      <c r="I168" s="24"/>
      <c r="J168" s="24"/>
      <c r="K168" s="24"/>
    </row>
    <row r="169" spans="1:11" x14ac:dyDescent="0.2">
      <c r="A169" s="20">
        <v>42704</v>
      </c>
      <c r="B169" s="21">
        <v>497.58600000000001</v>
      </c>
      <c r="C169" s="21">
        <v>491.983</v>
      </c>
      <c r="D169" s="21">
        <v>588.76400000000001</v>
      </c>
      <c r="E169" s="21">
        <v>511.20600000000002</v>
      </c>
      <c r="F169" s="21">
        <v>556.98500000000001</v>
      </c>
      <c r="G169" s="28">
        <v>785.39599999999996</v>
      </c>
      <c r="I169" s="24"/>
      <c r="J169" s="24"/>
      <c r="K169" s="24"/>
    </row>
    <row r="170" spans="1:11" x14ac:dyDescent="0.2">
      <c r="A170" s="20">
        <v>42735</v>
      </c>
      <c r="B170" s="21">
        <v>537.05899999999997</v>
      </c>
      <c r="C170" s="21">
        <v>525.28300000000002</v>
      </c>
      <c r="D170" s="21">
        <v>627.83900000000006</v>
      </c>
      <c r="E170" s="21">
        <v>553.68499999999995</v>
      </c>
      <c r="F170" s="21">
        <v>598.73599999999999</v>
      </c>
      <c r="G170" s="28">
        <v>843.48500000000001</v>
      </c>
      <c r="I170" s="24"/>
      <c r="J170" s="24"/>
      <c r="K170" s="24"/>
    </row>
    <row r="171" spans="1:11" x14ac:dyDescent="0.2">
      <c r="A171" s="20">
        <v>42766</v>
      </c>
      <c r="B171" s="21">
        <v>524.61400000000003</v>
      </c>
      <c r="C171" s="21">
        <v>568.79499999999996</v>
      </c>
      <c r="D171" s="21">
        <v>630.49900000000002</v>
      </c>
      <c r="E171" s="21">
        <v>538.25</v>
      </c>
      <c r="F171" s="21">
        <v>591.35400000000004</v>
      </c>
      <c r="G171" s="28">
        <v>853.53599999999994</v>
      </c>
      <c r="I171" s="24"/>
      <c r="J171" s="24"/>
      <c r="K171" s="24"/>
    </row>
    <row r="172" spans="1:11" x14ac:dyDescent="0.2">
      <c r="A172" s="20">
        <v>42794</v>
      </c>
      <c r="B172" s="21">
        <v>480.05500000000001</v>
      </c>
      <c r="C172" s="21">
        <v>529.85599999999999</v>
      </c>
      <c r="D172" s="21">
        <v>567.01700000000005</v>
      </c>
      <c r="E172" s="21">
        <v>501.32600000000002</v>
      </c>
      <c r="F172" s="21">
        <v>541.43799999999999</v>
      </c>
      <c r="G172" s="28">
        <v>776.029</v>
      </c>
      <c r="I172" s="24"/>
      <c r="J172" s="24"/>
      <c r="K172" s="24"/>
    </row>
    <row r="173" spans="1:11" x14ac:dyDescent="0.2">
      <c r="A173" s="20">
        <v>42825</v>
      </c>
      <c r="B173" s="21">
        <v>476.70100000000002</v>
      </c>
      <c r="C173" s="21">
        <v>521.55399999999997</v>
      </c>
      <c r="D173" s="21">
        <v>558.66</v>
      </c>
      <c r="E173" s="21">
        <v>499.82299999999998</v>
      </c>
      <c r="F173" s="21">
        <v>536.798</v>
      </c>
      <c r="G173" s="28">
        <v>758.25599999999997</v>
      </c>
      <c r="I173" s="24"/>
      <c r="J173" s="24"/>
      <c r="K173" s="24"/>
    </row>
    <row r="174" spans="1:11" x14ac:dyDescent="0.2">
      <c r="A174" s="20">
        <v>42855</v>
      </c>
      <c r="B174" s="21">
        <v>479.70400000000001</v>
      </c>
      <c r="C174" s="21">
        <v>531.63</v>
      </c>
      <c r="D174" s="21">
        <v>558.05700000000002</v>
      </c>
      <c r="E174" s="21">
        <v>507.79199999999997</v>
      </c>
      <c r="F174" s="21">
        <v>541.02200000000005</v>
      </c>
      <c r="G174" s="28">
        <v>775.34400000000005</v>
      </c>
      <c r="I174" s="24"/>
      <c r="J174" s="24"/>
      <c r="K174" s="24"/>
    </row>
    <row r="175" spans="1:11" x14ac:dyDescent="0.2">
      <c r="A175" s="20">
        <v>42886</v>
      </c>
      <c r="B175" s="21">
        <v>450.35</v>
      </c>
      <c r="C175" s="21">
        <v>518.31899999999996</v>
      </c>
      <c r="D175" s="21">
        <v>516.16300000000001</v>
      </c>
      <c r="E175" s="21">
        <v>479.95499999999998</v>
      </c>
      <c r="F175" s="21">
        <v>506.22699999999998</v>
      </c>
      <c r="G175" s="28">
        <v>719.45699999999999</v>
      </c>
      <c r="I175" s="24"/>
      <c r="J175" s="24"/>
      <c r="K175" s="24"/>
    </row>
    <row r="176" spans="1:11" x14ac:dyDescent="0.2">
      <c r="A176" s="20">
        <v>42916</v>
      </c>
      <c r="B176" s="21">
        <v>449.75700000000001</v>
      </c>
      <c r="C176" s="21">
        <v>513.83000000000004</v>
      </c>
      <c r="D176" s="21">
        <v>521.75599999999997</v>
      </c>
      <c r="E176" s="21">
        <v>473.22800000000001</v>
      </c>
      <c r="F176" s="21">
        <v>505.41300000000001</v>
      </c>
      <c r="G176" s="28">
        <v>720.90200000000004</v>
      </c>
      <c r="I176" s="24"/>
      <c r="J176" s="24"/>
      <c r="K176" s="24"/>
    </row>
    <row r="177" spans="1:11" x14ac:dyDescent="0.2">
      <c r="A177" s="20">
        <v>42947</v>
      </c>
      <c r="B177" s="21">
        <v>476.94200000000001</v>
      </c>
      <c r="C177" s="21">
        <v>541.52300000000002</v>
      </c>
      <c r="D177" s="21">
        <v>546.21699999999998</v>
      </c>
      <c r="E177" s="21">
        <v>505.63299999999998</v>
      </c>
      <c r="F177" s="21">
        <v>534.58799999999997</v>
      </c>
      <c r="G177" s="28">
        <v>757.38599999999997</v>
      </c>
      <c r="I177" s="24"/>
      <c r="J177" s="24"/>
      <c r="K177" s="24"/>
    </row>
    <row r="178" spans="1:11" x14ac:dyDescent="0.2">
      <c r="A178" s="20">
        <v>42978</v>
      </c>
      <c r="B178" s="21">
        <v>502.14600000000002</v>
      </c>
      <c r="C178" s="21">
        <v>572.33600000000001</v>
      </c>
      <c r="D178" s="21">
        <v>563.63400000000001</v>
      </c>
      <c r="E178" s="21">
        <v>540.54</v>
      </c>
      <c r="F178" s="21">
        <v>561.69000000000005</v>
      </c>
      <c r="G178" s="28">
        <v>783.37300000000005</v>
      </c>
      <c r="I178" s="24"/>
      <c r="J178" s="24"/>
      <c r="K178" s="24"/>
    </row>
    <row r="179" spans="1:11" x14ac:dyDescent="0.2">
      <c r="A179" s="20">
        <v>43008</v>
      </c>
      <c r="B179" s="21">
        <v>520.40099999999995</v>
      </c>
      <c r="C179" s="21">
        <v>564.73599999999999</v>
      </c>
      <c r="D179" s="21">
        <v>582.74900000000002</v>
      </c>
      <c r="E179" s="21">
        <v>560.92399999999998</v>
      </c>
      <c r="F179" s="21">
        <v>581.83600000000001</v>
      </c>
      <c r="G179" s="28">
        <v>813.20799999999997</v>
      </c>
      <c r="I179" s="24"/>
      <c r="J179" s="24"/>
      <c r="K179" s="24"/>
    </row>
    <row r="180" spans="1:11" x14ac:dyDescent="0.2">
      <c r="A180" s="20">
        <v>43039</v>
      </c>
      <c r="B180" s="21">
        <v>516.78300000000002</v>
      </c>
      <c r="C180" s="21">
        <v>565.53899999999999</v>
      </c>
      <c r="D180" s="21">
        <v>597.298</v>
      </c>
      <c r="E180" s="21">
        <v>539.67399999999998</v>
      </c>
      <c r="F180" s="21">
        <v>577.56700000000001</v>
      </c>
      <c r="G180" s="28">
        <v>823.30700000000002</v>
      </c>
      <c r="I180" s="24"/>
      <c r="J180" s="24"/>
      <c r="K180" s="24"/>
    </row>
    <row r="181" spans="1:11" x14ac:dyDescent="0.2">
      <c r="A181" s="20">
        <v>43069</v>
      </c>
      <c r="B181" s="21">
        <v>535.63199999999995</v>
      </c>
      <c r="C181" s="21">
        <v>526.06700000000001</v>
      </c>
      <c r="D181" s="21">
        <v>605.952</v>
      </c>
      <c r="E181" s="21">
        <v>566.36599999999999</v>
      </c>
      <c r="F181" s="21">
        <v>596.01499999999999</v>
      </c>
      <c r="G181" s="28">
        <v>839.28399999999999</v>
      </c>
      <c r="I181" s="24"/>
      <c r="J181" s="24"/>
      <c r="K181" s="24"/>
    </row>
    <row r="182" spans="1:11" x14ac:dyDescent="0.2">
      <c r="A182" s="20">
        <v>43100</v>
      </c>
      <c r="B182" s="21">
        <v>547.38300000000004</v>
      </c>
      <c r="C182" s="21">
        <v>512.803</v>
      </c>
      <c r="D182" s="21">
        <v>617.81700000000001</v>
      </c>
      <c r="E182" s="21">
        <v>573.34100000000001</v>
      </c>
      <c r="F182" s="21">
        <v>605.48099999999999</v>
      </c>
      <c r="G182" s="28">
        <v>869.16300000000001</v>
      </c>
      <c r="I182" s="24"/>
      <c r="J182" s="24"/>
      <c r="K182" s="24"/>
    </row>
    <row r="183" spans="1:11" x14ac:dyDescent="0.2">
      <c r="A183" s="20">
        <v>43131</v>
      </c>
      <c r="B183" s="21">
        <v>605.59199999999998</v>
      </c>
      <c r="C183" s="21">
        <v>531.45299999999997</v>
      </c>
      <c r="D183" s="21">
        <v>680.67100000000005</v>
      </c>
      <c r="E183" s="21">
        <v>632.03099999999995</v>
      </c>
      <c r="F183" s="21">
        <v>667.27300000000002</v>
      </c>
      <c r="G183" s="28">
        <v>973.37800000000004</v>
      </c>
      <c r="I183" s="24"/>
      <c r="J183" s="24"/>
      <c r="K183" s="24"/>
    </row>
    <row r="184" spans="1:11" x14ac:dyDescent="0.2">
      <c r="A184" s="20">
        <v>43159</v>
      </c>
      <c r="B184" s="21">
        <v>612.01400000000001</v>
      </c>
      <c r="C184" s="21">
        <v>535.81899999999996</v>
      </c>
      <c r="D184" s="21">
        <v>685.29700000000003</v>
      </c>
      <c r="E184" s="21">
        <v>640.01700000000005</v>
      </c>
      <c r="F184" s="21">
        <v>673.81100000000004</v>
      </c>
      <c r="G184" s="28">
        <v>982.12599999999998</v>
      </c>
      <c r="I184" s="24"/>
      <c r="J184" s="24"/>
      <c r="K184" s="24"/>
    </row>
    <row r="185" spans="1:11" x14ac:dyDescent="0.2">
      <c r="A185" s="20">
        <v>43190</v>
      </c>
      <c r="B185" s="21">
        <v>599.24300000000005</v>
      </c>
      <c r="C185" s="21">
        <v>542.21100000000001</v>
      </c>
      <c r="D185" s="21">
        <v>692.29600000000005</v>
      </c>
      <c r="E185" s="21">
        <v>610.46799999999996</v>
      </c>
      <c r="F185" s="21">
        <v>661.18100000000004</v>
      </c>
      <c r="G185" s="28">
        <v>968.57899999999995</v>
      </c>
      <c r="I185" s="24"/>
      <c r="J185" s="24"/>
      <c r="K185" s="24"/>
    </row>
    <row r="186" spans="1:11" x14ac:dyDescent="0.2">
      <c r="A186" s="20">
        <v>43220</v>
      </c>
      <c r="B186" s="21">
        <v>599.62400000000002</v>
      </c>
      <c r="C186" s="21">
        <v>506.214</v>
      </c>
      <c r="D186" s="21">
        <v>715.59400000000005</v>
      </c>
      <c r="E186" s="21">
        <v>589.05700000000002</v>
      </c>
      <c r="F186" s="21">
        <v>660.71400000000006</v>
      </c>
      <c r="G186" s="28">
        <v>987.745</v>
      </c>
      <c r="I186" s="24"/>
      <c r="J186" s="24"/>
      <c r="K186" s="24"/>
    </row>
    <row r="187" spans="1:11" x14ac:dyDescent="0.2">
      <c r="A187" s="20">
        <v>43251</v>
      </c>
      <c r="B187" s="21">
        <v>601.67600000000004</v>
      </c>
      <c r="C187" s="21">
        <v>505.00599999999997</v>
      </c>
      <c r="D187" s="21">
        <v>711.79300000000001</v>
      </c>
      <c r="E187" s="21">
        <v>595.34100000000001</v>
      </c>
      <c r="F187" s="21">
        <v>662.31600000000003</v>
      </c>
      <c r="G187" s="28">
        <v>991.54100000000005</v>
      </c>
      <c r="I187" s="24"/>
      <c r="J187" s="24"/>
      <c r="K187" s="24"/>
    </row>
    <row r="188" spans="1:11" x14ac:dyDescent="0.2">
      <c r="A188" s="20">
        <v>43281</v>
      </c>
      <c r="B188" s="21">
        <v>609.29200000000003</v>
      </c>
      <c r="C188" s="21">
        <v>489.12599999999998</v>
      </c>
      <c r="D188" s="21">
        <v>710.29100000000005</v>
      </c>
      <c r="E188" s="21">
        <v>607.48699999999997</v>
      </c>
      <c r="F188" s="21">
        <v>668.76499999999999</v>
      </c>
      <c r="G188" s="28">
        <v>1002.403</v>
      </c>
      <c r="I188" s="24"/>
      <c r="J188" s="24"/>
      <c r="K188" s="24"/>
    </row>
    <row r="189" spans="1:11" x14ac:dyDescent="0.2">
      <c r="A189" s="20">
        <v>43312</v>
      </c>
      <c r="B189" s="21">
        <v>633.40300000000002</v>
      </c>
      <c r="C189" s="21">
        <v>480.21199999999999</v>
      </c>
      <c r="D189" s="21">
        <v>748.75</v>
      </c>
      <c r="E189" s="21">
        <v>620.476</v>
      </c>
      <c r="F189" s="21">
        <v>693.32899999999995</v>
      </c>
      <c r="G189" s="28">
        <v>1057.146</v>
      </c>
      <c r="I189" s="24"/>
      <c r="J189" s="24"/>
      <c r="K189" s="24"/>
    </row>
    <row r="190" spans="1:11" x14ac:dyDescent="0.2">
      <c r="A190" s="20">
        <v>43343</v>
      </c>
      <c r="B190" s="21">
        <v>629.678</v>
      </c>
      <c r="C190" s="21">
        <v>459.19900000000001</v>
      </c>
      <c r="D190" s="21">
        <v>762.06500000000005</v>
      </c>
      <c r="E190" s="21">
        <v>601.47400000000005</v>
      </c>
      <c r="F190" s="21">
        <v>687.95699999999999</v>
      </c>
      <c r="G190" s="28">
        <v>1084.4690000000001</v>
      </c>
      <c r="I190" s="24"/>
      <c r="J190" s="24"/>
      <c r="K190" s="24"/>
    </row>
    <row r="191" spans="1:11" x14ac:dyDescent="0.2">
      <c r="A191" s="20">
        <v>43373</v>
      </c>
      <c r="B191" s="21">
        <v>677.93100000000004</v>
      </c>
      <c r="C191" s="21">
        <v>460.613</v>
      </c>
      <c r="D191" s="21">
        <v>806.09100000000001</v>
      </c>
      <c r="E191" s="21">
        <v>650.97199999999998</v>
      </c>
      <c r="F191" s="21">
        <v>736.40599999999995</v>
      </c>
      <c r="G191" s="28">
        <v>1172.73</v>
      </c>
      <c r="I191" s="24"/>
      <c r="J191" s="24"/>
      <c r="K191" s="24"/>
    </row>
    <row r="192" spans="1:11" x14ac:dyDescent="0.2">
      <c r="A192" s="20">
        <v>43404</v>
      </c>
      <c r="B192" s="21">
        <v>649.97</v>
      </c>
      <c r="C192" s="21">
        <v>430.47300000000001</v>
      </c>
      <c r="D192" s="21">
        <v>777.74</v>
      </c>
      <c r="E192" s="21">
        <v>619.54600000000005</v>
      </c>
      <c r="F192" s="21">
        <v>705.42100000000005</v>
      </c>
      <c r="G192" s="28">
        <v>1128.943</v>
      </c>
      <c r="I192" s="24"/>
      <c r="J192" s="24"/>
      <c r="K192" s="24"/>
    </row>
    <row r="193" spans="1:11" x14ac:dyDescent="0.2">
      <c r="A193" s="20">
        <v>43434</v>
      </c>
      <c r="B193" s="21">
        <v>651.88300000000004</v>
      </c>
      <c r="C193" s="21">
        <v>447.97300000000001</v>
      </c>
      <c r="D193" s="21">
        <v>780.19600000000003</v>
      </c>
      <c r="E193" s="21">
        <v>624.19299999999998</v>
      </c>
      <c r="F193" s="21">
        <v>709.18899999999996</v>
      </c>
      <c r="G193" s="28">
        <v>1115.8389999999999</v>
      </c>
      <c r="I193" s="24"/>
      <c r="J193" s="24"/>
      <c r="K193" s="24"/>
    </row>
    <row r="194" spans="1:11" x14ac:dyDescent="0.2">
      <c r="A194" s="20">
        <v>43465</v>
      </c>
      <c r="B194" s="21">
        <v>650.54300000000001</v>
      </c>
      <c r="C194" s="21">
        <v>430.25</v>
      </c>
      <c r="D194" s="21">
        <v>773.70600000000002</v>
      </c>
      <c r="E194" s="21">
        <v>626.79999999999995</v>
      </c>
      <c r="F194" s="21">
        <v>707.58299999999997</v>
      </c>
      <c r="G194" s="28">
        <v>1121.6010000000001</v>
      </c>
      <c r="I194" s="24"/>
      <c r="J194" s="24"/>
      <c r="K194" s="24"/>
    </row>
    <row r="195" spans="1:11" x14ac:dyDescent="0.2">
      <c r="A195" s="20">
        <v>43496</v>
      </c>
      <c r="B195" s="21">
        <v>702.98299999999995</v>
      </c>
      <c r="C195" s="21">
        <v>456.57299999999998</v>
      </c>
      <c r="D195" s="21">
        <v>834.91399999999999</v>
      </c>
      <c r="E195" s="21">
        <v>678.03200000000004</v>
      </c>
      <c r="F195" s="21">
        <v>764.45600000000002</v>
      </c>
      <c r="G195" s="28">
        <v>1201.682</v>
      </c>
      <c r="I195" s="24"/>
      <c r="J195" s="24"/>
      <c r="K195" s="24"/>
    </row>
    <row r="196" spans="1:11" x14ac:dyDescent="0.2">
      <c r="A196" s="20">
        <v>43524</v>
      </c>
      <c r="B196" s="21">
        <v>692.76099999999997</v>
      </c>
      <c r="C196" s="21">
        <v>449.83199999999999</v>
      </c>
      <c r="D196" s="21">
        <v>831.15</v>
      </c>
      <c r="E196" s="21">
        <v>659.97</v>
      </c>
      <c r="F196" s="21">
        <v>752.72799999999995</v>
      </c>
      <c r="G196" s="28">
        <v>1184.2339999999999</v>
      </c>
      <c r="I196" s="24"/>
      <c r="J196" s="24"/>
      <c r="K196" s="24"/>
    </row>
    <row r="197" spans="1:11" x14ac:dyDescent="0.2">
      <c r="A197" s="20">
        <v>43555</v>
      </c>
      <c r="B197" s="21">
        <v>699.50900000000001</v>
      </c>
      <c r="C197" s="21">
        <v>441.87400000000002</v>
      </c>
      <c r="D197" s="21">
        <v>845.96400000000006</v>
      </c>
      <c r="E197" s="21">
        <v>655.37699999999995</v>
      </c>
      <c r="F197" s="21">
        <v>757.11599999999999</v>
      </c>
      <c r="G197" s="28">
        <v>1187.114</v>
      </c>
      <c r="I197" s="24"/>
      <c r="J197" s="24"/>
      <c r="K197" s="24"/>
    </row>
    <row r="198" spans="1:11" x14ac:dyDescent="0.2">
      <c r="A198" s="20">
        <v>43585</v>
      </c>
      <c r="B198" s="21">
        <v>715.42100000000005</v>
      </c>
      <c r="C198" s="21">
        <v>447.68</v>
      </c>
      <c r="D198" s="21">
        <v>846.85900000000004</v>
      </c>
      <c r="E198" s="21">
        <v>685.02200000000005</v>
      </c>
      <c r="F198" s="21">
        <v>773.89099999999996</v>
      </c>
      <c r="G198" s="28">
        <v>1217.098</v>
      </c>
      <c r="I198" s="24"/>
      <c r="J198" s="24"/>
      <c r="K198" s="24"/>
    </row>
    <row r="199" spans="1:11" x14ac:dyDescent="0.2">
      <c r="A199" s="20">
        <v>43616</v>
      </c>
      <c r="B199" s="21">
        <v>748.42200000000003</v>
      </c>
      <c r="C199" s="21">
        <v>446.03800000000001</v>
      </c>
      <c r="D199" s="21">
        <v>905.91200000000003</v>
      </c>
      <c r="E199" s="21">
        <v>695.21500000000003</v>
      </c>
      <c r="F199" s="21">
        <v>806.77800000000002</v>
      </c>
      <c r="G199" s="28">
        <v>1270.8130000000001</v>
      </c>
      <c r="I199" s="24"/>
      <c r="J199" s="24"/>
      <c r="K199" s="24"/>
    </row>
    <row r="200" spans="1:11" x14ac:dyDescent="0.2">
      <c r="A200" s="20">
        <v>43646</v>
      </c>
      <c r="B200" s="21">
        <v>790.29700000000003</v>
      </c>
      <c r="C200" s="21">
        <v>474.43</v>
      </c>
      <c r="D200" s="21">
        <v>959.01800000000003</v>
      </c>
      <c r="E200" s="21">
        <v>738.73299999999995</v>
      </c>
      <c r="F200" s="21">
        <v>855.65</v>
      </c>
      <c r="G200" s="28">
        <v>1342.825</v>
      </c>
      <c r="I200" s="24"/>
      <c r="J200" s="24"/>
      <c r="K200" s="24"/>
    </row>
    <row r="201" spans="1:11" x14ac:dyDescent="0.2">
      <c r="A201" s="20">
        <v>43677</v>
      </c>
      <c r="B201" s="21">
        <v>801.21199999999999</v>
      </c>
      <c r="C201" s="21">
        <v>492.08499999999998</v>
      </c>
      <c r="D201" s="21">
        <v>990.77200000000005</v>
      </c>
      <c r="E201" s="21">
        <v>733.08</v>
      </c>
      <c r="F201" s="21">
        <v>866.57</v>
      </c>
      <c r="G201" s="28">
        <v>1363.6859999999999</v>
      </c>
      <c r="I201" s="24"/>
      <c r="J201" s="24"/>
      <c r="K201" s="24"/>
    </row>
    <row r="202" spans="1:11" x14ac:dyDescent="0.2">
      <c r="A202" s="20">
        <v>43708</v>
      </c>
      <c r="B202" s="21">
        <v>791.774</v>
      </c>
      <c r="C202" s="21">
        <v>481.666</v>
      </c>
      <c r="D202" s="21">
        <v>997.54200000000003</v>
      </c>
      <c r="E202" s="21">
        <v>718.33100000000002</v>
      </c>
      <c r="F202" s="21">
        <v>860.92399999999998</v>
      </c>
      <c r="G202" s="28">
        <v>1374.336</v>
      </c>
      <c r="I202" s="24"/>
      <c r="J202" s="24"/>
      <c r="K202" s="24"/>
    </row>
    <row r="203" spans="1:11" x14ac:dyDescent="0.2">
      <c r="A203" s="20">
        <v>43738</v>
      </c>
      <c r="B203" s="21">
        <v>801.17899999999997</v>
      </c>
      <c r="C203" s="21">
        <v>471.43200000000002</v>
      </c>
      <c r="D203" s="21">
        <v>1001.7910000000001</v>
      </c>
      <c r="E203" s="21">
        <v>727.37699999999995</v>
      </c>
      <c r="F203" s="21">
        <v>868.12099999999998</v>
      </c>
      <c r="G203" s="28">
        <v>1389.46</v>
      </c>
      <c r="I203" s="24"/>
      <c r="J203" s="24"/>
      <c r="K203" s="24"/>
    </row>
    <row r="204" spans="1:11" x14ac:dyDescent="0.2">
      <c r="A204" s="20">
        <v>43769</v>
      </c>
      <c r="B204" s="21">
        <v>871.14200000000005</v>
      </c>
      <c r="C204" s="21">
        <v>479.66500000000002</v>
      </c>
      <c r="D204" s="21">
        <v>1100.075</v>
      </c>
      <c r="E204" s="21">
        <v>762.625</v>
      </c>
      <c r="F204" s="21">
        <v>932.19100000000003</v>
      </c>
      <c r="G204" s="28">
        <v>1508.5119999999999</v>
      </c>
      <c r="I204" s="24"/>
      <c r="J204" s="24"/>
      <c r="K204" s="24"/>
    </row>
    <row r="205" spans="1:11" x14ac:dyDescent="0.2">
      <c r="A205" s="20">
        <v>43799</v>
      </c>
      <c r="B205" s="21">
        <v>868.048</v>
      </c>
      <c r="C205" s="21">
        <v>490.87700000000001</v>
      </c>
      <c r="D205" s="21">
        <v>1102.145</v>
      </c>
      <c r="E205" s="21">
        <v>755.923</v>
      </c>
      <c r="F205" s="21">
        <v>929.18700000000001</v>
      </c>
      <c r="G205" s="28">
        <v>1483.271</v>
      </c>
      <c r="I205" s="24"/>
      <c r="J205" s="24"/>
      <c r="K205" s="24"/>
    </row>
    <row r="206" spans="1:11" x14ac:dyDescent="0.2">
      <c r="A206" s="20">
        <v>43830</v>
      </c>
      <c r="B206" s="21">
        <v>913.42499999999995</v>
      </c>
      <c r="C206" s="21">
        <v>507.36700000000002</v>
      </c>
      <c r="D206" s="21">
        <v>1155.3119999999999</v>
      </c>
      <c r="E206" s="21">
        <v>797.58199999999999</v>
      </c>
      <c r="F206" s="21">
        <v>977.03800000000001</v>
      </c>
      <c r="G206" s="28">
        <v>1567.874</v>
      </c>
      <c r="I206" s="24"/>
      <c r="J206" s="24"/>
      <c r="K206" s="24"/>
    </row>
    <row r="207" spans="1:11" x14ac:dyDescent="0.2">
      <c r="A207" s="20">
        <v>43861</v>
      </c>
      <c r="B207" s="21">
        <v>898.77700000000004</v>
      </c>
      <c r="C207" s="21">
        <v>543.25199999999995</v>
      </c>
      <c r="D207" s="21">
        <v>1139.4780000000001</v>
      </c>
      <c r="E207" s="21">
        <v>804.95899999999995</v>
      </c>
      <c r="F207" s="21">
        <v>974.322</v>
      </c>
      <c r="G207" s="28">
        <v>1573.402</v>
      </c>
      <c r="I207" s="24"/>
      <c r="J207" s="24"/>
      <c r="K207" s="24"/>
    </row>
    <row r="208" spans="1:11" x14ac:dyDescent="0.2">
      <c r="A208" s="20">
        <v>43890</v>
      </c>
      <c r="B208" s="21">
        <v>804.19500000000005</v>
      </c>
      <c r="C208" s="21">
        <v>505.92</v>
      </c>
      <c r="D208" s="21">
        <v>1022.241</v>
      </c>
      <c r="E208" s="21">
        <v>720.45899999999995</v>
      </c>
      <c r="F208" s="21">
        <v>873.10599999999999</v>
      </c>
      <c r="G208" s="28">
        <v>1423.8030000000001</v>
      </c>
      <c r="I208" s="24"/>
      <c r="J208" s="24"/>
      <c r="K208" s="24"/>
    </row>
    <row r="209" spans="1:11" x14ac:dyDescent="0.2">
      <c r="A209" s="20">
        <v>43921</v>
      </c>
      <c r="B209" s="21">
        <v>697.23900000000003</v>
      </c>
      <c r="C209" s="21">
        <v>411.05099999999999</v>
      </c>
      <c r="D209" s="21">
        <v>914.06100000000004</v>
      </c>
      <c r="E209" s="21">
        <v>616.71500000000003</v>
      </c>
      <c r="F209" s="21">
        <v>764.48599999999999</v>
      </c>
      <c r="G209" s="28">
        <v>1301.069</v>
      </c>
      <c r="I209" s="24"/>
      <c r="J209" s="24"/>
      <c r="K209" s="24"/>
    </row>
    <row r="210" spans="1:11" x14ac:dyDescent="0.2">
      <c r="A210" s="20">
        <v>43951</v>
      </c>
      <c r="B210" s="21">
        <v>735.27700000000004</v>
      </c>
      <c r="C210" s="21">
        <v>440.08499999999998</v>
      </c>
      <c r="D210" s="21">
        <v>954.63199999999995</v>
      </c>
      <c r="E210" s="21">
        <v>667.66899999999998</v>
      </c>
      <c r="F210" s="21">
        <v>812.43100000000004</v>
      </c>
      <c r="G210" s="28">
        <v>1371.9670000000001</v>
      </c>
      <c r="I210" s="24"/>
      <c r="J210" s="24"/>
      <c r="K210" s="24"/>
    </row>
    <row r="211" spans="1:11" x14ac:dyDescent="0.2">
      <c r="A211" s="20">
        <v>43982</v>
      </c>
      <c r="B211" s="21">
        <v>771.66600000000005</v>
      </c>
      <c r="C211" s="21">
        <v>452.49299999999999</v>
      </c>
      <c r="D211" s="21">
        <v>1006.068</v>
      </c>
      <c r="E211" s="21">
        <v>690.37599999999998</v>
      </c>
      <c r="F211" s="21">
        <v>848.39099999999996</v>
      </c>
      <c r="G211" s="28">
        <v>1414.1769999999999</v>
      </c>
      <c r="I211" s="24"/>
      <c r="J211" s="24"/>
      <c r="K211" s="24"/>
    </row>
    <row r="212" spans="1:11" x14ac:dyDescent="0.2">
      <c r="A212" s="20">
        <v>44012</v>
      </c>
      <c r="B212" s="21">
        <v>755.75400000000002</v>
      </c>
      <c r="C212" s="21">
        <v>491.67099999999999</v>
      </c>
      <c r="D212" s="21">
        <v>1008.362</v>
      </c>
      <c r="E212" s="21">
        <v>677.279</v>
      </c>
      <c r="F212" s="21">
        <v>841.68100000000004</v>
      </c>
      <c r="G212" s="28">
        <v>1391.1310000000001</v>
      </c>
      <c r="I212" s="24"/>
      <c r="J212" s="24"/>
      <c r="K212" s="24"/>
    </row>
    <row r="213" spans="1:11" x14ac:dyDescent="0.2">
      <c r="A213" s="20">
        <v>44043</v>
      </c>
      <c r="B213" s="21">
        <v>796.87199999999996</v>
      </c>
      <c r="C213" s="21">
        <v>550.4</v>
      </c>
      <c r="D213" s="21">
        <v>1050.7149999999999</v>
      </c>
      <c r="E213" s="21">
        <v>745.13099999999997</v>
      </c>
      <c r="F213" s="21">
        <v>900.64800000000002</v>
      </c>
      <c r="G213" s="28">
        <v>1582.7909999999999</v>
      </c>
      <c r="I213" s="24"/>
      <c r="J213" s="24"/>
      <c r="K213" s="24"/>
    </row>
    <row r="214" spans="1:11" x14ac:dyDescent="0.2">
      <c r="A214" s="20">
        <v>44074</v>
      </c>
      <c r="B214" s="21">
        <v>797.75800000000004</v>
      </c>
      <c r="C214" s="21">
        <v>574.75599999999997</v>
      </c>
      <c r="D214" s="21">
        <v>1047.1379999999999</v>
      </c>
      <c r="E214" s="21">
        <v>751.91200000000003</v>
      </c>
      <c r="F214" s="21">
        <v>903.18499999999995</v>
      </c>
      <c r="G214" s="28">
        <v>1609.252</v>
      </c>
      <c r="I214" s="24"/>
      <c r="J214" s="24"/>
      <c r="K214" s="24"/>
    </row>
    <row r="215" spans="1:11" x14ac:dyDescent="0.2">
      <c r="A215" s="20">
        <v>44104</v>
      </c>
      <c r="B215" s="21">
        <v>764.58799999999997</v>
      </c>
      <c r="C215" s="21">
        <v>580.21400000000006</v>
      </c>
      <c r="D215" s="21">
        <v>1012.0650000000001</v>
      </c>
      <c r="E215" s="21">
        <v>727.52200000000005</v>
      </c>
      <c r="F215" s="21">
        <v>873.46600000000001</v>
      </c>
      <c r="G215" s="28">
        <v>1528.6579999999999</v>
      </c>
      <c r="I215" s="24"/>
      <c r="J215" s="24"/>
      <c r="K215" s="24"/>
    </row>
    <row r="216" spans="1:11" x14ac:dyDescent="0.2">
      <c r="A216" s="20">
        <v>44135</v>
      </c>
      <c r="B216" s="21">
        <v>714.17700000000002</v>
      </c>
      <c r="C216" s="21">
        <v>551.89400000000001</v>
      </c>
      <c r="D216" s="21">
        <v>944.64400000000001</v>
      </c>
      <c r="E216" s="21">
        <v>683.55499999999995</v>
      </c>
      <c r="F216" s="21">
        <v>818.24199999999996</v>
      </c>
      <c r="G216" s="28">
        <v>1456.7080000000001</v>
      </c>
      <c r="I216" s="24"/>
      <c r="J216" s="24"/>
      <c r="K216" s="24"/>
    </row>
    <row r="217" spans="1:11" x14ac:dyDescent="0.2">
      <c r="A217" s="20">
        <v>44165</v>
      </c>
      <c r="B217" s="21">
        <v>848.25400000000002</v>
      </c>
      <c r="C217" s="21">
        <v>654.70299999999997</v>
      </c>
      <c r="D217" s="21">
        <v>1102.462</v>
      </c>
      <c r="E217" s="21">
        <v>799.92100000000005</v>
      </c>
      <c r="F217" s="21">
        <v>956.36500000000001</v>
      </c>
      <c r="G217" s="28">
        <v>1586.8430000000001</v>
      </c>
      <c r="I217" s="24"/>
      <c r="J217" s="24"/>
      <c r="K217" s="24"/>
    </row>
    <row r="218" spans="1:11" x14ac:dyDescent="0.2">
      <c r="A218" s="20">
        <v>44196</v>
      </c>
      <c r="B218" s="21">
        <v>906.36099999999999</v>
      </c>
      <c r="C218" s="21">
        <v>658.51099999999997</v>
      </c>
      <c r="D218" s="21">
        <v>1202.2619999999999</v>
      </c>
      <c r="E218" s="21">
        <v>833.01599999999996</v>
      </c>
      <c r="F218" s="21">
        <v>1020.184</v>
      </c>
      <c r="G218" s="28">
        <v>1660.32</v>
      </c>
      <c r="I218" s="24"/>
      <c r="J218" s="24"/>
      <c r="K218" s="24"/>
    </row>
    <row r="219" spans="1:11" x14ac:dyDescent="0.2">
      <c r="A219" s="20">
        <v>44227</v>
      </c>
      <c r="B219" s="21">
        <v>900.33600000000001</v>
      </c>
      <c r="C219" s="21">
        <v>739.38300000000004</v>
      </c>
      <c r="D219" s="21">
        <v>1196.7729999999999</v>
      </c>
      <c r="E219" s="21">
        <v>831.04499999999996</v>
      </c>
      <c r="F219" s="21">
        <v>1016.569</v>
      </c>
      <c r="G219" s="28">
        <v>1669.662</v>
      </c>
      <c r="I219" s="24"/>
      <c r="J219" s="24"/>
      <c r="K219" s="24"/>
    </row>
    <row r="220" spans="1:11" x14ac:dyDescent="0.2">
      <c r="A220" s="20">
        <v>44255</v>
      </c>
      <c r="B220" s="21">
        <v>920.33600000000001</v>
      </c>
      <c r="C220" s="21">
        <v>827.16800000000001</v>
      </c>
      <c r="D220" s="21">
        <v>1234.097</v>
      </c>
      <c r="E220" s="21">
        <v>837.30600000000004</v>
      </c>
      <c r="F220" s="21">
        <v>1036.8920000000001</v>
      </c>
      <c r="G220" s="28">
        <v>1723.327</v>
      </c>
      <c r="I220" s="24"/>
      <c r="J220" s="24"/>
      <c r="K220" s="24"/>
    </row>
    <row r="221" spans="1:11" x14ac:dyDescent="0.2">
      <c r="A221" s="20">
        <v>44286</v>
      </c>
      <c r="B221" s="21">
        <v>983.947</v>
      </c>
      <c r="C221" s="21">
        <v>825.92499999999995</v>
      </c>
      <c r="D221" s="21">
        <v>1324.1410000000001</v>
      </c>
      <c r="E221" s="21">
        <v>879.11900000000003</v>
      </c>
      <c r="F221" s="21">
        <v>1101.364</v>
      </c>
      <c r="G221" s="28">
        <v>1821.104</v>
      </c>
      <c r="I221" s="24"/>
      <c r="J221" s="24"/>
      <c r="K221" s="24"/>
    </row>
    <row r="222" spans="1:11" x14ac:dyDescent="0.2">
      <c r="A222" s="20">
        <v>44316</v>
      </c>
      <c r="B222" s="21">
        <v>974.86199999999997</v>
      </c>
      <c r="C222" s="21">
        <v>816.99</v>
      </c>
      <c r="D222" s="21">
        <v>1312.0909999999999</v>
      </c>
      <c r="E222" s="21">
        <v>876.62800000000004</v>
      </c>
      <c r="F222" s="21">
        <v>1094.518</v>
      </c>
      <c r="G222" s="28">
        <v>1835.07</v>
      </c>
      <c r="I222" s="24"/>
      <c r="J222" s="24"/>
      <c r="K222" s="24"/>
    </row>
    <row r="223" spans="1:11" x14ac:dyDescent="0.2">
      <c r="A223" s="20">
        <v>44347</v>
      </c>
      <c r="B223" s="21">
        <v>1045.8599999999999</v>
      </c>
      <c r="C223" s="21">
        <v>823.90899999999999</v>
      </c>
      <c r="D223" s="21">
        <v>1406.9639999999999</v>
      </c>
      <c r="E223" s="21">
        <v>942.93100000000004</v>
      </c>
      <c r="F223" s="21">
        <v>1175.1869999999999</v>
      </c>
      <c r="G223" s="28">
        <v>1994.8579999999999</v>
      </c>
      <c r="I223" s="24"/>
      <c r="J223" s="24"/>
      <c r="K223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4D0F-6244-4E36-9611-E5B439B81DC3}">
  <dimension ref="A1:E193"/>
  <sheetViews>
    <sheetView workbookViewId="0">
      <selection activeCell="E24" sqref="E24"/>
    </sheetView>
  </sheetViews>
  <sheetFormatPr defaultRowHeight="12.75" x14ac:dyDescent="0.2"/>
  <cols>
    <col min="5" max="5" width="9.140625" style="32"/>
  </cols>
  <sheetData>
    <row r="1" spans="1:5" x14ac:dyDescent="0.2">
      <c r="A1" s="26" t="s">
        <v>28</v>
      </c>
      <c r="B1" s="27" t="s">
        <v>1</v>
      </c>
      <c r="C1" s="30" t="s">
        <v>25</v>
      </c>
      <c r="D1" s="23" t="s">
        <v>42</v>
      </c>
      <c r="E1" s="23" t="s">
        <v>43</v>
      </c>
    </row>
    <row r="2" spans="1:5" x14ac:dyDescent="0.2">
      <c r="A2" s="5">
        <v>38533</v>
      </c>
      <c r="B2" s="2">
        <v>641.05999999999995</v>
      </c>
      <c r="C2" s="16"/>
    </row>
    <row r="3" spans="1:5" x14ac:dyDescent="0.2">
      <c r="A3" s="5">
        <v>38562</v>
      </c>
      <c r="B3" s="2">
        <v>701.84</v>
      </c>
      <c r="C3" s="16"/>
    </row>
    <row r="4" spans="1:5" x14ac:dyDescent="0.2">
      <c r="A4" s="5">
        <v>38595</v>
      </c>
      <c r="B4" s="2">
        <v>790.68</v>
      </c>
      <c r="C4" s="16"/>
    </row>
    <row r="5" spans="1:5" x14ac:dyDescent="0.2">
      <c r="A5" s="5">
        <v>38625</v>
      </c>
      <c r="B5" s="2">
        <v>899.79</v>
      </c>
      <c r="C5" s="16"/>
    </row>
    <row r="6" spans="1:5" x14ac:dyDescent="0.2">
      <c r="A6" s="5">
        <v>38656</v>
      </c>
      <c r="B6" s="2">
        <v>849.4</v>
      </c>
      <c r="C6" s="16"/>
    </row>
    <row r="7" spans="1:5" x14ac:dyDescent="0.2">
      <c r="A7" s="5">
        <v>38686</v>
      </c>
      <c r="B7" s="2">
        <v>952.26</v>
      </c>
      <c r="C7" s="16"/>
    </row>
    <row r="8" spans="1:5" x14ac:dyDescent="0.2">
      <c r="A8" s="5">
        <v>38716</v>
      </c>
      <c r="B8" s="2">
        <v>1020.91</v>
      </c>
      <c r="C8" s="16"/>
    </row>
    <row r="9" spans="1:5" x14ac:dyDescent="0.2">
      <c r="A9" s="5">
        <v>38748</v>
      </c>
      <c r="B9" s="2">
        <v>1187.0999999999999</v>
      </c>
      <c r="C9" s="16"/>
    </row>
    <row r="10" spans="1:5" x14ac:dyDescent="0.2">
      <c r="A10" s="5">
        <v>38776</v>
      </c>
      <c r="B10" s="2">
        <v>1338.48</v>
      </c>
      <c r="C10" s="16"/>
    </row>
    <row r="11" spans="1:5" x14ac:dyDescent="0.2">
      <c r="A11" s="5">
        <v>38807</v>
      </c>
      <c r="B11" s="2">
        <v>1319.07</v>
      </c>
      <c r="C11" s="16"/>
    </row>
    <row r="12" spans="1:5" x14ac:dyDescent="0.2">
      <c r="A12" s="5">
        <v>38835</v>
      </c>
      <c r="B12" s="2">
        <v>1509.6</v>
      </c>
      <c r="C12" s="16"/>
    </row>
    <row r="13" spans="1:5" x14ac:dyDescent="0.2">
      <c r="A13" s="5">
        <v>38868</v>
      </c>
      <c r="B13" s="2">
        <v>1301.0999999999999</v>
      </c>
      <c r="C13" s="16"/>
    </row>
    <row r="14" spans="1:5" x14ac:dyDescent="0.2">
      <c r="A14" s="5">
        <v>38898</v>
      </c>
      <c r="B14" s="2">
        <v>1356.94</v>
      </c>
      <c r="C14" s="16"/>
    </row>
    <row r="15" spans="1:5" x14ac:dyDescent="0.2">
      <c r="A15" s="5">
        <v>38929</v>
      </c>
      <c r="B15" s="2">
        <v>1406.77</v>
      </c>
      <c r="C15" s="16"/>
    </row>
    <row r="16" spans="1:5" x14ac:dyDescent="0.2">
      <c r="A16" s="5">
        <v>38960</v>
      </c>
      <c r="B16" s="2">
        <v>1482.09</v>
      </c>
      <c r="C16" s="16"/>
    </row>
    <row r="17" spans="1:5" x14ac:dyDescent="0.2">
      <c r="A17" s="5">
        <v>38989</v>
      </c>
      <c r="B17" s="2">
        <v>1398.73</v>
      </c>
      <c r="C17" s="16"/>
    </row>
    <row r="18" spans="1:5" x14ac:dyDescent="0.2">
      <c r="A18" s="5">
        <v>39021</v>
      </c>
      <c r="B18" s="2">
        <v>1459.73</v>
      </c>
      <c r="C18" s="16"/>
    </row>
    <row r="19" spans="1:5" x14ac:dyDescent="0.2">
      <c r="A19" s="5">
        <v>39051</v>
      </c>
      <c r="B19" s="2">
        <v>1586.3</v>
      </c>
      <c r="C19" s="16"/>
    </row>
    <row r="20" spans="1:5" x14ac:dyDescent="0.2">
      <c r="A20" s="5">
        <v>39080</v>
      </c>
      <c r="B20" s="2">
        <v>1733.52</v>
      </c>
      <c r="C20" s="16"/>
    </row>
    <row r="21" spans="1:5" x14ac:dyDescent="0.2">
      <c r="A21" s="5">
        <v>39113</v>
      </c>
      <c r="B21" s="2">
        <v>1706.04</v>
      </c>
      <c r="C21" s="16"/>
    </row>
    <row r="22" spans="1:5" x14ac:dyDescent="0.2">
      <c r="A22" s="5">
        <v>39141</v>
      </c>
      <c r="B22" s="2">
        <v>1704.3</v>
      </c>
      <c r="C22" s="16"/>
    </row>
    <row r="23" spans="1:5" x14ac:dyDescent="0.2">
      <c r="A23" s="5">
        <v>39171</v>
      </c>
      <c r="B23" s="2">
        <v>1748.4</v>
      </c>
      <c r="C23" s="16"/>
    </row>
    <row r="24" spans="1:5" x14ac:dyDescent="0.2">
      <c r="A24" s="5">
        <v>39200</v>
      </c>
      <c r="B24" s="2">
        <v>1747.57</v>
      </c>
      <c r="C24" s="16"/>
      <c r="E24" s="32">
        <v>17</v>
      </c>
    </row>
    <row r="25" spans="1:5" x14ac:dyDescent="0.2">
      <c r="A25" s="5">
        <v>39233</v>
      </c>
      <c r="B25" s="2">
        <v>1616.87</v>
      </c>
      <c r="C25" s="16"/>
      <c r="E25" s="32">
        <v>16.079999999999998</v>
      </c>
    </row>
    <row r="26" spans="1:5" x14ac:dyDescent="0.2">
      <c r="A26" s="5">
        <v>39262</v>
      </c>
      <c r="B26" s="2">
        <v>1716.32</v>
      </c>
      <c r="C26" s="16"/>
      <c r="E26" s="32">
        <v>16.760000000000002</v>
      </c>
    </row>
    <row r="27" spans="1:5" x14ac:dyDescent="0.2">
      <c r="A27" s="5">
        <v>39294</v>
      </c>
      <c r="B27" s="2">
        <v>1791.26</v>
      </c>
      <c r="C27" s="16"/>
      <c r="E27" s="32">
        <v>16.78</v>
      </c>
    </row>
    <row r="28" spans="1:5" x14ac:dyDescent="0.2">
      <c r="A28" s="5">
        <v>39325</v>
      </c>
      <c r="B28" s="2">
        <v>1732.58</v>
      </c>
      <c r="C28" s="16"/>
      <c r="E28" s="32">
        <v>16.48</v>
      </c>
    </row>
    <row r="29" spans="1:5" x14ac:dyDescent="0.2">
      <c r="A29" s="5">
        <v>39353</v>
      </c>
      <c r="B29" s="2">
        <v>1817.93</v>
      </c>
      <c r="C29" s="16"/>
      <c r="E29" s="32">
        <v>17.420000000000002</v>
      </c>
    </row>
    <row r="30" spans="1:5" x14ac:dyDescent="0.2">
      <c r="A30" s="5">
        <v>39386</v>
      </c>
      <c r="B30" s="2">
        <v>1937.05</v>
      </c>
      <c r="C30" s="16"/>
      <c r="E30" s="32">
        <v>18.54</v>
      </c>
    </row>
    <row r="31" spans="1:5" x14ac:dyDescent="0.2">
      <c r="A31" s="5">
        <v>39416</v>
      </c>
      <c r="B31" s="2">
        <v>1913.14</v>
      </c>
      <c r="C31" s="16"/>
      <c r="E31" s="32">
        <v>18.600000000000001</v>
      </c>
    </row>
    <row r="32" spans="1:5" x14ac:dyDescent="0.2">
      <c r="A32" s="5">
        <v>39444</v>
      </c>
      <c r="B32" s="2">
        <v>1952.83</v>
      </c>
      <c r="C32" s="16"/>
      <c r="E32" s="32">
        <v>18.989999999999998</v>
      </c>
    </row>
    <row r="33" spans="1:5" x14ac:dyDescent="0.2">
      <c r="A33" s="5">
        <v>39478</v>
      </c>
      <c r="B33" s="2">
        <v>1635.27</v>
      </c>
      <c r="C33" s="16"/>
      <c r="E33" s="31">
        <v>16</v>
      </c>
    </row>
    <row r="34" spans="1:5" x14ac:dyDescent="0.2">
      <c r="A34" s="5">
        <v>39507</v>
      </c>
      <c r="B34" s="2">
        <v>1725.11</v>
      </c>
      <c r="C34" s="16"/>
      <c r="E34" s="32">
        <v>16.52</v>
      </c>
    </row>
    <row r="35" spans="1:5" x14ac:dyDescent="0.2">
      <c r="A35" s="5">
        <v>39538</v>
      </c>
      <c r="B35" s="2">
        <v>1691.87</v>
      </c>
      <c r="C35" s="16"/>
      <c r="E35" s="32">
        <v>16.63</v>
      </c>
    </row>
    <row r="36" spans="1:5" x14ac:dyDescent="0.2">
      <c r="A36" s="5">
        <v>39568</v>
      </c>
      <c r="B36" s="2">
        <v>1732.3</v>
      </c>
      <c r="C36" s="16"/>
      <c r="E36" s="32">
        <v>16.32</v>
      </c>
    </row>
    <row r="37" spans="1:5" x14ac:dyDescent="0.2">
      <c r="A37" s="5">
        <v>39598</v>
      </c>
      <c r="B37" s="2">
        <v>2000.9</v>
      </c>
      <c r="C37" s="16"/>
      <c r="E37" s="32">
        <v>18.420000000000002</v>
      </c>
    </row>
    <row r="38" spans="1:5" x14ac:dyDescent="0.2">
      <c r="A38" s="5">
        <v>39629</v>
      </c>
      <c r="B38" s="2">
        <v>1822.58</v>
      </c>
      <c r="C38" s="16"/>
      <c r="E38" s="32">
        <v>15.8</v>
      </c>
    </row>
    <row r="39" spans="1:5" x14ac:dyDescent="0.2">
      <c r="A39" s="5">
        <v>39660</v>
      </c>
      <c r="B39" s="2">
        <v>1560.55</v>
      </c>
      <c r="C39" s="16"/>
      <c r="E39" s="32">
        <v>14.16</v>
      </c>
    </row>
    <row r="40" spans="1:5" x14ac:dyDescent="0.2">
      <c r="A40" s="5">
        <v>39689</v>
      </c>
      <c r="B40" s="2">
        <v>1407.96</v>
      </c>
      <c r="C40" s="16"/>
      <c r="E40" s="32">
        <v>12.82</v>
      </c>
    </row>
    <row r="41" spans="1:5" x14ac:dyDescent="0.2">
      <c r="A41" s="5">
        <v>39721</v>
      </c>
      <c r="B41" s="2">
        <v>1075.45</v>
      </c>
      <c r="C41" s="16"/>
      <c r="E41" s="32">
        <v>9.24</v>
      </c>
    </row>
    <row r="42" spans="1:5" x14ac:dyDescent="0.2">
      <c r="A42" s="5">
        <v>39752</v>
      </c>
      <c r="B42" s="2">
        <v>766.91</v>
      </c>
      <c r="C42" s="16"/>
      <c r="E42" s="32">
        <v>6.3</v>
      </c>
    </row>
    <row r="43" spans="1:5" x14ac:dyDescent="0.2">
      <c r="A43" s="5">
        <v>39780</v>
      </c>
      <c r="B43" s="2">
        <v>642.07000000000005</v>
      </c>
      <c r="C43" s="16"/>
      <c r="E43" s="32">
        <v>5.31</v>
      </c>
    </row>
    <row r="44" spans="1:5" x14ac:dyDescent="0.2">
      <c r="A44" s="5">
        <v>39813</v>
      </c>
      <c r="B44" s="2">
        <v>652.08000000000004</v>
      </c>
      <c r="C44" s="16"/>
      <c r="E44" s="31">
        <v>5</v>
      </c>
    </row>
    <row r="45" spans="1:5" x14ac:dyDescent="0.2">
      <c r="A45" s="5">
        <v>39843</v>
      </c>
      <c r="B45" s="2">
        <v>670.1</v>
      </c>
      <c r="C45" s="16"/>
      <c r="E45" s="32">
        <v>4.9400000000000004</v>
      </c>
    </row>
    <row r="46" spans="1:5" x14ac:dyDescent="0.2">
      <c r="A46" s="5">
        <v>39871</v>
      </c>
      <c r="B46" s="2">
        <v>714.57</v>
      </c>
      <c r="C46" s="16"/>
      <c r="E46" s="32">
        <v>5.37</v>
      </c>
    </row>
    <row r="47" spans="1:5" x14ac:dyDescent="0.2">
      <c r="A47" s="5">
        <v>39903</v>
      </c>
      <c r="B47" s="2">
        <v>829.23</v>
      </c>
      <c r="C47" s="16"/>
      <c r="E47" s="32">
        <v>6.37</v>
      </c>
    </row>
    <row r="48" spans="1:5" x14ac:dyDescent="0.2">
      <c r="A48" s="5">
        <v>39933</v>
      </c>
      <c r="B48" s="2">
        <v>987.39</v>
      </c>
      <c r="C48" s="16"/>
      <c r="D48" s="16">
        <v>6264.7</v>
      </c>
      <c r="E48" s="32">
        <v>7.7</v>
      </c>
    </row>
    <row r="49" spans="1:5" x14ac:dyDescent="0.2">
      <c r="A49" s="5">
        <v>39962</v>
      </c>
      <c r="B49" s="2">
        <v>1205.21</v>
      </c>
      <c r="C49" s="16"/>
      <c r="D49" s="16">
        <v>7497.44</v>
      </c>
      <c r="E49" s="32">
        <v>10.52</v>
      </c>
    </row>
    <row r="50" spans="1:5" x14ac:dyDescent="0.2">
      <c r="A50" s="5">
        <v>39994</v>
      </c>
      <c r="B50" s="2">
        <v>1042.8800000000001</v>
      </c>
      <c r="C50" s="16"/>
      <c r="D50" s="16">
        <v>6718.52</v>
      </c>
      <c r="E50" s="32">
        <v>9.32</v>
      </c>
    </row>
    <row r="51" spans="1:5" x14ac:dyDescent="0.2">
      <c r="A51" s="5">
        <v>40025</v>
      </c>
      <c r="B51" s="2">
        <v>1132.9000000000001</v>
      </c>
      <c r="C51" s="16"/>
      <c r="D51" s="16">
        <v>7229.42</v>
      </c>
      <c r="E51" s="32">
        <v>10.33</v>
      </c>
    </row>
    <row r="52" spans="1:5" x14ac:dyDescent="0.2">
      <c r="A52" s="5">
        <v>40056</v>
      </c>
      <c r="B52" s="2">
        <v>1174.72</v>
      </c>
      <c r="C52" s="16"/>
      <c r="D52" s="16">
        <v>7563.56</v>
      </c>
      <c r="E52" s="32">
        <v>11.55</v>
      </c>
    </row>
    <row r="53" spans="1:5" x14ac:dyDescent="0.2">
      <c r="A53" s="5">
        <v>40086</v>
      </c>
      <c r="B53" s="2">
        <v>1287.92</v>
      </c>
      <c r="C53" s="16"/>
      <c r="D53" s="16">
        <v>8371.24</v>
      </c>
      <c r="E53" s="32">
        <v>12.97</v>
      </c>
    </row>
    <row r="54" spans="1:5" x14ac:dyDescent="0.2">
      <c r="A54" s="5">
        <v>40116</v>
      </c>
      <c r="B54" s="2">
        <v>1330.93</v>
      </c>
      <c r="C54" s="16"/>
      <c r="D54" s="16">
        <v>8669.66</v>
      </c>
      <c r="E54" s="32">
        <v>12.85</v>
      </c>
    </row>
    <row r="55" spans="1:5" x14ac:dyDescent="0.2">
      <c r="A55" s="5">
        <v>40147</v>
      </c>
      <c r="B55" s="2">
        <v>1382.52</v>
      </c>
      <c r="C55" s="16"/>
      <c r="D55" s="16">
        <v>8899.01</v>
      </c>
      <c r="E55" s="32">
        <v>13.33</v>
      </c>
    </row>
    <row r="56" spans="1:5" x14ac:dyDescent="0.2">
      <c r="A56" s="5">
        <v>40178</v>
      </c>
      <c r="B56" s="2">
        <v>1474.41</v>
      </c>
      <c r="C56" s="16"/>
      <c r="D56" s="16">
        <v>9592.75</v>
      </c>
      <c r="E56" s="32">
        <v>14.77</v>
      </c>
    </row>
    <row r="57" spans="1:5" x14ac:dyDescent="0.2">
      <c r="A57" s="5">
        <v>40207</v>
      </c>
      <c r="B57" s="2">
        <v>1543.46</v>
      </c>
      <c r="C57" s="16"/>
      <c r="D57" s="16">
        <v>9917.76</v>
      </c>
      <c r="E57" s="32">
        <v>16.309999999999999</v>
      </c>
    </row>
    <row r="58" spans="1:5" x14ac:dyDescent="0.2">
      <c r="A58" s="5">
        <v>40236</v>
      </c>
      <c r="B58" s="2">
        <v>1449.1</v>
      </c>
      <c r="C58" s="16"/>
      <c r="D58" s="16">
        <v>9238.3700000000008</v>
      </c>
      <c r="E58" s="32">
        <v>15.75</v>
      </c>
    </row>
    <row r="59" spans="1:5" x14ac:dyDescent="0.2">
      <c r="A59" s="5">
        <v>40268</v>
      </c>
      <c r="B59" s="2">
        <v>1576.88</v>
      </c>
      <c r="C59" s="16"/>
      <c r="D59" s="16">
        <v>10046.59</v>
      </c>
      <c r="E59" s="32">
        <v>18.43</v>
      </c>
    </row>
    <row r="60" spans="1:5" x14ac:dyDescent="0.2">
      <c r="A60" s="5">
        <v>40298</v>
      </c>
      <c r="B60" s="2">
        <v>1561.54</v>
      </c>
      <c r="C60" s="16"/>
      <c r="D60" s="16">
        <v>9902.2000000000007</v>
      </c>
      <c r="E60" s="32">
        <v>17.739999999999998</v>
      </c>
    </row>
    <row r="61" spans="1:5" x14ac:dyDescent="0.2">
      <c r="A61" s="5">
        <v>40329</v>
      </c>
      <c r="B61" s="2">
        <v>1449.08</v>
      </c>
      <c r="C61" s="16"/>
      <c r="D61" s="16">
        <v>9234.74</v>
      </c>
      <c r="E61" s="32">
        <v>16.440000000000001</v>
      </c>
    </row>
    <row r="62" spans="1:5" x14ac:dyDescent="0.2">
      <c r="A62" s="5">
        <v>40359</v>
      </c>
      <c r="B62" s="2">
        <v>1424.64</v>
      </c>
      <c r="C62" s="16"/>
      <c r="D62" s="16">
        <v>9061.82</v>
      </c>
      <c r="E62" s="32">
        <v>16.47</v>
      </c>
    </row>
    <row r="63" spans="1:5" x14ac:dyDescent="0.2">
      <c r="A63" s="5">
        <v>40389</v>
      </c>
      <c r="B63" s="2">
        <v>1520.78</v>
      </c>
      <c r="C63" s="16"/>
      <c r="D63" s="16">
        <v>9741.4500000000007</v>
      </c>
      <c r="E63" s="32">
        <v>18.260000000000002</v>
      </c>
    </row>
    <row r="64" spans="1:5" x14ac:dyDescent="0.2">
      <c r="A64" s="5">
        <v>40421</v>
      </c>
      <c r="B64" s="2">
        <v>1493.38</v>
      </c>
      <c r="C64" s="16"/>
      <c r="D64" s="16">
        <v>9484.59</v>
      </c>
      <c r="E64" s="32">
        <v>18.23</v>
      </c>
    </row>
    <row r="65" spans="1:5" x14ac:dyDescent="0.2">
      <c r="A65" s="5">
        <v>40451</v>
      </c>
      <c r="B65" s="2">
        <v>1571.33</v>
      </c>
      <c r="C65" s="16"/>
      <c r="D65" s="16">
        <v>9901.91</v>
      </c>
      <c r="E65" s="32">
        <v>19.190000000000001</v>
      </c>
    </row>
    <row r="66" spans="1:5" x14ac:dyDescent="0.2">
      <c r="A66" s="5">
        <v>40480</v>
      </c>
      <c r="B66" s="2">
        <v>1661.97</v>
      </c>
      <c r="C66" s="16"/>
      <c r="D66" s="16">
        <v>10598.12</v>
      </c>
      <c r="E66" s="32">
        <v>19.649999999999999</v>
      </c>
    </row>
    <row r="67" spans="1:5" x14ac:dyDescent="0.2">
      <c r="A67" s="5">
        <v>40512</v>
      </c>
      <c r="B67" s="2">
        <v>1707.99</v>
      </c>
      <c r="C67" s="16"/>
      <c r="D67" s="16">
        <v>10808.79</v>
      </c>
      <c r="E67" s="32">
        <v>20.21</v>
      </c>
    </row>
    <row r="68" spans="1:5" x14ac:dyDescent="0.2">
      <c r="A68" s="5">
        <v>40542</v>
      </c>
      <c r="B68" s="2">
        <v>1847.21</v>
      </c>
      <c r="C68" s="16"/>
      <c r="D68" s="16">
        <v>11581.47</v>
      </c>
      <c r="E68" s="32">
        <v>21.2</v>
      </c>
    </row>
    <row r="69" spans="1:5" x14ac:dyDescent="0.2">
      <c r="A69" s="5">
        <v>40574</v>
      </c>
      <c r="B69" s="2">
        <v>1905.52</v>
      </c>
      <c r="C69" s="16"/>
      <c r="D69" s="16">
        <v>12121.69</v>
      </c>
      <c r="E69" s="32">
        <v>21.5</v>
      </c>
    </row>
    <row r="70" spans="1:5" x14ac:dyDescent="0.2">
      <c r="A70" s="5">
        <v>40602</v>
      </c>
      <c r="B70" s="2">
        <v>1966.19</v>
      </c>
      <c r="C70" s="16"/>
      <c r="D70" s="16">
        <v>12426.02</v>
      </c>
      <c r="E70" s="32">
        <v>23.3</v>
      </c>
    </row>
    <row r="71" spans="1:5" x14ac:dyDescent="0.2">
      <c r="A71" s="5">
        <v>40633</v>
      </c>
      <c r="B71" s="2">
        <v>2005.73</v>
      </c>
      <c r="C71" s="16"/>
      <c r="D71" s="16">
        <v>12721.12</v>
      </c>
      <c r="E71" s="32">
        <v>23.87</v>
      </c>
    </row>
    <row r="72" spans="1:5" x14ac:dyDescent="0.2">
      <c r="A72" s="5">
        <v>40662</v>
      </c>
      <c r="B72" s="2">
        <v>1926.38</v>
      </c>
      <c r="C72" s="16"/>
      <c r="D72" s="16">
        <v>12189.83</v>
      </c>
      <c r="E72" s="32">
        <v>22.54</v>
      </c>
    </row>
    <row r="73" spans="1:5" x14ac:dyDescent="0.2">
      <c r="A73" s="5">
        <v>40694</v>
      </c>
      <c r="B73" s="2">
        <v>1842.83</v>
      </c>
      <c r="C73" s="16"/>
      <c r="D73" s="16">
        <v>11562.56</v>
      </c>
      <c r="E73" s="31">
        <v>22</v>
      </c>
    </row>
    <row r="74" spans="1:5" x14ac:dyDescent="0.2">
      <c r="A74" s="5">
        <v>40724</v>
      </c>
      <c r="B74" s="2">
        <v>1843.39</v>
      </c>
      <c r="C74" s="16"/>
      <c r="D74" s="16">
        <v>11644.85</v>
      </c>
      <c r="E74" s="32">
        <v>22.69</v>
      </c>
    </row>
    <row r="75" spans="1:5" x14ac:dyDescent="0.2">
      <c r="A75" s="5">
        <v>40753</v>
      </c>
      <c r="B75" s="2">
        <v>1889.96</v>
      </c>
      <c r="C75" s="16"/>
      <c r="D75" s="16">
        <v>11854.2</v>
      </c>
      <c r="E75" s="32">
        <v>23.52</v>
      </c>
    </row>
    <row r="76" spans="1:5" x14ac:dyDescent="0.2">
      <c r="A76" s="5">
        <v>40786</v>
      </c>
      <c r="B76" s="2">
        <v>1739.93</v>
      </c>
      <c r="C76" s="16"/>
      <c r="D76" s="16">
        <v>10964.31</v>
      </c>
      <c r="E76" s="32">
        <v>21.08</v>
      </c>
    </row>
    <row r="77" spans="1:5" x14ac:dyDescent="0.2">
      <c r="A77" s="5">
        <v>40816</v>
      </c>
      <c r="B77" s="2">
        <v>1537.91</v>
      </c>
      <c r="C77" s="16"/>
      <c r="D77" s="16">
        <v>9709.3700000000008</v>
      </c>
      <c r="E77" s="31">
        <v>18</v>
      </c>
    </row>
    <row r="78" spans="1:5" x14ac:dyDescent="0.2">
      <c r="A78" s="5">
        <v>40847</v>
      </c>
      <c r="B78" s="2">
        <v>1687.16</v>
      </c>
      <c r="C78" s="16"/>
      <c r="D78" s="16">
        <v>10637.3</v>
      </c>
      <c r="E78" s="32">
        <v>20.2</v>
      </c>
    </row>
    <row r="79" spans="1:5" x14ac:dyDescent="0.2">
      <c r="A79" s="5">
        <v>40877</v>
      </c>
      <c r="B79" s="2">
        <v>1689.03</v>
      </c>
      <c r="C79" s="16"/>
      <c r="D79" s="16">
        <v>10696.4</v>
      </c>
      <c r="E79" s="32">
        <v>21.89</v>
      </c>
    </row>
    <row r="80" spans="1:5" x14ac:dyDescent="0.2">
      <c r="A80" s="5">
        <v>40907</v>
      </c>
      <c r="B80" s="2">
        <v>1580.19</v>
      </c>
      <c r="C80" s="16"/>
      <c r="D80" s="16">
        <v>10013.450000000001</v>
      </c>
      <c r="E80" s="32">
        <v>20.72</v>
      </c>
    </row>
    <row r="81" spans="1:5" x14ac:dyDescent="0.2">
      <c r="A81" s="5">
        <v>40939</v>
      </c>
      <c r="B81" s="2">
        <v>1706.18</v>
      </c>
      <c r="C81" s="16"/>
      <c r="D81" s="16">
        <v>10817.97</v>
      </c>
      <c r="E81" s="32">
        <v>22.85</v>
      </c>
    </row>
    <row r="82" spans="1:5" x14ac:dyDescent="0.2">
      <c r="A82" s="5">
        <v>40968</v>
      </c>
      <c r="B82" s="2">
        <v>1802.49</v>
      </c>
      <c r="C82" s="16"/>
      <c r="D82" s="16">
        <v>11451.11</v>
      </c>
      <c r="E82" s="32">
        <v>23.03</v>
      </c>
    </row>
    <row r="83" spans="1:5" x14ac:dyDescent="0.2">
      <c r="A83" s="5">
        <v>40998</v>
      </c>
      <c r="B83" s="2">
        <v>1711.86</v>
      </c>
      <c r="C83" s="16"/>
      <c r="D83" s="16">
        <v>10831.52</v>
      </c>
      <c r="E83" s="31">
        <v>23</v>
      </c>
    </row>
    <row r="84" spans="1:5" x14ac:dyDescent="0.2">
      <c r="A84" s="5">
        <v>41027</v>
      </c>
      <c r="B84" s="2">
        <v>1662.4</v>
      </c>
      <c r="C84" s="16"/>
      <c r="D84" s="16">
        <v>10543.44</v>
      </c>
      <c r="E84" s="32">
        <v>22.74</v>
      </c>
    </row>
    <row r="85" spans="1:5" x14ac:dyDescent="0.2">
      <c r="A85" s="5">
        <v>41060</v>
      </c>
      <c r="B85" s="2">
        <v>1473.9</v>
      </c>
      <c r="C85" s="16"/>
      <c r="D85" s="16">
        <v>9476.67</v>
      </c>
      <c r="E85" s="32">
        <v>20.12</v>
      </c>
    </row>
    <row r="86" spans="1:5" x14ac:dyDescent="0.2">
      <c r="A86" s="5">
        <v>41089</v>
      </c>
      <c r="B86" s="2">
        <v>1566.41</v>
      </c>
      <c r="C86" s="16"/>
      <c r="D86" s="16">
        <v>9992.66</v>
      </c>
      <c r="E86" s="32">
        <v>21.48</v>
      </c>
    </row>
    <row r="87" spans="1:5" x14ac:dyDescent="0.2">
      <c r="A87" s="5">
        <v>41121</v>
      </c>
      <c r="B87" s="2">
        <v>1594.5</v>
      </c>
      <c r="C87" s="16"/>
      <c r="D87" s="16">
        <v>10090.370000000001</v>
      </c>
      <c r="E87" s="32">
        <v>22.11</v>
      </c>
    </row>
    <row r="88" spans="1:5" x14ac:dyDescent="0.2">
      <c r="A88" s="5">
        <v>41152</v>
      </c>
      <c r="B88" s="2">
        <v>1651.77</v>
      </c>
      <c r="C88" s="16"/>
      <c r="D88" s="16">
        <v>10487.11</v>
      </c>
      <c r="E88" s="32">
        <v>22.55</v>
      </c>
    </row>
    <row r="89" spans="1:5" x14ac:dyDescent="0.2">
      <c r="A89" s="5">
        <v>41180</v>
      </c>
      <c r="B89" s="2">
        <v>1694.88</v>
      </c>
      <c r="C89" s="16"/>
      <c r="D89" s="16">
        <v>10776.09</v>
      </c>
      <c r="E89" s="32">
        <v>23.77</v>
      </c>
    </row>
    <row r="90" spans="1:5" x14ac:dyDescent="0.2">
      <c r="A90" s="5">
        <v>41213</v>
      </c>
      <c r="B90" s="2">
        <v>1660.65</v>
      </c>
      <c r="C90" s="16"/>
      <c r="D90" s="16">
        <v>10565.61</v>
      </c>
      <c r="E90" s="32">
        <v>22.6</v>
      </c>
    </row>
    <row r="91" spans="1:5" x14ac:dyDescent="0.2">
      <c r="A91" s="5">
        <v>41243</v>
      </c>
      <c r="B91" s="2">
        <v>1637.97</v>
      </c>
      <c r="C91" s="25"/>
      <c r="D91" s="16">
        <v>10408.450000000001</v>
      </c>
      <c r="E91" s="32">
        <v>22.4</v>
      </c>
    </row>
    <row r="92" spans="1:5" x14ac:dyDescent="0.2">
      <c r="A92" s="5">
        <v>41271</v>
      </c>
      <c r="B92" s="2">
        <v>1718.76</v>
      </c>
      <c r="C92" s="25"/>
      <c r="D92" s="16">
        <v>10925.44</v>
      </c>
      <c r="E92" s="32">
        <v>23.53</v>
      </c>
    </row>
    <row r="93" spans="1:5" x14ac:dyDescent="0.2">
      <c r="A93" s="5">
        <v>41305</v>
      </c>
      <c r="B93" s="2">
        <v>1804.78</v>
      </c>
      <c r="C93" s="25"/>
      <c r="D93" s="16">
        <v>11479.1</v>
      </c>
      <c r="E93" s="32">
        <v>24.41</v>
      </c>
    </row>
    <row r="94" spans="1:5" x14ac:dyDescent="0.2">
      <c r="A94" s="5">
        <v>41333</v>
      </c>
      <c r="B94" s="2">
        <v>1740.77</v>
      </c>
      <c r="C94" s="25"/>
      <c r="D94" s="16">
        <v>11007.62</v>
      </c>
      <c r="E94" s="32">
        <v>23.57</v>
      </c>
    </row>
    <row r="95" spans="1:5" x14ac:dyDescent="0.2">
      <c r="A95" s="5">
        <v>41362</v>
      </c>
      <c r="B95" s="2">
        <v>1685.17</v>
      </c>
      <c r="C95" s="25"/>
      <c r="D95" s="16">
        <v>10625.09</v>
      </c>
      <c r="E95" s="32">
        <v>22.98</v>
      </c>
    </row>
    <row r="96" spans="1:5" x14ac:dyDescent="0.2">
      <c r="A96" s="5">
        <v>41394</v>
      </c>
      <c r="B96" s="2">
        <v>1623.44</v>
      </c>
      <c r="C96" s="25"/>
      <c r="D96" s="16">
        <v>10217.83</v>
      </c>
      <c r="E96" s="32">
        <v>22.17</v>
      </c>
    </row>
    <row r="97" spans="1:5" x14ac:dyDescent="0.2">
      <c r="A97" s="5">
        <v>41425</v>
      </c>
      <c r="B97" s="2">
        <v>1581.61</v>
      </c>
      <c r="C97" s="25"/>
      <c r="D97" s="16">
        <v>9952.7999999999993</v>
      </c>
      <c r="E97" s="32">
        <v>22.26</v>
      </c>
    </row>
    <row r="98" spans="1:5" x14ac:dyDescent="0.2">
      <c r="A98" s="5">
        <v>41453</v>
      </c>
      <c r="B98" s="2">
        <v>1559.49</v>
      </c>
      <c r="C98" s="25"/>
      <c r="D98" s="16">
        <v>9789.68</v>
      </c>
      <c r="E98" s="32">
        <v>22.56</v>
      </c>
    </row>
    <row r="99" spans="1:5" x14ac:dyDescent="0.2">
      <c r="A99" s="5">
        <v>41486</v>
      </c>
      <c r="B99" s="2">
        <v>1620.16</v>
      </c>
      <c r="C99" s="25"/>
      <c r="D99" s="16">
        <v>10170.129999999999</v>
      </c>
      <c r="E99" s="32">
        <v>24.04</v>
      </c>
    </row>
    <row r="100" spans="1:5" x14ac:dyDescent="0.2">
      <c r="A100" s="5">
        <v>41516</v>
      </c>
      <c r="B100" s="2">
        <v>1650.13</v>
      </c>
      <c r="C100" s="25"/>
      <c r="D100" s="16">
        <v>10353.92</v>
      </c>
      <c r="E100" s="32">
        <v>23.82</v>
      </c>
    </row>
    <row r="101" spans="1:5" x14ac:dyDescent="0.2">
      <c r="A101" s="5">
        <v>41547</v>
      </c>
      <c r="B101" s="2">
        <v>1769.08</v>
      </c>
      <c r="C101" s="25"/>
      <c r="D101" s="16">
        <v>11158.74</v>
      </c>
      <c r="E101" s="32">
        <v>25.36</v>
      </c>
    </row>
    <row r="102" spans="1:5" x14ac:dyDescent="0.2">
      <c r="A102" s="5">
        <v>41578</v>
      </c>
      <c r="B102" s="2">
        <v>1832.4</v>
      </c>
      <c r="C102" s="25"/>
      <c r="D102" s="16">
        <v>11600.94</v>
      </c>
      <c r="E102" s="32">
        <v>25.95</v>
      </c>
    </row>
    <row r="103" spans="1:5" x14ac:dyDescent="0.2">
      <c r="A103" s="5">
        <v>41607</v>
      </c>
      <c r="B103" s="2">
        <v>1796.99</v>
      </c>
      <c r="C103" s="25"/>
      <c r="D103" s="16">
        <v>11373.69</v>
      </c>
      <c r="E103" s="32">
        <v>25.38</v>
      </c>
    </row>
    <row r="104" spans="1:5" x14ac:dyDescent="0.2">
      <c r="A104" s="5">
        <v>41638</v>
      </c>
      <c r="B104" s="2">
        <v>1827.3</v>
      </c>
      <c r="C104" s="16">
        <v>896.03</v>
      </c>
      <c r="D104" s="16">
        <v>11501.13</v>
      </c>
      <c r="E104" s="32">
        <v>27.08</v>
      </c>
    </row>
    <row r="105" spans="1:5" x14ac:dyDescent="0.2">
      <c r="A105" s="5">
        <v>41670</v>
      </c>
      <c r="B105" s="2">
        <v>1767.81</v>
      </c>
      <c r="C105" s="16">
        <v>857.39</v>
      </c>
      <c r="D105" s="16">
        <v>11113.29</v>
      </c>
      <c r="E105" s="32">
        <v>26.18</v>
      </c>
    </row>
    <row r="106" spans="1:5" x14ac:dyDescent="0.2">
      <c r="A106" s="5">
        <v>41698</v>
      </c>
      <c r="B106" s="2">
        <v>1762.73</v>
      </c>
      <c r="C106" s="16">
        <v>853.12</v>
      </c>
      <c r="D106" s="16">
        <v>11039.01</v>
      </c>
      <c r="E106" s="32">
        <v>25.77</v>
      </c>
    </row>
    <row r="107" spans="1:5" x14ac:dyDescent="0.2">
      <c r="A107" s="5">
        <v>41729</v>
      </c>
      <c r="B107" s="2">
        <v>1670.71</v>
      </c>
      <c r="C107" s="16">
        <v>776.9</v>
      </c>
      <c r="D107" s="16">
        <v>10501.94</v>
      </c>
      <c r="E107" s="32">
        <v>23.65</v>
      </c>
    </row>
    <row r="108" spans="1:5" x14ac:dyDescent="0.2">
      <c r="A108" s="5">
        <v>41759</v>
      </c>
      <c r="B108" s="2">
        <v>1594.65</v>
      </c>
      <c r="C108" s="16">
        <v>767.35</v>
      </c>
      <c r="D108" s="16">
        <v>9969.2199999999993</v>
      </c>
      <c r="E108" s="32">
        <v>22.84</v>
      </c>
    </row>
    <row r="109" spans="1:5" x14ac:dyDescent="0.2">
      <c r="A109" s="5">
        <v>41789</v>
      </c>
      <c r="B109" s="2">
        <v>1748.53</v>
      </c>
      <c r="C109" s="16">
        <v>860.11</v>
      </c>
      <c r="D109" s="16">
        <v>10916.99</v>
      </c>
      <c r="E109" s="32">
        <v>25.27</v>
      </c>
    </row>
    <row r="110" spans="1:5" x14ac:dyDescent="0.2">
      <c r="A110" s="5">
        <v>41820</v>
      </c>
      <c r="B110" s="2">
        <v>1822.28</v>
      </c>
      <c r="C110" s="16">
        <v>888.37</v>
      </c>
      <c r="D110" s="16">
        <v>11381.05</v>
      </c>
      <c r="E110" s="32">
        <v>26.33</v>
      </c>
    </row>
    <row r="111" spans="1:5" x14ac:dyDescent="0.2">
      <c r="A111" s="5">
        <v>41851</v>
      </c>
      <c r="B111" s="2">
        <v>1745.97</v>
      </c>
      <c r="C111" s="16">
        <v>868.95</v>
      </c>
      <c r="D111" s="16">
        <v>10871.03</v>
      </c>
      <c r="E111" s="32">
        <v>26.1</v>
      </c>
    </row>
    <row r="112" spans="1:5" x14ac:dyDescent="0.2">
      <c r="A112" s="5">
        <v>41880</v>
      </c>
      <c r="B112" s="2">
        <v>1772.68</v>
      </c>
      <c r="C112" s="16">
        <v>896.25</v>
      </c>
      <c r="D112" s="16">
        <v>10998.51</v>
      </c>
      <c r="E112" s="32">
        <v>26.52</v>
      </c>
    </row>
    <row r="113" spans="1:5" x14ac:dyDescent="0.2">
      <c r="A113" s="5">
        <v>41912</v>
      </c>
      <c r="B113" s="2">
        <v>1786.2</v>
      </c>
      <c r="C113" s="16">
        <v>910.63</v>
      </c>
      <c r="D113" s="16">
        <v>11132.95</v>
      </c>
      <c r="E113" s="32">
        <v>27.62</v>
      </c>
    </row>
    <row r="114" spans="1:5" x14ac:dyDescent="0.2">
      <c r="A114" s="5">
        <v>41943</v>
      </c>
      <c r="B114" s="2">
        <v>1888.53</v>
      </c>
      <c r="C114" s="16">
        <v>931.96</v>
      </c>
      <c r="D114" s="16">
        <v>11823.81</v>
      </c>
      <c r="E114" s="32">
        <v>29.59</v>
      </c>
    </row>
    <row r="115" spans="1:5" x14ac:dyDescent="0.2">
      <c r="A115" s="5">
        <v>41971</v>
      </c>
      <c r="B115" s="2">
        <v>1948.9</v>
      </c>
      <c r="C115" s="16">
        <v>988.34</v>
      </c>
      <c r="D115" s="16">
        <v>12138.09</v>
      </c>
      <c r="E115" s="32">
        <v>31.11</v>
      </c>
    </row>
    <row r="116" spans="1:5" x14ac:dyDescent="0.2">
      <c r="A116" s="5">
        <v>42003</v>
      </c>
      <c r="B116" s="2">
        <v>1793.6</v>
      </c>
      <c r="C116" s="16">
        <v>951.35</v>
      </c>
      <c r="D116" s="16">
        <v>11083.2</v>
      </c>
      <c r="E116" s="32">
        <v>29.93</v>
      </c>
    </row>
    <row r="117" spans="1:5" x14ac:dyDescent="0.2">
      <c r="A117" s="5">
        <v>42034</v>
      </c>
      <c r="B117" s="2">
        <v>2116.23</v>
      </c>
      <c r="C117" s="16">
        <v>1092.55</v>
      </c>
      <c r="D117" s="16">
        <v>13049.39</v>
      </c>
      <c r="E117" s="31">
        <v>36</v>
      </c>
    </row>
    <row r="118" spans="1:5" x14ac:dyDescent="0.2">
      <c r="A118" s="5">
        <v>42062</v>
      </c>
      <c r="B118" s="2">
        <v>2259.16</v>
      </c>
      <c r="C118" s="16">
        <v>1187.71</v>
      </c>
      <c r="D118" s="16">
        <v>14012.18</v>
      </c>
      <c r="E118" s="32">
        <v>37.979999999999997</v>
      </c>
    </row>
    <row r="119" spans="1:5" x14ac:dyDescent="0.2">
      <c r="A119" s="5">
        <v>42094</v>
      </c>
      <c r="B119" s="2">
        <v>2088.61</v>
      </c>
      <c r="C119" s="16">
        <v>1152.83</v>
      </c>
      <c r="D119" s="16">
        <v>12886.42</v>
      </c>
      <c r="E119" s="32">
        <v>37.17</v>
      </c>
    </row>
    <row r="120" spans="1:5" x14ac:dyDescent="0.2">
      <c r="A120" s="5">
        <v>42124</v>
      </c>
      <c r="B120" s="2">
        <v>2170.87</v>
      </c>
      <c r="C120" s="16">
        <v>1198.4100000000001</v>
      </c>
      <c r="D120" s="16">
        <v>13475.72</v>
      </c>
      <c r="E120" s="32">
        <v>37.049999999999997</v>
      </c>
    </row>
    <row r="121" spans="1:5" x14ac:dyDescent="0.2">
      <c r="A121" s="5">
        <v>42153</v>
      </c>
      <c r="B121" s="2">
        <v>2079.2199999999998</v>
      </c>
      <c r="C121" s="16">
        <v>1179.94</v>
      </c>
      <c r="D121" s="16">
        <v>12866.73</v>
      </c>
      <c r="E121" s="32">
        <v>36.03</v>
      </c>
    </row>
    <row r="122" spans="1:5" x14ac:dyDescent="0.2">
      <c r="A122" s="5">
        <v>42185</v>
      </c>
      <c r="B122" s="2">
        <v>2147.02</v>
      </c>
      <c r="C122" s="16">
        <v>1172.1500000000001</v>
      </c>
      <c r="D122" s="16">
        <v>13351.73</v>
      </c>
      <c r="E122" s="32">
        <v>38.06</v>
      </c>
    </row>
    <row r="123" spans="1:5" x14ac:dyDescent="0.2">
      <c r="A123" s="5">
        <v>42216</v>
      </c>
      <c r="B123" s="2">
        <v>2223.33</v>
      </c>
      <c r="C123" s="16">
        <v>1205.4100000000001</v>
      </c>
      <c r="D123" s="16">
        <v>13799.88</v>
      </c>
      <c r="E123" s="32">
        <v>40.44</v>
      </c>
    </row>
    <row r="124" spans="1:5" x14ac:dyDescent="0.2">
      <c r="A124" s="5">
        <v>42247</v>
      </c>
      <c r="B124" s="2">
        <v>2308.81</v>
      </c>
      <c r="C124" s="16">
        <v>1236.3900000000001</v>
      </c>
      <c r="D124" s="16">
        <v>14346.91</v>
      </c>
      <c r="E124" s="32">
        <v>42.13</v>
      </c>
    </row>
    <row r="125" spans="1:5" x14ac:dyDescent="0.2">
      <c r="A125" s="5">
        <v>42277</v>
      </c>
      <c r="B125" s="2">
        <v>2193.63</v>
      </c>
      <c r="C125" s="16">
        <v>1218.93</v>
      </c>
      <c r="D125" s="16">
        <v>13532.62</v>
      </c>
      <c r="E125" s="32">
        <v>40.58</v>
      </c>
    </row>
    <row r="126" spans="1:5" x14ac:dyDescent="0.2">
      <c r="A126" s="5">
        <v>42307</v>
      </c>
      <c r="B126" s="2">
        <v>2290.9899999999998</v>
      </c>
      <c r="C126" s="16">
        <v>1316.35</v>
      </c>
      <c r="D126" s="16">
        <v>14045.84</v>
      </c>
      <c r="E126" s="32">
        <v>42.41</v>
      </c>
    </row>
    <row r="127" spans="1:5" x14ac:dyDescent="0.2">
      <c r="A127" s="5">
        <v>42338</v>
      </c>
      <c r="B127" s="2">
        <v>2370.66</v>
      </c>
      <c r="C127" s="16">
        <v>1337.95</v>
      </c>
      <c r="D127" s="16">
        <v>14591.39</v>
      </c>
      <c r="E127" s="32">
        <v>43.84</v>
      </c>
    </row>
    <row r="128" spans="1:5" x14ac:dyDescent="0.2">
      <c r="A128" s="5">
        <v>42368</v>
      </c>
      <c r="B128" s="2">
        <v>2372.4899999999998</v>
      </c>
      <c r="C128" s="16">
        <v>1378.95</v>
      </c>
      <c r="D128" s="16">
        <v>14563.54</v>
      </c>
      <c r="E128" s="32">
        <v>43.46</v>
      </c>
    </row>
    <row r="129" spans="1:5" x14ac:dyDescent="0.2">
      <c r="A129" s="5">
        <v>42398</v>
      </c>
      <c r="B129" s="2">
        <v>2407.84</v>
      </c>
      <c r="C129" s="16">
        <v>1321.32</v>
      </c>
      <c r="D129" s="16">
        <v>14879.87</v>
      </c>
      <c r="E129" s="32">
        <v>44.26</v>
      </c>
    </row>
    <row r="130" spans="1:5" x14ac:dyDescent="0.2">
      <c r="A130" s="5">
        <v>42429</v>
      </c>
      <c r="B130" s="2">
        <v>2482.38</v>
      </c>
      <c r="C130" s="16">
        <v>1358.95</v>
      </c>
      <c r="D130" s="16">
        <v>15289.3</v>
      </c>
      <c r="E130" s="32">
        <v>45.02</v>
      </c>
    </row>
    <row r="131" spans="1:5" x14ac:dyDescent="0.2">
      <c r="A131" s="5">
        <v>42460</v>
      </c>
      <c r="B131" s="2">
        <v>2524.17</v>
      </c>
      <c r="C131" s="16">
        <v>1435.59</v>
      </c>
      <c r="D131" s="16">
        <v>15503.59</v>
      </c>
      <c r="E131" s="32">
        <v>46.35</v>
      </c>
    </row>
    <row r="132" spans="1:5" x14ac:dyDescent="0.2">
      <c r="A132" s="5">
        <v>42489</v>
      </c>
      <c r="B132" s="2">
        <v>2637.54</v>
      </c>
      <c r="C132" s="16">
        <v>1465.88</v>
      </c>
      <c r="D132" s="16">
        <v>16210.64</v>
      </c>
      <c r="E132" s="32">
        <v>47.71</v>
      </c>
    </row>
    <row r="133" spans="1:5" x14ac:dyDescent="0.2">
      <c r="A133" s="5">
        <v>42521</v>
      </c>
      <c r="B133" s="2">
        <v>2567.88</v>
      </c>
      <c r="C133" s="16">
        <v>1548.63</v>
      </c>
      <c r="D133" s="16">
        <v>15632.26</v>
      </c>
      <c r="E133" s="32">
        <v>47.04</v>
      </c>
    </row>
    <row r="134" spans="1:5" x14ac:dyDescent="0.2">
      <c r="A134" s="5">
        <v>42551</v>
      </c>
      <c r="B134" s="2">
        <v>2574.11</v>
      </c>
      <c r="C134" s="16">
        <v>1626.17</v>
      </c>
      <c r="D134" s="16">
        <v>15619.66</v>
      </c>
      <c r="E134" s="31">
        <v>47</v>
      </c>
    </row>
    <row r="135" spans="1:5" x14ac:dyDescent="0.2">
      <c r="A135" s="5">
        <v>42580</v>
      </c>
      <c r="B135" s="2">
        <v>2715.15</v>
      </c>
      <c r="C135" s="16">
        <v>1761.3</v>
      </c>
      <c r="D135" s="16">
        <v>16409.57</v>
      </c>
      <c r="E135" s="32">
        <v>49.91</v>
      </c>
    </row>
    <row r="136" spans="1:5" x14ac:dyDescent="0.2">
      <c r="A136" s="5">
        <v>42613</v>
      </c>
      <c r="B136" s="2">
        <v>2753.28</v>
      </c>
      <c r="C136" s="16">
        <v>1849.67</v>
      </c>
      <c r="D136" s="16">
        <v>16618.25</v>
      </c>
      <c r="E136" s="32">
        <v>50.77</v>
      </c>
    </row>
    <row r="137" spans="1:5" x14ac:dyDescent="0.2">
      <c r="A137" s="5">
        <v>42643</v>
      </c>
      <c r="B137" s="2">
        <v>2765.79</v>
      </c>
      <c r="C137" s="16">
        <v>1877.96</v>
      </c>
      <c r="D137" s="16">
        <v>16781.650000000001</v>
      </c>
      <c r="E137" s="32">
        <v>50.35</v>
      </c>
    </row>
    <row r="138" spans="1:5" x14ac:dyDescent="0.2">
      <c r="A138" s="5">
        <v>42674</v>
      </c>
      <c r="B138" s="2">
        <v>2788.37</v>
      </c>
      <c r="C138" s="16">
        <v>1947.03</v>
      </c>
      <c r="D138" s="16">
        <v>16932.02</v>
      </c>
      <c r="E138" s="32">
        <v>51.32</v>
      </c>
    </row>
    <row r="139" spans="1:5" x14ac:dyDescent="0.2">
      <c r="A139" s="5">
        <v>42704</v>
      </c>
      <c r="B139" s="2">
        <v>2949.91</v>
      </c>
      <c r="C139" s="16">
        <v>2113.44</v>
      </c>
      <c r="D139" s="16">
        <v>17946.830000000002</v>
      </c>
      <c r="E139" s="32">
        <v>54.98</v>
      </c>
    </row>
    <row r="140" spans="1:5" x14ac:dyDescent="0.2">
      <c r="A140" s="5">
        <v>42734</v>
      </c>
      <c r="B140" s="2">
        <v>3150.2</v>
      </c>
      <c r="C140" s="16">
        <v>2193.3200000000002</v>
      </c>
      <c r="D140" s="16">
        <v>19317.099999999999</v>
      </c>
      <c r="E140" s="32">
        <v>57.49</v>
      </c>
    </row>
    <row r="141" spans="1:5" x14ac:dyDescent="0.2">
      <c r="A141" s="5">
        <v>42766</v>
      </c>
      <c r="B141" s="2">
        <v>3129.53</v>
      </c>
      <c r="C141" s="16">
        <v>2288.09</v>
      </c>
      <c r="D141" s="16">
        <v>18932.759999999998</v>
      </c>
      <c r="E141" s="32">
        <v>58.56</v>
      </c>
    </row>
    <row r="142" spans="1:5" x14ac:dyDescent="0.2">
      <c r="A142" s="5">
        <v>42794</v>
      </c>
      <c r="B142" s="2">
        <v>2873.2</v>
      </c>
      <c r="C142" s="16">
        <v>2108.98</v>
      </c>
      <c r="D142" s="16">
        <v>17331.509999999998</v>
      </c>
      <c r="E142" s="32">
        <v>54.12</v>
      </c>
    </row>
    <row r="143" spans="1:5" x14ac:dyDescent="0.2">
      <c r="A143" s="5">
        <v>42825</v>
      </c>
      <c r="B143" s="2">
        <v>2816.93</v>
      </c>
      <c r="C143" s="16">
        <v>2047.53</v>
      </c>
      <c r="D143" s="16">
        <v>16979.810000000001</v>
      </c>
      <c r="E143" s="32">
        <v>52.71</v>
      </c>
    </row>
    <row r="144" spans="1:5" x14ac:dyDescent="0.2">
      <c r="A144" s="5">
        <v>42853</v>
      </c>
      <c r="B144" s="2">
        <v>2848.25</v>
      </c>
      <c r="C144" s="16">
        <v>2073.3200000000002</v>
      </c>
      <c r="D144" s="16">
        <v>17150.84</v>
      </c>
      <c r="E144" s="32">
        <v>52.74</v>
      </c>
    </row>
    <row r="145" spans="1:5" x14ac:dyDescent="0.2">
      <c r="A145" s="5">
        <v>42886</v>
      </c>
      <c r="B145" s="2">
        <v>2689.52</v>
      </c>
      <c r="C145" s="16">
        <v>1935.52</v>
      </c>
      <c r="D145" s="16">
        <v>16130.22</v>
      </c>
      <c r="E145" s="32">
        <v>49.32</v>
      </c>
    </row>
    <row r="146" spans="1:5" x14ac:dyDescent="0.2">
      <c r="A146" s="5">
        <v>42916</v>
      </c>
      <c r="B146" s="2">
        <v>2694.84</v>
      </c>
      <c r="C146" s="16">
        <v>1980.51</v>
      </c>
      <c r="D146" s="16">
        <v>16182.99</v>
      </c>
      <c r="E146" s="32">
        <v>49.88</v>
      </c>
    </row>
    <row r="147" spans="1:5" x14ac:dyDescent="0.2">
      <c r="A147" s="5">
        <v>42947</v>
      </c>
      <c r="B147" s="2">
        <v>2823.28</v>
      </c>
      <c r="C147" s="16">
        <v>2064.9499999999998</v>
      </c>
      <c r="D147" s="16">
        <v>16885.52</v>
      </c>
      <c r="E147" s="32">
        <v>52.41</v>
      </c>
    </row>
    <row r="148" spans="1:5" x14ac:dyDescent="0.2">
      <c r="A148" s="5">
        <v>42978</v>
      </c>
      <c r="B148" s="2">
        <v>2975.25</v>
      </c>
      <c r="C148" s="16">
        <v>2115.64</v>
      </c>
      <c r="D148" s="16">
        <v>17803.54</v>
      </c>
      <c r="E148" s="32">
        <v>54.62</v>
      </c>
    </row>
    <row r="149" spans="1:5" x14ac:dyDescent="0.2">
      <c r="A149" s="5">
        <v>43007</v>
      </c>
      <c r="B149" s="2">
        <v>3062.2</v>
      </c>
      <c r="C149" s="16">
        <v>2142.19</v>
      </c>
      <c r="D149" s="16">
        <v>18383.43</v>
      </c>
      <c r="E149" s="32">
        <v>56.21</v>
      </c>
    </row>
    <row r="150" spans="1:5" x14ac:dyDescent="0.2">
      <c r="A150" s="5">
        <v>43039</v>
      </c>
      <c r="B150" s="2">
        <v>3054.91</v>
      </c>
      <c r="C150" s="16">
        <v>2158.4899999999998</v>
      </c>
      <c r="D150" s="16">
        <v>18297.41</v>
      </c>
      <c r="E150" s="32">
        <v>57.32</v>
      </c>
    </row>
    <row r="151" spans="1:5" x14ac:dyDescent="0.2">
      <c r="A151" s="5">
        <v>43069</v>
      </c>
      <c r="B151" s="2">
        <v>3108.64</v>
      </c>
      <c r="C151" s="16">
        <v>2071.98</v>
      </c>
      <c r="D151" s="16">
        <v>18738.23</v>
      </c>
      <c r="E151" s="32">
        <v>58.29</v>
      </c>
    </row>
    <row r="152" spans="1:5" x14ac:dyDescent="0.2">
      <c r="A152" s="5">
        <v>43098</v>
      </c>
      <c r="B152" s="2">
        <v>3144.34</v>
      </c>
      <c r="C152" s="16">
        <v>2053.14</v>
      </c>
      <c r="D152" s="16">
        <v>18946.07</v>
      </c>
      <c r="E152" s="32">
        <v>59.49</v>
      </c>
    </row>
    <row r="153" spans="1:5" x14ac:dyDescent="0.2">
      <c r="A153" s="5">
        <v>43131</v>
      </c>
      <c r="B153" s="2">
        <v>3414.71</v>
      </c>
      <c r="C153" s="16">
        <v>2135.35</v>
      </c>
      <c r="D153" s="16">
        <v>20810.599999999999</v>
      </c>
      <c r="E153" s="32">
        <v>63.75</v>
      </c>
    </row>
    <row r="154" spans="1:5" x14ac:dyDescent="0.2">
      <c r="A154" s="5">
        <v>43159</v>
      </c>
      <c r="B154" s="2">
        <v>3424.86</v>
      </c>
      <c r="C154" s="16">
        <v>2142.08</v>
      </c>
      <c r="D154" s="16">
        <v>20841.349999999999</v>
      </c>
      <c r="E154" s="32">
        <v>64.14</v>
      </c>
    </row>
    <row r="155" spans="1:5" x14ac:dyDescent="0.2">
      <c r="A155" s="5">
        <v>43189</v>
      </c>
      <c r="B155" s="2">
        <v>3386.59</v>
      </c>
      <c r="C155" s="16">
        <v>2110.8000000000002</v>
      </c>
      <c r="D155" s="16">
        <v>20663.87</v>
      </c>
      <c r="E155" s="32">
        <v>64.400000000000006</v>
      </c>
    </row>
    <row r="156" spans="1:5" x14ac:dyDescent="0.2">
      <c r="A156" s="5">
        <v>43220</v>
      </c>
      <c r="B156" s="2">
        <v>3440.33</v>
      </c>
      <c r="C156" s="16">
        <v>2057.9499999999998</v>
      </c>
      <c r="D156" s="16">
        <v>21160.04</v>
      </c>
      <c r="E156" s="32">
        <v>66.89</v>
      </c>
    </row>
    <row r="157" spans="1:5" x14ac:dyDescent="0.2">
      <c r="A157" s="5">
        <v>43251</v>
      </c>
      <c r="B157" s="2">
        <v>3441.38</v>
      </c>
      <c r="C157" s="16">
        <v>2051.2800000000002</v>
      </c>
      <c r="D157" s="16">
        <v>21240.38</v>
      </c>
      <c r="E157" s="32">
        <v>66.62</v>
      </c>
    </row>
    <row r="158" spans="1:5" x14ac:dyDescent="0.2">
      <c r="A158" s="5">
        <v>43280</v>
      </c>
      <c r="B158" s="2">
        <v>3478.67</v>
      </c>
      <c r="C158" s="16">
        <v>2040.98</v>
      </c>
      <c r="D158" s="16">
        <v>21515.17</v>
      </c>
      <c r="E158" s="32">
        <v>67.209999999999994</v>
      </c>
    </row>
    <row r="159" spans="1:5" x14ac:dyDescent="0.2">
      <c r="A159" s="5">
        <v>43312</v>
      </c>
      <c r="B159" s="2">
        <v>3598.97</v>
      </c>
      <c r="C159" s="16">
        <v>1989.72</v>
      </c>
      <c r="D159" s="16">
        <v>22270.67</v>
      </c>
      <c r="E159" s="32">
        <v>71.459999999999994</v>
      </c>
    </row>
    <row r="160" spans="1:5" x14ac:dyDescent="0.2">
      <c r="A160" s="5">
        <v>43343</v>
      </c>
      <c r="B160" s="2">
        <v>3644.4</v>
      </c>
      <c r="C160" s="16">
        <v>1941.45</v>
      </c>
      <c r="D160" s="16">
        <v>22595.55</v>
      </c>
      <c r="E160" s="32">
        <v>74.83</v>
      </c>
    </row>
    <row r="161" spans="1:5" x14ac:dyDescent="0.2">
      <c r="A161" s="5">
        <v>43371</v>
      </c>
      <c r="B161" s="2">
        <v>3862.51</v>
      </c>
      <c r="C161" s="16">
        <v>1923.17</v>
      </c>
      <c r="D161" s="16">
        <v>24133.45</v>
      </c>
      <c r="E161" s="32">
        <v>79.239999999999995</v>
      </c>
    </row>
    <row r="162" spans="1:5" x14ac:dyDescent="0.2">
      <c r="A162" s="5">
        <v>43404</v>
      </c>
      <c r="B162" s="2">
        <v>3698.66</v>
      </c>
      <c r="C162" s="16">
        <v>1845.14</v>
      </c>
      <c r="D162" s="16">
        <v>23019.47</v>
      </c>
      <c r="E162" s="32">
        <v>76.010000000000005</v>
      </c>
    </row>
    <row r="163" spans="1:5" x14ac:dyDescent="0.2">
      <c r="A163" s="5">
        <v>43434</v>
      </c>
      <c r="B163" s="2">
        <v>3761.21</v>
      </c>
      <c r="C163" s="16">
        <v>1897.52</v>
      </c>
      <c r="D163" s="16">
        <v>23374.55</v>
      </c>
      <c r="E163" s="32">
        <v>76.98</v>
      </c>
    </row>
    <row r="164" spans="1:5" x14ac:dyDescent="0.2">
      <c r="A164" s="5">
        <v>43463</v>
      </c>
      <c r="B164" s="2">
        <v>3744.45</v>
      </c>
      <c r="C164" s="16">
        <v>1853.75</v>
      </c>
      <c r="D164" s="16">
        <v>23257.84</v>
      </c>
      <c r="E164" s="32">
        <v>76.75</v>
      </c>
    </row>
    <row r="165" spans="1:5" x14ac:dyDescent="0.2">
      <c r="A165" s="5">
        <v>43496</v>
      </c>
      <c r="B165" s="2">
        <v>3994.97</v>
      </c>
      <c r="C165" s="16">
        <v>1947.01</v>
      </c>
      <c r="D165" s="16">
        <v>24966.94</v>
      </c>
      <c r="E165" s="32">
        <v>80.959999999999994</v>
      </c>
    </row>
    <row r="166" spans="1:5" x14ac:dyDescent="0.2">
      <c r="A166" s="5">
        <v>43524</v>
      </c>
      <c r="B166" s="2">
        <v>3939.07</v>
      </c>
      <c r="C166" s="16">
        <v>1937.18</v>
      </c>
      <c r="D166" s="16">
        <v>24544.5</v>
      </c>
      <c r="E166" s="32">
        <v>80.540000000000006</v>
      </c>
    </row>
    <row r="167" spans="1:5" x14ac:dyDescent="0.2">
      <c r="A167" s="5">
        <v>43553</v>
      </c>
      <c r="B167" s="2">
        <v>3957.82</v>
      </c>
      <c r="C167" s="16">
        <v>1915.45</v>
      </c>
      <c r="D167" s="16">
        <v>24679.27</v>
      </c>
      <c r="E167" s="32">
        <v>80.83</v>
      </c>
    </row>
    <row r="168" spans="1:5" x14ac:dyDescent="0.2">
      <c r="A168" s="5">
        <v>43585</v>
      </c>
      <c r="B168" s="2">
        <v>4056.44</v>
      </c>
      <c r="C168" s="16">
        <v>1955.03</v>
      </c>
      <c r="D168" s="16">
        <v>25471.98</v>
      </c>
      <c r="E168" s="32">
        <v>82.75</v>
      </c>
    </row>
    <row r="169" spans="1:5" x14ac:dyDescent="0.2">
      <c r="A169" s="5">
        <v>43616</v>
      </c>
      <c r="B169" s="2">
        <v>4247.6400000000003</v>
      </c>
      <c r="C169" s="16">
        <v>1989.73</v>
      </c>
      <c r="D169" s="16">
        <v>26826.91</v>
      </c>
      <c r="E169" s="32">
        <v>85.53</v>
      </c>
    </row>
    <row r="170" spans="1:5" x14ac:dyDescent="0.2">
      <c r="A170" s="5">
        <v>43644</v>
      </c>
      <c r="B170" s="2">
        <v>4490.16</v>
      </c>
      <c r="C170" s="16">
        <v>2095.61</v>
      </c>
      <c r="D170" s="16">
        <v>28305.279999999999</v>
      </c>
      <c r="E170" s="32">
        <v>90.29</v>
      </c>
    </row>
    <row r="171" spans="1:5" x14ac:dyDescent="0.2">
      <c r="A171" s="5">
        <v>43677</v>
      </c>
      <c r="B171" s="2">
        <v>4567.84</v>
      </c>
      <c r="C171" s="16">
        <v>2171.36</v>
      </c>
      <c r="D171" s="16">
        <v>28881.75</v>
      </c>
      <c r="E171" s="32">
        <v>90.59</v>
      </c>
    </row>
    <row r="172" spans="1:5" x14ac:dyDescent="0.2">
      <c r="A172" s="5">
        <v>43707</v>
      </c>
      <c r="B172" s="2">
        <v>4568.74</v>
      </c>
      <c r="C172" s="16">
        <v>2129.3200000000002</v>
      </c>
      <c r="D172" s="16">
        <v>28738.78</v>
      </c>
      <c r="E172" s="32">
        <v>89.58</v>
      </c>
    </row>
    <row r="173" spans="1:5" x14ac:dyDescent="0.2">
      <c r="A173" s="5">
        <v>43738</v>
      </c>
      <c r="B173" s="2">
        <v>4596.9799999999996</v>
      </c>
      <c r="C173" s="16">
        <v>2116.79</v>
      </c>
      <c r="D173" s="16">
        <v>28884.06</v>
      </c>
      <c r="E173" s="32">
        <v>90.71</v>
      </c>
    </row>
    <row r="174" spans="1:5" x14ac:dyDescent="0.2">
      <c r="A174" s="5">
        <v>43769</v>
      </c>
      <c r="B174" s="2">
        <v>4883.16</v>
      </c>
      <c r="C174" s="16">
        <v>2107.98</v>
      </c>
      <c r="D174" s="16">
        <v>30934.78</v>
      </c>
      <c r="E174" s="32">
        <v>94.65</v>
      </c>
    </row>
    <row r="175" spans="1:5" x14ac:dyDescent="0.2">
      <c r="A175" s="5">
        <v>43798</v>
      </c>
      <c r="B175" s="2">
        <v>4953</v>
      </c>
      <c r="C175" s="16">
        <v>2165.04</v>
      </c>
      <c r="D175" s="16">
        <v>31433.83</v>
      </c>
      <c r="E175" s="32">
        <v>95.65</v>
      </c>
    </row>
    <row r="176" spans="1:5" x14ac:dyDescent="0.2">
      <c r="A176" s="5">
        <v>43829</v>
      </c>
      <c r="B176" s="2">
        <v>5184.22</v>
      </c>
      <c r="C176" s="16">
        <v>2235.61</v>
      </c>
      <c r="D176" s="16">
        <v>32952.17</v>
      </c>
      <c r="E176" s="32">
        <v>100.96</v>
      </c>
    </row>
    <row r="177" spans="1:5" x14ac:dyDescent="0.2">
      <c r="A177" s="5">
        <v>43861</v>
      </c>
      <c r="B177" s="2">
        <v>5245.6</v>
      </c>
      <c r="C177" s="16">
        <v>2445.6</v>
      </c>
      <c r="D177" s="16">
        <v>32917.01</v>
      </c>
      <c r="E177" s="32">
        <v>100.94</v>
      </c>
    </row>
    <row r="178" spans="1:5" x14ac:dyDescent="0.2">
      <c r="A178" s="5">
        <v>43889</v>
      </c>
      <c r="B178" s="2">
        <v>4750.17</v>
      </c>
      <c r="C178" s="16">
        <v>2264.1</v>
      </c>
      <c r="D178" s="16">
        <v>29504.85</v>
      </c>
      <c r="E178" s="32">
        <v>92.6</v>
      </c>
    </row>
    <row r="179" spans="1:5" x14ac:dyDescent="0.2">
      <c r="A179" s="5">
        <v>43921</v>
      </c>
      <c r="B179" s="2">
        <v>4284.51</v>
      </c>
      <c r="C179" s="16">
        <v>1913.08</v>
      </c>
      <c r="D179" s="16">
        <v>26267.35</v>
      </c>
      <c r="E179" s="32">
        <v>85.52</v>
      </c>
    </row>
    <row r="180" spans="1:5" x14ac:dyDescent="0.2">
      <c r="A180" s="5">
        <v>43951</v>
      </c>
      <c r="B180" s="2">
        <v>4526.59</v>
      </c>
      <c r="C180" s="16">
        <v>2029.53</v>
      </c>
      <c r="D180" s="16">
        <v>27732.02</v>
      </c>
      <c r="E180" s="32">
        <v>87.95</v>
      </c>
    </row>
    <row r="181" spans="1:5" x14ac:dyDescent="0.2">
      <c r="A181" s="5">
        <v>43980</v>
      </c>
      <c r="B181" s="2">
        <v>4702.49</v>
      </c>
      <c r="C181" s="16">
        <v>2109.69</v>
      </c>
      <c r="D181" s="16">
        <v>28941.86</v>
      </c>
      <c r="E181" s="32">
        <v>91.31</v>
      </c>
    </row>
    <row r="182" spans="1:5" x14ac:dyDescent="0.2">
      <c r="A182" s="5">
        <v>44012</v>
      </c>
      <c r="B182" s="2">
        <v>4737.97</v>
      </c>
      <c r="C182" s="16">
        <v>2245.77</v>
      </c>
      <c r="D182" s="16">
        <v>29171.49</v>
      </c>
      <c r="E182" s="32">
        <v>91.27</v>
      </c>
    </row>
    <row r="183" spans="1:5" x14ac:dyDescent="0.2">
      <c r="A183" s="5">
        <v>44043</v>
      </c>
      <c r="B183" s="2">
        <v>5146.6899999999996</v>
      </c>
      <c r="C183" s="16">
        <v>2419.64</v>
      </c>
      <c r="D183" s="16">
        <v>31574.1</v>
      </c>
      <c r="E183" s="32">
        <v>96.03</v>
      </c>
    </row>
    <row r="184" spans="1:5" x14ac:dyDescent="0.2">
      <c r="A184" s="5">
        <v>44074</v>
      </c>
      <c r="B184" s="2">
        <v>5248.26</v>
      </c>
      <c r="C184" s="16">
        <v>2477.27</v>
      </c>
      <c r="D184" s="16">
        <v>32267.19</v>
      </c>
      <c r="E184" s="32">
        <v>96.86</v>
      </c>
    </row>
    <row r="185" spans="1:5" x14ac:dyDescent="0.2">
      <c r="A185" s="5">
        <v>44104</v>
      </c>
      <c r="B185" s="2">
        <v>5146.2299999999996</v>
      </c>
      <c r="C185" s="16">
        <v>2504.92</v>
      </c>
      <c r="D185" s="16">
        <v>31232.49</v>
      </c>
      <c r="E185" s="32">
        <v>97.25</v>
      </c>
    </row>
    <row r="186" spans="1:5" x14ac:dyDescent="0.2">
      <c r="A186" s="5">
        <v>44134</v>
      </c>
      <c r="B186" s="2">
        <v>4845.13</v>
      </c>
      <c r="C186" s="16">
        <v>2418.59</v>
      </c>
      <c r="D186" s="16">
        <v>29188.83</v>
      </c>
      <c r="E186" s="32">
        <v>94.33</v>
      </c>
    </row>
    <row r="187" spans="1:5" x14ac:dyDescent="0.2">
      <c r="A187" s="5">
        <v>44165</v>
      </c>
      <c r="B187" s="2">
        <v>5596.76</v>
      </c>
      <c r="C187" s="16">
        <v>2682.03</v>
      </c>
      <c r="D187" s="16">
        <v>34105.480000000003</v>
      </c>
      <c r="E187" s="32">
        <v>106.71</v>
      </c>
    </row>
    <row r="188" spans="1:5" x14ac:dyDescent="0.2">
      <c r="A188" s="5">
        <v>44195</v>
      </c>
      <c r="B188" s="2">
        <v>5952.77</v>
      </c>
      <c r="C188" s="16">
        <v>2733.64</v>
      </c>
      <c r="D188" s="16">
        <v>36459.11</v>
      </c>
      <c r="E188" s="32">
        <v>115.9</v>
      </c>
    </row>
    <row r="189" spans="1:5" x14ac:dyDescent="0.2">
      <c r="A189" s="5">
        <v>44225</v>
      </c>
      <c r="B189" s="2">
        <v>5938.74</v>
      </c>
      <c r="C189" s="16">
        <v>2822.85</v>
      </c>
      <c r="D189" s="16">
        <v>36041.279999999999</v>
      </c>
      <c r="E189" s="32">
        <v>116.78</v>
      </c>
    </row>
    <row r="190" spans="1:5" x14ac:dyDescent="0.2">
      <c r="A190" s="5">
        <v>44253</v>
      </c>
      <c r="B190" s="2">
        <v>6064.8</v>
      </c>
      <c r="C190" s="16">
        <v>2871.21</v>
      </c>
      <c r="D190" s="16">
        <v>36422.28</v>
      </c>
      <c r="E190" s="32">
        <v>119.14</v>
      </c>
    </row>
    <row r="191" spans="1:5" x14ac:dyDescent="0.2">
      <c r="A191" s="5">
        <v>44286</v>
      </c>
      <c r="B191" s="2">
        <v>6419.07</v>
      </c>
      <c r="C191" s="16">
        <v>2898.07</v>
      </c>
      <c r="D191" s="16">
        <v>38497.71</v>
      </c>
      <c r="E191" s="32">
        <v>127.75</v>
      </c>
    </row>
    <row r="192" spans="1:5" x14ac:dyDescent="0.2">
      <c r="A192" s="5">
        <v>44316</v>
      </c>
      <c r="B192" s="2">
        <v>6424.44</v>
      </c>
      <c r="C192" s="16">
        <v>2888.3</v>
      </c>
      <c r="D192" s="16">
        <v>38134.43</v>
      </c>
      <c r="E192" s="32">
        <v>128.97999999999999</v>
      </c>
    </row>
    <row r="193" spans="1:5" x14ac:dyDescent="0.2">
      <c r="A193" s="5">
        <v>44347</v>
      </c>
      <c r="B193" s="6">
        <v>6865.79</v>
      </c>
      <c r="C193">
        <v>3012.53</v>
      </c>
      <c r="D193" s="16">
        <v>40945.42</v>
      </c>
      <c r="E193" s="32">
        <v>136.21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B6F4-E67D-4F22-BAED-4282D4256E84}">
  <dimension ref="A1:C193"/>
  <sheetViews>
    <sheetView workbookViewId="0">
      <selection activeCell="C3" sqref="C3"/>
    </sheetView>
  </sheetViews>
  <sheetFormatPr defaultRowHeight="12.75" x14ac:dyDescent="0.2"/>
  <sheetData>
    <row r="1" spans="1:3" x14ac:dyDescent="0.2">
      <c r="A1" s="23" t="s">
        <v>28</v>
      </c>
      <c r="B1" s="23"/>
      <c r="C1" s="23" t="s">
        <v>41</v>
      </c>
    </row>
    <row r="2" spans="1:3" x14ac:dyDescent="0.2">
      <c r="A2" s="5">
        <v>38533</v>
      </c>
      <c r="C2">
        <v>1</v>
      </c>
    </row>
    <row r="3" spans="1:3" x14ac:dyDescent="0.2">
      <c r="A3" s="5">
        <v>38562</v>
      </c>
      <c r="B3">
        <v>100.46</v>
      </c>
      <c r="C3">
        <f>C2*(B3/100)</f>
        <v>1.0045999999999999</v>
      </c>
    </row>
    <row r="4" spans="1:3" x14ac:dyDescent="0.2">
      <c r="A4" s="5">
        <v>38595</v>
      </c>
      <c r="B4">
        <v>99.86</v>
      </c>
      <c r="C4">
        <f t="shared" ref="C4:C67" si="0">C3*(B4/100)</f>
        <v>1.0031935599999999</v>
      </c>
    </row>
    <row r="5" spans="1:3" x14ac:dyDescent="0.2">
      <c r="A5" s="5">
        <v>38625</v>
      </c>
      <c r="B5">
        <v>100.25</v>
      </c>
      <c r="C5">
        <f t="shared" si="0"/>
        <v>1.0057015438999999</v>
      </c>
    </row>
    <row r="6" spans="1:3" x14ac:dyDescent="0.2">
      <c r="A6" s="5">
        <v>38656</v>
      </c>
      <c r="B6">
        <v>100.55</v>
      </c>
      <c r="C6">
        <f t="shared" si="0"/>
        <v>1.0112329023914499</v>
      </c>
    </row>
    <row r="7" spans="1:3" x14ac:dyDescent="0.2">
      <c r="A7" s="5">
        <v>38686</v>
      </c>
      <c r="B7">
        <v>100.74</v>
      </c>
      <c r="C7">
        <f t="shared" si="0"/>
        <v>1.0187160258691466</v>
      </c>
    </row>
    <row r="8" spans="1:3" x14ac:dyDescent="0.2">
      <c r="A8" s="5">
        <v>38716</v>
      </c>
      <c r="B8">
        <v>100.82</v>
      </c>
      <c r="C8">
        <f t="shared" si="0"/>
        <v>1.0270694972812735</v>
      </c>
    </row>
    <row r="9" spans="1:3" x14ac:dyDescent="0.2">
      <c r="A9" s="5">
        <v>38748</v>
      </c>
      <c r="B9">
        <v>102.43</v>
      </c>
      <c r="C9">
        <f t="shared" si="0"/>
        <v>1.0520272860652085</v>
      </c>
    </row>
    <row r="10" spans="1:3" x14ac:dyDescent="0.2">
      <c r="A10" s="5">
        <v>38776</v>
      </c>
      <c r="B10">
        <v>101.66</v>
      </c>
      <c r="C10">
        <f t="shared" si="0"/>
        <v>1.0694909390138909</v>
      </c>
    </row>
    <row r="11" spans="1:3" x14ac:dyDescent="0.2">
      <c r="A11" s="5">
        <v>38807</v>
      </c>
      <c r="B11">
        <v>100.82</v>
      </c>
      <c r="C11">
        <f t="shared" si="0"/>
        <v>1.0782607647138047</v>
      </c>
    </row>
    <row r="12" spans="1:3" x14ac:dyDescent="0.2">
      <c r="A12" s="5">
        <v>38835</v>
      </c>
      <c r="B12">
        <v>100.35</v>
      </c>
      <c r="C12">
        <f t="shared" si="0"/>
        <v>1.0820346773903029</v>
      </c>
    </row>
    <row r="13" spans="1:3" x14ac:dyDescent="0.2">
      <c r="A13" s="5">
        <v>38868</v>
      </c>
      <c r="B13">
        <v>100.48</v>
      </c>
      <c r="C13">
        <f t="shared" si="0"/>
        <v>1.0872284438417765</v>
      </c>
    </row>
    <row r="14" spans="1:3" x14ac:dyDescent="0.2">
      <c r="A14" s="5">
        <v>38898</v>
      </c>
      <c r="B14">
        <v>100.28</v>
      </c>
      <c r="C14">
        <f t="shared" si="0"/>
        <v>1.0902726834845333</v>
      </c>
    </row>
    <row r="15" spans="1:3" x14ac:dyDescent="0.2">
      <c r="A15" s="5">
        <v>38929</v>
      </c>
      <c r="B15">
        <v>100.67</v>
      </c>
      <c r="C15">
        <f t="shared" si="0"/>
        <v>1.0975775104638796</v>
      </c>
    </row>
    <row r="16" spans="1:3" x14ac:dyDescent="0.2">
      <c r="A16" s="5">
        <v>38960</v>
      </c>
      <c r="B16">
        <v>100.19</v>
      </c>
      <c r="C16">
        <f t="shared" si="0"/>
        <v>1.099662907733761</v>
      </c>
    </row>
    <row r="17" spans="1:3" x14ac:dyDescent="0.2">
      <c r="A17" s="5">
        <v>38989</v>
      </c>
      <c r="B17">
        <v>100.09</v>
      </c>
      <c r="C17">
        <f t="shared" si="0"/>
        <v>1.1006526043507214</v>
      </c>
    </row>
    <row r="18" spans="1:3" x14ac:dyDescent="0.2">
      <c r="A18" s="5">
        <v>39021</v>
      </c>
      <c r="B18">
        <v>100.28</v>
      </c>
      <c r="C18">
        <f t="shared" si="0"/>
        <v>1.1037344316429034</v>
      </c>
    </row>
    <row r="19" spans="1:3" x14ac:dyDescent="0.2">
      <c r="A19" s="5">
        <v>39051</v>
      </c>
      <c r="B19">
        <v>100.63</v>
      </c>
      <c r="C19">
        <f t="shared" si="0"/>
        <v>1.1106879585622538</v>
      </c>
    </row>
    <row r="20" spans="1:3" x14ac:dyDescent="0.2">
      <c r="A20" s="5">
        <v>39080</v>
      </c>
      <c r="B20">
        <v>100.79</v>
      </c>
      <c r="C20">
        <f t="shared" si="0"/>
        <v>1.1194623934348955</v>
      </c>
    </row>
    <row r="21" spans="1:3" x14ac:dyDescent="0.2">
      <c r="A21" s="5">
        <v>39113</v>
      </c>
      <c r="B21">
        <v>101.68</v>
      </c>
      <c r="C21">
        <f t="shared" si="0"/>
        <v>1.138269361644602</v>
      </c>
    </row>
    <row r="22" spans="1:3" x14ac:dyDescent="0.2">
      <c r="A22" s="5">
        <v>39141</v>
      </c>
      <c r="B22">
        <v>101.11</v>
      </c>
      <c r="C22">
        <f t="shared" si="0"/>
        <v>1.1509041515588569</v>
      </c>
    </row>
    <row r="23" spans="1:3" x14ac:dyDescent="0.2">
      <c r="A23" s="5">
        <v>39171</v>
      </c>
      <c r="B23">
        <v>100.59</v>
      </c>
      <c r="C23">
        <f t="shared" si="0"/>
        <v>1.1576944860530543</v>
      </c>
    </row>
    <row r="24" spans="1:3" x14ac:dyDescent="0.2">
      <c r="A24" s="5">
        <v>39200</v>
      </c>
      <c r="B24">
        <v>100.57</v>
      </c>
      <c r="C24">
        <f t="shared" si="0"/>
        <v>1.1642933446235566</v>
      </c>
    </row>
    <row r="25" spans="1:3" x14ac:dyDescent="0.2">
      <c r="A25" s="5">
        <v>39233</v>
      </c>
      <c r="B25">
        <v>100.63</v>
      </c>
      <c r="C25">
        <f t="shared" si="0"/>
        <v>1.1716283926946849</v>
      </c>
    </row>
    <row r="26" spans="1:3" x14ac:dyDescent="0.2">
      <c r="A26" s="5">
        <v>39262</v>
      </c>
      <c r="B26">
        <v>100.95</v>
      </c>
      <c r="C26">
        <f t="shared" si="0"/>
        <v>1.1827588624252845</v>
      </c>
    </row>
    <row r="27" spans="1:3" x14ac:dyDescent="0.2">
      <c r="A27" s="5">
        <v>39294</v>
      </c>
      <c r="B27">
        <v>100.87</v>
      </c>
      <c r="C27">
        <f t="shared" si="0"/>
        <v>1.1930488645283845</v>
      </c>
    </row>
    <row r="28" spans="1:3" x14ac:dyDescent="0.2">
      <c r="A28" s="5">
        <v>39325</v>
      </c>
      <c r="B28">
        <v>100.09</v>
      </c>
      <c r="C28">
        <f t="shared" si="0"/>
        <v>1.1941226085064602</v>
      </c>
    </row>
    <row r="29" spans="1:3" x14ac:dyDescent="0.2">
      <c r="A29" s="5">
        <v>39353</v>
      </c>
      <c r="B29">
        <v>100.79</v>
      </c>
      <c r="C29">
        <f t="shared" si="0"/>
        <v>1.2035561771136614</v>
      </c>
    </row>
    <row r="30" spans="1:3" x14ac:dyDescent="0.2">
      <c r="A30" s="5">
        <v>39386</v>
      </c>
      <c r="B30">
        <v>101.64</v>
      </c>
      <c r="C30">
        <f t="shared" si="0"/>
        <v>1.2232944984183254</v>
      </c>
    </row>
    <row r="31" spans="1:3" x14ac:dyDescent="0.2">
      <c r="A31" s="5">
        <v>39416</v>
      </c>
      <c r="B31">
        <v>101.23</v>
      </c>
      <c r="C31">
        <f t="shared" si="0"/>
        <v>1.2383410207488708</v>
      </c>
    </row>
    <row r="32" spans="1:3" x14ac:dyDescent="0.2">
      <c r="A32" s="5">
        <v>39444</v>
      </c>
      <c r="B32">
        <v>101.13</v>
      </c>
      <c r="C32">
        <f t="shared" si="0"/>
        <v>1.2523342742833328</v>
      </c>
    </row>
    <row r="33" spans="1:3" x14ac:dyDescent="0.2">
      <c r="A33" s="5">
        <v>39478</v>
      </c>
      <c r="B33">
        <v>102.31</v>
      </c>
      <c r="C33">
        <f t="shared" si="0"/>
        <v>1.281263196019278</v>
      </c>
    </row>
    <row r="34" spans="1:3" x14ac:dyDescent="0.2">
      <c r="A34" s="5">
        <v>39507</v>
      </c>
      <c r="B34">
        <v>101.2</v>
      </c>
      <c r="C34">
        <f t="shared" si="0"/>
        <v>1.2966383543715092</v>
      </c>
    </row>
    <row r="35" spans="1:3" x14ac:dyDescent="0.2">
      <c r="A35" s="5">
        <v>39538</v>
      </c>
      <c r="B35">
        <v>101.2</v>
      </c>
      <c r="C35">
        <f t="shared" si="0"/>
        <v>1.3121980146239673</v>
      </c>
    </row>
    <row r="36" spans="1:3" x14ac:dyDescent="0.2">
      <c r="A36" s="5">
        <v>39568</v>
      </c>
      <c r="B36">
        <v>101.42</v>
      </c>
      <c r="C36">
        <f t="shared" si="0"/>
        <v>1.3308312264316278</v>
      </c>
    </row>
    <row r="37" spans="1:3" x14ac:dyDescent="0.2">
      <c r="A37" s="5">
        <v>39598</v>
      </c>
      <c r="B37">
        <v>101.35</v>
      </c>
      <c r="C37">
        <f t="shared" si="0"/>
        <v>1.3487974479884546</v>
      </c>
    </row>
    <row r="38" spans="1:3" x14ac:dyDescent="0.2">
      <c r="A38" s="5">
        <v>39629</v>
      </c>
      <c r="B38">
        <v>100.97</v>
      </c>
      <c r="C38">
        <f t="shared" si="0"/>
        <v>1.3618807832339426</v>
      </c>
    </row>
    <row r="39" spans="1:3" x14ac:dyDescent="0.2">
      <c r="A39" s="5">
        <v>39660</v>
      </c>
      <c r="B39">
        <v>100.51</v>
      </c>
      <c r="C39">
        <f t="shared" si="0"/>
        <v>1.3688263752284358</v>
      </c>
    </row>
    <row r="40" spans="1:3" x14ac:dyDescent="0.2">
      <c r="A40" s="5">
        <v>39689</v>
      </c>
      <c r="B40">
        <v>100.36</v>
      </c>
      <c r="C40">
        <f t="shared" si="0"/>
        <v>1.3737541501792583</v>
      </c>
    </row>
    <row r="41" spans="1:3" x14ac:dyDescent="0.2">
      <c r="A41" s="5">
        <v>39721</v>
      </c>
      <c r="B41">
        <v>100.8</v>
      </c>
      <c r="C41">
        <f t="shared" si="0"/>
        <v>1.3847441833806924</v>
      </c>
    </row>
    <row r="42" spans="1:3" x14ac:dyDescent="0.2">
      <c r="A42" s="5">
        <v>39752</v>
      </c>
      <c r="B42">
        <v>100.91</v>
      </c>
      <c r="C42">
        <f t="shared" si="0"/>
        <v>1.3973453554494566</v>
      </c>
    </row>
    <row r="43" spans="1:3" x14ac:dyDescent="0.2">
      <c r="A43" s="5">
        <v>39780</v>
      </c>
      <c r="B43">
        <v>100.83</v>
      </c>
      <c r="C43">
        <f t="shared" si="0"/>
        <v>1.408943321899687</v>
      </c>
    </row>
    <row r="44" spans="1:3" x14ac:dyDescent="0.2">
      <c r="A44" s="5">
        <v>39813</v>
      </c>
      <c r="B44">
        <v>100.69</v>
      </c>
      <c r="C44">
        <f t="shared" si="0"/>
        <v>1.4186650308207946</v>
      </c>
    </row>
    <row r="45" spans="1:3" x14ac:dyDescent="0.2">
      <c r="A45" s="5">
        <v>39843</v>
      </c>
      <c r="B45">
        <v>102.37</v>
      </c>
      <c r="C45">
        <f t="shared" si="0"/>
        <v>1.4522873920512476</v>
      </c>
    </row>
    <row r="46" spans="1:3" x14ac:dyDescent="0.2">
      <c r="A46" s="5">
        <v>39871</v>
      </c>
      <c r="B46">
        <v>101.65</v>
      </c>
      <c r="C46">
        <f t="shared" si="0"/>
        <v>1.4762501340200931</v>
      </c>
    </row>
    <row r="47" spans="1:3" x14ac:dyDescent="0.2">
      <c r="A47" s="5">
        <v>39903</v>
      </c>
      <c r="B47">
        <v>101.31</v>
      </c>
      <c r="C47">
        <f t="shared" si="0"/>
        <v>1.4955890107757566</v>
      </c>
    </row>
    <row r="48" spans="1:3" x14ac:dyDescent="0.2">
      <c r="A48" s="5">
        <v>39933</v>
      </c>
      <c r="B48">
        <v>100.69</v>
      </c>
      <c r="C48">
        <f t="shared" si="0"/>
        <v>1.5059085749501091</v>
      </c>
    </row>
    <row r="49" spans="1:3" x14ac:dyDescent="0.2">
      <c r="A49" s="5">
        <v>39962</v>
      </c>
      <c r="B49">
        <v>100.57</v>
      </c>
      <c r="C49">
        <f t="shared" si="0"/>
        <v>1.5144922538273249</v>
      </c>
    </row>
    <row r="50" spans="1:3" x14ac:dyDescent="0.2">
      <c r="A50" s="5">
        <v>39994</v>
      </c>
      <c r="B50">
        <v>100.6</v>
      </c>
      <c r="C50">
        <f t="shared" si="0"/>
        <v>1.5235792073502887</v>
      </c>
    </row>
    <row r="51" spans="1:3" x14ac:dyDescent="0.2">
      <c r="A51" s="5">
        <v>40025</v>
      </c>
      <c r="B51">
        <v>100.63</v>
      </c>
      <c r="C51">
        <f t="shared" si="0"/>
        <v>1.5331777563565956</v>
      </c>
    </row>
    <row r="52" spans="1:3" x14ac:dyDescent="0.2">
      <c r="A52" s="5">
        <v>40056</v>
      </c>
      <c r="B52">
        <v>100</v>
      </c>
      <c r="C52">
        <f t="shared" si="0"/>
        <v>1.5331777563565956</v>
      </c>
    </row>
    <row r="53" spans="1:3" x14ac:dyDescent="0.2">
      <c r="A53" s="5">
        <v>40086</v>
      </c>
      <c r="B53">
        <v>99.97</v>
      </c>
      <c r="C53">
        <f t="shared" si="0"/>
        <v>1.5327178030296886</v>
      </c>
    </row>
    <row r="54" spans="1:3" x14ac:dyDescent="0.2">
      <c r="A54" s="5">
        <v>40116</v>
      </c>
      <c r="B54">
        <v>100</v>
      </c>
      <c r="C54">
        <f t="shared" si="0"/>
        <v>1.5327178030296886</v>
      </c>
    </row>
    <row r="55" spans="1:3" x14ac:dyDescent="0.2">
      <c r="A55" s="5">
        <v>40147</v>
      </c>
      <c r="B55">
        <v>100.29</v>
      </c>
      <c r="C55">
        <f t="shared" si="0"/>
        <v>1.5371626846584749</v>
      </c>
    </row>
    <row r="56" spans="1:3" x14ac:dyDescent="0.2">
      <c r="A56" s="5">
        <v>40178</v>
      </c>
      <c r="B56">
        <v>100.41</v>
      </c>
      <c r="C56">
        <f t="shared" si="0"/>
        <v>1.5434650516655746</v>
      </c>
    </row>
    <row r="57" spans="1:3" x14ac:dyDescent="0.2">
      <c r="A57" s="5">
        <v>40207</v>
      </c>
      <c r="B57">
        <v>101.64</v>
      </c>
      <c r="C57">
        <f t="shared" si="0"/>
        <v>1.5687778785128899</v>
      </c>
    </row>
    <row r="58" spans="1:3" x14ac:dyDescent="0.2">
      <c r="A58" s="5">
        <v>40236</v>
      </c>
      <c r="B58">
        <v>100.86</v>
      </c>
      <c r="C58">
        <f t="shared" si="0"/>
        <v>1.5822693682681006</v>
      </c>
    </row>
    <row r="59" spans="1:3" x14ac:dyDescent="0.2">
      <c r="A59" s="5">
        <v>40268</v>
      </c>
      <c r="B59">
        <v>100.63</v>
      </c>
      <c r="C59">
        <f t="shared" si="0"/>
        <v>1.5922376652881896</v>
      </c>
    </row>
    <row r="60" spans="1:3" x14ac:dyDescent="0.2">
      <c r="A60" s="5">
        <v>40298</v>
      </c>
      <c r="B60">
        <v>100.29</v>
      </c>
      <c r="C60">
        <f t="shared" si="0"/>
        <v>1.5968551545175256</v>
      </c>
    </row>
    <row r="61" spans="1:3" x14ac:dyDescent="0.2">
      <c r="A61" s="5">
        <v>40329</v>
      </c>
      <c r="B61">
        <v>100.5</v>
      </c>
      <c r="C61">
        <f t="shared" si="0"/>
        <v>1.604839430290113</v>
      </c>
    </row>
    <row r="62" spans="1:3" x14ac:dyDescent="0.2">
      <c r="A62" s="5">
        <v>40359</v>
      </c>
      <c r="B62">
        <v>100.39</v>
      </c>
      <c r="C62">
        <f t="shared" si="0"/>
        <v>1.6110983040682445</v>
      </c>
    </row>
    <row r="63" spans="1:3" x14ac:dyDescent="0.2">
      <c r="A63" s="5">
        <v>40389</v>
      </c>
      <c r="B63">
        <v>100.36</v>
      </c>
      <c r="C63">
        <f t="shared" si="0"/>
        <v>1.6168982579628903</v>
      </c>
    </row>
    <row r="64" spans="1:3" x14ac:dyDescent="0.2">
      <c r="A64" s="5">
        <v>40421</v>
      </c>
      <c r="B64">
        <v>100.55</v>
      </c>
      <c r="C64">
        <f t="shared" si="0"/>
        <v>1.6257911983816864</v>
      </c>
    </row>
    <row r="65" spans="1:3" x14ac:dyDescent="0.2">
      <c r="A65" s="5">
        <v>40451</v>
      </c>
      <c r="B65">
        <v>100.84</v>
      </c>
      <c r="C65">
        <f t="shared" si="0"/>
        <v>1.6394478444480924</v>
      </c>
    </row>
    <row r="66" spans="1:3" x14ac:dyDescent="0.2">
      <c r="A66" s="5">
        <v>40480</v>
      </c>
      <c r="B66">
        <v>100.5</v>
      </c>
      <c r="C66">
        <f t="shared" si="0"/>
        <v>1.6476450836703327</v>
      </c>
    </row>
    <row r="67" spans="1:3" x14ac:dyDescent="0.2">
      <c r="A67" s="5">
        <v>40512</v>
      </c>
      <c r="B67">
        <v>100.81</v>
      </c>
      <c r="C67">
        <f t="shared" si="0"/>
        <v>1.6609910088480624</v>
      </c>
    </row>
    <row r="68" spans="1:3" x14ac:dyDescent="0.2">
      <c r="A68" s="5">
        <v>40542</v>
      </c>
      <c r="B68">
        <v>101.08</v>
      </c>
      <c r="C68">
        <f t="shared" ref="C68:C131" si="1">C67*(B68/100)</f>
        <v>1.6789297117436213</v>
      </c>
    </row>
    <row r="69" spans="1:3" x14ac:dyDescent="0.2">
      <c r="A69" s="5">
        <v>40574</v>
      </c>
      <c r="B69">
        <v>102.37</v>
      </c>
      <c r="C69">
        <f t="shared" si="1"/>
        <v>1.7187203459119451</v>
      </c>
    </row>
    <row r="70" spans="1:3" x14ac:dyDescent="0.2">
      <c r="A70" s="5">
        <v>40602</v>
      </c>
      <c r="B70">
        <v>100.78</v>
      </c>
      <c r="C70">
        <f t="shared" si="1"/>
        <v>1.7321263646100584</v>
      </c>
    </row>
    <row r="71" spans="1:3" x14ac:dyDescent="0.2">
      <c r="A71" s="5">
        <v>40633</v>
      </c>
      <c r="B71">
        <v>100.62</v>
      </c>
      <c r="C71">
        <f t="shared" si="1"/>
        <v>1.7428655480706408</v>
      </c>
    </row>
    <row r="72" spans="1:3" x14ac:dyDescent="0.2">
      <c r="A72" s="5">
        <v>40662</v>
      </c>
      <c r="B72">
        <v>100.43</v>
      </c>
      <c r="C72">
        <f t="shared" si="1"/>
        <v>1.7503598699273444</v>
      </c>
    </row>
    <row r="73" spans="1:3" x14ac:dyDescent="0.2">
      <c r="A73" s="5">
        <v>40694</v>
      </c>
      <c r="B73">
        <v>100.48</v>
      </c>
      <c r="C73">
        <f t="shared" si="1"/>
        <v>1.758761597302996</v>
      </c>
    </row>
    <row r="74" spans="1:3" x14ac:dyDescent="0.2">
      <c r="A74" s="5">
        <v>40724</v>
      </c>
      <c r="B74">
        <v>100.23</v>
      </c>
      <c r="C74">
        <f t="shared" si="1"/>
        <v>1.7628067489767929</v>
      </c>
    </row>
    <row r="75" spans="1:3" x14ac:dyDescent="0.2">
      <c r="A75" s="5">
        <v>40753</v>
      </c>
      <c r="B75">
        <v>99.99</v>
      </c>
      <c r="C75">
        <f t="shared" si="1"/>
        <v>1.762630468301895</v>
      </c>
    </row>
    <row r="76" spans="1:3" x14ac:dyDescent="0.2">
      <c r="A76" s="5">
        <v>40786</v>
      </c>
      <c r="B76">
        <v>99.76</v>
      </c>
      <c r="C76">
        <f t="shared" si="1"/>
        <v>1.7584001551779704</v>
      </c>
    </row>
    <row r="77" spans="1:3" x14ac:dyDescent="0.2">
      <c r="A77" s="5">
        <v>40816</v>
      </c>
      <c r="B77">
        <v>99.96</v>
      </c>
      <c r="C77">
        <f t="shared" si="1"/>
        <v>1.757696795115899</v>
      </c>
    </row>
    <row r="78" spans="1:3" x14ac:dyDescent="0.2">
      <c r="A78" s="5">
        <v>40847</v>
      </c>
      <c r="B78">
        <v>100.48</v>
      </c>
      <c r="C78">
        <f t="shared" si="1"/>
        <v>1.7661337397324557</v>
      </c>
    </row>
    <row r="79" spans="1:3" x14ac:dyDescent="0.2">
      <c r="A79" s="5">
        <v>40877</v>
      </c>
      <c r="B79">
        <v>100.42</v>
      </c>
      <c r="C79">
        <f t="shared" si="1"/>
        <v>1.7735515014393319</v>
      </c>
    </row>
    <row r="80" spans="1:3" x14ac:dyDescent="0.2">
      <c r="A80" s="5">
        <v>40907</v>
      </c>
      <c r="B80">
        <v>100.44</v>
      </c>
      <c r="C80">
        <f t="shared" si="1"/>
        <v>1.781355128045665</v>
      </c>
    </row>
    <row r="81" spans="1:3" x14ac:dyDescent="0.2">
      <c r="A81" s="5">
        <v>40939</v>
      </c>
      <c r="B81">
        <v>100.5</v>
      </c>
      <c r="C81">
        <f t="shared" si="1"/>
        <v>1.7902619036858931</v>
      </c>
    </row>
    <row r="82" spans="1:3" x14ac:dyDescent="0.2">
      <c r="A82" s="5">
        <v>40968</v>
      </c>
      <c r="B82">
        <v>100.37</v>
      </c>
      <c r="C82">
        <f t="shared" si="1"/>
        <v>1.7968858727295309</v>
      </c>
    </row>
    <row r="83" spans="1:3" x14ac:dyDescent="0.2">
      <c r="A83" s="5">
        <v>40998</v>
      </c>
      <c r="B83">
        <v>100.58</v>
      </c>
      <c r="C83">
        <f t="shared" si="1"/>
        <v>1.8073078107913623</v>
      </c>
    </row>
    <row r="84" spans="1:3" x14ac:dyDescent="0.2">
      <c r="A84" s="5">
        <v>41027</v>
      </c>
      <c r="B84">
        <v>100.31</v>
      </c>
      <c r="C84">
        <f t="shared" si="1"/>
        <v>1.8129104650048158</v>
      </c>
    </row>
    <row r="85" spans="1:3" x14ac:dyDescent="0.2">
      <c r="A85" s="5">
        <v>41060</v>
      </c>
      <c r="B85">
        <v>100.52</v>
      </c>
      <c r="C85">
        <f t="shared" si="1"/>
        <v>1.8223375994228406</v>
      </c>
    </row>
    <row r="86" spans="1:3" x14ac:dyDescent="0.2">
      <c r="A86" s="5">
        <v>41089</v>
      </c>
      <c r="B86">
        <v>100.89</v>
      </c>
      <c r="C86">
        <f t="shared" si="1"/>
        <v>1.8385564040577036</v>
      </c>
    </row>
    <row r="87" spans="1:3" x14ac:dyDescent="0.2">
      <c r="A87" s="5">
        <v>41121</v>
      </c>
      <c r="B87">
        <v>101.23</v>
      </c>
      <c r="C87">
        <f t="shared" si="1"/>
        <v>1.8611706478276133</v>
      </c>
    </row>
    <row r="88" spans="1:3" x14ac:dyDescent="0.2">
      <c r="A88" s="5">
        <v>41152</v>
      </c>
      <c r="B88">
        <v>100.1</v>
      </c>
      <c r="C88">
        <f t="shared" si="1"/>
        <v>1.8630318184754406</v>
      </c>
    </row>
    <row r="89" spans="1:3" x14ac:dyDescent="0.2">
      <c r="A89" s="5">
        <v>41180</v>
      </c>
      <c r="B89">
        <v>100.55</v>
      </c>
      <c r="C89">
        <f t="shared" si="1"/>
        <v>1.8732784934770557</v>
      </c>
    </row>
    <row r="90" spans="1:3" x14ac:dyDescent="0.2">
      <c r="A90" s="5">
        <v>41213</v>
      </c>
      <c r="B90">
        <v>100.46</v>
      </c>
      <c r="C90">
        <f t="shared" si="1"/>
        <v>1.88189557454705</v>
      </c>
    </row>
    <row r="91" spans="1:3" x14ac:dyDescent="0.2">
      <c r="A91" s="5">
        <v>41243</v>
      </c>
      <c r="B91">
        <v>100.34</v>
      </c>
      <c r="C91">
        <f t="shared" si="1"/>
        <v>1.8882940195005102</v>
      </c>
    </row>
    <row r="92" spans="1:3" x14ac:dyDescent="0.2">
      <c r="A92" s="5">
        <v>41271</v>
      </c>
      <c r="B92">
        <v>100.54</v>
      </c>
      <c r="C92">
        <f t="shared" si="1"/>
        <v>1.8984908072058131</v>
      </c>
    </row>
    <row r="93" spans="1:3" x14ac:dyDescent="0.2">
      <c r="A93" s="5">
        <v>41305</v>
      </c>
      <c r="B93">
        <v>100.97</v>
      </c>
      <c r="C93">
        <f t="shared" si="1"/>
        <v>1.9169061680357096</v>
      </c>
    </row>
    <row r="94" spans="1:3" x14ac:dyDescent="0.2">
      <c r="A94" s="5">
        <v>41333</v>
      </c>
      <c r="B94">
        <v>100.56</v>
      </c>
      <c r="C94">
        <f t="shared" si="1"/>
        <v>1.9276408425767095</v>
      </c>
    </row>
    <row r="95" spans="1:3" x14ac:dyDescent="0.2">
      <c r="A95" s="5">
        <v>41362</v>
      </c>
      <c r="B95">
        <v>100.34</v>
      </c>
      <c r="C95">
        <f t="shared" si="1"/>
        <v>1.9341948214414706</v>
      </c>
    </row>
    <row r="96" spans="1:3" x14ac:dyDescent="0.2">
      <c r="A96" s="5">
        <v>41394</v>
      </c>
      <c r="B96">
        <v>100.51</v>
      </c>
      <c r="C96">
        <f t="shared" si="1"/>
        <v>1.9440592150308222</v>
      </c>
    </row>
    <row r="97" spans="1:3" x14ac:dyDescent="0.2">
      <c r="A97" s="5">
        <v>41425</v>
      </c>
      <c r="B97">
        <v>100.66</v>
      </c>
      <c r="C97">
        <f t="shared" si="1"/>
        <v>1.9568900058500256</v>
      </c>
    </row>
    <row r="98" spans="1:3" x14ac:dyDescent="0.2">
      <c r="A98" s="5">
        <v>41453</v>
      </c>
      <c r="B98">
        <v>100.42</v>
      </c>
      <c r="C98">
        <f t="shared" si="1"/>
        <v>1.9651089438745957</v>
      </c>
    </row>
    <row r="99" spans="1:3" x14ac:dyDescent="0.2">
      <c r="A99" s="5">
        <v>41486</v>
      </c>
      <c r="B99">
        <v>100.82</v>
      </c>
      <c r="C99">
        <f t="shared" si="1"/>
        <v>1.9812228372143674</v>
      </c>
    </row>
    <row r="100" spans="1:3" x14ac:dyDescent="0.2">
      <c r="A100" s="5">
        <v>41516</v>
      </c>
      <c r="B100">
        <v>100.14</v>
      </c>
      <c r="C100">
        <f t="shared" si="1"/>
        <v>1.9839965491864677</v>
      </c>
    </row>
    <row r="101" spans="1:3" x14ac:dyDescent="0.2">
      <c r="A101" s="5">
        <v>41547</v>
      </c>
      <c r="B101">
        <v>100.21</v>
      </c>
      <c r="C101">
        <f t="shared" si="1"/>
        <v>1.9881629419397593</v>
      </c>
    </row>
    <row r="102" spans="1:3" x14ac:dyDescent="0.2">
      <c r="A102" s="5">
        <v>41578</v>
      </c>
      <c r="B102">
        <v>100.57</v>
      </c>
      <c r="C102">
        <f t="shared" si="1"/>
        <v>1.9994954707088159</v>
      </c>
    </row>
    <row r="103" spans="1:3" x14ac:dyDescent="0.2">
      <c r="A103" s="5">
        <v>41607</v>
      </c>
      <c r="B103">
        <v>100.56</v>
      </c>
      <c r="C103">
        <f t="shared" si="1"/>
        <v>2.0106926453447853</v>
      </c>
    </row>
    <row r="104" spans="1:3" x14ac:dyDescent="0.2">
      <c r="A104" s="5">
        <v>41638</v>
      </c>
      <c r="B104">
        <v>100.51</v>
      </c>
      <c r="C104">
        <f t="shared" si="1"/>
        <v>2.0209471778360437</v>
      </c>
    </row>
    <row r="105" spans="1:3" x14ac:dyDescent="0.2">
      <c r="A105" s="5">
        <v>41670</v>
      </c>
      <c r="B105">
        <v>100.59</v>
      </c>
      <c r="C105">
        <f t="shared" si="1"/>
        <v>2.0328707661852765</v>
      </c>
    </row>
    <row r="106" spans="1:3" x14ac:dyDescent="0.2">
      <c r="A106" s="5">
        <v>41698</v>
      </c>
      <c r="B106">
        <v>100.7</v>
      </c>
      <c r="C106">
        <f t="shared" si="1"/>
        <v>2.0471008615485737</v>
      </c>
    </row>
    <row r="107" spans="1:3" x14ac:dyDescent="0.2">
      <c r="A107" s="5">
        <v>41729</v>
      </c>
      <c r="B107">
        <v>101.02</v>
      </c>
      <c r="C107">
        <f t="shared" si="1"/>
        <v>2.0679812903363692</v>
      </c>
    </row>
    <row r="108" spans="1:3" x14ac:dyDescent="0.2">
      <c r="A108" s="5">
        <v>41759</v>
      </c>
      <c r="B108">
        <v>100.9</v>
      </c>
      <c r="C108">
        <f t="shared" si="1"/>
        <v>2.0865931219493969</v>
      </c>
    </row>
    <row r="109" spans="1:3" x14ac:dyDescent="0.2">
      <c r="A109" s="5">
        <v>41789</v>
      </c>
      <c r="B109">
        <v>100.9</v>
      </c>
      <c r="C109">
        <f t="shared" si="1"/>
        <v>2.1053724600469419</v>
      </c>
    </row>
    <row r="110" spans="1:3" x14ac:dyDescent="0.2">
      <c r="A110" s="5">
        <v>41820</v>
      </c>
      <c r="B110">
        <v>100.62</v>
      </c>
      <c r="C110">
        <f t="shared" si="1"/>
        <v>2.118425769299233</v>
      </c>
    </row>
    <row r="111" spans="1:3" x14ac:dyDescent="0.2">
      <c r="A111" s="5">
        <v>41851</v>
      </c>
      <c r="B111">
        <v>100.49</v>
      </c>
      <c r="C111">
        <f t="shared" si="1"/>
        <v>2.1288060555687989</v>
      </c>
    </row>
    <row r="112" spans="1:3" x14ac:dyDescent="0.2">
      <c r="A112" s="5">
        <v>41880</v>
      </c>
      <c r="B112">
        <v>100.24</v>
      </c>
      <c r="C112">
        <f t="shared" si="1"/>
        <v>2.1339151901021638</v>
      </c>
    </row>
    <row r="113" spans="1:3" x14ac:dyDescent="0.2">
      <c r="A113" s="5">
        <v>41912</v>
      </c>
      <c r="B113">
        <v>100.65</v>
      </c>
      <c r="C113">
        <f t="shared" si="1"/>
        <v>2.1477856388378278</v>
      </c>
    </row>
    <row r="114" spans="1:3" x14ac:dyDescent="0.2">
      <c r="A114" s="5">
        <v>41943</v>
      </c>
      <c r="B114">
        <v>100.82</v>
      </c>
      <c r="C114">
        <f t="shared" si="1"/>
        <v>2.1653974810762979</v>
      </c>
    </row>
    <row r="115" spans="1:3" x14ac:dyDescent="0.2">
      <c r="A115" s="5">
        <v>41971</v>
      </c>
      <c r="B115">
        <v>101.28</v>
      </c>
      <c r="C115">
        <f t="shared" si="1"/>
        <v>2.1931145688340745</v>
      </c>
    </row>
    <row r="116" spans="1:3" x14ac:dyDescent="0.2">
      <c r="A116" s="5">
        <v>42003</v>
      </c>
      <c r="B116">
        <v>102.62</v>
      </c>
      <c r="C116">
        <f t="shared" si="1"/>
        <v>2.2505741705375271</v>
      </c>
    </row>
    <row r="117" spans="1:3" x14ac:dyDescent="0.2">
      <c r="A117" s="5">
        <v>42034</v>
      </c>
      <c r="B117">
        <v>103.85</v>
      </c>
      <c r="C117">
        <f t="shared" si="1"/>
        <v>2.3372212761032216</v>
      </c>
    </row>
    <row r="118" spans="1:3" x14ac:dyDescent="0.2">
      <c r="A118" s="5">
        <v>42062</v>
      </c>
      <c r="B118">
        <v>102.22</v>
      </c>
      <c r="C118">
        <f t="shared" si="1"/>
        <v>2.3891075884327133</v>
      </c>
    </row>
    <row r="119" spans="1:3" x14ac:dyDescent="0.2">
      <c r="A119" s="5">
        <v>42094</v>
      </c>
      <c r="B119">
        <v>101.21</v>
      </c>
      <c r="C119">
        <f t="shared" si="1"/>
        <v>2.418015790252749</v>
      </c>
    </row>
    <row r="120" spans="1:3" x14ac:dyDescent="0.2">
      <c r="A120" s="5">
        <v>42124</v>
      </c>
      <c r="B120">
        <v>100.46</v>
      </c>
      <c r="C120">
        <f t="shared" si="1"/>
        <v>2.4291386628879117</v>
      </c>
    </row>
    <row r="121" spans="1:3" x14ac:dyDescent="0.2">
      <c r="A121" s="5">
        <v>42153</v>
      </c>
      <c r="B121">
        <v>100.35</v>
      </c>
      <c r="C121">
        <f t="shared" si="1"/>
        <v>2.4376406482080188</v>
      </c>
    </row>
    <row r="122" spans="1:3" x14ac:dyDescent="0.2">
      <c r="A122" s="5">
        <v>42185</v>
      </c>
      <c r="B122">
        <v>100.19</v>
      </c>
      <c r="C122">
        <f t="shared" si="1"/>
        <v>2.442272165439614</v>
      </c>
    </row>
    <row r="123" spans="1:3" x14ac:dyDescent="0.2">
      <c r="A123" s="5">
        <v>42216</v>
      </c>
      <c r="B123">
        <v>100.8</v>
      </c>
      <c r="C123">
        <f t="shared" si="1"/>
        <v>2.461810342763131</v>
      </c>
    </row>
    <row r="124" spans="1:3" x14ac:dyDescent="0.2">
      <c r="A124" s="5">
        <v>42247</v>
      </c>
      <c r="B124">
        <v>100.35</v>
      </c>
      <c r="C124">
        <f t="shared" si="1"/>
        <v>2.4704266789628018</v>
      </c>
    </row>
    <row r="125" spans="1:3" x14ac:dyDescent="0.2">
      <c r="A125" s="5">
        <v>42277</v>
      </c>
      <c r="B125">
        <v>100.57</v>
      </c>
      <c r="C125">
        <f t="shared" si="1"/>
        <v>2.4845081110328899</v>
      </c>
    </row>
    <row r="126" spans="1:3" x14ac:dyDescent="0.2">
      <c r="A126" s="5">
        <v>42307</v>
      </c>
      <c r="B126">
        <v>100.74</v>
      </c>
      <c r="C126">
        <f t="shared" si="1"/>
        <v>2.502893471054533</v>
      </c>
    </row>
    <row r="127" spans="1:3" x14ac:dyDescent="0.2">
      <c r="A127" s="5">
        <v>42338</v>
      </c>
      <c r="B127">
        <v>100.75</v>
      </c>
      <c r="C127">
        <f t="shared" si="1"/>
        <v>2.5216651720874421</v>
      </c>
    </row>
    <row r="128" spans="1:3" x14ac:dyDescent="0.2">
      <c r="A128" s="5">
        <v>42368</v>
      </c>
      <c r="B128">
        <v>100.77</v>
      </c>
      <c r="C128">
        <f t="shared" si="1"/>
        <v>2.5410819939125155</v>
      </c>
    </row>
    <row r="129" spans="1:3" x14ac:dyDescent="0.2">
      <c r="A129" s="5">
        <v>42398</v>
      </c>
      <c r="B129">
        <v>100.96</v>
      </c>
      <c r="C129">
        <f t="shared" si="1"/>
        <v>2.5654763810540753</v>
      </c>
    </row>
    <row r="130" spans="1:3" x14ac:dyDescent="0.2">
      <c r="A130" s="5">
        <v>42429</v>
      </c>
      <c r="B130">
        <v>100.63</v>
      </c>
      <c r="C130">
        <f t="shared" si="1"/>
        <v>2.5816388822547158</v>
      </c>
    </row>
    <row r="131" spans="1:3" x14ac:dyDescent="0.2">
      <c r="A131" s="5">
        <v>42460</v>
      </c>
      <c r="B131">
        <v>100.46</v>
      </c>
      <c r="C131">
        <f t="shared" si="1"/>
        <v>2.5935144211130874</v>
      </c>
    </row>
    <row r="132" spans="1:3" x14ac:dyDescent="0.2">
      <c r="A132" s="5">
        <v>42489</v>
      </c>
      <c r="B132">
        <v>100.44</v>
      </c>
      <c r="C132">
        <f t="shared" ref="C132:C193" si="2">C131*(B132/100)</f>
        <v>2.6049258845659851</v>
      </c>
    </row>
    <row r="133" spans="1:3" x14ac:dyDescent="0.2">
      <c r="A133" s="5">
        <v>42521</v>
      </c>
      <c r="B133">
        <v>100.41</v>
      </c>
      <c r="C133">
        <f t="shared" si="2"/>
        <v>2.6156060806927055</v>
      </c>
    </row>
    <row r="134" spans="1:3" x14ac:dyDescent="0.2">
      <c r="A134" s="5">
        <v>42551</v>
      </c>
      <c r="B134">
        <v>100.36</v>
      </c>
      <c r="C134">
        <f t="shared" si="2"/>
        <v>2.6250222625831992</v>
      </c>
    </row>
    <row r="135" spans="1:3" x14ac:dyDescent="0.2">
      <c r="A135" s="5">
        <v>42580</v>
      </c>
      <c r="B135">
        <v>100.54</v>
      </c>
      <c r="C135">
        <f t="shared" si="2"/>
        <v>2.6391973828011488</v>
      </c>
    </row>
    <row r="136" spans="1:3" x14ac:dyDescent="0.2">
      <c r="A136" s="5">
        <v>42613</v>
      </c>
      <c r="B136">
        <v>100.01</v>
      </c>
      <c r="C136">
        <f t="shared" si="2"/>
        <v>2.6394613025394289</v>
      </c>
    </row>
    <row r="137" spans="1:3" x14ac:dyDescent="0.2">
      <c r="A137" s="5">
        <v>42643</v>
      </c>
      <c r="B137">
        <v>100.17</v>
      </c>
      <c r="C137">
        <f t="shared" si="2"/>
        <v>2.6439483867537459</v>
      </c>
    </row>
    <row r="138" spans="1:3" x14ac:dyDescent="0.2">
      <c r="A138" s="5">
        <v>42674</v>
      </c>
      <c r="B138">
        <v>100.43</v>
      </c>
      <c r="C138">
        <f t="shared" si="2"/>
        <v>2.6553173648167867</v>
      </c>
    </row>
    <row r="139" spans="1:3" x14ac:dyDescent="0.2">
      <c r="A139" s="5">
        <v>42704</v>
      </c>
      <c r="B139">
        <v>100.44</v>
      </c>
      <c r="C139">
        <f t="shared" si="2"/>
        <v>2.6670007612219804</v>
      </c>
    </row>
    <row r="140" spans="1:3" x14ac:dyDescent="0.2">
      <c r="A140" s="5">
        <v>42734</v>
      </c>
      <c r="B140">
        <v>100.4</v>
      </c>
      <c r="C140">
        <f t="shared" si="2"/>
        <v>2.6776687642668682</v>
      </c>
    </row>
    <row r="141" spans="1:3" x14ac:dyDescent="0.2">
      <c r="A141" s="5">
        <v>42766</v>
      </c>
      <c r="B141">
        <v>100.62</v>
      </c>
      <c r="C141">
        <f t="shared" si="2"/>
        <v>2.6942703106053227</v>
      </c>
    </row>
    <row r="142" spans="1:3" x14ac:dyDescent="0.2">
      <c r="A142" s="5">
        <v>42794</v>
      </c>
      <c r="B142">
        <v>100.22</v>
      </c>
      <c r="C142">
        <f t="shared" si="2"/>
        <v>2.7001977052886543</v>
      </c>
    </row>
    <row r="143" spans="1:3" x14ac:dyDescent="0.2">
      <c r="A143" s="5">
        <v>42825</v>
      </c>
      <c r="B143">
        <v>100.13</v>
      </c>
      <c r="C143">
        <f t="shared" si="2"/>
        <v>2.7037079623055291</v>
      </c>
    </row>
    <row r="144" spans="1:3" x14ac:dyDescent="0.2">
      <c r="A144" s="5">
        <v>42853</v>
      </c>
      <c r="B144">
        <v>100.33</v>
      </c>
      <c r="C144">
        <f t="shared" si="2"/>
        <v>2.7126301985811376</v>
      </c>
    </row>
    <row r="145" spans="1:3" x14ac:dyDescent="0.2">
      <c r="A145" s="5">
        <v>42886</v>
      </c>
      <c r="B145">
        <v>100.37</v>
      </c>
      <c r="C145">
        <f t="shared" si="2"/>
        <v>2.7226669303158881</v>
      </c>
    </row>
    <row r="146" spans="1:3" x14ac:dyDescent="0.2">
      <c r="A146" s="5">
        <v>42916</v>
      </c>
      <c r="B146">
        <v>100.61</v>
      </c>
      <c r="C146">
        <f t="shared" si="2"/>
        <v>2.739275198590815</v>
      </c>
    </row>
    <row r="147" spans="1:3" x14ac:dyDescent="0.2">
      <c r="A147" s="5">
        <v>42947</v>
      </c>
      <c r="B147">
        <v>100.07</v>
      </c>
      <c r="C147">
        <f t="shared" si="2"/>
        <v>2.7411926912298283</v>
      </c>
    </row>
    <row r="148" spans="1:3" x14ac:dyDescent="0.2">
      <c r="A148" s="5">
        <v>42978</v>
      </c>
      <c r="B148">
        <v>99.46</v>
      </c>
      <c r="C148">
        <f t="shared" si="2"/>
        <v>2.7263902506971869</v>
      </c>
    </row>
    <row r="149" spans="1:3" x14ac:dyDescent="0.2">
      <c r="A149" s="5">
        <v>43007</v>
      </c>
      <c r="B149">
        <v>99.85</v>
      </c>
      <c r="C149">
        <f t="shared" si="2"/>
        <v>2.722300665321141</v>
      </c>
    </row>
    <row r="150" spans="1:3" x14ac:dyDescent="0.2">
      <c r="A150" s="5">
        <v>43039</v>
      </c>
      <c r="B150">
        <v>100.2</v>
      </c>
      <c r="C150">
        <f t="shared" si="2"/>
        <v>2.7277452666517834</v>
      </c>
    </row>
    <row r="151" spans="1:3" x14ac:dyDescent="0.2">
      <c r="A151" s="5">
        <v>43069</v>
      </c>
      <c r="B151">
        <v>100.22</v>
      </c>
      <c r="C151">
        <f t="shared" si="2"/>
        <v>2.7337463062384173</v>
      </c>
    </row>
    <row r="152" spans="1:3" x14ac:dyDescent="0.2">
      <c r="A152" s="5">
        <v>43098</v>
      </c>
      <c r="B152">
        <v>100.42</v>
      </c>
      <c r="C152">
        <f t="shared" si="2"/>
        <v>2.7452280407246188</v>
      </c>
    </row>
    <row r="153" spans="1:3" x14ac:dyDescent="0.2">
      <c r="A153" s="5">
        <v>43131</v>
      </c>
      <c r="B153">
        <v>100.31</v>
      </c>
      <c r="C153">
        <f t="shared" si="2"/>
        <v>2.7537382476508654</v>
      </c>
    </row>
    <row r="154" spans="1:3" x14ac:dyDescent="0.2">
      <c r="A154" s="5">
        <v>43159</v>
      </c>
      <c r="B154">
        <v>100.21</v>
      </c>
      <c r="C154">
        <f t="shared" si="2"/>
        <v>2.7595210979709321</v>
      </c>
    </row>
    <row r="155" spans="1:3" x14ac:dyDescent="0.2">
      <c r="A155" s="5">
        <v>43189</v>
      </c>
      <c r="B155">
        <v>100.29</v>
      </c>
      <c r="C155">
        <f t="shared" si="2"/>
        <v>2.7675237091550482</v>
      </c>
    </row>
    <row r="156" spans="1:3" x14ac:dyDescent="0.2">
      <c r="A156" s="5">
        <v>43220</v>
      </c>
      <c r="B156">
        <v>100.38</v>
      </c>
      <c r="C156">
        <f t="shared" si="2"/>
        <v>2.7780402992498376</v>
      </c>
    </row>
    <row r="157" spans="1:3" x14ac:dyDescent="0.2">
      <c r="A157" s="5">
        <v>43251</v>
      </c>
      <c r="B157">
        <v>100.38</v>
      </c>
      <c r="C157">
        <f t="shared" si="2"/>
        <v>2.7885968523869873</v>
      </c>
    </row>
    <row r="158" spans="1:3" x14ac:dyDescent="0.2">
      <c r="A158" s="5">
        <v>43280</v>
      </c>
      <c r="B158">
        <v>100.49</v>
      </c>
      <c r="C158">
        <f t="shared" si="2"/>
        <v>2.8022609769636833</v>
      </c>
    </row>
    <row r="159" spans="1:3" x14ac:dyDescent="0.2">
      <c r="A159" s="5">
        <v>43312</v>
      </c>
      <c r="B159">
        <v>100.27</v>
      </c>
      <c r="C159">
        <f t="shared" si="2"/>
        <v>2.809827081601485</v>
      </c>
    </row>
    <row r="160" spans="1:3" x14ac:dyDescent="0.2">
      <c r="A160" s="5">
        <v>43343</v>
      </c>
      <c r="B160">
        <v>100.01</v>
      </c>
      <c r="C160">
        <f t="shared" si="2"/>
        <v>2.8101080643096452</v>
      </c>
    </row>
    <row r="161" spans="1:3" x14ac:dyDescent="0.2">
      <c r="A161" s="5">
        <v>43371</v>
      </c>
      <c r="B161">
        <v>100.16</v>
      </c>
      <c r="C161">
        <f t="shared" si="2"/>
        <v>2.8146042372125408</v>
      </c>
    </row>
    <row r="162" spans="1:3" x14ac:dyDescent="0.2">
      <c r="A162" s="5">
        <v>43404</v>
      </c>
      <c r="B162">
        <v>100.35</v>
      </c>
      <c r="C162">
        <f t="shared" si="2"/>
        <v>2.8244553520427842</v>
      </c>
    </row>
    <row r="163" spans="1:3" x14ac:dyDescent="0.2">
      <c r="A163" s="5">
        <v>43434</v>
      </c>
      <c r="B163">
        <v>100.5</v>
      </c>
      <c r="C163">
        <f t="shared" si="2"/>
        <v>2.838577628802998</v>
      </c>
    </row>
    <row r="164" spans="1:3" x14ac:dyDescent="0.2">
      <c r="A164" s="5">
        <v>43463</v>
      </c>
      <c r="B164">
        <v>100.84</v>
      </c>
      <c r="C164">
        <f t="shared" si="2"/>
        <v>2.862421680884943</v>
      </c>
    </row>
    <row r="165" spans="1:3" x14ac:dyDescent="0.2">
      <c r="A165" s="5">
        <v>43496</v>
      </c>
      <c r="B165">
        <v>101.01</v>
      </c>
      <c r="C165">
        <f t="shared" si="2"/>
        <v>2.891332139861881</v>
      </c>
    </row>
    <row r="166" spans="1:3" x14ac:dyDescent="0.2">
      <c r="A166" s="5">
        <v>43524</v>
      </c>
      <c r="B166">
        <v>100.44</v>
      </c>
      <c r="C166">
        <f t="shared" si="2"/>
        <v>2.9040540012772733</v>
      </c>
    </row>
    <row r="167" spans="1:3" x14ac:dyDescent="0.2">
      <c r="A167" s="5">
        <v>43553</v>
      </c>
      <c r="B167">
        <v>100.32</v>
      </c>
      <c r="C167">
        <f t="shared" si="2"/>
        <v>2.9133469740813602</v>
      </c>
    </row>
    <row r="168" spans="1:3" x14ac:dyDescent="0.2">
      <c r="A168" s="5">
        <v>43585</v>
      </c>
      <c r="B168">
        <v>100.29</v>
      </c>
      <c r="C168">
        <f t="shared" si="2"/>
        <v>2.9217956803061966</v>
      </c>
    </row>
    <row r="169" spans="1:3" x14ac:dyDescent="0.2">
      <c r="A169" s="5">
        <v>43616</v>
      </c>
      <c r="B169">
        <v>100.34</v>
      </c>
      <c r="C169">
        <f t="shared" si="2"/>
        <v>2.9317297856192379</v>
      </c>
    </row>
    <row r="170" spans="1:3" x14ac:dyDescent="0.2">
      <c r="A170" s="5">
        <v>43644</v>
      </c>
      <c r="B170">
        <v>100.04</v>
      </c>
      <c r="C170">
        <f t="shared" si="2"/>
        <v>2.9329024775334855</v>
      </c>
    </row>
    <row r="171" spans="1:3" x14ac:dyDescent="0.2">
      <c r="A171" s="5">
        <v>43677</v>
      </c>
      <c r="B171">
        <v>100.2</v>
      </c>
      <c r="C171">
        <f t="shared" si="2"/>
        <v>2.9387682824885526</v>
      </c>
    </row>
    <row r="172" spans="1:3" x14ac:dyDescent="0.2">
      <c r="A172" s="5">
        <v>43707</v>
      </c>
      <c r="B172">
        <v>99.76</v>
      </c>
      <c r="C172">
        <f t="shared" si="2"/>
        <v>2.9317152386105803</v>
      </c>
    </row>
    <row r="173" spans="1:3" x14ac:dyDescent="0.2">
      <c r="A173" s="5">
        <v>43738</v>
      </c>
      <c r="B173">
        <v>99.84</v>
      </c>
      <c r="C173">
        <f t="shared" si="2"/>
        <v>2.9270244942288035</v>
      </c>
    </row>
    <row r="174" spans="1:3" x14ac:dyDescent="0.2">
      <c r="A174" s="5">
        <v>43769</v>
      </c>
      <c r="B174">
        <v>100.13</v>
      </c>
      <c r="C174">
        <f t="shared" si="2"/>
        <v>2.9308296260713007</v>
      </c>
    </row>
    <row r="175" spans="1:3" x14ac:dyDescent="0.2">
      <c r="A175" s="5">
        <v>43798</v>
      </c>
      <c r="B175">
        <v>100.28</v>
      </c>
      <c r="C175">
        <f t="shared" si="2"/>
        <v>2.9390359490243001</v>
      </c>
    </row>
    <row r="176" spans="1:3" x14ac:dyDescent="0.2">
      <c r="A176" s="5">
        <v>43829</v>
      </c>
      <c r="B176">
        <v>100.36</v>
      </c>
      <c r="C176">
        <f t="shared" si="2"/>
        <v>2.9496164784407877</v>
      </c>
    </row>
    <row r="177" spans="1:3" x14ac:dyDescent="0.2">
      <c r="A177" s="5">
        <v>43861</v>
      </c>
      <c r="B177">
        <v>100.4</v>
      </c>
      <c r="C177">
        <f t="shared" si="2"/>
        <v>2.961414944354551</v>
      </c>
    </row>
    <row r="178" spans="1:3" x14ac:dyDescent="0.2">
      <c r="A178" s="5">
        <v>43889</v>
      </c>
      <c r="B178">
        <v>100.33</v>
      </c>
      <c r="C178">
        <f t="shared" si="2"/>
        <v>2.9711876136709212</v>
      </c>
    </row>
    <row r="179" spans="1:3" x14ac:dyDescent="0.2">
      <c r="A179" s="5">
        <v>43921</v>
      </c>
      <c r="B179">
        <v>100.55</v>
      </c>
      <c r="C179">
        <f t="shared" si="2"/>
        <v>2.9875291455461115</v>
      </c>
    </row>
    <row r="180" spans="1:3" x14ac:dyDescent="0.2">
      <c r="A180" s="5">
        <v>43951</v>
      </c>
      <c r="B180">
        <v>100.83</v>
      </c>
      <c r="C180">
        <f t="shared" si="2"/>
        <v>3.0123256374541443</v>
      </c>
    </row>
    <row r="181" spans="1:3" x14ac:dyDescent="0.2">
      <c r="A181" s="5">
        <v>43980</v>
      </c>
      <c r="B181">
        <v>100.27</v>
      </c>
      <c r="C181">
        <f t="shared" si="2"/>
        <v>3.0204589166752704</v>
      </c>
    </row>
    <row r="182" spans="1:3" x14ac:dyDescent="0.2">
      <c r="A182" s="5">
        <v>44012</v>
      </c>
      <c r="B182">
        <v>100.22</v>
      </c>
      <c r="C182">
        <f t="shared" si="2"/>
        <v>3.0271039262919559</v>
      </c>
    </row>
    <row r="183" spans="1:3" x14ac:dyDescent="0.2">
      <c r="A183" s="5">
        <v>44043</v>
      </c>
      <c r="B183">
        <v>100.35</v>
      </c>
      <c r="C183">
        <f t="shared" si="2"/>
        <v>3.0376987900339771</v>
      </c>
    </row>
    <row r="184" spans="1:3" x14ac:dyDescent="0.2">
      <c r="A184" s="5">
        <v>44074</v>
      </c>
      <c r="B184">
        <v>99.96</v>
      </c>
      <c r="C184">
        <f t="shared" si="2"/>
        <v>3.0364837105179632</v>
      </c>
    </row>
    <row r="185" spans="1:3" x14ac:dyDescent="0.2">
      <c r="A185" s="5">
        <v>44104</v>
      </c>
      <c r="B185">
        <v>99.93</v>
      </c>
      <c r="C185">
        <f t="shared" si="2"/>
        <v>3.034358171920601</v>
      </c>
    </row>
    <row r="186" spans="1:3" x14ac:dyDescent="0.2">
      <c r="A186" s="5">
        <v>44134</v>
      </c>
      <c r="B186">
        <v>100.43</v>
      </c>
      <c r="C186">
        <f t="shared" si="2"/>
        <v>3.0474059120598596</v>
      </c>
    </row>
    <row r="187" spans="1:3" x14ac:dyDescent="0.2">
      <c r="A187" s="5">
        <v>44165</v>
      </c>
      <c r="B187">
        <v>100.71</v>
      </c>
      <c r="C187">
        <f t="shared" si="2"/>
        <v>3.0690424940354841</v>
      </c>
    </row>
    <row r="188" spans="1:3" x14ac:dyDescent="0.2">
      <c r="A188" s="5">
        <v>44195</v>
      </c>
      <c r="B188">
        <v>100.83</v>
      </c>
      <c r="C188">
        <f t="shared" si="2"/>
        <v>3.0945155467359786</v>
      </c>
    </row>
    <row r="189" spans="1:3" x14ac:dyDescent="0.2">
      <c r="A189" s="5">
        <v>44225</v>
      </c>
      <c r="B189">
        <v>100.67</v>
      </c>
      <c r="C189">
        <f t="shared" si="2"/>
        <v>3.1152488008991095</v>
      </c>
    </row>
    <row r="190" spans="1:3" x14ac:dyDescent="0.2">
      <c r="A190" s="5">
        <v>44253</v>
      </c>
      <c r="B190">
        <v>100.78</v>
      </c>
      <c r="C190">
        <f t="shared" si="2"/>
        <v>3.1395477415461226</v>
      </c>
    </row>
    <row r="191" spans="1:3" x14ac:dyDescent="0.2">
      <c r="A191" s="5">
        <v>44286</v>
      </c>
      <c r="B191">
        <v>100.66</v>
      </c>
      <c r="C191">
        <f t="shared" si="2"/>
        <v>3.1602687566403267</v>
      </c>
    </row>
    <row r="192" spans="1:3" x14ac:dyDescent="0.2">
      <c r="A192" s="5">
        <v>44316</v>
      </c>
      <c r="B192">
        <v>100.58</v>
      </c>
      <c r="C192">
        <f t="shared" si="2"/>
        <v>3.1785983154288409</v>
      </c>
    </row>
    <row r="193" spans="1:3" x14ac:dyDescent="0.2">
      <c r="A193" s="5">
        <v>44347</v>
      </c>
      <c r="B193">
        <v>100.74</v>
      </c>
      <c r="C193">
        <f t="shared" si="2"/>
        <v>3.2021199429630136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Анализ</vt:lpstr>
      <vt:lpstr>Регрессия с IRDIVTR</vt:lpstr>
      <vt:lpstr>Арсагера</vt:lpstr>
      <vt:lpstr>MSCI</vt:lpstr>
      <vt:lpstr>MOEX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2021-06-07T05:05:00Z</dcterms:created>
  <dcterms:modified xsi:type="dcterms:W3CDTF">2021-06-14T09:42:18Z</dcterms:modified>
</cp:coreProperties>
</file>