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course/4490/Jan.29/allen/"/>
    </mc:Choice>
  </mc:AlternateContent>
  <xr:revisionPtr revIDLastSave="0" documentId="13_ncr:1_{73DC48B3-017A-0F41-AFCC-0E1E4985715A}" xr6:coauthVersionLast="46" xr6:coauthVersionMax="46" xr10:uidLastSave="{00000000-0000-0000-0000-000000000000}"/>
  <bookViews>
    <workbookView xWindow="0" yWindow="460" windowWidth="38400" windowHeight="21140" xr2:uid="{AC1511F3-6BA7-BE48-A015-DD3B5079386A}"/>
  </bookViews>
  <sheets>
    <sheet name="order diff" sheetId="1" r:id="rId1"/>
    <sheet name="Lishan and Alan results compari" sheetId="3" r:id="rId2"/>
    <sheet name="old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4" i="1" l="1"/>
  <c r="AC44" i="1"/>
  <c r="T44" i="1"/>
  <c r="U44" i="1"/>
  <c r="Z44" i="1"/>
  <c r="S15" i="3"/>
  <c r="AC44" i="2"/>
  <c r="S44" i="2" l="1"/>
  <c r="X44" i="2"/>
  <c r="S46" i="2"/>
  <c r="G45" i="3"/>
  <c r="D45" i="3"/>
  <c r="Y44" i="1"/>
  <c r="AF44" i="2" l="1"/>
  <c r="AE44" i="2"/>
  <c r="AB44" i="2"/>
  <c r="Y44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F44" i="1"/>
  <c r="AG44" i="1"/>
  <c r="X13" i="1"/>
  <c r="AD44" i="1"/>
  <c r="AA44" i="1"/>
  <c r="X3" i="1"/>
  <c r="X4" i="1"/>
  <c r="X5" i="1"/>
  <c r="X6" i="1"/>
  <c r="X7" i="1"/>
  <c r="X8" i="1"/>
  <c r="X9" i="1"/>
  <c r="X10" i="1"/>
  <c r="X11" i="1"/>
  <c r="X12" i="1"/>
  <c r="X14" i="1"/>
  <c r="X15" i="1"/>
  <c r="X16" i="1"/>
  <c r="X17" i="1"/>
  <c r="X18" i="1"/>
  <c r="X19" i="1"/>
  <c r="X20" i="1"/>
  <c r="X21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2" i="1"/>
  <c r="X24" i="1"/>
  <c r="X23" i="1"/>
  <c r="X22" i="1"/>
</calcChain>
</file>

<file path=xl/sharedStrings.xml><?xml version="1.0" encoding="utf-8"?>
<sst xmlns="http://schemas.openxmlformats.org/spreadsheetml/2006/main" count="830" uniqueCount="178">
  <si>
    <t>Exp_ID</t>
  </si>
  <si>
    <t>exp_time</t>
  </si>
  <si>
    <t>trais no.</t>
  </si>
  <si>
    <t>note</t>
  </si>
  <si>
    <t>signal_condition</t>
  </si>
  <si>
    <t>gender</t>
  </si>
  <si>
    <t>age</t>
  </si>
  <si>
    <t>race</t>
  </si>
  <si>
    <t>handiness</t>
  </si>
  <si>
    <t>sleep condition</t>
  </si>
  <si>
    <t>Q11</t>
  </si>
  <si>
    <t>Q12</t>
  </si>
  <si>
    <t>Q13</t>
  </si>
  <si>
    <t>Q14</t>
  </si>
  <si>
    <t>ID</t>
  </si>
  <si>
    <t>ID_boy</t>
  </si>
  <si>
    <t>ID_girl</t>
  </si>
  <si>
    <t>within_classification</t>
  </si>
  <si>
    <t>stress</t>
  </si>
  <si>
    <t>stressGroup</t>
  </si>
  <si>
    <t>42set_ID</t>
  </si>
  <si>
    <t>between_classification_all</t>
  </si>
  <si>
    <t>between_stressGroup</t>
  </si>
  <si>
    <t>39set_ID</t>
  </si>
  <si>
    <t>between_classification</t>
  </si>
  <si>
    <t>33set_ID</t>
  </si>
  <si>
    <t>16 (M7)</t>
  </si>
  <si>
    <t>evening</t>
  </si>
  <si>
    <t>good</t>
  </si>
  <si>
    <t>M</t>
  </si>
  <si>
    <t>asian</t>
  </si>
  <si>
    <t>right</t>
  </si>
  <si>
    <t>No</t>
  </si>
  <si>
    <t>5_8</t>
  </si>
  <si>
    <t>15 (M8)</t>
  </si>
  <si>
    <t>afternoon</t>
  </si>
  <si>
    <t>A30 A31 A32</t>
  </si>
  <si>
    <t>Yes</t>
  </si>
  <si>
    <t>1_1</t>
  </si>
  <si>
    <t>27 (M10)</t>
  </si>
  <si>
    <t>epilepsy *</t>
  </si>
  <si>
    <t>hispanic</t>
  </si>
  <si>
    <t>3_1</t>
  </si>
  <si>
    <t>20 (M11)</t>
  </si>
  <si>
    <t>6_4</t>
  </si>
  <si>
    <t>32_16 (M12)</t>
  </si>
  <si>
    <t>bad signal (matlab)</t>
  </si>
  <si>
    <t>just finish exam</t>
  </si>
  <si>
    <t>3_8</t>
  </si>
  <si>
    <t>36_8 (M13)</t>
  </si>
  <si>
    <t>morning</t>
  </si>
  <si>
    <t>aisan</t>
  </si>
  <si>
    <t>3_2</t>
  </si>
  <si>
    <t>31 (M14)</t>
  </si>
  <si>
    <t>3_5</t>
  </si>
  <si>
    <t>34 (M15)</t>
  </si>
  <si>
    <t>2_3</t>
  </si>
  <si>
    <t>24 (M16)</t>
  </si>
  <si>
    <t>12 (M5)</t>
  </si>
  <si>
    <t>B26</t>
  </si>
  <si>
    <t>caucasion</t>
  </si>
  <si>
    <t>2_1</t>
  </si>
  <si>
    <t>7 (M2)</t>
  </si>
  <si>
    <t>39 trials</t>
  </si>
  <si>
    <t>very bad! trigger at each image trial, no cube</t>
  </si>
  <si>
    <t>NA</t>
  </si>
  <si>
    <t>1 &lt; 0.3</t>
  </si>
  <si>
    <t>more neutral</t>
  </si>
  <si>
    <t>4 = 0.7</t>
  </si>
  <si>
    <t>8 (M3)</t>
  </si>
  <si>
    <t>A32 B19</t>
  </si>
  <si>
    <t>sometimes</t>
  </si>
  <si>
    <t>2 = 0.3</t>
  </si>
  <si>
    <t>5 (M4)</t>
  </si>
  <si>
    <t>very bad</t>
  </si>
  <si>
    <t>Black/Caucasian</t>
  </si>
  <si>
    <t>NA(maybe-2)</t>
  </si>
  <si>
    <t>65_35</t>
  </si>
  <si>
    <t>6 (M1)</t>
  </si>
  <si>
    <t>B19</t>
  </si>
  <si>
    <t>1  &lt; 0.3</t>
  </si>
  <si>
    <t>equal</t>
  </si>
  <si>
    <t>3 = 0.5</t>
  </si>
  <si>
    <t>13 (M9)</t>
  </si>
  <si>
    <t>sleepy</t>
  </si>
  <si>
    <t>Black</t>
  </si>
  <si>
    <t>0 (sleepy)</t>
  </si>
  <si>
    <t>2_4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</si>
  <si>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</si>
  <si>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</si>
  <si>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</si>
  <si>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</si>
  <si>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</si>
  <si>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</si>
  <si>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</si>
  <si>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</si>
  <si>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</si>
  <si>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depression</t>
  </si>
  <si>
    <t>Caucasian</t>
  </si>
  <si>
    <t>42 (M19)</t>
  </si>
  <si>
    <t>1_2</t>
  </si>
  <si>
    <t>43 (F25)</t>
  </si>
  <si>
    <t>1_5</t>
  </si>
  <si>
    <t>44 (M20)</t>
  </si>
  <si>
    <t>A32</t>
  </si>
  <si>
    <t>left</t>
  </si>
  <si>
    <t>7_10</t>
  </si>
  <si>
    <t>45 (M21)</t>
  </si>
  <si>
    <t>17 (F8)</t>
  </si>
  <si>
    <t>18 (F9)</t>
  </si>
  <si>
    <t>bad signal (A30 A31 A32)</t>
  </si>
  <si>
    <t xml:space="preserve">Hipanic </t>
  </si>
  <si>
    <t>4_1</t>
  </si>
  <si>
    <t>22 (F10)</t>
  </si>
  <si>
    <t>bad signal (A26 A27 A28 A29 A30 A31 A32)</t>
  </si>
  <si>
    <t>Asian/Caucasian</t>
  </si>
  <si>
    <t>1_3</t>
  </si>
  <si>
    <t>19 (F11)</t>
  </si>
  <si>
    <t>A26 A27 A28 A29 A30 A31 A32</t>
  </si>
  <si>
    <t>2_8</t>
  </si>
  <si>
    <t>14 (F12)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</si>
  <si>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</si>
  <si>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</si>
  <si>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</si>
  <si>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</si>
  <si>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</si>
  <si>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</si>
  <si>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</si>
  <si>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</si>
  <si>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</si>
  <si>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B19, D27, A30</t>
  </si>
  <si>
    <t>black</t>
  </si>
  <si>
    <t>5 &gt; 0.7</t>
  </si>
  <si>
    <t>10 (F7)</t>
  </si>
  <si>
    <t>EEG data 标记有误?</t>
  </si>
  <si>
    <t>A31 A32</t>
  </si>
  <si>
    <t>more stressful month than usual</t>
  </si>
  <si>
    <t>23 (F16)</t>
  </si>
  <si>
    <t>37(10) (F20)</t>
  </si>
  <si>
    <t>4 (F4)</t>
  </si>
  <si>
    <t>2 (F2)</t>
  </si>
  <si>
    <t>test person</t>
  </si>
  <si>
    <t>3 (F3)</t>
  </si>
  <si>
    <t>4= 0.7</t>
  </si>
  <si>
    <t xml:space="preserve">High: 0.71 </t>
  </si>
  <si>
    <t xml:space="preserve">Medium: 0.69 </t>
  </si>
  <si>
    <t>Low: 0.72</t>
  </si>
  <si>
    <t>between_gender</t>
  </si>
  <si>
    <t>Alan between results</t>
  </si>
  <si>
    <t>Lishan between results</t>
  </si>
  <si>
    <t>correlation</t>
  </si>
  <si>
    <t>Alan within results</t>
  </si>
  <si>
    <t>Lishan within results</t>
  </si>
  <si>
    <t>between_Feature_asymmtry</t>
  </si>
  <si>
    <t>within_Feature_asymmtry</t>
  </si>
  <si>
    <t>stress correlation</t>
  </si>
  <si>
    <t>Medium: 0.71765873015873</t>
  </si>
  <si>
    <t>High:0.7162037037037038</t>
  </si>
  <si>
    <t>Low: 0.7634920634920633</t>
  </si>
  <si>
    <t>Low: 0.7503968253968255</t>
  </si>
  <si>
    <t>Medium: 0.6921296296296297</t>
  </si>
  <si>
    <t>High: 0.7207070707070706</t>
  </si>
  <si>
    <t>raw_between_stressGroup</t>
  </si>
  <si>
    <t>Raw_within</t>
  </si>
  <si>
    <t>Low:  0.775</t>
  </si>
  <si>
    <t>Medium: 0.7347222222222223</t>
  </si>
  <si>
    <t>High: 0.7365740740740742</t>
  </si>
  <si>
    <t>High: 0.7162037037037038</t>
  </si>
  <si>
    <t xml:space="preserve">raw_data has 23 girls and boys </t>
  </si>
  <si>
    <t>Low: 0.7543650793650791</t>
  </si>
  <si>
    <t>avg</t>
  </si>
  <si>
    <t>Raw_within_logistic</t>
  </si>
  <si>
    <t>within_classification_logistic</t>
  </si>
  <si>
    <t>between_stressGroup_netural_vs_negative</t>
  </si>
  <si>
    <t>Low: 0.5723443223443223</t>
  </si>
  <si>
    <t>Medium: 0.552240728021978</t>
  </si>
  <si>
    <t>High: 0.5468082264957265</t>
  </si>
  <si>
    <t>Within_netVSneg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</si>
</sst>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  <xf numFmtId="0" fontId="0" fillId="0" borderId="0" xfId="0" applyAlignment="1">
      <alignment horizontal="left"/>
    </xf>
    <xf numFmtId="0" fontId="12" fillId="0" borderId="0" xfId="0" applyFont="1" applyFill="1" applyBorder="1" applyAlignment="1">
      <alignment wrapText="1"/>
    </xf>
    <xf numFmtId="0" fontId="8" fillId="0" borderId="0" xfId="0" applyFont="1"/>
    <xf numFmtId="0" fontId="0" fillId="14" borderId="0" xfId="0" applyFill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between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'Lishan and Alan results compari'!$C$2:$C$43</c:f>
              <c:numCache>
                <c:formatCode>General</c:formatCode>
                <c:ptCount val="42"/>
                <c:pt idx="0">
                  <c:v>0.91666666666666596</c:v>
                </c:pt>
                <c:pt idx="1">
                  <c:v>0.83333333333333304</c:v>
                </c:pt>
                <c:pt idx="2">
                  <c:v>0.77777777777777701</c:v>
                </c:pt>
                <c:pt idx="3">
                  <c:v>0.66666666666666596</c:v>
                </c:pt>
                <c:pt idx="4">
                  <c:v>0.88888888888888795</c:v>
                </c:pt>
                <c:pt idx="5">
                  <c:v>0.88888888888888795</c:v>
                </c:pt>
                <c:pt idx="6">
                  <c:v>0.86111111111111105</c:v>
                </c:pt>
                <c:pt idx="7">
                  <c:v>0.63888888888888795</c:v>
                </c:pt>
                <c:pt idx="8">
                  <c:v>0.61111111111111105</c:v>
                </c:pt>
                <c:pt idx="9">
                  <c:v>0.72222222222222199</c:v>
                </c:pt>
                <c:pt idx="10">
                  <c:v>0.66666666666666596</c:v>
                </c:pt>
                <c:pt idx="11">
                  <c:v>0.46666666666666601</c:v>
                </c:pt>
                <c:pt idx="12">
                  <c:v>0.91666666666666596</c:v>
                </c:pt>
                <c:pt idx="13">
                  <c:v>0.76666666666666605</c:v>
                </c:pt>
                <c:pt idx="14">
                  <c:v>0.52777777777777701</c:v>
                </c:pt>
                <c:pt idx="15">
                  <c:v>0.69444444444444398</c:v>
                </c:pt>
                <c:pt idx="16">
                  <c:v>0.80555555555555503</c:v>
                </c:pt>
                <c:pt idx="17">
                  <c:v>0.69444444444444398</c:v>
                </c:pt>
                <c:pt idx="18">
                  <c:v>0.75</c:v>
                </c:pt>
                <c:pt idx="19">
                  <c:v>0.61111111111111105</c:v>
                </c:pt>
                <c:pt idx="20">
                  <c:v>0.72222222222222199</c:v>
                </c:pt>
                <c:pt idx="21">
                  <c:v>0.61111111111111105</c:v>
                </c:pt>
                <c:pt idx="22">
                  <c:v>0.55555555555555503</c:v>
                </c:pt>
                <c:pt idx="23">
                  <c:v>0.77777777777777701</c:v>
                </c:pt>
                <c:pt idx="24">
                  <c:v>0.80555555555555503</c:v>
                </c:pt>
                <c:pt idx="25">
                  <c:v>0.69444444444444398</c:v>
                </c:pt>
                <c:pt idx="26">
                  <c:v>0.83333333333333304</c:v>
                </c:pt>
                <c:pt idx="27">
                  <c:v>0.47222222222222199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0.86111111111111105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0.55555555555555503</c:v>
                </c:pt>
                <c:pt idx="35">
                  <c:v>0.83333333333333304</c:v>
                </c:pt>
                <c:pt idx="36">
                  <c:v>0.75</c:v>
                </c:pt>
                <c:pt idx="37">
                  <c:v>0.80555555555555503</c:v>
                </c:pt>
                <c:pt idx="38">
                  <c:v>0.80555555555555503</c:v>
                </c:pt>
                <c:pt idx="39">
                  <c:v>0.76666666666666605</c:v>
                </c:pt>
              </c:numCache>
            </c:numRef>
          </c:xVal>
          <c:yVal>
            <c:numRef>
              <c:f>'Lishan and Alan results compari'!$D$2:$D$43</c:f>
              <c:numCache>
                <c:formatCode>General</c:formatCode>
                <c:ptCount val="42"/>
                <c:pt idx="0">
                  <c:v>0.86111111111111105</c:v>
                </c:pt>
                <c:pt idx="1">
                  <c:v>0.86111111111111105</c:v>
                </c:pt>
                <c:pt idx="2">
                  <c:v>0.63888888888888795</c:v>
                </c:pt>
                <c:pt idx="3">
                  <c:v>0.66666666666666596</c:v>
                </c:pt>
                <c:pt idx="4">
                  <c:v>0.88888888888888795</c:v>
                </c:pt>
                <c:pt idx="5">
                  <c:v>0.80555555555555503</c:v>
                </c:pt>
                <c:pt idx="6">
                  <c:v>0.86111111111111105</c:v>
                </c:pt>
                <c:pt idx="7">
                  <c:v>0.63888888888888795</c:v>
                </c:pt>
                <c:pt idx="8">
                  <c:v>0.66666666666666596</c:v>
                </c:pt>
                <c:pt idx="9">
                  <c:v>0.69444444444444398</c:v>
                </c:pt>
                <c:pt idx="10">
                  <c:v>0.73333333333333295</c:v>
                </c:pt>
                <c:pt idx="11">
                  <c:v>0.53333333333333299</c:v>
                </c:pt>
                <c:pt idx="12">
                  <c:v>0.88888888888888795</c:v>
                </c:pt>
                <c:pt idx="13">
                  <c:v>0.73333333333333295</c:v>
                </c:pt>
                <c:pt idx="14">
                  <c:v>0.5</c:v>
                </c:pt>
                <c:pt idx="15">
                  <c:v>0.69444444444444398</c:v>
                </c:pt>
                <c:pt idx="16">
                  <c:v>0.80555555555555503</c:v>
                </c:pt>
                <c:pt idx="17">
                  <c:v>0.63888888888888795</c:v>
                </c:pt>
                <c:pt idx="18">
                  <c:v>0.79166666666666596</c:v>
                </c:pt>
                <c:pt idx="19">
                  <c:v>0.61111111111111105</c:v>
                </c:pt>
                <c:pt idx="20">
                  <c:v>0.75</c:v>
                </c:pt>
                <c:pt idx="21">
                  <c:v>0.63888888888888795</c:v>
                </c:pt>
                <c:pt idx="22">
                  <c:v>0.69444444444444398</c:v>
                </c:pt>
                <c:pt idx="23">
                  <c:v>0.75</c:v>
                </c:pt>
                <c:pt idx="24">
                  <c:v>0.88888888888888795</c:v>
                </c:pt>
                <c:pt idx="25">
                  <c:v>0.80555555555555503</c:v>
                </c:pt>
                <c:pt idx="26">
                  <c:v>0.80555555555555503</c:v>
                </c:pt>
                <c:pt idx="27">
                  <c:v>0.52777777777777701</c:v>
                </c:pt>
                <c:pt idx="28">
                  <c:v>0.72222222222222199</c:v>
                </c:pt>
                <c:pt idx="29">
                  <c:v>0.66666666666666596</c:v>
                </c:pt>
                <c:pt idx="30">
                  <c:v>0.88888888888888795</c:v>
                </c:pt>
                <c:pt idx="31">
                  <c:v>0.88888888888888795</c:v>
                </c:pt>
                <c:pt idx="32">
                  <c:v>0.66666666666666596</c:v>
                </c:pt>
                <c:pt idx="33">
                  <c:v>0.72222222222222199</c:v>
                </c:pt>
                <c:pt idx="34">
                  <c:v>0.61111111111111105</c:v>
                </c:pt>
                <c:pt idx="35">
                  <c:v>0.86111111111111105</c:v>
                </c:pt>
                <c:pt idx="36">
                  <c:v>0.69444444444444398</c:v>
                </c:pt>
                <c:pt idx="37">
                  <c:v>0.72222222222222199</c:v>
                </c:pt>
                <c:pt idx="38">
                  <c:v>0.77777777777777701</c:v>
                </c:pt>
                <c:pt idx="39">
                  <c:v>0.73333333333333295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272-BD07-462F3A709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23280"/>
        <c:axId val="683522320"/>
      </c:scatterChart>
      <c:valAx>
        <c:axId val="6835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22320"/>
        <c:crosses val="autoZero"/>
        <c:crossBetween val="midCat"/>
      </c:valAx>
      <c:valAx>
        <c:axId val="6835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'Lishan and Alan results compari'!$G$2:$G$43</c:f>
              <c:numCache>
                <c:formatCode>General</c:formatCode>
                <c:ptCount val="42"/>
                <c:pt idx="0">
                  <c:v>0.86111111111111105</c:v>
                </c:pt>
                <c:pt idx="1">
                  <c:v>0.83333333333333304</c:v>
                </c:pt>
                <c:pt idx="2">
                  <c:v>0.77777777777777701</c:v>
                </c:pt>
                <c:pt idx="3">
                  <c:v>0.66666666666666596</c:v>
                </c:pt>
                <c:pt idx="4">
                  <c:v>0.86111111111111105</c:v>
                </c:pt>
                <c:pt idx="5">
                  <c:v>0.75</c:v>
                </c:pt>
                <c:pt idx="6">
                  <c:v>0.88888888888888795</c:v>
                </c:pt>
                <c:pt idx="7">
                  <c:v>0.61111111111111105</c:v>
                </c:pt>
                <c:pt idx="8">
                  <c:v>0.75</c:v>
                </c:pt>
                <c:pt idx="9">
                  <c:v>0.83333333333333304</c:v>
                </c:pt>
                <c:pt idx="10">
                  <c:v>0.86666666666666603</c:v>
                </c:pt>
                <c:pt idx="11">
                  <c:v>0.76666666666666605</c:v>
                </c:pt>
                <c:pt idx="12">
                  <c:v>0.77777777777777701</c:v>
                </c:pt>
                <c:pt idx="13">
                  <c:v>0.7</c:v>
                </c:pt>
                <c:pt idx="14">
                  <c:v>0.55555555555555503</c:v>
                </c:pt>
                <c:pt idx="15">
                  <c:v>0.69444444444444398</c:v>
                </c:pt>
                <c:pt idx="16">
                  <c:v>0.66666666666666596</c:v>
                </c:pt>
                <c:pt idx="17">
                  <c:v>0.55555555555555503</c:v>
                </c:pt>
                <c:pt idx="18">
                  <c:v>0.70833333333333304</c:v>
                </c:pt>
                <c:pt idx="19">
                  <c:v>0.55555555555555503</c:v>
                </c:pt>
                <c:pt idx="20">
                  <c:v>0.69444444444444398</c:v>
                </c:pt>
                <c:pt idx="21">
                  <c:v>0.5</c:v>
                </c:pt>
                <c:pt idx="22">
                  <c:v>0.69444444444444398</c:v>
                </c:pt>
                <c:pt idx="23">
                  <c:v>0.80555555555555503</c:v>
                </c:pt>
                <c:pt idx="24">
                  <c:v>0.86111111111111105</c:v>
                </c:pt>
                <c:pt idx="25">
                  <c:v>0.69444444444444398</c:v>
                </c:pt>
                <c:pt idx="26">
                  <c:v>0.80555555555555503</c:v>
                </c:pt>
                <c:pt idx="27">
                  <c:v>0.63888888888888795</c:v>
                </c:pt>
                <c:pt idx="28">
                  <c:v>0.75</c:v>
                </c:pt>
                <c:pt idx="29">
                  <c:v>0.72222222222222199</c:v>
                </c:pt>
                <c:pt idx="30">
                  <c:v>0.94444444444444398</c:v>
                </c:pt>
                <c:pt idx="31">
                  <c:v>0.88888888888888795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0.75</c:v>
                </c:pt>
                <c:pt idx="35">
                  <c:v>0.83333333333333304</c:v>
                </c:pt>
                <c:pt idx="36">
                  <c:v>0.72222222222222199</c:v>
                </c:pt>
                <c:pt idx="37">
                  <c:v>0.66666666666666596</c:v>
                </c:pt>
                <c:pt idx="38">
                  <c:v>0.72222222222222199</c:v>
                </c:pt>
                <c:pt idx="39">
                  <c:v>0.93333333333333302</c:v>
                </c:pt>
                <c:pt idx="40">
                  <c:v>0.66666666666666596</c:v>
                </c:pt>
                <c:pt idx="41">
                  <c:v>0.6</c:v>
                </c:pt>
              </c:numCache>
            </c:numRef>
          </c:xVal>
          <c:yVal>
            <c:numRef>
              <c:f>'Lishan and Alan results compari'!$H$2:$H$43</c:f>
              <c:numCache>
                <c:formatCode>General</c:formatCode>
                <c:ptCount val="42"/>
                <c:pt idx="0">
                  <c:v>0.81</c:v>
                </c:pt>
                <c:pt idx="1">
                  <c:v>0.89</c:v>
                </c:pt>
                <c:pt idx="2">
                  <c:v>0.64</c:v>
                </c:pt>
                <c:pt idx="3">
                  <c:v>0.75</c:v>
                </c:pt>
                <c:pt idx="4">
                  <c:v>0.56000000000000005</c:v>
                </c:pt>
                <c:pt idx="5">
                  <c:v>0.72</c:v>
                </c:pt>
                <c:pt idx="6">
                  <c:v>0.75</c:v>
                </c:pt>
                <c:pt idx="7">
                  <c:v>0.94</c:v>
                </c:pt>
                <c:pt idx="8">
                  <c:v>0.89</c:v>
                </c:pt>
                <c:pt idx="9">
                  <c:v>0.69</c:v>
                </c:pt>
                <c:pt idx="10">
                  <c:v>0.75</c:v>
                </c:pt>
                <c:pt idx="11">
                  <c:v>0.78</c:v>
                </c:pt>
                <c:pt idx="12">
                  <c:v>0.81</c:v>
                </c:pt>
                <c:pt idx="13">
                  <c:v>0.75</c:v>
                </c:pt>
                <c:pt idx="14">
                  <c:v>0.67</c:v>
                </c:pt>
                <c:pt idx="15">
                  <c:v>0.75</c:v>
                </c:pt>
                <c:pt idx="16">
                  <c:v>0.9</c:v>
                </c:pt>
                <c:pt idx="17">
                  <c:v>0.67</c:v>
                </c:pt>
                <c:pt idx="18">
                  <c:v>0.63</c:v>
                </c:pt>
                <c:pt idx="19">
                  <c:v>0.89</c:v>
                </c:pt>
                <c:pt idx="20">
                  <c:v>0.83</c:v>
                </c:pt>
                <c:pt idx="21">
                  <c:v>0.72</c:v>
                </c:pt>
                <c:pt idx="22">
                  <c:v>0.69</c:v>
                </c:pt>
                <c:pt idx="23">
                  <c:v>0.86</c:v>
                </c:pt>
                <c:pt idx="24">
                  <c:v>0.75</c:v>
                </c:pt>
                <c:pt idx="25">
                  <c:v>0.81</c:v>
                </c:pt>
                <c:pt idx="26">
                  <c:v>0.53</c:v>
                </c:pt>
                <c:pt idx="27">
                  <c:v>0.75</c:v>
                </c:pt>
                <c:pt idx="28">
                  <c:v>0.83</c:v>
                </c:pt>
                <c:pt idx="29">
                  <c:v>0.87</c:v>
                </c:pt>
                <c:pt idx="30">
                  <c:v>0.7</c:v>
                </c:pt>
                <c:pt idx="31">
                  <c:v>0.78</c:v>
                </c:pt>
                <c:pt idx="32">
                  <c:v>0.73</c:v>
                </c:pt>
                <c:pt idx="33">
                  <c:v>0.42</c:v>
                </c:pt>
                <c:pt idx="34">
                  <c:v>0.69</c:v>
                </c:pt>
                <c:pt idx="35">
                  <c:v>0.67</c:v>
                </c:pt>
                <c:pt idx="36">
                  <c:v>0.5</c:v>
                </c:pt>
                <c:pt idx="37">
                  <c:v>0.79</c:v>
                </c:pt>
                <c:pt idx="38">
                  <c:v>0.44</c:v>
                </c:pt>
                <c:pt idx="39">
                  <c:v>0.72</c:v>
                </c:pt>
                <c:pt idx="40">
                  <c:v>0.42</c:v>
                </c:pt>
                <c:pt idx="4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A-4388-896B-EA234CE9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16240"/>
        <c:axId val="683516880"/>
      </c:scatterChart>
      <c:valAx>
        <c:axId val="6835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6880"/>
        <c:crosses val="autoZero"/>
        <c:crossBetween val="midCat"/>
      </c:valAx>
      <c:valAx>
        <c:axId val="683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534669</xdr:colOff>
      <xdr:row>50</xdr:row>
      <xdr:rowOff>37161</xdr:rowOff>
    </xdr:from>
    <xdr:to>
      <xdr:col>6</xdr:col>
      <xdr:colOff>305186</xdr:colOff>
      <xdr:row>63</xdr:row>
      <xdr:rowOff>177081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262E1-1823-4475-80AA-8C32F2F5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274706</xdr:colOff>
      <xdr:row>15</xdr:row>
      <xdr:rowOff>174487</xdr:rowOff>
    </xdr:from>
    <xdr:to>
      <xdr:col>15</xdr:col>
      <xdr:colOff>208445</xdr:colOff>
      <xdr:row>30</xdr:row>
      <xdr:rowOff>18774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B02AB-F1BF-4ABC-8901-6AF6BEDFA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I63"/>
  <sheetViews>
    <sheetView tabSelected="1" topLeftCell="C1" zoomScale="82" zoomScaleNormal="82" workbookViewId="0">
      <selection activeCell="T42" sqref="T42"/>
    </sheetView>
  </sheetViews>
  <sheetFormatPr baseColWidth="10" defaultColWidth="11.1640625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1640625" customWidth="1"/>
    <col min="7" max="7" width="5.1640625" customWidth="1"/>
    <col min="8" max="8" width="12.6640625" customWidth="1"/>
    <col min="9" max="9" width="10.5" customWidth="1"/>
    <col min="10" max="10" width="7.6640625" customWidth="1"/>
    <col min="11" max="11" width="11.5" customWidth="1"/>
    <col min="12" max="12" width="8.6640625" customWidth="1"/>
    <col min="13" max="13" width="12.1640625" customWidth="1"/>
    <col min="14" max="14" width="6.6640625" customWidth="1"/>
    <col min="16" max="16" width="8.1640625" customWidth="1"/>
    <col min="17" max="17" width="8" customWidth="1"/>
    <col min="18" max="18" width="27.5" bestFit="1" customWidth="1"/>
    <col min="19" max="20" width="22.33203125" bestFit="1" customWidth="1"/>
    <col min="21" max="21" width="30.83203125" bestFit="1" customWidth="1"/>
    <col min="22" max="22" width="30.83203125" customWidth="1"/>
    <col min="24" max="25" width="21.6640625" customWidth="1"/>
    <col min="26" max="26" width="29.6640625" customWidth="1"/>
    <col min="27" max="27" width="23.6640625" bestFit="1" customWidth="1"/>
    <col min="28" max="28" width="27.83203125" bestFit="1" customWidth="1"/>
    <col min="29" max="29" width="37.5" bestFit="1" customWidth="1"/>
    <col min="30" max="30" width="27.83203125" bestFit="1" customWidth="1"/>
    <col min="31" max="31" width="20.6640625" customWidth="1"/>
    <col min="32" max="32" width="29.6640625" customWidth="1"/>
  </cols>
  <sheetData>
    <row r="1" spans="1:35" s="2" customFormat="1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3" t="s">
        <v>14</v>
      </c>
      <c r="P1" s="33" t="s">
        <v>15</v>
      </c>
      <c r="Q1" s="33" t="s">
        <v>16</v>
      </c>
      <c r="R1" s="37" t="s">
        <v>163</v>
      </c>
      <c r="S1" t="s">
        <v>171</v>
      </c>
      <c r="T1" s="15" t="s">
        <v>17</v>
      </c>
      <c r="U1" s="15" t="s">
        <v>172</v>
      </c>
      <c r="V1" s="15" t="s">
        <v>177</v>
      </c>
      <c r="W1" s="19" t="s">
        <v>18</v>
      </c>
      <c r="X1" s="19" t="s">
        <v>19</v>
      </c>
      <c r="Y1" s="16" t="s">
        <v>20</v>
      </c>
      <c r="Z1" s="16" t="s">
        <v>21</v>
      </c>
      <c r="AA1" s="36" t="s">
        <v>162</v>
      </c>
      <c r="AB1" s="16" t="s">
        <v>22</v>
      </c>
      <c r="AC1" s="38" t="s">
        <v>173</v>
      </c>
      <c r="AD1" s="17" t="s">
        <v>23</v>
      </c>
      <c r="AE1" s="17" t="s">
        <v>24</v>
      </c>
      <c r="AF1" s="17" t="s">
        <v>22</v>
      </c>
      <c r="AG1" s="18" t="s">
        <v>25</v>
      </c>
      <c r="AH1" s="18" t="s">
        <v>24</v>
      </c>
      <c r="AI1" s="18" t="s">
        <v>22</v>
      </c>
    </row>
    <row r="2" spans="1:35">
      <c r="A2" s="28" t="s">
        <v>26</v>
      </c>
      <c r="B2" t="s">
        <v>27</v>
      </c>
      <c r="E2" t="s">
        <v>28</v>
      </c>
      <c r="F2" t="s">
        <v>29</v>
      </c>
      <c r="G2">
        <v>27</v>
      </c>
      <c r="H2" t="s">
        <v>30</v>
      </c>
      <c r="I2" t="s">
        <v>31</v>
      </c>
      <c r="J2">
        <v>1</v>
      </c>
      <c r="K2" s="3" t="s">
        <v>32</v>
      </c>
      <c r="L2" s="3">
        <v>0</v>
      </c>
      <c r="M2" s="4" t="s">
        <v>33</v>
      </c>
      <c r="N2" s="3">
        <v>3</v>
      </c>
      <c r="O2" s="14">
        <v>1</v>
      </c>
      <c r="P2" s="14">
        <v>1</v>
      </c>
      <c r="Q2" s="14"/>
      <c r="R2">
        <v>0.94444444444444398</v>
      </c>
      <c r="S2">
        <v>0.88888888888888795</v>
      </c>
      <c r="T2">
        <v>0.91666666666666596</v>
      </c>
      <c r="U2">
        <v>0.91666666666666596</v>
      </c>
      <c r="V2">
        <v>0.71875</v>
      </c>
      <c r="W2">
        <v>22</v>
      </c>
      <c r="X2" t="str">
        <f>IF(W2&lt;=12,"L",IF(W2&gt;18,"H", "M"))</f>
        <v>H</v>
      </c>
      <c r="Y2" s="30">
        <v>1</v>
      </c>
      <c r="Z2">
        <v>0.88888888888888795</v>
      </c>
      <c r="AA2">
        <v>0.97222222222222199</v>
      </c>
      <c r="AB2">
        <v>0.86111111111111105</v>
      </c>
      <c r="AC2">
        <v>0.64583333333333304</v>
      </c>
      <c r="AD2" s="29">
        <v>1</v>
      </c>
      <c r="AE2">
        <v>0.81</v>
      </c>
      <c r="AF2">
        <v>0.88888888888888795</v>
      </c>
      <c r="AG2" s="31">
        <v>1</v>
      </c>
      <c r="AH2">
        <v>0.88900000000000001</v>
      </c>
      <c r="AI2">
        <v>0.86</v>
      </c>
    </row>
    <row r="3" spans="1:35">
      <c r="A3" s="28" t="s">
        <v>34</v>
      </c>
      <c r="B3" t="s">
        <v>35</v>
      </c>
      <c r="E3" s="8" t="s">
        <v>36</v>
      </c>
      <c r="F3" t="s">
        <v>29</v>
      </c>
      <c r="G3">
        <v>31</v>
      </c>
      <c r="H3" t="s">
        <v>30</v>
      </c>
      <c r="I3" t="s">
        <v>31</v>
      </c>
      <c r="J3">
        <v>2</v>
      </c>
      <c r="K3" s="3" t="s">
        <v>37</v>
      </c>
      <c r="L3" s="3">
        <v>3</v>
      </c>
      <c r="M3" s="4" t="s">
        <v>38</v>
      </c>
      <c r="N3" s="3">
        <v>3</v>
      </c>
      <c r="O3" s="14">
        <v>2</v>
      </c>
      <c r="P3" s="14">
        <v>2</v>
      </c>
      <c r="Q3" s="14"/>
      <c r="R3">
        <v>0.83333333333333304</v>
      </c>
      <c r="S3">
        <v>0.80555555555555503</v>
      </c>
      <c r="T3">
        <v>0.83333333333333304</v>
      </c>
      <c r="U3">
        <v>0.88888888888888795</v>
      </c>
      <c r="V3">
        <v>0.67708333333333304</v>
      </c>
      <c r="W3" s="3">
        <v>10</v>
      </c>
      <c r="X3" t="str">
        <f t="shared" ref="X3:X41" si="0">IF(W3&lt;=12,"L",IF(W3&gt;18,"H", "M"))</f>
        <v>L</v>
      </c>
      <c r="Y3" s="30">
        <v>2</v>
      </c>
      <c r="Z3">
        <v>0.77777777777777701</v>
      </c>
      <c r="AA3">
        <v>0.88888888888888795</v>
      </c>
      <c r="AB3">
        <v>0.86111111111111105</v>
      </c>
      <c r="AC3">
        <v>0.63020833333333304</v>
      </c>
      <c r="AD3" s="29">
        <v>2</v>
      </c>
      <c r="AE3">
        <v>0.86</v>
      </c>
      <c r="AF3">
        <v>0.83333333333333304</v>
      </c>
      <c r="AG3" s="31">
        <v>2</v>
      </c>
      <c r="AH3">
        <v>0.86099999999999999</v>
      </c>
      <c r="AI3">
        <v>0.75</v>
      </c>
    </row>
    <row r="4" spans="1:35">
      <c r="A4" s="28" t="s">
        <v>39</v>
      </c>
      <c r="B4" t="s">
        <v>35</v>
      </c>
      <c r="D4" s="6" t="s">
        <v>40</v>
      </c>
      <c r="E4" s="5" t="s">
        <v>28</v>
      </c>
      <c r="F4" t="s">
        <v>29</v>
      </c>
      <c r="G4">
        <v>19</v>
      </c>
      <c r="H4" t="s">
        <v>41</v>
      </c>
      <c r="I4" t="s">
        <v>31</v>
      </c>
      <c r="J4">
        <v>-1</v>
      </c>
      <c r="K4" s="7" t="s">
        <v>32</v>
      </c>
      <c r="L4" s="7">
        <v>1</v>
      </c>
      <c r="M4" s="21" t="s">
        <v>42</v>
      </c>
      <c r="N4" s="7">
        <v>1</v>
      </c>
      <c r="O4" s="14">
        <v>3</v>
      </c>
      <c r="P4" s="14">
        <v>3</v>
      </c>
      <c r="Q4" s="14"/>
      <c r="R4">
        <v>0.75</v>
      </c>
      <c r="S4">
        <v>0.63888888888888795</v>
      </c>
      <c r="T4">
        <v>0.69444444444444398</v>
      </c>
      <c r="U4">
        <v>0.83333333333333304</v>
      </c>
      <c r="V4">
        <v>0.69270833333333304</v>
      </c>
      <c r="W4" s="7">
        <v>19</v>
      </c>
      <c r="X4" t="str">
        <f t="shared" si="0"/>
        <v>H</v>
      </c>
      <c r="Y4" s="30">
        <v>3</v>
      </c>
      <c r="Z4">
        <v>0.80555555555555503</v>
      </c>
      <c r="AA4">
        <v>0.75</v>
      </c>
      <c r="AB4">
        <v>0.63888888888888795</v>
      </c>
      <c r="AC4">
        <v>0.4375</v>
      </c>
      <c r="AD4" s="29">
        <v>3</v>
      </c>
      <c r="AE4">
        <v>0.72</v>
      </c>
      <c r="AF4">
        <v>0.72222222222222199</v>
      </c>
      <c r="AG4" s="31">
        <v>3</v>
      </c>
      <c r="AH4">
        <v>0.75</v>
      </c>
      <c r="AI4">
        <v>0.69</v>
      </c>
    </row>
    <row r="5" spans="1:35">
      <c r="A5" s="28" t="s">
        <v>43</v>
      </c>
      <c r="B5" t="s">
        <v>35</v>
      </c>
      <c r="E5" t="s">
        <v>28</v>
      </c>
      <c r="F5" t="s">
        <v>29</v>
      </c>
      <c r="G5">
        <v>29</v>
      </c>
      <c r="H5" t="s">
        <v>30</v>
      </c>
      <c r="I5" t="s">
        <v>31</v>
      </c>
      <c r="J5">
        <v>-1</v>
      </c>
      <c r="K5" s="3" t="s">
        <v>32</v>
      </c>
      <c r="L5" s="3">
        <v>2</v>
      </c>
      <c r="M5" s="22" t="s">
        <v>44</v>
      </c>
      <c r="N5" s="3">
        <v>3</v>
      </c>
      <c r="O5" s="14">
        <v>4</v>
      </c>
      <c r="P5" s="14">
        <v>4</v>
      </c>
      <c r="Q5" s="14"/>
      <c r="R5">
        <v>0.72222222222222199</v>
      </c>
      <c r="S5">
        <v>0.69444444444444398</v>
      </c>
      <c r="T5">
        <v>0.69444444444444398</v>
      </c>
      <c r="U5">
        <v>0.63888888888888795</v>
      </c>
      <c r="V5">
        <v>0.5625</v>
      </c>
      <c r="W5" s="3">
        <v>17</v>
      </c>
      <c r="X5" t="str">
        <f t="shared" si="0"/>
        <v>M</v>
      </c>
      <c r="Y5" s="30">
        <v>4</v>
      </c>
      <c r="Z5">
        <v>0.66666666666666596</v>
      </c>
      <c r="AA5">
        <v>0.72222222222222199</v>
      </c>
      <c r="AB5">
        <v>0.66666666666666596</v>
      </c>
      <c r="AC5">
        <v>0.515625</v>
      </c>
      <c r="AD5" s="29">
        <v>4</v>
      </c>
      <c r="AE5">
        <v>0.86</v>
      </c>
      <c r="AF5">
        <v>0.61111111111111105</v>
      </c>
      <c r="AG5" s="31">
        <v>4</v>
      </c>
      <c r="AH5">
        <v>0.63900000000000001</v>
      </c>
      <c r="AI5">
        <v>0.61</v>
      </c>
    </row>
    <row r="6" spans="1:35">
      <c r="A6" s="28" t="s">
        <v>45</v>
      </c>
      <c r="D6" s="6" t="s">
        <v>40</v>
      </c>
      <c r="E6" s="10" t="s">
        <v>46</v>
      </c>
      <c r="F6" t="s">
        <v>29</v>
      </c>
      <c r="G6">
        <v>27</v>
      </c>
      <c r="H6" t="s">
        <v>30</v>
      </c>
      <c r="I6" t="s">
        <v>31</v>
      </c>
      <c r="J6" t="s">
        <v>47</v>
      </c>
      <c r="K6" s="3" t="s">
        <v>32</v>
      </c>
      <c r="L6" s="3">
        <v>1</v>
      </c>
      <c r="M6" s="4" t="s">
        <v>48</v>
      </c>
      <c r="N6" s="3">
        <v>3</v>
      </c>
      <c r="O6" s="14">
        <v>5</v>
      </c>
      <c r="P6" s="14">
        <v>5</v>
      </c>
      <c r="Q6" s="14"/>
      <c r="R6">
        <v>0.88888888888888795</v>
      </c>
      <c r="S6">
        <v>0.91666666666666596</v>
      </c>
      <c r="T6">
        <v>0.86111111111111105</v>
      </c>
      <c r="U6">
        <v>0.86111111111111105</v>
      </c>
      <c r="V6">
        <v>0.64583333333333304</v>
      </c>
      <c r="W6">
        <v>23</v>
      </c>
      <c r="X6" t="str">
        <f t="shared" si="0"/>
        <v>H</v>
      </c>
      <c r="Y6" s="30">
        <v>5</v>
      </c>
      <c r="Z6">
        <v>0.88888888888888795</v>
      </c>
      <c r="AA6">
        <v>0.94444444444444398</v>
      </c>
      <c r="AB6">
        <v>0.88888888888888795</v>
      </c>
      <c r="AC6">
        <v>0.59895833333333304</v>
      </c>
      <c r="AD6" s="29">
        <v>5</v>
      </c>
      <c r="AE6">
        <v>0.67</v>
      </c>
      <c r="AF6">
        <v>0.86111111111111105</v>
      </c>
      <c r="AG6" s="31">
        <v>5</v>
      </c>
      <c r="AH6">
        <v>0.88900000000000001</v>
      </c>
      <c r="AI6">
        <v>0.81</v>
      </c>
    </row>
    <row r="7" spans="1:35">
      <c r="A7" s="28" t="s">
        <v>49</v>
      </c>
      <c r="B7" t="s">
        <v>50</v>
      </c>
      <c r="E7" t="s">
        <v>28</v>
      </c>
      <c r="F7" t="s">
        <v>29</v>
      </c>
      <c r="G7">
        <v>23</v>
      </c>
      <c r="H7" t="s">
        <v>51</v>
      </c>
      <c r="I7" t="s">
        <v>31</v>
      </c>
      <c r="J7">
        <v>1</v>
      </c>
      <c r="K7" s="7" t="s">
        <v>32</v>
      </c>
      <c r="L7" s="7">
        <v>2</v>
      </c>
      <c r="M7" s="21" t="s">
        <v>52</v>
      </c>
      <c r="N7" s="7">
        <v>3</v>
      </c>
      <c r="O7" s="14">
        <v>6</v>
      </c>
      <c r="P7" s="14">
        <v>6</v>
      </c>
      <c r="Q7" s="14"/>
      <c r="R7">
        <v>0.72222222222222199</v>
      </c>
      <c r="S7">
        <v>0.83333333333333304</v>
      </c>
      <c r="T7">
        <v>0.77777777777777701</v>
      </c>
      <c r="U7">
        <v>0.77777777777777701</v>
      </c>
      <c r="V7">
        <v>0.671875</v>
      </c>
      <c r="W7" s="7">
        <v>14</v>
      </c>
      <c r="X7" t="str">
        <f t="shared" si="0"/>
        <v>M</v>
      </c>
      <c r="Y7" s="30">
        <v>6</v>
      </c>
      <c r="Z7">
        <v>0.86111111111111105</v>
      </c>
      <c r="AA7">
        <v>0.86111111111111105</v>
      </c>
      <c r="AB7">
        <v>0.80555555555555503</v>
      </c>
      <c r="AC7">
        <v>0.50520833333333304</v>
      </c>
      <c r="AD7" s="29">
        <v>6</v>
      </c>
      <c r="AE7">
        <v>0.67</v>
      </c>
      <c r="AF7">
        <v>0.83333333333333304</v>
      </c>
      <c r="AG7" s="31">
        <v>6</v>
      </c>
      <c r="AH7">
        <v>0.86099999999999999</v>
      </c>
      <c r="AI7">
        <v>0.83</v>
      </c>
    </row>
    <row r="8" spans="1:35">
      <c r="A8" s="28" t="s">
        <v>53</v>
      </c>
      <c r="B8" t="s">
        <v>35</v>
      </c>
      <c r="E8" t="s">
        <v>28</v>
      </c>
      <c r="F8" t="s">
        <v>29</v>
      </c>
      <c r="G8">
        <v>29</v>
      </c>
      <c r="H8" t="s">
        <v>30</v>
      </c>
      <c r="I8" t="s">
        <v>31</v>
      </c>
      <c r="J8">
        <v>0</v>
      </c>
      <c r="K8" s="3" t="s">
        <v>32</v>
      </c>
      <c r="L8" s="3">
        <v>1</v>
      </c>
      <c r="M8" s="22" t="s">
        <v>54</v>
      </c>
      <c r="N8" s="3">
        <v>3</v>
      </c>
      <c r="O8" s="14">
        <v>7</v>
      </c>
      <c r="P8" s="14">
        <v>7</v>
      </c>
      <c r="Q8" s="14"/>
      <c r="R8">
        <v>0.86111111111111105</v>
      </c>
      <c r="S8">
        <v>0.91666666666666596</v>
      </c>
      <c r="T8">
        <v>0.86111111111111105</v>
      </c>
      <c r="U8">
        <v>0.80555555555555503</v>
      </c>
      <c r="V8">
        <v>0.6875</v>
      </c>
      <c r="W8" s="3">
        <v>9</v>
      </c>
      <c r="X8" t="str">
        <f t="shared" si="0"/>
        <v>L</v>
      </c>
      <c r="Y8" s="30">
        <v>7</v>
      </c>
      <c r="Z8">
        <v>0.86111111111111105</v>
      </c>
      <c r="AA8">
        <v>0.91666666666666596</v>
      </c>
      <c r="AB8">
        <v>0.86111111111111105</v>
      </c>
      <c r="AC8">
        <v>0.57291666666666596</v>
      </c>
      <c r="AD8" s="29">
        <v>7</v>
      </c>
      <c r="AE8">
        <v>0.61</v>
      </c>
      <c r="AF8">
        <v>0.88888888888888795</v>
      </c>
      <c r="AG8" s="31">
        <v>7</v>
      </c>
      <c r="AH8">
        <v>0.83299999999999996</v>
      </c>
      <c r="AI8">
        <v>0.86</v>
      </c>
    </row>
    <row r="9" spans="1:35">
      <c r="A9" s="28" t="s">
        <v>55</v>
      </c>
      <c r="B9" t="s">
        <v>50</v>
      </c>
      <c r="E9" t="s">
        <v>28</v>
      </c>
      <c r="F9" t="s">
        <v>29</v>
      </c>
      <c r="G9">
        <v>29</v>
      </c>
      <c r="H9" t="s">
        <v>30</v>
      </c>
      <c r="I9" t="s">
        <v>31</v>
      </c>
      <c r="J9">
        <v>-2</v>
      </c>
      <c r="K9" s="7" t="s">
        <v>32</v>
      </c>
      <c r="L9" s="7">
        <v>3</v>
      </c>
      <c r="M9" s="23" t="s">
        <v>56</v>
      </c>
      <c r="N9" s="7">
        <v>3</v>
      </c>
      <c r="O9" s="14">
        <v>8</v>
      </c>
      <c r="P9" s="14">
        <v>8</v>
      </c>
      <c r="Q9" s="14"/>
      <c r="R9">
        <v>0.63888888888888795</v>
      </c>
      <c r="S9">
        <v>0.63888888888888795</v>
      </c>
      <c r="T9">
        <v>0.63888888888888795</v>
      </c>
      <c r="U9">
        <v>0.66666666666666596</v>
      </c>
      <c r="V9">
        <v>0.55208333333333304</v>
      </c>
      <c r="W9" s="7">
        <v>18</v>
      </c>
      <c r="X9" t="str">
        <f t="shared" si="0"/>
        <v>M</v>
      </c>
      <c r="Y9" s="30">
        <v>8</v>
      </c>
      <c r="Z9">
        <v>0.72222222222222199</v>
      </c>
      <c r="AA9">
        <v>0.55555555555555503</v>
      </c>
      <c r="AB9">
        <v>0.63888888888888795</v>
      </c>
      <c r="AC9">
        <v>0.54166666666666596</v>
      </c>
      <c r="AD9" s="29">
        <v>8</v>
      </c>
      <c r="AE9">
        <v>0.86</v>
      </c>
      <c r="AF9">
        <v>0.55555555555555503</v>
      </c>
      <c r="AG9" s="31">
        <v>8</v>
      </c>
      <c r="AH9">
        <v>0.63900000000000001</v>
      </c>
      <c r="AI9">
        <v>0.64</v>
      </c>
    </row>
    <row r="10" spans="1:35">
      <c r="A10" s="28" t="s">
        <v>57</v>
      </c>
      <c r="B10" t="s">
        <v>35</v>
      </c>
      <c r="E10" t="s">
        <v>28</v>
      </c>
      <c r="F10" t="s">
        <v>29</v>
      </c>
      <c r="G10">
        <v>25</v>
      </c>
      <c r="H10" t="s">
        <v>30</v>
      </c>
      <c r="I10" t="s">
        <v>31</v>
      </c>
      <c r="J10">
        <v>0</v>
      </c>
      <c r="K10" s="7" t="s">
        <v>32</v>
      </c>
      <c r="L10" s="7">
        <v>0</v>
      </c>
      <c r="M10" s="21" t="s">
        <v>42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>
        <v>0.80555555555555503</v>
      </c>
      <c r="T10">
        <v>0.75</v>
      </c>
      <c r="U10">
        <v>0.72222222222222199</v>
      </c>
      <c r="V10">
        <v>0.63541666666666596</v>
      </c>
      <c r="W10" s="7">
        <v>23</v>
      </c>
      <c r="X10" t="str">
        <f t="shared" si="0"/>
        <v>H</v>
      </c>
      <c r="Y10" s="30">
        <v>9</v>
      </c>
      <c r="Z10">
        <v>0.66666666666666596</v>
      </c>
      <c r="AA10">
        <v>0.75</v>
      </c>
      <c r="AB10">
        <v>0.66666666666666596</v>
      </c>
      <c r="AC10">
        <v>0.52083333333333304</v>
      </c>
      <c r="AD10" s="29">
        <v>9</v>
      </c>
      <c r="AE10">
        <v>0.94</v>
      </c>
      <c r="AF10">
        <v>0.69444444444444398</v>
      </c>
      <c r="AG10" s="31">
        <v>9</v>
      </c>
      <c r="AH10">
        <v>0.69399999999999995</v>
      </c>
      <c r="AI10">
        <v>0.75</v>
      </c>
    </row>
    <row r="11" spans="1:35">
      <c r="A11" s="28" t="s">
        <v>58</v>
      </c>
      <c r="B11" t="s">
        <v>35</v>
      </c>
      <c r="E11" s="8" t="s">
        <v>59</v>
      </c>
      <c r="F11" t="s">
        <v>29</v>
      </c>
      <c r="G11">
        <v>19</v>
      </c>
      <c r="H11" t="s">
        <v>60</v>
      </c>
      <c r="I11" t="s">
        <v>31</v>
      </c>
      <c r="J11">
        <v>-1</v>
      </c>
      <c r="K11" s="7" t="s">
        <v>32</v>
      </c>
      <c r="L11" s="7">
        <v>1</v>
      </c>
      <c r="M11" s="24" t="s">
        <v>61</v>
      </c>
      <c r="N11" s="7">
        <v>3</v>
      </c>
      <c r="O11" s="14">
        <v>10</v>
      </c>
      <c r="P11" s="14">
        <v>10</v>
      </c>
      <c r="Q11" s="14"/>
      <c r="R11">
        <v>0.72222222222222199</v>
      </c>
      <c r="S11">
        <v>0.72222222222222199</v>
      </c>
      <c r="T11">
        <v>0.83333333333333304</v>
      </c>
      <c r="U11">
        <v>0.86111111111111105</v>
      </c>
      <c r="V11">
        <v>0.63020833333333304</v>
      </c>
      <c r="W11" s="7">
        <v>10</v>
      </c>
      <c r="X11" t="str">
        <f t="shared" si="0"/>
        <v>L</v>
      </c>
      <c r="Y11" s="30">
        <v>10</v>
      </c>
      <c r="Z11">
        <v>0.72222222222222199</v>
      </c>
      <c r="AA11">
        <v>0.75</v>
      </c>
      <c r="AB11">
        <v>0.69444444444444398</v>
      </c>
      <c r="AC11">
        <v>0.625</v>
      </c>
      <c r="AD11" s="29">
        <v>10</v>
      </c>
      <c r="AE11">
        <v>0.69</v>
      </c>
      <c r="AF11">
        <v>0.63888888888888795</v>
      </c>
      <c r="AG11" s="31">
        <v>10</v>
      </c>
      <c r="AH11">
        <v>0.69399999999999995</v>
      </c>
      <c r="AI11">
        <v>0.69</v>
      </c>
    </row>
    <row r="12" spans="1:35">
      <c r="A12" s="28" t="s">
        <v>62</v>
      </c>
      <c r="B12" t="s">
        <v>35</v>
      </c>
      <c r="C12" t="s">
        <v>63</v>
      </c>
      <c r="E12" s="11" t="s">
        <v>64</v>
      </c>
      <c r="F12" t="s">
        <v>29</v>
      </c>
      <c r="G12">
        <v>21</v>
      </c>
      <c r="H12" t="s">
        <v>60</v>
      </c>
      <c r="I12" t="s">
        <v>31</v>
      </c>
      <c r="J12" t="s">
        <v>65</v>
      </c>
      <c r="K12" s="7" t="s">
        <v>32</v>
      </c>
      <c r="L12" s="9" t="s">
        <v>66</v>
      </c>
      <c r="M12" s="25" t="s">
        <v>67</v>
      </c>
      <c r="N12" s="9" t="s">
        <v>68</v>
      </c>
      <c r="O12" s="14">
        <v>11</v>
      </c>
      <c r="P12" s="14">
        <v>11</v>
      </c>
      <c r="Q12" s="14"/>
      <c r="R12">
        <v>0.8</v>
      </c>
      <c r="S12">
        <v>0.83333333333333304</v>
      </c>
      <c r="T12">
        <v>0.86666666666666603</v>
      </c>
      <c r="U12">
        <v>0.73333333333333295</v>
      </c>
      <c r="V12">
        <v>0.68589743589743501</v>
      </c>
      <c r="W12" s="7">
        <v>8</v>
      </c>
      <c r="X12" t="str">
        <f t="shared" si="0"/>
        <v>L</v>
      </c>
      <c r="Y12" s="30">
        <v>11</v>
      </c>
      <c r="Z12">
        <v>0.73333333333333295</v>
      </c>
      <c r="AA12">
        <v>0.7</v>
      </c>
      <c r="AB12">
        <v>0.73333333333333295</v>
      </c>
      <c r="AC12">
        <v>0.50641025641025605</v>
      </c>
      <c r="AD12" s="29">
        <v>11</v>
      </c>
      <c r="AE12">
        <v>0.72</v>
      </c>
      <c r="AF12">
        <v>0.6</v>
      </c>
      <c r="AG12">
        <v>11</v>
      </c>
    </row>
    <row r="13" spans="1:35">
      <c r="A13" s="28" t="s">
        <v>69</v>
      </c>
      <c r="B13" t="s">
        <v>50</v>
      </c>
      <c r="C13" t="s">
        <v>63</v>
      </c>
      <c r="E13" s="5" t="s">
        <v>70</v>
      </c>
      <c r="F13" t="s">
        <v>29</v>
      </c>
      <c r="G13">
        <v>23</v>
      </c>
      <c r="H13" t="s">
        <v>51</v>
      </c>
      <c r="I13" t="s">
        <v>31</v>
      </c>
      <c r="K13" s="7" t="s">
        <v>71</v>
      </c>
      <c r="L13" s="7" t="s">
        <v>72</v>
      </c>
      <c r="M13" s="25" t="s">
        <v>67</v>
      </c>
      <c r="N13" s="7" t="s">
        <v>68</v>
      </c>
      <c r="O13" s="14">
        <v>12</v>
      </c>
      <c r="P13" s="14">
        <v>12</v>
      </c>
      <c r="Q13" s="14"/>
      <c r="R13">
        <v>0.96666666666666601</v>
      </c>
      <c r="S13">
        <v>0.4</v>
      </c>
      <c r="T13">
        <v>0.73333333333333295</v>
      </c>
      <c r="U13">
        <v>0.5</v>
      </c>
      <c r="V13">
        <v>0.737179487179487</v>
      </c>
      <c r="W13" s="7">
        <v>13</v>
      </c>
      <c r="X13" t="str">
        <f>IF(W13&lt;=12,"L",IF(W13&gt;18,"H", "M"))</f>
        <v>M</v>
      </c>
      <c r="Y13" s="30">
        <v>12</v>
      </c>
      <c r="Z13">
        <v>0.5</v>
      </c>
      <c r="AA13">
        <v>0.96666666666666601</v>
      </c>
      <c r="AB13">
        <v>0.53333333333333299</v>
      </c>
      <c r="AC13">
        <v>0.52564102564102499</v>
      </c>
      <c r="AD13">
        <v>12</v>
      </c>
      <c r="AE13">
        <v>0</v>
      </c>
      <c r="AF13">
        <v>-1</v>
      </c>
      <c r="AG13">
        <v>12</v>
      </c>
    </row>
    <row r="14" spans="1:35">
      <c r="A14" s="28" t="s">
        <v>73</v>
      </c>
      <c r="B14" t="s">
        <v>50</v>
      </c>
      <c r="E14" s="10" t="s">
        <v>74</v>
      </c>
      <c r="F14" s="3" t="s">
        <v>29</v>
      </c>
      <c r="G14" s="3">
        <v>22</v>
      </c>
      <c r="H14" s="3" t="s">
        <v>75</v>
      </c>
      <c r="I14" t="s">
        <v>31</v>
      </c>
      <c r="J14" s="3" t="s">
        <v>76</v>
      </c>
      <c r="K14" s="3" t="s">
        <v>32</v>
      </c>
      <c r="L14" s="3">
        <v>3</v>
      </c>
      <c r="M14" s="22" t="s">
        <v>77</v>
      </c>
      <c r="N14" s="3">
        <v>4</v>
      </c>
      <c r="O14" s="14">
        <v>13</v>
      </c>
      <c r="P14" s="14">
        <v>13</v>
      </c>
      <c r="Q14" s="14"/>
      <c r="R14">
        <v>0.86111111111111105</v>
      </c>
      <c r="S14">
        <v>0.86111111111111105</v>
      </c>
      <c r="T14">
        <v>0.72222222222222199</v>
      </c>
      <c r="U14">
        <v>0.83333333333333304</v>
      </c>
      <c r="V14">
        <v>0.65625</v>
      </c>
      <c r="W14" s="7">
        <v>12</v>
      </c>
      <c r="X14" t="str">
        <f t="shared" si="0"/>
        <v>L</v>
      </c>
      <c r="Y14" s="30">
        <v>13</v>
      </c>
      <c r="Z14">
        <v>0.91666666666666596</v>
      </c>
      <c r="AA14">
        <v>0.88888888888888795</v>
      </c>
      <c r="AB14">
        <v>0.88888888888888795</v>
      </c>
      <c r="AC14">
        <v>0.59895833333333304</v>
      </c>
      <c r="AD14" s="29">
        <v>13</v>
      </c>
      <c r="AE14">
        <v>0.89</v>
      </c>
      <c r="AF14">
        <v>0.91666666666666596</v>
      </c>
      <c r="AG14">
        <v>13</v>
      </c>
    </row>
    <row r="15" spans="1:35">
      <c r="A15" s="28" t="s">
        <v>78</v>
      </c>
      <c r="B15" t="s">
        <v>50</v>
      </c>
      <c r="C15" t="s">
        <v>63</v>
      </c>
      <c r="E15" s="8" t="s">
        <v>79</v>
      </c>
      <c r="F15" s="9" t="s">
        <v>29</v>
      </c>
      <c r="G15" s="9">
        <v>23</v>
      </c>
      <c r="H15" t="s">
        <v>60</v>
      </c>
      <c r="I15" t="s">
        <v>31</v>
      </c>
      <c r="J15" t="s">
        <v>65</v>
      </c>
      <c r="K15" s="7" t="s">
        <v>71</v>
      </c>
      <c r="L15" s="9" t="s">
        <v>80</v>
      </c>
      <c r="M15" s="26" t="s">
        <v>81</v>
      </c>
      <c r="N15" s="9" t="s">
        <v>82</v>
      </c>
      <c r="O15" s="14">
        <v>14</v>
      </c>
      <c r="P15" s="14">
        <v>14</v>
      </c>
      <c r="Q15" s="14"/>
      <c r="R15">
        <v>0.76666666666666605</v>
      </c>
      <c r="S15">
        <v>0.76666666666666605</v>
      </c>
      <c r="T15">
        <v>0.73333333333333295</v>
      </c>
      <c r="U15">
        <v>0.73333333333333295</v>
      </c>
      <c r="V15">
        <v>0.71794871794871795</v>
      </c>
      <c r="W15" s="7">
        <v>20</v>
      </c>
      <c r="X15" t="str">
        <f t="shared" si="0"/>
        <v>H</v>
      </c>
      <c r="Y15" s="30">
        <v>14</v>
      </c>
      <c r="Z15">
        <v>0.76666666666666605</v>
      </c>
      <c r="AA15">
        <v>0.7</v>
      </c>
      <c r="AB15">
        <v>0.73333333333333295</v>
      </c>
      <c r="AC15">
        <v>0.55128205128205099</v>
      </c>
      <c r="AD15" s="29">
        <v>14</v>
      </c>
      <c r="AE15">
        <v>0.75</v>
      </c>
      <c r="AF15">
        <v>0.73333333333333295</v>
      </c>
      <c r="AG15">
        <v>14</v>
      </c>
    </row>
    <row r="16" spans="1:35">
      <c r="A16" s="32" t="s">
        <v>83</v>
      </c>
      <c r="B16" t="s">
        <v>50</v>
      </c>
      <c r="D16" s="12" t="s">
        <v>84</v>
      </c>
      <c r="E16" t="s">
        <v>28</v>
      </c>
      <c r="F16" s="3" t="s">
        <v>29</v>
      </c>
      <c r="G16" s="3">
        <v>20</v>
      </c>
      <c r="H16" s="3" t="s">
        <v>85</v>
      </c>
      <c r="I16" t="s">
        <v>31</v>
      </c>
      <c r="J16" t="s">
        <v>86</v>
      </c>
      <c r="K16" s="7" t="s">
        <v>32</v>
      </c>
      <c r="L16" s="7">
        <v>2</v>
      </c>
      <c r="M16" s="24" t="s">
        <v>87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>
        <v>0.63888888888888795</v>
      </c>
      <c r="T16">
        <v>0.55555555555555503</v>
      </c>
      <c r="U16">
        <v>0.58333333333333304</v>
      </c>
      <c r="V16">
        <v>0.5</v>
      </c>
      <c r="W16" s="9">
        <v>21</v>
      </c>
      <c r="X16" t="str">
        <f t="shared" si="0"/>
        <v>H</v>
      </c>
      <c r="Y16" s="30">
        <v>15</v>
      </c>
      <c r="Z16">
        <v>0.55555555555555503</v>
      </c>
      <c r="AA16">
        <v>0.47222222222222199</v>
      </c>
      <c r="AB16">
        <v>0.5</v>
      </c>
      <c r="AC16">
        <v>0.47395833333333298</v>
      </c>
      <c r="AD16" s="29">
        <v>15</v>
      </c>
      <c r="AE16">
        <v>0.81</v>
      </c>
      <c r="AF16">
        <v>0.44444444444444398</v>
      </c>
      <c r="AG16" s="31">
        <v>15</v>
      </c>
      <c r="AH16">
        <v>0.69399999999999995</v>
      </c>
      <c r="AI16">
        <v>0.56000000000000005</v>
      </c>
    </row>
    <row r="17" spans="1:35">
      <c r="A17" s="28" t="s">
        <v>88</v>
      </c>
      <c r="B17" t="s">
        <v>50</v>
      </c>
      <c r="E17" t="s">
        <v>28</v>
      </c>
      <c r="F17" s="9" t="s">
        <v>29</v>
      </c>
      <c r="G17" s="9">
        <v>22</v>
      </c>
      <c r="H17" s="9" t="s">
        <v>89</v>
      </c>
      <c r="I17" t="s">
        <v>31</v>
      </c>
      <c r="J17">
        <v>0</v>
      </c>
      <c r="K17" s="9" t="s">
        <v>90</v>
      </c>
      <c r="L17" s="9">
        <v>0</v>
      </c>
      <c r="M17" s="27" t="s">
        <v>91</v>
      </c>
      <c r="N17" s="9">
        <v>4</v>
      </c>
      <c r="O17" s="14">
        <v>16</v>
      </c>
      <c r="P17" s="14">
        <v>16</v>
      </c>
      <c r="Q17" s="14"/>
      <c r="R17">
        <v>0.58333333333333304</v>
      </c>
      <c r="S17">
        <v>0.58333333333333304</v>
      </c>
      <c r="T17">
        <v>0.69444444444444398</v>
      </c>
      <c r="U17">
        <v>0.77777777777777701</v>
      </c>
      <c r="V17">
        <v>0.64583333333333304</v>
      </c>
      <c r="W17" s="9">
        <v>13</v>
      </c>
      <c r="X17" t="str">
        <f t="shared" si="0"/>
        <v>M</v>
      </c>
      <c r="Y17" s="30">
        <v>16</v>
      </c>
      <c r="Z17">
        <v>0.69444444444444398</v>
      </c>
      <c r="AA17">
        <v>0.63888888888888795</v>
      </c>
      <c r="AB17">
        <v>0.69444444444444398</v>
      </c>
      <c r="AC17">
        <v>0.52604166666666596</v>
      </c>
      <c r="AD17" s="29">
        <v>16</v>
      </c>
      <c r="AE17">
        <v>0.78</v>
      </c>
      <c r="AF17">
        <v>0.72222222222222199</v>
      </c>
      <c r="AG17" s="31">
        <v>16</v>
      </c>
      <c r="AH17">
        <v>0.77800000000000002</v>
      </c>
      <c r="AI17">
        <v>0.72</v>
      </c>
    </row>
    <row r="18" spans="1:35">
      <c r="A18" s="28" t="s">
        <v>92</v>
      </c>
      <c r="B18" t="s">
        <v>35</v>
      </c>
      <c r="E18" s="8" t="s">
        <v>79</v>
      </c>
      <c r="F18" s="9" t="s">
        <v>29</v>
      </c>
      <c r="G18" s="9">
        <v>25</v>
      </c>
      <c r="H18" s="9" t="s">
        <v>89</v>
      </c>
      <c r="I18" t="s">
        <v>31</v>
      </c>
      <c r="J18">
        <v>0</v>
      </c>
      <c r="K18" s="9" t="s">
        <v>90</v>
      </c>
      <c r="L18" s="9">
        <v>1</v>
      </c>
      <c r="M18" s="26" t="s">
        <v>61</v>
      </c>
      <c r="N18" s="9">
        <v>2</v>
      </c>
      <c r="O18" s="14">
        <v>17</v>
      </c>
      <c r="P18" s="14">
        <v>17</v>
      </c>
      <c r="Q18" s="14"/>
      <c r="R18">
        <v>0.66666666666666596</v>
      </c>
      <c r="S18">
        <v>0.77777777777777701</v>
      </c>
      <c r="T18">
        <v>0.66666666666666596</v>
      </c>
      <c r="U18">
        <v>0.80555555555555503</v>
      </c>
      <c r="V18">
        <v>0.61458333333333304</v>
      </c>
      <c r="W18" s="7">
        <v>0</v>
      </c>
      <c r="X18" t="str">
        <f t="shared" si="0"/>
        <v>L</v>
      </c>
      <c r="Y18" s="30">
        <v>17</v>
      </c>
      <c r="Z18">
        <v>0.77777777777777701</v>
      </c>
      <c r="AA18">
        <v>0.77777777777777701</v>
      </c>
      <c r="AB18">
        <v>0.80555555555555503</v>
      </c>
      <c r="AC18">
        <v>0.54166666666666596</v>
      </c>
      <c r="AD18" s="29">
        <v>17</v>
      </c>
      <c r="AE18">
        <v>0.77</v>
      </c>
      <c r="AF18">
        <v>0.77777777777777701</v>
      </c>
      <c r="AG18" s="31">
        <v>17</v>
      </c>
      <c r="AH18">
        <v>0.66700000000000004</v>
      </c>
      <c r="AI18">
        <v>0.5</v>
      </c>
    </row>
    <row r="19" spans="1:35">
      <c r="A19" s="28" t="s">
        <v>93</v>
      </c>
      <c r="B19" t="s">
        <v>35</v>
      </c>
      <c r="E19" t="s">
        <v>28</v>
      </c>
      <c r="F19" s="9" t="s">
        <v>94</v>
      </c>
      <c r="G19" s="9">
        <v>18</v>
      </c>
      <c r="H19" s="9" t="s">
        <v>89</v>
      </c>
      <c r="I19" t="s">
        <v>31</v>
      </c>
      <c r="J19">
        <v>1</v>
      </c>
      <c r="K19" s="7" t="s">
        <v>95</v>
      </c>
      <c r="L19" s="7">
        <v>2</v>
      </c>
      <c r="M19" s="25" t="s">
        <v>38</v>
      </c>
      <c r="N19" s="7">
        <v>1</v>
      </c>
      <c r="O19" s="14">
        <v>18</v>
      </c>
      <c r="P19" s="14">
        <v>18</v>
      </c>
      <c r="Q19" s="14"/>
      <c r="R19">
        <v>0.72222222222222199</v>
      </c>
      <c r="S19">
        <v>0.5</v>
      </c>
      <c r="T19">
        <v>0.5</v>
      </c>
      <c r="U19">
        <v>0.58333333333333304</v>
      </c>
      <c r="V19">
        <v>0.57291666666666596</v>
      </c>
      <c r="W19" s="7">
        <v>28</v>
      </c>
      <c r="X19" t="str">
        <f t="shared" si="0"/>
        <v>H</v>
      </c>
      <c r="Y19" s="30">
        <v>18</v>
      </c>
      <c r="Z19">
        <v>0.72222222222222199</v>
      </c>
      <c r="AA19">
        <v>0.58333333333333304</v>
      </c>
      <c r="AB19">
        <v>0.63888888888888795</v>
      </c>
      <c r="AC19">
        <v>0.54166666666666596</v>
      </c>
      <c r="AD19" s="29">
        <v>18</v>
      </c>
      <c r="AE19">
        <v>0.87</v>
      </c>
      <c r="AF19">
        <v>0.61111111111111105</v>
      </c>
      <c r="AG19" s="31">
        <v>18</v>
      </c>
      <c r="AH19">
        <v>0.63900000000000001</v>
      </c>
      <c r="AI19">
        <v>0.61</v>
      </c>
    </row>
    <row r="20" spans="1:35">
      <c r="A20" s="28" t="s">
        <v>96</v>
      </c>
      <c r="B20" t="s">
        <v>50</v>
      </c>
      <c r="D20" t="s">
        <v>97</v>
      </c>
      <c r="E20" t="s">
        <v>28</v>
      </c>
      <c r="F20" s="9" t="s">
        <v>94</v>
      </c>
      <c r="G20" s="9">
        <v>19</v>
      </c>
      <c r="H20" s="9" t="s">
        <v>98</v>
      </c>
      <c r="I20" s="9" t="s">
        <v>31</v>
      </c>
      <c r="J20">
        <v>-2</v>
      </c>
      <c r="K20" s="7" t="s">
        <v>90</v>
      </c>
      <c r="L20" s="7">
        <v>2</v>
      </c>
      <c r="M20" s="25" t="s">
        <v>61</v>
      </c>
      <c r="N20" s="7">
        <v>0</v>
      </c>
      <c r="O20" s="14">
        <v>19</v>
      </c>
      <c r="P20" s="14">
        <v>19</v>
      </c>
      <c r="Q20" s="14"/>
      <c r="R20">
        <v>0.79166666666666596</v>
      </c>
      <c r="S20">
        <v>0.79166666666666596</v>
      </c>
      <c r="T20">
        <v>0.75</v>
      </c>
      <c r="U20">
        <v>0.66666666666666596</v>
      </c>
      <c r="V20">
        <v>0.640625</v>
      </c>
      <c r="W20" s="7">
        <v>13</v>
      </c>
      <c r="X20" t="str">
        <f t="shared" si="0"/>
        <v>M</v>
      </c>
      <c r="Y20" s="30">
        <v>19</v>
      </c>
      <c r="Z20">
        <v>0.75</v>
      </c>
      <c r="AA20">
        <v>0.70833333333333304</v>
      </c>
      <c r="AB20">
        <v>0.79166666666666596</v>
      </c>
      <c r="AC20">
        <v>0.5078125</v>
      </c>
      <c r="AD20">
        <v>19</v>
      </c>
      <c r="AE20">
        <v>0</v>
      </c>
      <c r="AF20">
        <v>-1</v>
      </c>
      <c r="AG20">
        <v>19</v>
      </c>
    </row>
    <row r="21" spans="1:35">
      <c r="A21" s="28" t="s">
        <v>99</v>
      </c>
      <c r="B21" t="s">
        <v>35</v>
      </c>
      <c r="E21" t="s">
        <v>28</v>
      </c>
      <c r="F21" s="9" t="s">
        <v>29</v>
      </c>
      <c r="G21" s="9">
        <v>21</v>
      </c>
      <c r="H21" s="9" t="s">
        <v>89</v>
      </c>
      <c r="I21" t="s">
        <v>31</v>
      </c>
      <c r="J21">
        <v>0</v>
      </c>
      <c r="K21" s="9" t="s">
        <v>90</v>
      </c>
      <c r="L21" s="9">
        <v>0</v>
      </c>
      <c r="M21" s="26" t="s">
        <v>100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>
        <v>0.61111111111111105</v>
      </c>
      <c r="T21">
        <v>0.41666666666666602</v>
      </c>
      <c r="U21">
        <v>0.47222222222222199</v>
      </c>
      <c r="V21">
        <v>0.58333333333333304</v>
      </c>
      <c r="W21" s="7">
        <v>7</v>
      </c>
      <c r="X21" t="str">
        <f t="shared" si="0"/>
        <v>L</v>
      </c>
      <c r="Y21" s="30">
        <v>20</v>
      </c>
      <c r="Z21">
        <v>0.63888888888888795</v>
      </c>
      <c r="AA21">
        <v>0.61111111111111105</v>
      </c>
      <c r="AB21">
        <v>0.61111111111111105</v>
      </c>
      <c r="AC21">
        <v>0.53125</v>
      </c>
      <c r="AD21" s="29">
        <v>20</v>
      </c>
      <c r="AE21">
        <v>0.89</v>
      </c>
      <c r="AF21">
        <v>0.5</v>
      </c>
      <c r="AG21" s="31">
        <v>20</v>
      </c>
      <c r="AH21">
        <v>0.55600000000000005</v>
      </c>
      <c r="AI21">
        <v>0.75</v>
      </c>
    </row>
    <row r="22" spans="1:35">
      <c r="A22" s="27" t="s">
        <v>101</v>
      </c>
      <c r="B22" t="s">
        <v>50</v>
      </c>
      <c r="E22" t="s">
        <v>28</v>
      </c>
      <c r="F22" s="9" t="s">
        <v>94</v>
      </c>
      <c r="G22" s="9">
        <v>19</v>
      </c>
      <c r="H22" s="9" t="s">
        <v>98</v>
      </c>
      <c r="I22" s="9" t="s">
        <v>31</v>
      </c>
      <c r="J22">
        <v>1</v>
      </c>
      <c r="K22" s="9" t="s">
        <v>32</v>
      </c>
      <c r="L22" s="9">
        <v>1</v>
      </c>
      <c r="M22" s="27" t="s">
        <v>102</v>
      </c>
      <c r="N22" s="9">
        <v>2</v>
      </c>
      <c r="O22" s="14">
        <v>21</v>
      </c>
      <c r="P22" s="14">
        <v>21</v>
      </c>
      <c r="Q22" s="14"/>
      <c r="R22">
        <v>0.83333333333333304</v>
      </c>
      <c r="S22">
        <v>0.77777777777777701</v>
      </c>
      <c r="T22">
        <v>0.75</v>
      </c>
      <c r="U22">
        <v>0.66666666666666596</v>
      </c>
      <c r="V22">
        <v>0.63020833333333304</v>
      </c>
      <c r="W22" s="9">
        <v>18</v>
      </c>
      <c r="X22" t="str">
        <f t="shared" si="0"/>
        <v>M</v>
      </c>
      <c r="Y22" s="30">
        <v>21</v>
      </c>
      <c r="Z22">
        <v>0.72222222222222199</v>
      </c>
      <c r="AA22">
        <v>0.77777777777777701</v>
      </c>
      <c r="AB22">
        <v>0.75</v>
      </c>
      <c r="AC22">
        <v>0.578125</v>
      </c>
      <c r="AD22" s="29">
        <v>21</v>
      </c>
      <c r="AE22">
        <v>0.86</v>
      </c>
      <c r="AF22">
        <v>0.80555555555555503</v>
      </c>
      <c r="AG22" s="31">
        <v>21</v>
      </c>
      <c r="AH22">
        <v>0.63900000000000001</v>
      </c>
      <c r="AI22">
        <v>0.69</v>
      </c>
    </row>
    <row r="23" spans="1:35">
      <c r="A23" s="27" t="s">
        <v>103</v>
      </c>
      <c r="B23" t="s">
        <v>50</v>
      </c>
      <c r="E23" s="13" t="s">
        <v>104</v>
      </c>
      <c r="F23" s="9" t="s">
        <v>29</v>
      </c>
      <c r="G23" s="9">
        <v>19</v>
      </c>
      <c r="H23" s="9" t="s">
        <v>89</v>
      </c>
      <c r="I23" s="9" t="s">
        <v>105</v>
      </c>
      <c r="J23">
        <v>1</v>
      </c>
      <c r="K23" s="9" t="s">
        <v>90</v>
      </c>
      <c r="L23" s="9">
        <v>1</v>
      </c>
      <c r="M23" s="27" t="s">
        <v>106</v>
      </c>
      <c r="N23" s="9">
        <v>3</v>
      </c>
      <c r="O23" s="14">
        <v>22</v>
      </c>
      <c r="P23" s="14">
        <v>22</v>
      </c>
      <c r="Q23" s="14"/>
      <c r="R23">
        <v>0.63888888888888795</v>
      </c>
      <c r="S23">
        <v>0.63888888888888795</v>
      </c>
      <c r="T23">
        <v>0.47222222222222199</v>
      </c>
      <c r="U23">
        <v>0.61111111111111105</v>
      </c>
      <c r="V23">
        <v>0.58854166666666596</v>
      </c>
      <c r="W23" s="9">
        <v>13</v>
      </c>
      <c r="X23" t="str">
        <f t="shared" si="0"/>
        <v>M</v>
      </c>
      <c r="Y23" s="30">
        <v>22</v>
      </c>
      <c r="Z23">
        <v>0.61111111111111105</v>
      </c>
      <c r="AA23">
        <v>0.72222222222222199</v>
      </c>
      <c r="AB23">
        <v>0.63888888888888795</v>
      </c>
      <c r="AC23">
        <v>0.63541666666666596</v>
      </c>
      <c r="AD23" s="29">
        <v>22</v>
      </c>
      <c r="AE23">
        <v>0.69</v>
      </c>
      <c r="AF23">
        <v>0.5</v>
      </c>
      <c r="AG23" s="31">
        <v>22</v>
      </c>
      <c r="AH23">
        <v>0.72199999999999998</v>
      </c>
      <c r="AI23">
        <v>0.92</v>
      </c>
    </row>
    <row r="24" spans="1:35">
      <c r="A24" s="27" t="s">
        <v>107</v>
      </c>
      <c r="B24" t="s">
        <v>35</v>
      </c>
      <c r="E24" t="s">
        <v>28</v>
      </c>
      <c r="F24" s="9" t="s">
        <v>29</v>
      </c>
      <c r="G24" s="9">
        <v>21</v>
      </c>
      <c r="H24" s="9" t="s">
        <v>98</v>
      </c>
      <c r="I24" s="9" t="s">
        <v>31</v>
      </c>
      <c r="J24">
        <v>0</v>
      </c>
      <c r="K24" s="9" t="s">
        <v>90</v>
      </c>
      <c r="L24" s="9">
        <v>2</v>
      </c>
      <c r="M24" s="27" t="s">
        <v>52</v>
      </c>
      <c r="N24" s="9">
        <v>3</v>
      </c>
      <c r="O24" s="14">
        <v>23</v>
      </c>
      <c r="P24" s="14">
        <v>23</v>
      </c>
      <c r="Q24" s="14"/>
      <c r="R24">
        <v>0.69444444444444398</v>
      </c>
      <c r="S24">
        <v>0.61111111111111105</v>
      </c>
      <c r="T24">
        <v>0.75</v>
      </c>
      <c r="U24">
        <v>0.63888888888888795</v>
      </c>
      <c r="V24">
        <v>0.55729166666666596</v>
      </c>
      <c r="W24" s="9">
        <v>15</v>
      </c>
      <c r="X24" t="str">
        <f t="shared" si="0"/>
        <v>M</v>
      </c>
      <c r="Y24" s="30">
        <v>23</v>
      </c>
      <c r="Z24">
        <v>0.58333333333333304</v>
      </c>
      <c r="AA24">
        <v>0.58333333333333304</v>
      </c>
      <c r="AB24">
        <v>0.69444444444444398</v>
      </c>
      <c r="AC24">
        <v>0.52604166666666596</v>
      </c>
      <c r="AD24" s="29">
        <v>23</v>
      </c>
      <c r="AE24">
        <v>0.67</v>
      </c>
      <c r="AF24">
        <v>0.61111111111111105</v>
      </c>
      <c r="AG24" s="31">
        <v>23</v>
      </c>
      <c r="AH24">
        <v>0.72199999999999998</v>
      </c>
      <c r="AI24">
        <v>0.47</v>
      </c>
    </row>
    <row r="25" spans="1:35">
      <c r="A25" s="22" t="s">
        <v>108</v>
      </c>
      <c r="B25" t="s">
        <v>35</v>
      </c>
      <c r="E25" t="s">
        <v>28</v>
      </c>
      <c r="F25" s="3" t="s">
        <v>94</v>
      </c>
      <c r="G25" s="3">
        <v>19</v>
      </c>
      <c r="H25" s="3" t="s">
        <v>89</v>
      </c>
      <c r="I25" s="9" t="s">
        <v>31</v>
      </c>
      <c r="J25">
        <v>1</v>
      </c>
      <c r="K25" s="7" t="s">
        <v>32</v>
      </c>
      <c r="L25" s="7">
        <v>0</v>
      </c>
      <c r="M25" s="21" t="s">
        <v>61</v>
      </c>
      <c r="N25" s="7">
        <v>2</v>
      </c>
      <c r="O25" s="14">
        <v>24</v>
      </c>
      <c r="P25" s="14"/>
      <c r="Q25" s="14">
        <v>1</v>
      </c>
      <c r="R25">
        <v>0.77777777777777701</v>
      </c>
      <c r="S25">
        <v>0.80555555555555503</v>
      </c>
      <c r="T25">
        <v>0.80555555555555503</v>
      </c>
      <c r="U25">
        <v>0.88888888888888795</v>
      </c>
      <c r="V25">
        <v>0.73958333333333304</v>
      </c>
      <c r="W25" s="7">
        <v>11</v>
      </c>
      <c r="X25" t="str">
        <f t="shared" si="0"/>
        <v>L</v>
      </c>
      <c r="Y25" s="30">
        <v>24</v>
      </c>
      <c r="Z25">
        <v>0.75</v>
      </c>
      <c r="AA25">
        <v>0.80555555555555503</v>
      </c>
      <c r="AB25">
        <v>0.75</v>
      </c>
      <c r="AC25">
        <v>0.671875</v>
      </c>
      <c r="AD25" s="29">
        <v>24</v>
      </c>
      <c r="AE25">
        <v>0.86</v>
      </c>
      <c r="AF25">
        <v>0.75</v>
      </c>
      <c r="AG25" s="31">
        <v>24</v>
      </c>
      <c r="AH25">
        <v>0.66700000000000004</v>
      </c>
      <c r="AI25">
        <v>0.64</v>
      </c>
    </row>
    <row r="26" spans="1:35">
      <c r="A26" s="22" t="s">
        <v>109</v>
      </c>
      <c r="B26" t="s">
        <v>35</v>
      </c>
      <c r="E26" s="10" t="s">
        <v>110</v>
      </c>
      <c r="F26" s="3" t="s">
        <v>94</v>
      </c>
      <c r="G26" s="3">
        <v>18</v>
      </c>
      <c r="H26" s="3" t="s">
        <v>111</v>
      </c>
      <c r="I26" s="9" t="s">
        <v>31</v>
      </c>
      <c r="J26">
        <v>1</v>
      </c>
      <c r="K26" s="7" t="s">
        <v>32</v>
      </c>
      <c r="L26" s="7">
        <v>2</v>
      </c>
      <c r="M26" s="21" t="s">
        <v>112</v>
      </c>
      <c r="N26" s="7">
        <v>0</v>
      </c>
      <c r="O26" s="14">
        <v>25</v>
      </c>
      <c r="P26" s="14"/>
      <c r="Q26" s="14">
        <v>2</v>
      </c>
      <c r="R26">
        <v>0.91666666666666596</v>
      </c>
      <c r="S26">
        <v>0.88888888888888795</v>
      </c>
      <c r="T26">
        <v>0.91666666666666596</v>
      </c>
      <c r="U26">
        <v>0.88888888888888795</v>
      </c>
      <c r="V26">
        <v>0.71875</v>
      </c>
      <c r="W26" s="7">
        <v>13</v>
      </c>
      <c r="X26" t="str">
        <f t="shared" si="0"/>
        <v>M</v>
      </c>
      <c r="Y26" s="30">
        <v>25</v>
      </c>
      <c r="Z26">
        <v>0.77777777777777701</v>
      </c>
      <c r="AA26">
        <v>0.75</v>
      </c>
      <c r="AB26">
        <v>0.88888888888888795</v>
      </c>
      <c r="AC26">
        <v>0.55729166666666596</v>
      </c>
      <c r="AD26" s="29">
        <v>25</v>
      </c>
      <c r="AE26">
        <v>0.89</v>
      </c>
      <c r="AF26">
        <v>0.75</v>
      </c>
      <c r="AG26" s="31">
        <v>25</v>
      </c>
      <c r="AH26">
        <v>0.88900000000000001</v>
      </c>
      <c r="AI26">
        <v>0.64</v>
      </c>
    </row>
    <row r="27" spans="1:35">
      <c r="A27" s="22" t="s">
        <v>113</v>
      </c>
      <c r="B27" t="s">
        <v>35</v>
      </c>
      <c r="E27" s="10" t="s">
        <v>114</v>
      </c>
      <c r="F27" s="3" t="s">
        <v>94</v>
      </c>
      <c r="G27" s="3">
        <v>19</v>
      </c>
      <c r="H27" s="3" t="s">
        <v>115</v>
      </c>
      <c r="I27" s="9" t="s">
        <v>31</v>
      </c>
      <c r="J27">
        <v>0</v>
      </c>
      <c r="K27" s="3" t="s">
        <v>37</v>
      </c>
      <c r="L27" s="3">
        <v>2</v>
      </c>
      <c r="M27" s="22" t="s">
        <v>116</v>
      </c>
      <c r="N27" s="3">
        <v>1</v>
      </c>
      <c r="O27" s="14">
        <v>26</v>
      </c>
      <c r="P27" s="14"/>
      <c r="Q27" s="14">
        <v>3</v>
      </c>
      <c r="R27">
        <v>0.72222222222222199</v>
      </c>
      <c r="S27">
        <v>0.55555555555555503</v>
      </c>
      <c r="T27">
        <v>0.69444444444444398</v>
      </c>
      <c r="U27">
        <v>0.55555555555555503</v>
      </c>
      <c r="V27">
        <v>0.59895833333333304</v>
      </c>
      <c r="W27" s="3">
        <v>25</v>
      </c>
      <c r="X27" t="str">
        <f t="shared" si="0"/>
        <v>H</v>
      </c>
      <c r="Y27" s="30">
        <v>26</v>
      </c>
      <c r="Z27">
        <v>0.72222222222222199</v>
      </c>
      <c r="AA27">
        <v>0.63888888888888795</v>
      </c>
      <c r="AB27">
        <v>0.80555555555555503</v>
      </c>
      <c r="AC27">
        <v>0.48958333333333298</v>
      </c>
      <c r="AD27" s="29">
        <v>26</v>
      </c>
      <c r="AE27">
        <v>0.86</v>
      </c>
      <c r="AF27">
        <v>0.72222222222222199</v>
      </c>
      <c r="AG27" s="31">
        <v>26</v>
      </c>
      <c r="AH27">
        <v>0.55600000000000005</v>
      </c>
      <c r="AI27">
        <v>0.86</v>
      </c>
    </row>
    <row r="28" spans="1:35">
      <c r="A28" s="22" t="s">
        <v>117</v>
      </c>
      <c r="B28" t="s">
        <v>50</v>
      </c>
      <c r="E28" s="8" t="s">
        <v>118</v>
      </c>
      <c r="F28" s="3" t="s">
        <v>94</v>
      </c>
      <c r="G28" s="3">
        <v>25</v>
      </c>
      <c r="H28" s="3" t="s">
        <v>89</v>
      </c>
      <c r="I28" s="9" t="s">
        <v>31</v>
      </c>
      <c r="J28">
        <v>0</v>
      </c>
      <c r="K28" s="7" t="s">
        <v>37</v>
      </c>
      <c r="L28" s="7">
        <v>3</v>
      </c>
      <c r="M28" s="21" t="s">
        <v>119</v>
      </c>
      <c r="N28" s="7">
        <v>2</v>
      </c>
      <c r="O28" s="14">
        <v>27</v>
      </c>
      <c r="P28" s="14"/>
      <c r="Q28" s="14">
        <v>4</v>
      </c>
      <c r="R28">
        <v>0.91666666666666596</v>
      </c>
      <c r="S28">
        <v>0.77777777777777701</v>
      </c>
      <c r="T28">
        <v>0.83333333333333304</v>
      </c>
      <c r="U28">
        <v>0.80555555555555503</v>
      </c>
      <c r="V28">
        <v>0.61458333333333304</v>
      </c>
      <c r="W28" s="7">
        <v>7</v>
      </c>
      <c r="X28" t="str">
        <f t="shared" si="0"/>
        <v>L</v>
      </c>
      <c r="Y28" s="30">
        <v>27</v>
      </c>
      <c r="Z28">
        <v>0.88888888888888795</v>
      </c>
      <c r="AA28">
        <v>0.88888888888888795</v>
      </c>
      <c r="AB28">
        <v>0.80555555555555503</v>
      </c>
      <c r="AC28">
        <v>0.55729166666666596</v>
      </c>
      <c r="AD28" s="29">
        <v>27</v>
      </c>
      <c r="AE28">
        <v>0.69</v>
      </c>
      <c r="AF28">
        <v>0.77777777777777701</v>
      </c>
      <c r="AG28" s="31">
        <v>27</v>
      </c>
      <c r="AH28">
        <v>0.72199999999999998</v>
      </c>
      <c r="AI28">
        <v>0.86</v>
      </c>
    </row>
    <row r="29" spans="1:35">
      <c r="A29" s="22" t="s">
        <v>120</v>
      </c>
      <c r="B29" t="s">
        <v>35</v>
      </c>
      <c r="E29" t="s">
        <v>28</v>
      </c>
      <c r="F29" s="3" t="s">
        <v>94</v>
      </c>
      <c r="G29" s="3">
        <v>21</v>
      </c>
      <c r="H29" s="3" t="s">
        <v>98</v>
      </c>
      <c r="I29" s="9" t="s">
        <v>31</v>
      </c>
      <c r="J29">
        <v>-1</v>
      </c>
      <c r="K29" s="7" t="s">
        <v>32</v>
      </c>
      <c r="L29" s="7">
        <v>2</v>
      </c>
      <c r="M29" s="24" t="s">
        <v>42</v>
      </c>
      <c r="N29" s="7">
        <v>1</v>
      </c>
      <c r="O29" s="14">
        <v>28</v>
      </c>
      <c r="P29" s="14"/>
      <c r="Q29" s="14">
        <v>5</v>
      </c>
      <c r="R29">
        <v>0.72222222222222199</v>
      </c>
      <c r="S29">
        <v>0.58333333333333304</v>
      </c>
      <c r="T29">
        <v>0.61111111111111105</v>
      </c>
      <c r="U29">
        <v>0.55555555555555503</v>
      </c>
      <c r="V29">
        <v>0.57291666666666596</v>
      </c>
      <c r="W29" s="7">
        <v>28</v>
      </c>
      <c r="X29" t="str">
        <f t="shared" si="0"/>
        <v>H</v>
      </c>
      <c r="Y29" s="30">
        <v>28</v>
      </c>
      <c r="Z29">
        <v>0.66666666666666596</v>
      </c>
      <c r="AA29">
        <v>0.58333333333333304</v>
      </c>
      <c r="AB29">
        <v>0.52777777777777701</v>
      </c>
      <c r="AC29">
        <v>0.53125</v>
      </c>
      <c r="AD29" s="29">
        <v>28</v>
      </c>
      <c r="AE29">
        <v>0.57999999999999996</v>
      </c>
      <c r="AF29">
        <v>0.58333333333333304</v>
      </c>
      <c r="AG29" s="31">
        <v>28</v>
      </c>
      <c r="AH29">
        <v>0.72199999999999998</v>
      </c>
      <c r="AI29">
        <v>0.64</v>
      </c>
    </row>
    <row r="30" spans="1:35">
      <c r="A30" s="22" t="s">
        <v>121</v>
      </c>
      <c r="B30" t="s">
        <v>35</v>
      </c>
      <c r="E30" t="s">
        <v>28</v>
      </c>
      <c r="F30" s="3" t="s">
        <v>94</v>
      </c>
      <c r="G30" s="3">
        <v>20</v>
      </c>
      <c r="H30" s="3" t="s">
        <v>89</v>
      </c>
      <c r="I30" s="9" t="s">
        <v>31</v>
      </c>
      <c r="J30">
        <v>1</v>
      </c>
      <c r="K30" s="3" t="s">
        <v>32</v>
      </c>
      <c r="L30" s="3">
        <v>1</v>
      </c>
      <c r="M30" s="22" t="s">
        <v>122</v>
      </c>
      <c r="N30" s="3">
        <v>3</v>
      </c>
      <c r="O30" s="14">
        <v>29</v>
      </c>
      <c r="P30" s="14"/>
      <c r="Q30" s="14">
        <v>6</v>
      </c>
      <c r="R30">
        <v>0.75</v>
      </c>
      <c r="S30">
        <v>0.72222222222222199</v>
      </c>
      <c r="T30">
        <v>0.69444444444444398</v>
      </c>
      <c r="U30">
        <v>0.75</v>
      </c>
      <c r="V30">
        <v>0.56770833333333304</v>
      </c>
      <c r="W30" s="7">
        <v>14</v>
      </c>
      <c r="X30" t="str">
        <f t="shared" si="0"/>
        <v>M</v>
      </c>
      <c r="Y30" s="30">
        <v>29</v>
      </c>
      <c r="Z30">
        <v>0.75</v>
      </c>
      <c r="AA30">
        <v>0.61111111111111105</v>
      </c>
      <c r="AB30">
        <v>0.72222222222222199</v>
      </c>
      <c r="AC30">
        <v>0.55208333333333304</v>
      </c>
      <c r="AD30" s="29">
        <v>29</v>
      </c>
      <c r="AE30">
        <v>0.72</v>
      </c>
      <c r="AF30">
        <v>0.72222222222222199</v>
      </c>
      <c r="AG30" s="31">
        <v>29</v>
      </c>
      <c r="AH30">
        <v>0.91700000000000004</v>
      </c>
      <c r="AI30">
        <v>0.72</v>
      </c>
    </row>
    <row r="31" spans="1:35">
      <c r="A31" s="22" t="s">
        <v>123</v>
      </c>
      <c r="B31" t="s">
        <v>50</v>
      </c>
      <c r="E31" t="s">
        <v>28</v>
      </c>
      <c r="F31" s="3" t="s">
        <v>94</v>
      </c>
      <c r="G31" s="3">
        <v>19</v>
      </c>
      <c r="H31" s="3" t="s">
        <v>89</v>
      </c>
      <c r="I31" s="9" t="s">
        <v>31</v>
      </c>
      <c r="J31">
        <v>-1</v>
      </c>
      <c r="K31" s="3" t="s">
        <v>32</v>
      </c>
      <c r="L31" s="3">
        <v>1</v>
      </c>
      <c r="M31" s="4" t="s">
        <v>61</v>
      </c>
      <c r="N31" s="3">
        <v>1</v>
      </c>
      <c r="O31" s="14">
        <v>30</v>
      </c>
      <c r="P31" s="14"/>
      <c r="Q31" s="14">
        <v>7</v>
      </c>
      <c r="R31">
        <v>0.69444444444444398</v>
      </c>
      <c r="S31">
        <v>0.69444444444444398</v>
      </c>
      <c r="T31">
        <v>0.66666666666666596</v>
      </c>
      <c r="U31">
        <v>0.77777777777777701</v>
      </c>
      <c r="V31">
        <v>0.65625</v>
      </c>
      <c r="W31" s="7">
        <v>8</v>
      </c>
      <c r="X31" t="str">
        <f t="shared" si="0"/>
        <v>L</v>
      </c>
      <c r="Y31" s="30">
        <v>30</v>
      </c>
      <c r="Z31">
        <v>0.63888888888888795</v>
      </c>
      <c r="AA31">
        <v>0.66666666666666596</v>
      </c>
      <c r="AB31">
        <v>0.66666666666666596</v>
      </c>
      <c r="AC31">
        <v>0.58333333333333304</v>
      </c>
      <c r="AD31" s="29">
        <v>30</v>
      </c>
      <c r="AE31">
        <v>0.73</v>
      </c>
      <c r="AF31">
        <v>0.66666666666666596</v>
      </c>
      <c r="AG31" s="31">
        <v>30</v>
      </c>
      <c r="AH31">
        <v>0.86099999999999999</v>
      </c>
      <c r="AI31">
        <v>0.61</v>
      </c>
    </row>
    <row r="32" spans="1:35">
      <c r="A32" s="22" t="s">
        <v>124</v>
      </c>
      <c r="B32" t="s">
        <v>35</v>
      </c>
      <c r="E32" t="s">
        <v>28</v>
      </c>
      <c r="F32" s="3" t="s">
        <v>94</v>
      </c>
      <c r="G32" s="3">
        <v>23</v>
      </c>
      <c r="H32" s="3" t="s">
        <v>89</v>
      </c>
      <c r="I32" s="9" t="s">
        <v>31</v>
      </c>
      <c r="J32">
        <v>0</v>
      </c>
      <c r="K32" s="7" t="s">
        <v>32</v>
      </c>
      <c r="L32" s="7">
        <v>0</v>
      </c>
      <c r="M32" s="21" t="s">
        <v>42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>
        <v>0.94444444444444398</v>
      </c>
      <c r="T32">
        <v>0.97222222222222199</v>
      </c>
      <c r="U32">
        <v>0.80555555555555503</v>
      </c>
      <c r="V32">
        <v>0.75</v>
      </c>
      <c r="W32" s="7">
        <v>13</v>
      </c>
      <c r="X32" t="str">
        <f t="shared" si="0"/>
        <v>M</v>
      </c>
      <c r="Y32" s="30">
        <v>31</v>
      </c>
      <c r="Z32">
        <v>0.91666666666666596</v>
      </c>
      <c r="AA32">
        <v>0.94444444444444398</v>
      </c>
      <c r="AB32">
        <v>0.88888888888888795</v>
      </c>
      <c r="AC32">
        <v>0.60416666666666596</v>
      </c>
      <c r="AD32" s="29">
        <v>31</v>
      </c>
      <c r="AE32">
        <v>0.47</v>
      </c>
      <c r="AF32">
        <v>0.88888888888888795</v>
      </c>
      <c r="AG32" s="31">
        <v>31</v>
      </c>
      <c r="AH32">
        <v>0.69399999999999995</v>
      </c>
      <c r="AI32">
        <v>0.67</v>
      </c>
    </row>
    <row r="33" spans="1:35">
      <c r="A33" s="22" t="s">
        <v>125</v>
      </c>
      <c r="B33" t="s">
        <v>35</v>
      </c>
      <c r="E33" t="s">
        <v>28</v>
      </c>
      <c r="F33" s="3" t="s">
        <v>94</v>
      </c>
      <c r="G33" s="3">
        <v>19</v>
      </c>
      <c r="H33" s="3" t="s">
        <v>89</v>
      </c>
      <c r="I33" s="9" t="s">
        <v>31</v>
      </c>
      <c r="J33">
        <v>0</v>
      </c>
      <c r="K33" s="3" t="s">
        <v>32</v>
      </c>
      <c r="L33" s="3">
        <v>1</v>
      </c>
      <c r="M33" s="22" t="s">
        <v>116</v>
      </c>
      <c r="N33" s="3">
        <v>2</v>
      </c>
      <c r="O33" s="14">
        <v>32</v>
      </c>
      <c r="P33" s="14"/>
      <c r="Q33" s="14">
        <v>9</v>
      </c>
      <c r="R33">
        <v>0.88888888888888795</v>
      </c>
      <c r="S33">
        <v>0.91666666666666596</v>
      </c>
      <c r="T33">
        <v>0.88888888888888795</v>
      </c>
      <c r="U33">
        <v>0.86111111111111105</v>
      </c>
      <c r="V33">
        <v>0.64583333333333304</v>
      </c>
      <c r="W33" s="7">
        <v>10</v>
      </c>
      <c r="X33" t="str">
        <f t="shared" si="0"/>
        <v>L</v>
      </c>
      <c r="Y33" s="30">
        <v>32</v>
      </c>
      <c r="Z33">
        <v>0.80555555555555503</v>
      </c>
      <c r="AA33">
        <v>0.83333333333333304</v>
      </c>
      <c r="AB33">
        <v>0.88888888888888795</v>
      </c>
      <c r="AC33">
        <v>0.59375</v>
      </c>
      <c r="AD33" s="29">
        <v>32</v>
      </c>
      <c r="AE33">
        <v>0.89</v>
      </c>
      <c r="AF33">
        <v>0.88888888888888795</v>
      </c>
      <c r="AG33" s="31">
        <v>32</v>
      </c>
      <c r="AH33">
        <v>0.66700000000000004</v>
      </c>
      <c r="AI33">
        <v>0.69</v>
      </c>
    </row>
    <row r="34" spans="1:35">
      <c r="A34" s="22" t="s">
        <v>126</v>
      </c>
      <c r="B34" t="s">
        <v>35</v>
      </c>
      <c r="E34" t="s">
        <v>28</v>
      </c>
      <c r="F34" s="3" t="s">
        <v>94</v>
      </c>
      <c r="G34" s="3">
        <v>22</v>
      </c>
      <c r="H34" s="9" t="s">
        <v>89</v>
      </c>
      <c r="I34" s="9" t="s">
        <v>31</v>
      </c>
      <c r="J34">
        <v>-1</v>
      </c>
      <c r="K34" s="3" t="s">
        <v>32</v>
      </c>
      <c r="L34" s="3">
        <v>0</v>
      </c>
      <c r="M34" s="27" t="s">
        <v>122</v>
      </c>
      <c r="N34" s="3">
        <v>4</v>
      </c>
      <c r="O34" s="14">
        <v>33</v>
      </c>
      <c r="P34" s="14"/>
      <c r="Q34" s="14">
        <v>10</v>
      </c>
      <c r="R34">
        <v>0.63888888888888795</v>
      </c>
      <c r="S34">
        <v>0.55555555555555503</v>
      </c>
      <c r="T34">
        <v>0.69444444444444398</v>
      </c>
      <c r="U34">
        <v>0.69444444444444398</v>
      </c>
      <c r="V34">
        <v>0.640625</v>
      </c>
      <c r="W34" s="7">
        <v>12</v>
      </c>
      <c r="X34" t="str">
        <f t="shared" si="0"/>
        <v>L</v>
      </c>
      <c r="Y34" s="30">
        <v>33</v>
      </c>
      <c r="Z34">
        <v>0.75</v>
      </c>
      <c r="AA34">
        <v>0.63888888888888795</v>
      </c>
      <c r="AB34">
        <v>0.66666666666666596</v>
      </c>
      <c r="AC34">
        <v>0.46354166666666602</v>
      </c>
      <c r="AD34" s="29">
        <v>33</v>
      </c>
      <c r="AE34">
        <v>0.77</v>
      </c>
      <c r="AF34">
        <v>0.69444444444444398</v>
      </c>
      <c r="AG34" s="31">
        <v>33</v>
      </c>
      <c r="AH34">
        <v>0.58299999999999996</v>
      </c>
      <c r="AI34">
        <v>0.81</v>
      </c>
    </row>
    <row r="35" spans="1:35">
      <c r="A35" s="22" t="s">
        <v>127</v>
      </c>
      <c r="B35" t="s">
        <v>35</v>
      </c>
      <c r="E35" t="s">
        <v>28</v>
      </c>
      <c r="F35" s="3" t="s">
        <v>94</v>
      </c>
      <c r="G35" s="3">
        <v>25</v>
      </c>
      <c r="H35" s="9" t="s">
        <v>89</v>
      </c>
      <c r="I35" s="9" t="s">
        <v>31</v>
      </c>
      <c r="J35">
        <v>0</v>
      </c>
      <c r="K35" s="3" t="s">
        <v>32</v>
      </c>
      <c r="L35" s="3">
        <v>0</v>
      </c>
      <c r="M35" s="22" t="s">
        <v>42</v>
      </c>
      <c r="N35" s="3">
        <v>1</v>
      </c>
      <c r="O35" s="14">
        <v>34</v>
      </c>
      <c r="P35" s="14"/>
      <c r="Q35" s="14">
        <v>11</v>
      </c>
      <c r="R35">
        <v>0.88888888888888795</v>
      </c>
      <c r="S35">
        <v>0.75</v>
      </c>
      <c r="T35">
        <v>0.75</v>
      </c>
      <c r="U35">
        <v>0.77777777777777701</v>
      </c>
      <c r="V35">
        <v>0.67708333333333304</v>
      </c>
      <c r="W35" s="7">
        <v>11</v>
      </c>
      <c r="X35" t="str">
        <f t="shared" si="0"/>
        <v>L</v>
      </c>
      <c r="Y35" s="30">
        <v>34</v>
      </c>
      <c r="Z35">
        <v>0.69444444444444398</v>
      </c>
      <c r="AA35">
        <v>0.75</v>
      </c>
      <c r="AB35">
        <v>0.72222222222222199</v>
      </c>
      <c r="AC35">
        <v>0.546875</v>
      </c>
      <c r="AD35" s="29">
        <v>34</v>
      </c>
      <c r="AE35">
        <v>0.42</v>
      </c>
      <c r="AF35">
        <v>0.80555555555555503</v>
      </c>
      <c r="AG35" s="31">
        <v>34</v>
      </c>
      <c r="AH35">
        <v>0.86099999999999999</v>
      </c>
    </row>
    <row r="36" spans="1:35">
      <c r="A36" s="22" t="s">
        <v>128</v>
      </c>
      <c r="B36" t="s">
        <v>50</v>
      </c>
      <c r="E36" t="s">
        <v>28</v>
      </c>
      <c r="F36" s="3" t="s">
        <v>94</v>
      </c>
      <c r="G36" s="3">
        <v>28</v>
      </c>
      <c r="H36" s="9" t="s">
        <v>89</v>
      </c>
      <c r="I36" s="9" t="s">
        <v>31</v>
      </c>
      <c r="J36">
        <v>0</v>
      </c>
      <c r="K36" s="7" t="s">
        <v>32</v>
      </c>
      <c r="L36" s="7">
        <v>2</v>
      </c>
      <c r="M36" s="23" t="s">
        <v>56</v>
      </c>
      <c r="N36" s="7">
        <v>2</v>
      </c>
      <c r="O36" s="14">
        <v>35</v>
      </c>
      <c r="P36" s="14"/>
      <c r="Q36" s="14">
        <v>12</v>
      </c>
      <c r="R36">
        <v>0.55555555555555503</v>
      </c>
      <c r="S36">
        <v>0.52777777777777701</v>
      </c>
      <c r="T36">
        <v>0.72222222222222199</v>
      </c>
      <c r="U36">
        <v>0.72222222222222199</v>
      </c>
      <c r="V36">
        <v>0.5625</v>
      </c>
      <c r="W36" s="7">
        <v>16</v>
      </c>
      <c r="X36" t="str">
        <f t="shared" si="0"/>
        <v>M</v>
      </c>
      <c r="Y36" s="30">
        <v>35</v>
      </c>
      <c r="Z36">
        <v>0.63888888888888795</v>
      </c>
      <c r="AA36">
        <v>0.61111111111111105</v>
      </c>
      <c r="AB36">
        <v>0.61111111111111105</v>
      </c>
      <c r="AC36">
        <v>0.55729166666666596</v>
      </c>
      <c r="AD36" s="29">
        <v>35</v>
      </c>
      <c r="AE36">
        <v>0.64</v>
      </c>
      <c r="AF36">
        <v>0.58333333333333304</v>
      </c>
      <c r="AG36" s="31">
        <v>35</v>
      </c>
      <c r="AH36">
        <v>0.72199999999999998</v>
      </c>
    </row>
    <row r="37" spans="1:35">
      <c r="A37" s="27" t="s">
        <v>129</v>
      </c>
      <c r="B37" t="s">
        <v>35</v>
      </c>
      <c r="E37" s="8" t="s">
        <v>130</v>
      </c>
      <c r="F37" s="9" t="s">
        <v>94</v>
      </c>
      <c r="G37" s="9">
        <v>19</v>
      </c>
      <c r="H37" s="9" t="s">
        <v>131</v>
      </c>
      <c r="I37" s="9" t="s">
        <v>31</v>
      </c>
      <c r="J37" s="9" t="s">
        <v>65</v>
      </c>
      <c r="K37" s="7" t="s">
        <v>32</v>
      </c>
      <c r="L37" s="7" t="s">
        <v>68</v>
      </c>
      <c r="M37" s="25" t="s">
        <v>81</v>
      </c>
      <c r="N37" s="7" t="s">
        <v>132</v>
      </c>
      <c r="O37" s="14">
        <v>36</v>
      </c>
      <c r="P37" s="14"/>
      <c r="Q37" s="14">
        <v>13</v>
      </c>
      <c r="R37">
        <v>0.83333333333333304</v>
      </c>
      <c r="S37">
        <v>0.44444444444444398</v>
      </c>
      <c r="T37">
        <v>0.80555555555555503</v>
      </c>
      <c r="U37">
        <v>0.80555555555555503</v>
      </c>
      <c r="V37">
        <v>0.640625</v>
      </c>
      <c r="W37" s="9">
        <v>20</v>
      </c>
      <c r="X37" t="str">
        <f t="shared" si="0"/>
        <v>H</v>
      </c>
      <c r="Y37" s="30">
        <v>36</v>
      </c>
      <c r="Z37">
        <v>0.86111111111111105</v>
      </c>
      <c r="AA37">
        <v>0.83333333333333304</v>
      </c>
      <c r="AB37">
        <v>0.86111111111111105</v>
      </c>
      <c r="AC37">
        <v>0.515625</v>
      </c>
      <c r="AD37" s="29">
        <v>36</v>
      </c>
      <c r="AE37">
        <v>0.78</v>
      </c>
      <c r="AF37">
        <v>0.86111111111111105</v>
      </c>
      <c r="AG37" s="31">
        <v>36</v>
      </c>
      <c r="AH37">
        <v>0.80600000000000005</v>
      </c>
    </row>
    <row r="38" spans="1:35">
      <c r="A38" s="28" t="s">
        <v>133</v>
      </c>
      <c r="B38" t="s">
        <v>27</v>
      </c>
      <c r="D38" t="s">
        <v>134</v>
      </c>
      <c r="E38" s="8" t="s">
        <v>135</v>
      </c>
      <c r="F38" s="3" t="s">
        <v>94</v>
      </c>
      <c r="G38" s="3">
        <v>26</v>
      </c>
      <c r="H38" s="3" t="s">
        <v>98</v>
      </c>
      <c r="I38" s="9" t="s">
        <v>31</v>
      </c>
      <c r="J38" s="7" t="s">
        <v>136</v>
      </c>
      <c r="K38" s="3" t="s">
        <v>32</v>
      </c>
      <c r="L38" s="3">
        <v>1</v>
      </c>
      <c r="M38" s="4" t="s">
        <v>112</v>
      </c>
      <c r="N38" s="3">
        <v>2</v>
      </c>
      <c r="O38" s="14">
        <v>37</v>
      </c>
      <c r="P38" s="14"/>
      <c r="Q38" s="14">
        <v>14</v>
      </c>
      <c r="R38">
        <v>0.69444444444444398</v>
      </c>
      <c r="S38">
        <v>0.77777777777777701</v>
      </c>
      <c r="T38">
        <v>0.66666666666666596</v>
      </c>
      <c r="U38">
        <v>0.69444444444444398</v>
      </c>
      <c r="V38">
        <v>0.64583333333333304</v>
      </c>
      <c r="W38" s="7">
        <v>25</v>
      </c>
      <c r="X38" t="str">
        <f t="shared" si="0"/>
        <v>H</v>
      </c>
      <c r="Y38" s="30">
        <v>37</v>
      </c>
      <c r="Z38">
        <v>0.77777777777777701</v>
      </c>
      <c r="AA38">
        <v>0.77777777777777701</v>
      </c>
      <c r="AB38">
        <v>0.69444444444444398</v>
      </c>
      <c r="AC38">
        <v>0.64583333333333304</v>
      </c>
      <c r="AD38">
        <v>37</v>
      </c>
      <c r="AE38">
        <v>0</v>
      </c>
      <c r="AF38">
        <v>-1</v>
      </c>
      <c r="AG38">
        <v>37</v>
      </c>
    </row>
    <row r="39" spans="1:35">
      <c r="A39" s="22" t="s">
        <v>137</v>
      </c>
      <c r="B39" t="s">
        <v>35</v>
      </c>
      <c r="E39" t="s">
        <v>28</v>
      </c>
      <c r="F39" s="3" t="s">
        <v>94</v>
      </c>
      <c r="G39" s="3">
        <v>22</v>
      </c>
      <c r="H39" s="3" t="s">
        <v>89</v>
      </c>
      <c r="I39" s="9" t="s">
        <v>31</v>
      </c>
      <c r="J39">
        <v>1</v>
      </c>
      <c r="K39" s="3" t="s">
        <v>32</v>
      </c>
      <c r="L39" s="3">
        <v>0</v>
      </c>
      <c r="M39" s="22" t="s">
        <v>61</v>
      </c>
      <c r="N39" s="3">
        <v>1</v>
      </c>
      <c r="O39" s="14">
        <v>38</v>
      </c>
      <c r="P39" s="14"/>
      <c r="Q39" s="14">
        <v>15</v>
      </c>
      <c r="R39">
        <v>0.72222222222222199</v>
      </c>
      <c r="S39">
        <v>0.58333333333333304</v>
      </c>
      <c r="T39">
        <v>0.72222222222222199</v>
      </c>
      <c r="U39">
        <v>0.63888888888888795</v>
      </c>
      <c r="V39">
        <v>0.56770833333333304</v>
      </c>
      <c r="W39" s="7">
        <v>16</v>
      </c>
      <c r="X39" t="str">
        <f t="shared" si="0"/>
        <v>M</v>
      </c>
      <c r="Y39" s="30">
        <v>38</v>
      </c>
      <c r="Z39">
        <v>0.77777777777777701</v>
      </c>
      <c r="AA39">
        <v>0.83333333333333304</v>
      </c>
      <c r="AB39">
        <v>0.72222222222222199</v>
      </c>
      <c r="AC39">
        <v>0.59895833333333304</v>
      </c>
      <c r="AD39" s="29">
        <v>38</v>
      </c>
      <c r="AE39">
        <v>0.75</v>
      </c>
      <c r="AF39">
        <v>0.72222222222222199</v>
      </c>
      <c r="AG39" s="31">
        <v>38</v>
      </c>
    </row>
    <row r="40" spans="1:35">
      <c r="A40" s="22" t="s">
        <v>138</v>
      </c>
      <c r="B40" t="s">
        <v>35</v>
      </c>
      <c r="E40" t="s">
        <v>28</v>
      </c>
      <c r="F40" s="3" t="s">
        <v>94</v>
      </c>
      <c r="G40" s="3">
        <v>26</v>
      </c>
      <c r="H40" s="3" t="s">
        <v>98</v>
      </c>
      <c r="I40" s="9" t="s">
        <v>31</v>
      </c>
      <c r="J40">
        <v>2</v>
      </c>
      <c r="K40" s="7" t="s">
        <v>32</v>
      </c>
      <c r="L40" s="7">
        <v>2</v>
      </c>
      <c r="M40" s="21" t="s">
        <v>61</v>
      </c>
      <c r="N40" s="7">
        <v>2</v>
      </c>
      <c r="O40" s="14">
        <v>39</v>
      </c>
      <c r="P40" s="14"/>
      <c r="Q40" s="14">
        <v>16</v>
      </c>
      <c r="R40">
        <v>0.77777777777777701</v>
      </c>
      <c r="S40">
        <v>0.75</v>
      </c>
      <c r="T40">
        <v>0.75</v>
      </c>
      <c r="U40">
        <v>0.83333333333333304</v>
      </c>
      <c r="V40">
        <v>0.75520833333333304</v>
      </c>
      <c r="W40" s="7">
        <v>31</v>
      </c>
      <c r="X40" t="str">
        <f t="shared" si="0"/>
        <v>H</v>
      </c>
      <c r="Y40" s="30">
        <v>39</v>
      </c>
      <c r="Z40">
        <v>0.86111111111111105</v>
      </c>
      <c r="AA40">
        <v>0.83333333333333304</v>
      </c>
      <c r="AB40">
        <v>0.77777777777777701</v>
      </c>
      <c r="AC40">
        <v>0.609375</v>
      </c>
      <c r="AD40" s="29">
        <v>39</v>
      </c>
      <c r="AE40">
        <v>0.57999999999999996</v>
      </c>
      <c r="AF40">
        <v>0.80555555555555503</v>
      </c>
      <c r="AG40" s="31">
        <v>39</v>
      </c>
    </row>
    <row r="41" spans="1:35">
      <c r="A41" s="27" t="s">
        <v>139</v>
      </c>
      <c r="B41" t="s">
        <v>50</v>
      </c>
      <c r="C41" t="s">
        <v>63</v>
      </c>
      <c r="E41" s="20" t="s">
        <v>104</v>
      </c>
      <c r="F41" s="9" t="s">
        <v>94</v>
      </c>
      <c r="G41" s="9">
        <v>19</v>
      </c>
      <c r="H41" s="9" t="s">
        <v>30</v>
      </c>
      <c r="I41" s="9" t="s">
        <v>31</v>
      </c>
      <c r="J41" s="9" t="s">
        <v>65</v>
      </c>
      <c r="K41" s="7" t="s">
        <v>71</v>
      </c>
      <c r="L41" s="7" t="s">
        <v>82</v>
      </c>
      <c r="M41" s="25" t="s">
        <v>67</v>
      </c>
      <c r="N41" s="7" t="s">
        <v>72</v>
      </c>
      <c r="O41" s="14">
        <v>40</v>
      </c>
      <c r="P41" s="14"/>
      <c r="Q41" s="14">
        <v>17</v>
      </c>
      <c r="R41">
        <v>0.86666666666666603</v>
      </c>
      <c r="S41">
        <v>0.8</v>
      </c>
      <c r="T41">
        <v>0.83333333333333304</v>
      </c>
      <c r="U41">
        <v>0.86666666666666603</v>
      </c>
      <c r="V41">
        <v>0.71153846153846101</v>
      </c>
      <c r="W41" s="7">
        <v>9</v>
      </c>
      <c r="X41" t="str">
        <f t="shared" si="0"/>
        <v>L</v>
      </c>
      <c r="Y41" s="30">
        <v>40</v>
      </c>
      <c r="Z41">
        <v>0.76666666666666605</v>
      </c>
      <c r="AA41">
        <v>0.73333333333333295</v>
      </c>
      <c r="AB41">
        <v>0.73333333333333295</v>
      </c>
      <c r="AC41">
        <v>0.58974358974358898</v>
      </c>
      <c r="AD41" s="29">
        <v>40</v>
      </c>
      <c r="AE41">
        <v>0.67</v>
      </c>
      <c r="AF41">
        <v>0.76666666666666605</v>
      </c>
      <c r="AG41">
        <v>40</v>
      </c>
    </row>
    <row r="42" spans="1:35">
      <c r="A42" s="28" t="s">
        <v>140</v>
      </c>
      <c r="C42" t="s">
        <v>63</v>
      </c>
      <c r="D42" t="s">
        <v>141</v>
      </c>
      <c r="E42" s="8" t="s">
        <v>79</v>
      </c>
      <c r="F42" s="3" t="s">
        <v>94</v>
      </c>
      <c r="M42" s="28"/>
      <c r="O42" s="14">
        <v>41</v>
      </c>
      <c r="P42" s="14"/>
      <c r="Q42" s="14">
        <v>18</v>
      </c>
      <c r="R42">
        <v>0.86666666666666603</v>
      </c>
      <c r="S42">
        <v>0.9</v>
      </c>
      <c r="T42">
        <v>0.56666666666666599</v>
      </c>
      <c r="U42">
        <v>0.6</v>
      </c>
      <c r="V42">
        <v>0.60897435897435803</v>
      </c>
      <c r="W42" t="s">
        <v>65</v>
      </c>
      <c r="X42" t="s">
        <v>65</v>
      </c>
      <c r="Y42" s="30">
        <v>41</v>
      </c>
      <c r="Z42">
        <v>0.76666666666666605</v>
      </c>
      <c r="AA42" s="36"/>
      <c r="AB42">
        <v>0</v>
      </c>
      <c r="AD42" s="29">
        <v>41</v>
      </c>
      <c r="AF42">
        <v>41</v>
      </c>
    </row>
    <row r="43" spans="1:35">
      <c r="A43" s="27" t="s">
        <v>142</v>
      </c>
      <c r="B43" t="s">
        <v>35</v>
      </c>
      <c r="C43" t="s">
        <v>63</v>
      </c>
      <c r="E43" s="8" t="s">
        <v>79</v>
      </c>
      <c r="F43" s="9" t="s">
        <v>94</v>
      </c>
      <c r="G43" s="9">
        <v>29</v>
      </c>
      <c r="H43" s="9" t="s">
        <v>30</v>
      </c>
      <c r="I43" s="9" t="s">
        <v>31</v>
      </c>
      <c r="J43" s="9" t="s">
        <v>65</v>
      </c>
      <c r="K43" s="7">
        <v>3</v>
      </c>
      <c r="L43" s="7" t="s">
        <v>72</v>
      </c>
      <c r="M43" s="25" t="s">
        <v>67</v>
      </c>
      <c r="N43" s="7" t="s">
        <v>143</v>
      </c>
      <c r="O43" s="14">
        <v>42</v>
      </c>
      <c r="P43" s="14"/>
      <c r="Q43" s="14">
        <v>19</v>
      </c>
      <c r="R43">
        <v>0.7</v>
      </c>
      <c r="S43">
        <v>0.7</v>
      </c>
      <c r="T43">
        <v>0.63333333333333297</v>
      </c>
      <c r="U43">
        <v>0.86666666666666603</v>
      </c>
      <c r="V43">
        <v>0.62179487179487103</v>
      </c>
      <c r="W43" t="s">
        <v>65</v>
      </c>
      <c r="X43" s="30">
        <v>42</v>
      </c>
      <c r="Y43">
        <v>0.73333333333333295</v>
      </c>
      <c r="AA43">
        <v>0</v>
      </c>
      <c r="AC43">
        <v>0.64</v>
      </c>
      <c r="AD43" s="29">
        <v>42</v>
      </c>
      <c r="AE43">
        <v>42</v>
      </c>
    </row>
    <row r="44" spans="1:35">
      <c r="Q44" s="38">
        <v>20</v>
      </c>
      <c r="R44" s="38">
        <v>0.58333333333333304</v>
      </c>
      <c r="S44">
        <v>0.61111111111111105</v>
      </c>
      <c r="T44">
        <f>AVERAGE(T2:T42)</f>
        <v>0.73333333333333262</v>
      </c>
      <c r="U44">
        <f>AVERAGE(U2:U43)</f>
        <v>0.73730158730158679</v>
      </c>
      <c r="V44">
        <f>AVERAGE(V2:V43)</f>
        <v>0.64050099206349154</v>
      </c>
      <c r="X44" s="39" t="s">
        <v>170</v>
      </c>
      <c r="Y44" s="39">
        <f>AVERAGE(Y2:Y43)</f>
        <v>20.517460317460319</v>
      </c>
      <c r="Z44" s="39">
        <f>AVERAGE(AA2:AA41)</f>
        <v>0.74937499999999946</v>
      </c>
      <c r="AA44" s="39">
        <f>AVERAGE(AB2:AB41)</f>
        <v>0.73326388888888838</v>
      </c>
      <c r="AB44" s="39"/>
      <c r="AC44" s="39">
        <f>AVERAGE(AC2:AC41)</f>
        <v>0.55764723557692242</v>
      </c>
      <c r="AD44" s="39">
        <f>AVERAGE(AF2:AF12,AF14:AF19,AF21:AF37,AF39:AF41)</f>
        <v>0.7226726726726721</v>
      </c>
      <c r="AE44" s="39"/>
      <c r="AF44" s="39">
        <f>AVERAGE(AH2:AH11,AH16:AH19,AH21:AH37)</f>
        <v>0.73654838709677428</v>
      </c>
      <c r="AG44" s="39">
        <f>AVERAGE(AI2:AI11,AI16:AI19,AI21:AI34)</f>
        <v>0.70892857142857146</v>
      </c>
    </row>
    <row r="45" spans="1:35">
      <c r="Q45" s="38">
        <v>21</v>
      </c>
      <c r="R45" s="38">
        <v>0.80555555555555503</v>
      </c>
      <c r="S45">
        <v>0.77777777777777701</v>
      </c>
      <c r="Z45" s="34" t="s">
        <v>166</v>
      </c>
      <c r="AA45" s="34" t="s">
        <v>167</v>
      </c>
      <c r="AB45" s="34" t="s">
        <v>161</v>
      </c>
      <c r="AC45" s="34" t="s">
        <v>176</v>
      </c>
      <c r="AD45" s="34"/>
      <c r="AG45" s="34" t="s">
        <v>144</v>
      </c>
    </row>
    <row r="46" spans="1:35">
      <c r="Q46" s="38">
        <v>22</v>
      </c>
      <c r="R46" s="38">
        <v>0.61111111111111105</v>
      </c>
      <c r="S46">
        <v>0.63888888888888795</v>
      </c>
      <c r="Z46" s="34" t="s">
        <v>165</v>
      </c>
      <c r="AA46" s="34" t="s">
        <v>156</v>
      </c>
      <c r="AB46" s="34" t="s">
        <v>160</v>
      </c>
      <c r="AC46" s="34" t="s">
        <v>175</v>
      </c>
      <c r="AD46" s="34"/>
      <c r="AG46" s="34" t="s">
        <v>145</v>
      </c>
    </row>
    <row r="47" spans="1:35">
      <c r="Q47" s="38">
        <v>23</v>
      </c>
      <c r="R47" s="38">
        <v>0.75</v>
      </c>
      <c r="S47">
        <v>0.61111111111111105</v>
      </c>
      <c r="Z47" t="s">
        <v>164</v>
      </c>
      <c r="AA47" t="s">
        <v>158</v>
      </c>
      <c r="AB47" t="s">
        <v>169</v>
      </c>
      <c r="AC47" t="s">
        <v>174</v>
      </c>
      <c r="AF47" s="34" t="s">
        <v>146</v>
      </c>
    </row>
    <row r="48" spans="1:35">
      <c r="R48" t="s">
        <v>168</v>
      </c>
    </row>
    <row r="63" spans="26:26">
      <c r="Z63" s="34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3AC2-A676-4ECE-91B9-EC46775AD4C9}">
  <dimension ref="C1:S45"/>
  <sheetViews>
    <sheetView zoomScale="69" workbookViewId="0">
      <selection activeCell="U18" sqref="U18"/>
    </sheetView>
  </sheetViews>
  <sheetFormatPr baseColWidth="10" defaultColWidth="8.83203125" defaultRowHeight="16"/>
  <cols>
    <col min="3" max="3" width="19.33203125" customWidth="1"/>
    <col min="18" max="19" width="12.1640625" bestFit="1" customWidth="1"/>
  </cols>
  <sheetData>
    <row r="1" spans="3:19">
      <c r="C1" t="s">
        <v>149</v>
      </c>
      <c r="D1" t="s">
        <v>148</v>
      </c>
      <c r="G1" t="s">
        <v>152</v>
      </c>
      <c r="H1" t="s">
        <v>151</v>
      </c>
      <c r="R1">
        <v>0.83333333333333304</v>
      </c>
      <c r="S1">
        <v>0.83333333333333304</v>
      </c>
    </row>
    <row r="2" spans="3:19">
      <c r="C2">
        <v>0.91666666666666596</v>
      </c>
      <c r="D2">
        <v>0.86111111111111105</v>
      </c>
      <c r="G2" s="14">
        <v>0.86111111111111105</v>
      </c>
      <c r="H2">
        <v>0.81</v>
      </c>
      <c r="R2">
        <v>0.88888888888888795</v>
      </c>
      <c r="S2">
        <v>0.86111111111111105</v>
      </c>
    </row>
    <row r="3" spans="3:19">
      <c r="C3">
        <v>0.83333333333333304</v>
      </c>
      <c r="D3">
        <v>0.86111111111111105</v>
      </c>
      <c r="G3" s="14">
        <v>0.83333333333333304</v>
      </c>
      <c r="H3">
        <v>0.89</v>
      </c>
      <c r="R3">
        <v>0.63888888888888795</v>
      </c>
      <c r="S3">
        <v>0.66666666666666596</v>
      </c>
    </row>
    <row r="4" spans="3:19">
      <c r="C4">
        <v>0.77777777777777701</v>
      </c>
      <c r="D4">
        <v>0.63888888888888795</v>
      </c>
      <c r="G4" s="14">
        <v>0.77777777777777701</v>
      </c>
      <c r="H4">
        <v>0.64</v>
      </c>
      <c r="R4">
        <v>0.6</v>
      </c>
      <c r="S4">
        <v>0.63333333333333297</v>
      </c>
    </row>
    <row r="5" spans="3:19">
      <c r="C5">
        <v>0.66666666666666596</v>
      </c>
      <c r="D5">
        <v>0.66666666666666596</v>
      </c>
      <c r="G5" s="14">
        <v>0.66666666666666596</v>
      </c>
      <c r="H5">
        <v>0.75</v>
      </c>
      <c r="R5">
        <v>0.91666666666666596</v>
      </c>
      <c r="S5">
        <v>0.91666666666666596</v>
      </c>
    </row>
    <row r="6" spans="3:19">
      <c r="C6">
        <v>0.88888888888888795</v>
      </c>
      <c r="D6">
        <v>0.88888888888888795</v>
      </c>
      <c r="G6">
        <v>0.86111111111111105</v>
      </c>
      <c r="H6">
        <v>0.56000000000000005</v>
      </c>
      <c r="R6">
        <v>0.77777777777777701</v>
      </c>
      <c r="S6">
        <v>0.77777777777777701</v>
      </c>
    </row>
    <row r="7" spans="3:19">
      <c r="C7">
        <v>0.88888888888888795</v>
      </c>
      <c r="D7">
        <v>0.80555555555555503</v>
      </c>
      <c r="G7">
        <v>0.75</v>
      </c>
      <c r="H7">
        <v>0.72</v>
      </c>
      <c r="R7">
        <v>0.5</v>
      </c>
      <c r="S7">
        <v>0.52777777777777701</v>
      </c>
    </row>
    <row r="8" spans="3:19">
      <c r="C8">
        <v>0.86111111111111105</v>
      </c>
      <c r="D8">
        <v>0.86111111111111105</v>
      </c>
      <c r="G8">
        <v>0.88888888888888795</v>
      </c>
      <c r="H8">
        <v>0.75</v>
      </c>
      <c r="R8">
        <v>0.75</v>
      </c>
      <c r="S8">
        <v>0.75</v>
      </c>
    </row>
    <row r="9" spans="3:19">
      <c r="C9">
        <v>0.63888888888888795</v>
      </c>
      <c r="D9">
        <v>0.63888888888888795</v>
      </c>
      <c r="G9">
        <v>0.61111111111111105</v>
      </c>
      <c r="H9">
        <v>0.94</v>
      </c>
      <c r="R9">
        <v>0.77777777777777701</v>
      </c>
      <c r="S9">
        <v>0.86111111111111105</v>
      </c>
    </row>
    <row r="10" spans="3:19">
      <c r="C10">
        <v>0.61111111111111105</v>
      </c>
      <c r="D10">
        <v>0.66666666666666596</v>
      </c>
      <c r="G10">
        <v>0.75</v>
      </c>
      <c r="H10">
        <v>0.89</v>
      </c>
      <c r="R10">
        <v>0.66666666666666596</v>
      </c>
      <c r="S10">
        <v>0.63888888888888795</v>
      </c>
    </row>
    <row r="11" spans="3:19">
      <c r="C11">
        <v>0.72222222222222199</v>
      </c>
      <c r="D11">
        <v>0.69444444444444398</v>
      </c>
      <c r="G11">
        <v>0.83333333333333304</v>
      </c>
      <c r="H11">
        <v>0.69</v>
      </c>
      <c r="R11">
        <v>0.88888888888888795</v>
      </c>
      <c r="S11">
        <v>0.91666666666666596</v>
      </c>
    </row>
    <row r="12" spans="3:19">
      <c r="C12">
        <v>0.66666666666666596</v>
      </c>
      <c r="D12">
        <v>0.73333333333333295</v>
      </c>
      <c r="G12">
        <v>0.86666666666666603</v>
      </c>
      <c r="H12">
        <v>0.75</v>
      </c>
      <c r="R12">
        <v>0.69444444444444398</v>
      </c>
      <c r="S12">
        <v>0.72222222222222199</v>
      </c>
    </row>
    <row r="13" spans="3:19">
      <c r="C13">
        <v>0.46666666666666601</v>
      </c>
      <c r="D13">
        <v>0.53333333333333299</v>
      </c>
      <c r="G13">
        <v>0.76666666666666605</v>
      </c>
      <c r="H13">
        <v>0.78</v>
      </c>
      <c r="R13">
        <v>0.80555555555555503</v>
      </c>
      <c r="S13">
        <v>0.72222222222222199</v>
      </c>
    </row>
    <row r="14" spans="3:19">
      <c r="C14">
        <v>0.91666666666666596</v>
      </c>
      <c r="D14">
        <v>0.88888888888888795</v>
      </c>
      <c r="G14">
        <v>0.77777777777777701</v>
      </c>
      <c r="H14">
        <v>0.81</v>
      </c>
      <c r="R14">
        <v>0.76666666666666605</v>
      </c>
      <c r="S14">
        <v>0.73333333333333295</v>
      </c>
    </row>
    <row r="15" spans="3:19">
      <c r="C15">
        <v>0.76666666666666605</v>
      </c>
      <c r="D15">
        <v>0.73333333333333295</v>
      </c>
      <c r="G15">
        <v>0.7</v>
      </c>
      <c r="H15">
        <v>0.75</v>
      </c>
      <c r="S15">
        <f>CORREL(R1:R14,S1:S14)</f>
        <v>0.94328396333556386</v>
      </c>
    </row>
    <row r="16" spans="3:19">
      <c r="C16">
        <v>0.52777777777777701</v>
      </c>
      <c r="D16">
        <v>0.5</v>
      </c>
      <c r="G16">
        <v>0.55555555555555503</v>
      </c>
      <c r="H16">
        <v>0.67</v>
      </c>
    </row>
    <row r="17" spans="3:8">
      <c r="C17">
        <v>0.69444444444444398</v>
      </c>
      <c r="D17">
        <v>0.69444444444444398</v>
      </c>
      <c r="G17">
        <v>0.69444444444444398</v>
      </c>
      <c r="H17">
        <v>0.75</v>
      </c>
    </row>
    <row r="18" spans="3:8">
      <c r="C18">
        <v>0.80555555555555503</v>
      </c>
      <c r="D18">
        <v>0.80555555555555503</v>
      </c>
      <c r="G18">
        <v>0.66666666666666596</v>
      </c>
      <c r="H18">
        <v>0.9</v>
      </c>
    </row>
    <row r="19" spans="3:8">
      <c r="C19">
        <v>0.69444444444444398</v>
      </c>
      <c r="D19">
        <v>0.63888888888888795</v>
      </c>
      <c r="G19">
        <v>0.55555555555555503</v>
      </c>
      <c r="H19">
        <v>0.67</v>
      </c>
    </row>
    <row r="20" spans="3:8">
      <c r="C20">
        <v>0.75</v>
      </c>
      <c r="D20">
        <v>0.79166666666666596</v>
      </c>
      <c r="G20">
        <v>0.70833333333333304</v>
      </c>
      <c r="H20">
        <v>0.63</v>
      </c>
    </row>
    <row r="21" spans="3:8">
      <c r="C21">
        <v>0.61111111111111105</v>
      </c>
      <c r="D21">
        <v>0.61111111111111105</v>
      </c>
      <c r="G21">
        <v>0.55555555555555503</v>
      </c>
      <c r="H21">
        <v>0.89</v>
      </c>
    </row>
    <row r="22" spans="3:8">
      <c r="C22">
        <v>0.72222222222222199</v>
      </c>
      <c r="D22">
        <v>0.75</v>
      </c>
      <c r="G22">
        <v>0.69444444444444398</v>
      </c>
      <c r="H22">
        <v>0.83</v>
      </c>
    </row>
    <row r="23" spans="3:8">
      <c r="C23">
        <v>0.61111111111111105</v>
      </c>
      <c r="D23">
        <v>0.63888888888888795</v>
      </c>
      <c r="G23">
        <v>0.5</v>
      </c>
      <c r="H23">
        <v>0.72</v>
      </c>
    </row>
    <row r="24" spans="3:8">
      <c r="C24">
        <v>0.55555555555555503</v>
      </c>
      <c r="D24">
        <v>0.69444444444444398</v>
      </c>
      <c r="G24">
        <v>0.69444444444444398</v>
      </c>
      <c r="H24">
        <v>0.69</v>
      </c>
    </row>
    <row r="25" spans="3:8">
      <c r="C25">
        <v>0.77777777777777701</v>
      </c>
      <c r="D25">
        <v>0.75</v>
      </c>
      <c r="G25">
        <v>0.80555555555555503</v>
      </c>
      <c r="H25">
        <v>0.86</v>
      </c>
    </row>
    <row r="26" spans="3:8">
      <c r="C26">
        <v>0.80555555555555503</v>
      </c>
      <c r="D26">
        <v>0.88888888888888795</v>
      </c>
      <c r="G26">
        <v>0.86111111111111105</v>
      </c>
      <c r="H26">
        <v>0.75</v>
      </c>
    </row>
    <row r="27" spans="3:8">
      <c r="C27">
        <v>0.69444444444444398</v>
      </c>
      <c r="D27">
        <v>0.80555555555555503</v>
      </c>
      <c r="G27">
        <v>0.69444444444444398</v>
      </c>
      <c r="H27">
        <v>0.81</v>
      </c>
    </row>
    <row r="28" spans="3:8">
      <c r="C28">
        <v>0.83333333333333304</v>
      </c>
      <c r="D28">
        <v>0.80555555555555503</v>
      </c>
      <c r="G28">
        <v>0.80555555555555503</v>
      </c>
      <c r="H28">
        <v>0.53</v>
      </c>
    </row>
    <row r="29" spans="3:8">
      <c r="C29">
        <v>0.47222222222222199</v>
      </c>
      <c r="D29">
        <v>0.52777777777777701</v>
      </c>
      <c r="G29">
        <v>0.63888888888888795</v>
      </c>
      <c r="H29">
        <v>0.75</v>
      </c>
    </row>
    <row r="30" spans="3:8">
      <c r="C30">
        <v>0.66666666666666596</v>
      </c>
      <c r="D30">
        <v>0.72222222222222199</v>
      </c>
      <c r="G30">
        <v>0.75</v>
      </c>
      <c r="H30">
        <v>0.83</v>
      </c>
    </row>
    <row r="31" spans="3:8">
      <c r="C31">
        <v>0.66666666666666596</v>
      </c>
      <c r="D31">
        <v>0.66666666666666596</v>
      </c>
      <c r="G31">
        <v>0.72222222222222199</v>
      </c>
      <c r="H31">
        <v>0.87</v>
      </c>
    </row>
    <row r="32" spans="3:8">
      <c r="C32">
        <v>0.86111111111111105</v>
      </c>
      <c r="D32">
        <v>0.88888888888888795</v>
      </c>
      <c r="G32">
        <v>0.94444444444444398</v>
      </c>
      <c r="H32">
        <v>0.7</v>
      </c>
    </row>
    <row r="33" spans="3:8">
      <c r="C33">
        <v>0.86111111111111105</v>
      </c>
      <c r="D33">
        <v>0.88888888888888795</v>
      </c>
      <c r="G33">
        <v>0.88888888888888795</v>
      </c>
      <c r="H33">
        <v>0.78</v>
      </c>
    </row>
    <row r="34" spans="3:8">
      <c r="C34">
        <v>0.69444444444444398</v>
      </c>
      <c r="D34">
        <v>0.66666666666666596</v>
      </c>
      <c r="G34">
        <v>0.69444444444444398</v>
      </c>
      <c r="H34">
        <v>0.73</v>
      </c>
    </row>
    <row r="35" spans="3:8">
      <c r="C35">
        <v>0.77777777777777701</v>
      </c>
      <c r="D35">
        <v>0.72222222222222199</v>
      </c>
      <c r="G35">
        <v>0.77777777777777701</v>
      </c>
      <c r="H35">
        <v>0.42</v>
      </c>
    </row>
    <row r="36" spans="3:8">
      <c r="C36">
        <v>0.55555555555555503</v>
      </c>
      <c r="D36">
        <v>0.61111111111111105</v>
      </c>
      <c r="G36">
        <v>0.75</v>
      </c>
      <c r="H36">
        <v>0.69</v>
      </c>
    </row>
    <row r="37" spans="3:8">
      <c r="C37">
        <v>0.83333333333333304</v>
      </c>
      <c r="D37">
        <v>0.86111111111111105</v>
      </c>
      <c r="G37">
        <v>0.83333333333333304</v>
      </c>
      <c r="H37">
        <v>0.67</v>
      </c>
    </row>
    <row r="38" spans="3:8">
      <c r="C38">
        <v>0.75</v>
      </c>
      <c r="D38">
        <v>0.69444444444444398</v>
      </c>
      <c r="G38">
        <v>0.72222222222222199</v>
      </c>
      <c r="H38">
        <v>0.5</v>
      </c>
    </row>
    <row r="39" spans="3:8">
      <c r="C39">
        <v>0.80555555555555503</v>
      </c>
      <c r="D39">
        <v>0.72222222222222199</v>
      </c>
      <c r="G39">
        <v>0.66666666666666596</v>
      </c>
      <c r="H39">
        <v>0.79</v>
      </c>
    </row>
    <row r="40" spans="3:8">
      <c r="C40">
        <v>0.80555555555555503</v>
      </c>
      <c r="D40">
        <v>0.77777777777777701</v>
      </c>
      <c r="G40">
        <v>0.72222222222222199</v>
      </c>
      <c r="H40">
        <v>0.44</v>
      </c>
    </row>
    <row r="41" spans="3:8">
      <c r="C41">
        <v>0.76666666666666605</v>
      </c>
      <c r="D41">
        <v>0.73333333333333295</v>
      </c>
      <c r="G41">
        <v>0.93333333333333302</v>
      </c>
      <c r="H41">
        <v>0.72</v>
      </c>
    </row>
    <row r="42" spans="3:8">
      <c r="G42">
        <v>0.66666666666666596</v>
      </c>
      <c r="H42">
        <v>0.42</v>
      </c>
    </row>
    <row r="43" spans="3:8">
      <c r="G43">
        <v>0.6</v>
      </c>
      <c r="H43">
        <v>0.67</v>
      </c>
    </row>
    <row r="45" spans="3:8">
      <c r="C45" t="s">
        <v>150</v>
      </c>
      <c r="D45">
        <f>CORREL(C2:C43,D2:D43)</f>
        <v>0.88448178061083016</v>
      </c>
      <c r="G45">
        <f>CORREL(G2:G43,H2:H43)</f>
        <v>-5.519731930878953E-2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C993-D4AA-443C-8994-DBE9177B9A16}">
  <dimension ref="A1:AF63"/>
  <sheetViews>
    <sheetView zoomScale="81" workbookViewId="0">
      <selection activeCell="R2" sqref="R2:R43"/>
    </sheetView>
  </sheetViews>
  <sheetFormatPr baseColWidth="10" defaultColWidth="11.1640625" defaultRowHeight="16"/>
  <cols>
    <col min="2" max="2" width="12" customWidth="1"/>
    <col min="3" max="3" width="9" customWidth="1"/>
    <col min="5" max="5" width="14.6640625" customWidth="1"/>
    <col min="6" max="6" width="6.1640625" customWidth="1"/>
    <col min="7" max="7" width="5.1640625" customWidth="1"/>
    <col min="8" max="8" width="12.6640625" customWidth="1"/>
    <col min="9" max="9" width="10.5" customWidth="1"/>
    <col min="10" max="10" width="7.6640625" customWidth="1"/>
    <col min="11" max="11" width="11.5" customWidth="1"/>
    <col min="12" max="12" width="8.6640625" customWidth="1"/>
    <col min="13" max="13" width="12.1640625" customWidth="1"/>
    <col min="14" max="14" width="6.6640625" customWidth="1"/>
    <col min="16" max="16" width="8.1640625" customWidth="1"/>
    <col min="17" max="17" width="8" customWidth="1"/>
    <col min="18" max="18" width="21.5" customWidth="1"/>
    <col min="19" max="19" width="25.33203125" customWidth="1"/>
    <col min="20" max="20" width="8.6640625" customWidth="1"/>
    <col min="21" max="21" width="9.5" customWidth="1"/>
    <col min="23" max="23" width="21.6640625" customWidth="1"/>
    <col min="24" max="25" width="29.6640625" customWidth="1"/>
    <col min="26" max="26" width="24.83203125" customWidth="1"/>
    <col min="28" max="28" width="21.6640625" customWidth="1"/>
    <col min="29" max="29" width="29.6640625" customWidth="1"/>
    <col min="31" max="31" width="20.6640625" customWidth="1"/>
    <col min="32" max="32" width="29.6640625" customWidth="1"/>
  </cols>
  <sheetData>
    <row r="1" spans="1:32" s="2" customFormat="1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3" t="s">
        <v>14</v>
      </c>
      <c r="P1" s="33" t="s">
        <v>15</v>
      </c>
      <c r="Q1" s="33" t="s">
        <v>16</v>
      </c>
      <c r="R1" s="15" t="s">
        <v>17</v>
      </c>
      <c r="S1" s="15" t="s">
        <v>154</v>
      </c>
      <c r="T1" s="19" t="s">
        <v>18</v>
      </c>
      <c r="U1" s="19" t="s">
        <v>19</v>
      </c>
      <c r="V1" s="16" t="s">
        <v>20</v>
      </c>
      <c r="W1" s="16" t="s">
        <v>21</v>
      </c>
      <c r="X1" s="16" t="s">
        <v>153</v>
      </c>
      <c r="Y1" s="16" t="s">
        <v>22</v>
      </c>
      <c r="Z1" s="16" t="s">
        <v>147</v>
      </c>
      <c r="AA1" s="17" t="s">
        <v>23</v>
      </c>
      <c r="AB1" s="17" t="s">
        <v>24</v>
      </c>
      <c r="AC1" s="17" t="s">
        <v>22</v>
      </c>
      <c r="AD1" s="18" t="s">
        <v>25</v>
      </c>
      <c r="AE1" s="18" t="s">
        <v>24</v>
      </c>
      <c r="AF1" s="18" t="s">
        <v>22</v>
      </c>
    </row>
    <row r="2" spans="1:32">
      <c r="A2" s="28" t="s">
        <v>26</v>
      </c>
      <c r="B2" t="s">
        <v>27</v>
      </c>
      <c r="E2" t="s">
        <v>28</v>
      </c>
      <c r="F2" t="s">
        <v>29</v>
      </c>
      <c r="G2">
        <v>27</v>
      </c>
      <c r="H2" t="s">
        <v>30</v>
      </c>
      <c r="I2" t="s">
        <v>31</v>
      </c>
      <c r="J2">
        <v>1</v>
      </c>
      <c r="K2" s="3" t="s">
        <v>32</v>
      </c>
      <c r="L2" s="3">
        <v>0</v>
      </c>
      <c r="M2" s="4" t="s">
        <v>33</v>
      </c>
      <c r="N2" s="3">
        <v>3</v>
      </c>
      <c r="O2" s="14">
        <v>1</v>
      </c>
      <c r="P2" s="14">
        <v>1</v>
      </c>
      <c r="Q2" s="14"/>
      <c r="R2">
        <v>0.81</v>
      </c>
      <c r="S2">
        <v>0.61099999999999999</v>
      </c>
      <c r="T2">
        <v>22</v>
      </c>
      <c r="U2" t="str">
        <f>IF(T2&lt;=12,"L",IF(T2&gt;18,"H", "M"))</f>
        <v>H</v>
      </c>
      <c r="V2" s="30">
        <v>1</v>
      </c>
      <c r="W2">
        <v>0.81</v>
      </c>
      <c r="X2">
        <v>0.61099999999999999</v>
      </c>
      <c r="Y2">
        <v>0.86111111111111105</v>
      </c>
      <c r="Z2" s="35">
        <v>0.72199999999999998</v>
      </c>
      <c r="AA2" s="29">
        <v>1</v>
      </c>
      <c r="AB2">
        <v>0.81</v>
      </c>
      <c r="AC2">
        <v>0.88888888888888795</v>
      </c>
      <c r="AD2" s="31">
        <v>1</v>
      </c>
      <c r="AE2">
        <v>0.88900000000000001</v>
      </c>
      <c r="AF2">
        <v>0.86</v>
      </c>
    </row>
    <row r="3" spans="1:32">
      <c r="A3" s="28" t="s">
        <v>34</v>
      </c>
      <c r="B3" t="s">
        <v>35</v>
      </c>
      <c r="E3" s="8" t="s">
        <v>36</v>
      </c>
      <c r="F3" t="s">
        <v>29</v>
      </c>
      <c r="G3">
        <v>31</v>
      </c>
      <c r="H3" t="s">
        <v>30</v>
      </c>
      <c r="I3" t="s">
        <v>31</v>
      </c>
      <c r="J3">
        <v>2</v>
      </c>
      <c r="K3" s="3" t="s">
        <v>37</v>
      </c>
      <c r="L3" s="3">
        <v>3</v>
      </c>
      <c r="M3" s="4" t="s">
        <v>38</v>
      </c>
      <c r="N3" s="3">
        <v>3</v>
      </c>
      <c r="O3" s="14">
        <v>2</v>
      </c>
      <c r="P3" s="14">
        <v>2</v>
      </c>
      <c r="Q3" s="14"/>
      <c r="R3">
        <v>0.89</v>
      </c>
      <c r="S3">
        <v>0.58299999999999996</v>
      </c>
      <c r="T3" s="3">
        <v>10</v>
      </c>
      <c r="U3" t="str">
        <f t="shared" ref="U3:U41" si="0">IF(T3&lt;=12,"L",IF(T3&gt;18,"H", "M"))</f>
        <v>L</v>
      </c>
      <c r="V3" s="30">
        <v>2</v>
      </c>
      <c r="W3">
        <v>0.92</v>
      </c>
      <c r="X3">
        <v>0.38900000000000001</v>
      </c>
      <c r="Y3">
        <v>0.86111111111111105</v>
      </c>
      <c r="Z3" s="35">
        <v>0.61099999999999999</v>
      </c>
      <c r="AA3" s="29">
        <v>2</v>
      </c>
      <c r="AB3">
        <v>0.86</v>
      </c>
      <c r="AC3">
        <v>0.83333333333333304</v>
      </c>
      <c r="AD3" s="31">
        <v>2</v>
      </c>
      <c r="AE3">
        <v>0.86099999999999999</v>
      </c>
      <c r="AF3">
        <v>0.75</v>
      </c>
    </row>
    <row r="4" spans="1:32">
      <c r="A4" s="28" t="s">
        <v>39</v>
      </c>
      <c r="B4" t="s">
        <v>35</v>
      </c>
      <c r="D4" s="6" t="s">
        <v>40</v>
      </c>
      <c r="E4" s="5" t="s">
        <v>28</v>
      </c>
      <c r="F4" t="s">
        <v>29</v>
      </c>
      <c r="G4">
        <v>19</v>
      </c>
      <c r="H4" t="s">
        <v>41</v>
      </c>
      <c r="I4" t="s">
        <v>31</v>
      </c>
      <c r="J4">
        <v>-1</v>
      </c>
      <c r="K4" s="7" t="s">
        <v>32</v>
      </c>
      <c r="L4" s="7">
        <v>1</v>
      </c>
      <c r="M4" s="21" t="s">
        <v>42</v>
      </c>
      <c r="N4" s="7">
        <v>1</v>
      </c>
      <c r="O4" s="14">
        <v>3</v>
      </c>
      <c r="P4" s="14">
        <v>3</v>
      </c>
      <c r="Q4" s="14"/>
      <c r="R4">
        <v>0.64</v>
      </c>
      <c r="S4">
        <v>0.5</v>
      </c>
      <c r="T4" s="7">
        <v>19</v>
      </c>
      <c r="U4" t="str">
        <f t="shared" si="0"/>
        <v>H</v>
      </c>
      <c r="V4" s="30">
        <v>3</v>
      </c>
      <c r="W4">
        <v>0.75</v>
      </c>
      <c r="X4">
        <v>0.61099999999999999</v>
      </c>
      <c r="Y4">
        <v>0.63888888888888795</v>
      </c>
      <c r="Z4" s="35">
        <v>0.72199999999999998</v>
      </c>
      <c r="AA4" s="29">
        <v>3</v>
      </c>
      <c r="AB4">
        <v>0.72</v>
      </c>
      <c r="AC4">
        <v>0.72222222222222199</v>
      </c>
      <c r="AD4" s="31">
        <v>3</v>
      </c>
      <c r="AE4">
        <v>0.75</v>
      </c>
      <c r="AF4">
        <v>0.69</v>
      </c>
    </row>
    <row r="5" spans="1:32">
      <c r="A5" s="28" t="s">
        <v>43</v>
      </c>
      <c r="B5" t="s">
        <v>35</v>
      </c>
      <c r="E5" t="s">
        <v>28</v>
      </c>
      <c r="F5" t="s">
        <v>29</v>
      </c>
      <c r="G5">
        <v>29</v>
      </c>
      <c r="H5" t="s">
        <v>30</v>
      </c>
      <c r="I5" t="s">
        <v>31</v>
      </c>
      <c r="J5">
        <v>-1</v>
      </c>
      <c r="K5" s="3" t="s">
        <v>32</v>
      </c>
      <c r="L5" s="3">
        <v>2</v>
      </c>
      <c r="M5" s="22" t="s">
        <v>44</v>
      </c>
      <c r="N5" s="3">
        <v>3</v>
      </c>
      <c r="O5" s="14">
        <v>4</v>
      </c>
      <c r="P5" s="14">
        <v>4</v>
      </c>
      <c r="Q5" s="14"/>
      <c r="R5">
        <v>0.75</v>
      </c>
      <c r="S5">
        <v>0.25</v>
      </c>
      <c r="T5" s="3">
        <v>17</v>
      </c>
      <c r="U5" t="str">
        <f t="shared" si="0"/>
        <v>M</v>
      </c>
      <c r="V5" s="30">
        <v>4</v>
      </c>
      <c r="W5">
        <v>0.81</v>
      </c>
      <c r="X5">
        <v>0.52800000000000002</v>
      </c>
      <c r="Y5">
        <v>0.66666666666666596</v>
      </c>
      <c r="Z5" s="35">
        <v>0.61099999999999999</v>
      </c>
      <c r="AA5" s="29">
        <v>4</v>
      </c>
      <c r="AB5">
        <v>0.86</v>
      </c>
      <c r="AC5">
        <v>0.61111111111111105</v>
      </c>
      <c r="AD5" s="31">
        <v>4</v>
      </c>
      <c r="AE5">
        <v>0.63900000000000001</v>
      </c>
      <c r="AF5">
        <v>0.61</v>
      </c>
    </row>
    <row r="6" spans="1:32">
      <c r="A6" s="28" t="s">
        <v>45</v>
      </c>
      <c r="D6" s="6" t="s">
        <v>40</v>
      </c>
      <c r="E6" s="10" t="s">
        <v>46</v>
      </c>
      <c r="F6" t="s">
        <v>29</v>
      </c>
      <c r="G6">
        <v>27</v>
      </c>
      <c r="H6" t="s">
        <v>30</v>
      </c>
      <c r="I6" t="s">
        <v>31</v>
      </c>
      <c r="J6" t="s">
        <v>47</v>
      </c>
      <c r="K6" s="3" t="s">
        <v>32</v>
      </c>
      <c r="L6" s="3">
        <v>1</v>
      </c>
      <c r="M6" s="4" t="s">
        <v>48</v>
      </c>
      <c r="N6" s="3">
        <v>3</v>
      </c>
      <c r="O6" s="14">
        <v>5</v>
      </c>
      <c r="P6" s="14">
        <v>5</v>
      </c>
      <c r="Q6" s="14"/>
      <c r="R6">
        <v>0.56000000000000005</v>
      </c>
      <c r="S6">
        <v>0.61099999999999999</v>
      </c>
      <c r="T6">
        <v>23</v>
      </c>
      <c r="U6" t="str">
        <f t="shared" si="0"/>
        <v>H</v>
      </c>
      <c r="V6" s="30">
        <v>5</v>
      </c>
      <c r="W6">
        <v>0.64</v>
      </c>
      <c r="X6">
        <v>0.47199999999999998</v>
      </c>
      <c r="Y6">
        <v>0.88888888888888795</v>
      </c>
      <c r="Z6" s="35">
        <v>0.72199999999999998</v>
      </c>
      <c r="AA6" s="29">
        <v>5</v>
      </c>
      <c r="AB6">
        <v>0.67</v>
      </c>
      <c r="AC6">
        <v>0.86111111111111105</v>
      </c>
      <c r="AD6" s="31">
        <v>5</v>
      </c>
      <c r="AE6">
        <v>0.88900000000000001</v>
      </c>
      <c r="AF6">
        <v>0.81</v>
      </c>
    </row>
    <row r="7" spans="1:32">
      <c r="A7" s="28" t="s">
        <v>49</v>
      </c>
      <c r="B7" t="s">
        <v>50</v>
      </c>
      <c r="E7" t="s">
        <v>28</v>
      </c>
      <c r="F7" t="s">
        <v>29</v>
      </c>
      <c r="G7">
        <v>23</v>
      </c>
      <c r="H7" t="s">
        <v>51</v>
      </c>
      <c r="I7" t="s">
        <v>31</v>
      </c>
      <c r="J7">
        <v>1</v>
      </c>
      <c r="K7" s="7" t="s">
        <v>32</v>
      </c>
      <c r="L7" s="7">
        <v>2</v>
      </c>
      <c r="M7" s="21" t="s">
        <v>52</v>
      </c>
      <c r="N7" s="7">
        <v>3</v>
      </c>
      <c r="O7" s="14">
        <v>6</v>
      </c>
      <c r="P7" s="14">
        <v>6</v>
      </c>
      <c r="Q7" s="14"/>
      <c r="R7">
        <v>0.72</v>
      </c>
      <c r="S7">
        <v>0.66700000000000004</v>
      </c>
      <c r="T7" s="7">
        <v>14</v>
      </c>
      <c r="U7" t="str">
        <f t="shared" si="0"/>
        <v>M</v>
      </c>
      <c r="V7" s="30">
        <v>6</v>
      </c>
      <c r="W7">
        <v>0.72</v>
      </c>
      <c r="X7">
        <v>0.55600000000000005</v>
      </c>
      <c r="Y7">
        <v>0.80555555555555503</v>
      </c>
      <c r="Z7" s="35">
        <v>0.72199999999999998</v>
      </c>
      <c r="AA7" s="29">
        <v>6</v>
      </c>
      <c r="AB7">
        <v>0.67</v>
      </c>
      <c r="AC7">
        <v>0.83333333333333304</v>
      </c>
      <c r="AD7" s="31">
        <v>6</v>
      </c>
      <c r="AE7">
        <v>0.86099999999999999</v>
      </c>
      <c r="AF7">
        <v>0.83</v>
      </c>
    </row>
    <row r="8" spans="1:32">
      <c r="A8" s="28" t="s">
        <v>53</v>
      </c>
      <c r="B8" t="s">
        <v>35</v>
      </c>
      <c r="E8" t="s">
        <v>28</v>
      </c>
      <c r="F8" t="s">
        <v>29</v>
      </c>
      <c r="G8">
        <v>29</v>
      </c>
      <c r="H8" t="s">
        <v>30</v>
      </c>
      <c r="I8" t="s">
        <v>31</v>
      </c>
      <c r="J8">
        <v>0</v>
      </c>
      <c r="K8" s="3" t="s">
        <v>32</v>
      </c>
      <c r="L8" s="3">
        <v>1</v>
      </c>
      <c r="M8" s="22" t="s">
        <v>54</v>
      </c>
      <c r="N8" s="3">
        <v>3</v>
      </c>
      <c r="O8" s="14">
        <v>7</v>
      </c>
      <c r="P8" s="14">
        <v>7</v>
      </c>
      <c r="Q8" s="14"/>
      <c r="R8">
        <v>0.75</v>
      </c>
      <c r="S8">
        <v>0.58299999999999996</v>
      </c>
      <c r="T8" s="3">
        <v>9</v>
      </c>
      <c r="U8" t="str">
        <f t="shared" si="0"/>
        <v>L</v>
      </c>
      <c r="V8" s="30">
        <v>7</v>
      </c>
      <c r="W8">
        <v>0.67</v>
      </c>
      <c r="X8">
        <v>0.58299999999999996</v>
      </c>
      <c r="Y8">
        <v>0.86111111111111105</v>
      </c>
      <c r="Z8" s="35">
        <v>0.86099999999999999</v>
      </c>
      <c r="AA8" s="29">
        <v>7</v>
      </c>
      <c r="AB8">
        <v>0.61</v>
      </c>
      <c r="AC8">
        <v>0.88888888888888795</v>
      </c>
      <c r="AD8" s="31">
        <v>7</v>
      </c>
      <c r="AE8">
        <v>0.83299999999999996</v>
      </c>
      <c r="AF8">
        <v>0.86</v>
      </c>
    </row>
    <row r="9" spans="1:32">
      <c r="A9" s="28" t="s">
        <v>55</v>
      </c>
      <c r="B9" t="s">
        <v>50</v>
      </c>
      <c r="E9" t="s">
        <v>28</v>
      </c>
      <c r="F9" t="s">
        <v>29</v>
      </c>
      <c r="G9">
        <v>29</v>
      </c>
      <c r="H9" t="s">
        <v>30</v>
      </c>
      <c r="I9" t="s">
        <v>31</v>
      </c>
      <c r="J9">
        <v>-2</v>
      </c>
      <c r="K9" s="7" t="s">
        <v>32</v>
      </c>
      <c r="L9" s="7">
        <v>3</v>
      </c>
      <c r="M9" s="23" t="s">
        <v>56</v>
      </c>
      <c r="N9" s="7">
        <v>3</v>
      </c>
      <c r="O9" s="14">
        <v>8</v>
      </c>
      <c r="P9" s="14">
        <v>8</v>
      </c>
      <c r="Q9" s="14"/>
      <c r="R9">
        <v>0.94</v>
      </c>
      <c r="S9">
        <v>0.55600000000000005</v>
      </c>
      <c r="T9" s="7">
        <v>18</v>
      </c>
      <c r="U9" t="str">
        <f t="shared" si="0"/>
        <v>M</v>
      </c>
      <c r="V9" s="30">
        <v>8</v>
      </c>
      <c r="W9">
        <v>0.89</v>
      </c>
      <c r="X9">
        <v>0.30599999999999999</v>
      </c>
      <c r="Y9">
        <v>0.63888888888888795</v>
      </c>
      <c r="Z9" s="35">
        <v>0.63900000000000001</v>
      </c>
      <c r="AA9" s="29">
        <v>8</v>
      </c>
      <c r="AB9">
        <v>0.86</v>
      </c>
      <c r="AC9">
        <v>0.55555555555555503</v>
      </c>
      <c r="AD9" s="31">
        <v>8</v>
      </c>
      <c r="AE9">
        <v>0.63900000000000001</v>
      </c>
      <c r="AF9">
        <v>0.64</v>
      </c>
    </row>
    <row r="10" spans="1:32">
      <c r="A10" s="28" t="s">
        <v>57</v>
      </c>
      <c r="B10" t="s">
        <v>35</v>
      </c>
      <c r="E10" t="s">
        <v>28</v>
      </c>
      <c r="F10" t="s">
        <v>29</v>
      </c>
      <c r="G10">
        <v>25</v>
      </c>
      <c r="H10" t="s">
        <v>30</v>
      </c>
      <c r="I10" t="s">
        <v>31</v>
      </c>
      <c r="J10">
        <v>0</v>
      </c>
      <c r="K10" s="7" t="s">
        <v>32</v>
      </c>
      <c r="L10" s="7">
        <v>0</v>
      </c>
      <c r="M10" s="21" t="s">
        <v>42</v>
      </c>
      <c r="N10" s="7">
        <v>3</v>
      </c>
      <c r="O10" s="14">
        <v>9</v>
      </c>
      <c r="P10" s="14">
        <v>9</v>
      </c>
      <c r="Q10" s="14"/>
      <c r="R10">
        <v>0.89</v>
      </c>
      <c r="S10">
        <v>0.58299999999999996</v>
      </c>
      <c r="T10" s="7">
        <v>23</v>
      </c>
      <c r="U10" t="str">
        <f t="shared" si="0"/>
        <v>H</v>
      </c>
      <c r="V10" s="30">
        <v>9</v>
      </c>
      <c r="W10">
        <v>0.89</v>
      </c>
      <c r="X10">
        <v>0.44400000000000001</v>
      </c>
      <c r="Y10">
        <v>0.66666666666666596</v>
      </c>
      <c r="Z10" s="35">
        <v>0.66700000000000004</v>
      </c>
      <c r="AA10" s="29">
        <v>9</v>
      </c>
      <c r="AB10">
        <v>0.94</v>
      </c>
      <c r="AC10">
        <v>0.69444444444444398</v>
      </c>
      <c r="AD10" s="31">
        <v>9</v>
      </c>
      <c r="AE10">
        <v>0.69399999999999995</v>
      </c>
      <c r="AF10">
        <v>0.75</v>
      </c>
    </row>
    <row r="11" spans="1:32">
      <c r="A11" s="28" t="s">
        <v>58</v>
      </c>
      <c r="B11" t="s">
        <v>35</v>
      </c>
      <c r="E11" s="8" t="s">
        <v>59</v>
      </c>
      <c r="F11" t="s">
        <v>29</v>
      </c>
      <c r="G11">
        <v>19</v>
      </c>
      <c r="H11" t="s">
        <v>60</v>
      </c>
      <c r="I11" t="s">
        <v>31</v>
      </c>
      <c r="J11">
        <v>-1</v>
      </c>
      <c r="K11" s="7" t="s">
        <v>32</v>
      </c>
      <c r="L11" s="7">
        <v>1</v>
      </c>
      <c r="M11" s="24" t="s">
        <v>61</v>
      </c>
      <c r="N11" s="7">
        <v>3</v>
      </c>
      <c r="O11" s="14">
        <v>10</v>
      </c>
      <c r="P11" s="14">
        <v>10</v>
      </c>
      <c r="Q11" s="14"/>
      <c r="R11">
        <v>0.69</v>
      </c>
      <c r="S11">
        <v>0.5</v>
      </c>
      <c r="T11" s="7">
        <v>10</v>
      </c>
      <c r="U11" t="str">
        <f t="shared" si="0"/>
        <v>L</v>
      </c>
      <c r="V11" s="30">
        <v>10</v>
      </c>
      <c r="W11">
        <v>0.69</v>
      </c>
      <c r="X11">
        <v>0.55600000000000005</v>
      </c>
      <c r="Y11">
        <v>0.69444444444444398</v>
      </c>
      <c r="Z11" s="35">
        <v>0.63900000000000001</v>
      </c>
      <c r="AA11" s="29">
        <v>10</v>
      </c>
      <c r="AB11">
        <v>0.69</v>
      </c>
      <c r="AC11">
        <v>0.63888888888888795</v>
      </c>
      <c r="AD11" s="31">
        <v>10</v>
      </c>
      <c r="AE11">
        <v>0.69399999999999995</v>
      </c>
      <c r="AF11">
        <v>0.69</v>
      </c>
    </row>
    <row r="12" spans="1:32">
      <c r="A12" s="28" t="s">
        <v>62</v>
      </c>
      <c r="B12" t="s">
        <v>35</v>
      </c>
      <c r="C12" t="s">
        <v>63</v>
      </c>
      <c r="E12" s="11" t="s">
        <v>64</v>
      </c>
      <c r="F12" t="s">
        <v>29</v>
      </c>
      <c r="G12">
        <v>21</v>
      </c>
      <c r="H12" t="s">
        <v>60</v>
      </c>
      <c r="I12" t="s">
        <v>31</v>
      </c>
      <c r="J12" t="s">
        <v>65</v>
      </c>
      <c r="K12" s="7" t="s">
        <v>32</v>
      </c>
      <c r="L12" s="9" t="s">
        <v>66</v>
      </c>
      <c r="M12" s="25" t="s">
        <v>67</v>
      </c>
      <c r="N12" s="9" t="s">
        <v>68</v>
      </c>
      <c r="O12" s="14">
        <v>11</v>
      </c>
      <c r="P12" s="14">
        <v>11</v>
      </c>
      <c r="Q12" s="14"/>
      <c r="R12">
        <v>0.75</v>
      </c>
      <c r="S12">
        <v>0.53300000000000003</v>
      </c>
      <c r="T12" s="7">
        <v>8</v>
      </c>
      <c r="U12" t="str">
        <f t="shared" si="0"/>
        <v>L</v>
      </c>
      <c r="V12" s="30">
        <v>11</v>
      </c>
      <c r="W12">
        <v>0.81</v>
      </c>
      <c r="X12">
        <v>0.46700000000000003</v>
      </c>
      <c r="Y12">
        <v>0.73333333333333295</v>
      </c>
      <c r="Z12" s="35">
        <v>0.8</v>
      </c>
      <c r="AA12" s="29">
        <v>11</v>
      </c>
      <c r="AB12">
        <v>0.72</v>
      </c>
      <c r="AC12">
        <v>0.6</v>
      </c>
      <c r="AD12">
        <v>11</v>
      </c>
    </row>
    <row r="13" spans="1:32">
      <c r="A13" s="28" t="s">
        <v>69</v>
      </c>
      <c r="B13" t="s">
        <v>50</v>
      </c>
      <c r="C13" t="s">
        <v>63</v>
      </c>
      <c r="E13" s="5" t="s">
        <v>70</v>
      </c>
      <c r="F13" t="s">
        <v>29</v>
      </c>
      <c r="G13">
        <v>23</v>
      </c>
      <c r="H13" t="s">
        <v>51</v>
      </c>
      <c r="I13" t="s">
        <v>31</v>
      </c>
      <c r="K13" s="7" t="s">
        <v>71</v>
      </c>
      <c r="L13" s="7" t="s">
        <v>72</v>
      </c>
      <c r="M13" s="25" t="s">
        <v>67</v>
      </c>
      <c r="N13" s="7" t="s">
        <v>68</v>
      </c>
      <c r="O13" s="14">
        <v>12</v>
      </c>
      <c r="P13" s="14">
        <v>12</v>
      </c>
      <c r="Q13" s="14"/>
      <c r="R13">
        <v>0.78</v>
      </c>
      <c r="S13">
        <v>0.66700000000000004</v>
      </c>
      <c r="T13" s="7">
        <v>13</v>
      </c>
      <c r="U13" t="str">
        <f>IF(T13&lt;=12,"L",IF(T13&gt;18,"H", "M"))</f>
        <v>M</v>
      </c>
      <c r="V13" s="30">
        <v>12</v>
      </c>
      <c r="W13">
        <v>0.67</v>
      </c>
      <c r="X13">
        <v>0.36699999999999999</v>
      </c>
      <c r="Y13">
        <v>0.53333333333333299</v>
      </c>
      <c r="Z13" s="35">
        <v>0.5</v>
      </c>
      <c r="AA13">
        <v>12</v>
      </c>
      <c r="AB13">
        <v>0</v>
      </c>
      <c r="AC13">
        <v>-1</v>
      </c>
      <c r="AD13">
        <v>12</v>
      </c>
    </row>
    <row r="14" spans="1:32">
      <c r="A14" s="28" t="s">
        <v>73</v>
      </c>
      <c r="B14" t="s">
        <v>50</v>
      </c>
      <c r="E14" s="10" t="s">
        <v>74</v>
      </c>
      <c r="F14" s="3" t="s">
        <v>29</v>
      </c>
      <c r="G14" s="3">
        <v>22</v>
      </c>
      <c r="H14" s="3" t="s">
        <v>75</v>
      </c>
      <c r="I14" t="s">
        <v>31</v>
      </c>
      <c r="J14" s="3" t="s">
        <v>76</v>
      </c>
      <c r="K14" s="3" t="s">
        <v>32</v>
      </c>
      <c r="L14" s="3">
        <v>3</v>
      </c>
      <c r="M14" s="22" t="s">
        <v>77</v>
      </c>
      <c r="N14" s="3">
        <v>4</v>
      </c>
      <c r="O14" s="14">
        <v>13</v>
      </c>
      <c r="P14" s="14">
        <v>13</v>
      </c>
      <c r="Q14" s="14"/>
      <c r="R14">
        <v>0.81</v>
      </c>
      <c r="S14">
        <v>0.61099999999999999</v>
      </c>
      <c r="T14" s="7">
        <v>12</v>
      </c>
      <c r="U14" t="str">
        <f t="shared" si="0"/>
        <v>L</v>
      </c>
      <c r="V14" s="30">
        <v>13</v>
      </c>
      <c r="W14">
        <v>0.86</v>
      </c>
      <c r="X14">
        <v>0.55600000000000005</v>
      </c>
      <c r="Y14">
        <v>0.88888888888888795</v>
      </c>
      <c r="Z14" s="35">
        <v>0.58299999999999996</v>
      </c>
      <c r="AA14" s="29">
        <v>13</v>
      </c>
      <c r="AB14">
        <v>0.89</v>
      </c>
      <c r="AC14">
        <v>0.91666666666666596</v>
      </c>
      <c r="AD14">
        <v>13</v>
      </c>
    </row>
    <row r="15" spans="1:32">
      <c r="A15" s="28" t="s">
        <v>78</v>
      </c>
      <c r="B15" t="s">
        <v>50</v>
      </c>
      <c r="C15" t="s">
        <v>63</v>
      </c>
      <c r="E15" s="8" t="s">
        <v>79</v>
      </c>
      <c r="F15" s="9" t="s">
        <v>29</v>
      </c>
      <c r="G15" s="9">
        <v>23</v>
      </c>
      <c r="H15" t="s">
        <v>60</v>
      </c>
      <c r="I15" t="s">
        <v>31</v>
      </c>
      <c r="J15" t="s">
        <v>65</v>
      </c>
      <c r="K15" s="7" t="s">
        <v>71</v>
      </c>
      <c r="L15" s="9" t="s">
        <v>80</v>
      </c>
      <c r="M15" s="26" t="s">
        <v>81</v>
      </c>
      <c r="N15" s="9" t="s">
        <v>82</v>
      </c>
      <c r="O15" s="14">
        <v>14</v>
      </c>
      <c r="P15" s="14">
        <v>14</v>
      </c>
      <c r="Q15" s="14"/>
      <c r="R15">
        <v>0.75</v>
      </c>
      <c r="S15">
        <v>0.433</v>
      </c>
      <c r="T15" s="7">
        <v>20</v>
      </c>
      <c r="U15" t="str">
        <f t="shared" si="0"/>
        <v>H</v>
      </c>
      <c r="V15" s="30">
        <v>14</v>
      </c>
      <c r="W15">
        <v>0.67</v>
      </c>
      <c r="X15">
        <v>0.53300000000000003</v>
      </c>
      <c r="Y15">
        <v>0.73333333333333295</v>
      </c>
      <c r="Z15" s="35">
        <v>0.66700000000000004</v>
      </c>
      <c r="AA15" s="29">
        <v>14</v>
      </c>
      <c r="AB15">
        <v>0.75</v>
      </c>
      <c r="AC15">
        <v>0.73333333333333295</v>
      </c>
      <c r="AD15">
        <v>14</v>
      </c>
    </row>
    <row r="16" spans="1:32">
      <c r="A16" s="32" t="s">
        <v>83</v>
      </c>
      <c r="B16" t="s">
        <v>50</v>
      </c>
      <c r="D16" s="12" t="s">
        <v>84</v>
      </c>
      <c r="E16" t="s">
        <v>28</v>
      </c>
      <c r="F16" s="3" t="s">
        <v>29</v>
      </c>
      <c r="G16" s="3">
        <v>20</v>
      </c>
      <c r="H16" s="3" t="s">
        <v>85</v>
      </c>
      <c r="I16" t="s">
        <v>31</v>
      </c>
      <c r="J16" t="s">
        <v>86</v>
      </c>
      <c r="K16" s="7" t="s">
        <v>32</v>
      </c>
      <c r="L16" s="7">
        <v>2</v>
      </c>
      <c r="M16" s="24" t="s">
        <v>87</v>
      </c>
      <c r="N16" s="7">
        <v>2</v>
      </c>
      <c r="O16" s="14">
        <v>15</v>
      </c>
      <c r="P16" s="14">
        <v>15</v>
      </c>
      <c r="Q16" s="14"/>
      <c r="R16">
        <v>0.67</v>
      </c>
      <c r="S16">
        <v>0.63900000000000001</v>
      </c>
      <c r="T16" s="9">
        <v>21</v>
      </c>
      <c r="U16" t="str">
        <f t="shared" si="0"/>
        <v>H</v>
      </c>
      <c r="V16" s="30">
        <v>15</v>
      </c>
      <c r="W16">
        <v>0.75</v>
      </c>
      <c r="X16">
        <v>0.44400000000000001</v>
      </c>
      <c r="Y16">
        <v>0.5</v>
      </c>
      <c r="Z16" s="35">
        <v>0.61099999999999999</v>
      </c>
      <c r="AA16" s="29">
        <v>15</v>
      </c>
      <c r="AB16">
        <v>0.81</v>
      </c>
      <c r="AC16">
        <v>0.44444444444444398</v>
      </c>
      <c r="AD16" s="31">
        <v>15</v>
      </c>
      <c r="AE16">
        <v>0.69399999999999995</v>
      </c>
      <c r="AF16">
        <v>0.56000000000000005</v>
      </c>
    </row>
    <row r="17" spans="1:32">
      <c r="A17" s="28" t="s">
        <v>88</v>
      </c>
      <c r="B17" t="s">
        <v>50</v>
      </c>
      <c r="E17" t="s">
        <v>28</v>
      </c>
      <c r="F17" s="9" t="s">
        <v>29</v>
      </c>
      <c r="G17" s="9">
        <v>22</v>
      </c>
      <c r="H17" s="9" t="s">
        <v>89</v>
      </c>
      <c r="I17" t="s">
        <v>31</v>
      </c>
      <c r="J17">
        <v>0</v>
      </c>
      <c r="K17" s="9" t="s">
        <v>90</v>
      </c>
      <c r="L17" s="9">
        <v>0</v>
      </c>
      <c r="M17" s="27" t="s">
        <v>91</v>
      </c>
      <c r="N17" s="9">
        <v>4</v>
      </c>
      <c r="O17" s="14">
        <v>16</v>
      </c>
      <c r="P17" s="14">
        <v>16</v>
      </c>
      <c r="Q17" s="14"/>
      <c r="R17">
        <v>0.75</v>
      </c>
      <c r="S17">
        <v>0.41699999999999998</v>
      </c>
      <c r="T17" s="9">
        <v>13</v>
      </c>
      <c r="U17" t="str">
        <f t="shared" si="0"/>
        <v>M</v>
      </c>
      <c r="V17" s="30">
        <v>16</v>
      </c>
      <c r="W17">
        <v>0.83</v>
      </c>
      <c r="X17">
        <v>0.5</v>
      </c>
      <c r="Y17">
        <v>0.69444444444444398</v>
      </c>
      <c r="Z17" s="35">
        <v>0.63900000000000001</v>
      </c>
      <c r="AA17" s="29">
        <v>16</v>
      </c>
      <c r="AB17">
        <v>0.78</v>
      </c>
      <c r="AC17">
        <v>0.72222222222222199</v>
      </c>
      <c r="AD17" s="31">
        <v>16</v>
      </c>
      <c r="AE17">
        <v>0.77800000000000002</v>
      </c>
      <c r="AF17">
        <v>0.72</v>
      </c>
    </row>
    <row r="18" spans="1:32">
      <c r="A18" s="28" t="s">
        <v>92</v>
      </c>
      <c r="B18" t="s">
        <v>35</v>
      </c>
      <c r="E18" s="8" t="s">
        <v>79</v>
      </c>
      <c r="F18" s="9" t="s">
        <v>29</v>
      </c>
      <c r="G18" s="9">
        <v>25</v>
      </c>
      <c r="H18" s="9" t="s">
        <v>89</v>
      </c>
      <c r="I18" t="s">
        <v>31</v>
      </c>
      <c r="J18">
        <v>0</v>
      </c>
      <c r="K18" s="9" t="s">
        <v>90</v>
      </c>
      <c r="L18" s="9">
        <v>1</v>
      </c>
      <c r="M18" s="26" t="s">
        <v>61</v>
      </c>
      <c r="N18" s="9">
        <v>2</v>
      </c>
      <c r="O18" s="14">
        <v>17</v>
      </c>
      <c r="P18" s="14">
        <v>17</v>
      </c>
      <c r="Q18" s="14"/>
      <c r="R18">
        <v>0.9</v>
      </c>
      <c r="S18">
        <v>0.63900000000000001</v>
      </c>
      <c r="T18" s="7">
        <v>0</v>
      </c>
      <c r="U18" t="str">
        <f t="shared" si="0"/>
        <v>L</v>
      </c>
      <c r="V18" s="30">
        <v>17</v>
      </c>
      <c r="W18">
        <v>0.67</v>
      </c>
      <c r="X18">
        <v>0.5</v>
      </c>
      <c r="Y18">
        <v>0.80555555555555503</v>
      </c>
      <c r="Z18" s="35">
        <v>0.69399999999999995</v>
      </c>
      <c r="AA18" s="29">
        <v>17</v>
      </c>
      <c r="AB18">
        <v>0.77</v>
      </c>
      <c r="AC18">
        <v>0.77777777777777701</v>
      </c>
      <c r="AD18" s="31">
        <v>17</v>
      </c>
      <c r="AE18">
        <v>0.66700000000000004</v>
      </c>
      <c r="AF18">
        <v>0.5</v>
      </c>
    </row>
    <row r="19" spans="1:32">
      <c r="A19" s="28" t="s">
        <v>93</v>
      </c>
      <c r="B19" t="s">
        <v>35</v>
      </c>
      <c r="E19" t="s">
        <v>28</v>
      </c>
      <c r="F19" s="9" t="s">
        <v>94</v>
      </c>
      <c r="G19" s="9">
        <v>18</v>
      </c>
      <c r="H19" s="9" t="s">
        <v>89</v>
      </c>
      <c r="I19" t="s">
        <v>31</v>
      </c>
      <c r="J19">
        <v>1</v>
      </c>
      <c r="K19" s="7" t="s">
        <v>95</v>
      </c>
      <c r="L19" s="7">
        <v>2</v>
      </c>
      <c r="M19" s="25" t="s">
        <v>38</v>
      </c>
      <c r="N19" s="7">
        <v>1</v>
      </c>
      <c r="O19" s="14">
        <v>18</v>
      </c>
      <c r="P19" s="14">
        <v>18</v>
      </c>
      <c r="Q19" s="14"/>
      <c r="R19">
        <v>0.67</v>
      </c>
      <c r="S19">
        <v>0.44400000000000001</v>
      </c>
      <c r="T19" s="7">
        <v>28</v>
      </c>
      <c r="U19" t="str">
        <f t="shared" si="0"/>
        <v>H</v>
      </c>
      <c r="V19" s="30">
        <v>18</v>
      </c>
      <c r="W19">
        <v>0.67</v>
      </c>
      <c r="X19">
        <v>0.44400000000000001</v>
      </c>
      <c r="Y19">
        <v>0.63888888888888795</v>
      </c>
      <c r="Z19" s="35">
        <v>0.5</v>
      </c>
      <c r="AA19" s="29">
        <v>18</v>
      </c>
      <c r="AB19">
        <v>0.87</v>
      </c>
      <c r="AC19">
        <v>0.61111111111111105</v>
      </c>
      <c r="AD19" s="31">
        <v>18</v>
      </c>
      <c r="AE19">
        <v>0.63900000000000001</v>
      </c>
      <c r="AF19">
        <v>0.61</v>
      </c>
    </row>
    <row r="20" spans="1:32">
      <c r="A20" s="28" t="s">
        <v>96</v>
      </c>
      <c r="B20" t="s">
        <v>50</v>
      </c>
      <c r="D20" t="s">
        <v>97</v>
      </c>
      <c r="E20" t="s">
        <v>28</v>
      </c>
      <c r="F20" s="9" t="s">
        <v>94</v>
      </c>
      <c r="G20" s="9">
        <v>19</v>
      </c>
      <c r="H20" s="9" t="s">
        <v>98</v>
      </c>
      <c r="I20" s="9" t="s">
        <v>31</v>
      </c>
      <c r="J20">
        <v>-2</v>
      </c>
      <c r="K20" s="7" t="s">
        <v>90</v>
      </c>
      <c r="L20" s="7">
        <v>2</v>
      </c>
      <c r="M20" s="25" t="s">
        <v>61</v>
      </c>
      <c r="N20" s="7">
        <v>0</v>
      </c>
      <c r="O20" s="14">
        <v>19</v>
      </c>
      <c r="P20" s="14">
        <v>19</v>
      </c>
      <c r="Q20" s="14"/>
      <c r="R20">
        <v>0.63</v>
      </c>
      <c r="S20">
        <v>0.29199999999999998</v>
      </c>
      <c r="T20" s="7">
        <v>13</v>
      </c>
      <c r="U20" t="str">
        <f t="shared" si="0"/>
        <v>M</v>
      </c>
      <c r="V20" s="30">
        <v>19</v>
      </c>
      <c r="W20">
        <v>0.6</v>
      </c>
      <c r="X20">
        <v>0.625</v>
      </c>
      <c r="Y20">
        <v>0.79166666666666596</v>
      </c>
      <c r="Z20" s="35">
        <v>0.58299999999999996</v>
      </c>
      <c r="AA20">
        <v>19</v>
      </c>
      <c r="AB20">
        <v>0</v>
      </c>
      <c r="AC20">
        <v>-1</v>
      </c>
      <c r="AD20">
        <v>19</v>
      </c>
    </row>
    <row r="21" spans="1:32">
      <c r="A21" s="28" t="s">
        <v>99</v>
      </c>
      <c r="B21" t="s">
        <v>35</v>
      </c>
      <c r="E21" t="s">
        <v>28</v>
      </c>
      <c r="F21" s="9" t="s">
        <v>29</v>
      </c>
      <c r="G21" s="9">
        <v>21</v>
      </c>
      <c r="H21" s="9" t="s">
        <v>89</v>
      </c>
      <c r="I21" t="s">
        <v>31</v>
      </c>
      <c r="J21">
        <v>0</v>
      </c>
      <c r="K21" s="9" t="s">
        <v>90</v>
      </c>
      <c r="L21" s="9">
        <v>0</v>
      </c>
      <c r="M21" s="26" t="s">
        <v>100</v>
      </c>
      <c r="N21" s="9">
        <v>1</v>
      </c>
      <c r="O21" s="14">
        <v>20</v>
      </c>
      <c r="P21" s="14">
        <v>20</v>
      </c>
      <c r="Q21" s="14"/>
      <c r="R21">
        <v>0.89</v>
      </c>
      <c r="S21">
        <v>0.77800000000000002</v>
      </c>
      <c r="T21" s="7">
        <v>7</v>
      </c>
      <c r="U21" t="str">
        <f t="shared" si="0"/>
        <v>L</v>
      </c>
      <c r="V21" s="30">
        <v>20</v>
      </c>
      <c r="W21">
        <v>0.86</v>
      </c>
      <c r="X21">
        <v>0.47199999999999998</v>
      </c>
      <c r="Y21">
        <v>0.61111111111111105</v>
      </c>
      <c r="Z21" s="35">
        <v>0.58299999999999996</v>
      </c>
      <c r="AA21" s="29">
        <v>20</v>
      </c>
      <c r="AB21">
        <v>0.89</v>
      </c>
      <c r="AC21">
        <v>0.5</v>
      </c>
      <c r="AD21" s="31">
        <v>20</v>
      </c>
      <c r="AE21">
        <v>0.55600000000000005</v>
      </c>
      <c r="AF21">
        <v>0.75</v>
      </c>
    </row>
    <row r="22" spans="1:32">
      <c r="A22" s="27" t="s">
        <v>101</v>
      </c>
      <c r="B22" t="s">
        <v>50</v>
      </c>
      <c r="E22" t="s">
        <v>28</v>
      </c>
      <c r="F22" s="9" t="s">
        <v>94</v>
      </c>
      <c r="G22" s="9">
        <v>19</v>
      </c>
      <c r="H22" s="9" t="s">
        <v>98</v>
      </c>
      <c r="I22" s="9" t="s">
        <v>31</v>
      </c>
      <c r="J22">
        <v>1</v>
      </c>
      <c r="K22" s="9" t="s">
        <v>32</v>
      </c>
      <c r="L22" s="9">
        <v>1</v>
      </c>
      <c r="M22" s="27" t="s">
        <v>102</v>
      </c>
      <c r="N22" s="9">
        <v>2</v>
      </c>
      <c r="O22" s="14">
        <v>21</v>
      </c>
      <c r="P22" s="14">
        <v>21</v>
      </c>
      <c r="Q22" s="14"/>
      <c r="R22">
        <v>0.83</v>
      </c>
      <c r="S22">
        <v>0.55600000000000005</v>
      </c>
      <c r="T22" s="9">
        <v>18</v>
      </c>
      <c r="U22" t="str">
        <f t="shared" si="0"/>
        <v>M</v>
      </c>
      <c r="V22" s="30">
        <v>21</v>
      </c>
      <c r="W22">
        <v>0.81</v>
      </c>
      <c r="X22">
        <v>0.47199999999999998</v>
      </c>
      <c r="Y22">
        <v>0.75</v>
      </c>
      <c r="Z22" s="35">
        <v>0.72199999999999998</v>
      </c>
      <c r="AA22" s="29">
        <v>21</v>
      </c>
      <c r="AB22">
        <v>0.86</v>
      </c>
      <c r="AC22">
        <v>0.80555555555555503</v>
      </c>
      <c r="AD22" s="31">
        <v>21</v>
      </c>
      <c r="AE22">
        <v>0.63900000000000001</v>
      </c>
      <c r="AF22">
        <v>0.69</v>
      </c>
    </row>
    <row r="23" spans="1:32">
      <c r="A23" s="27" t="s">
        <v>103</v>
      </c>
      <c r="B23" t="s">
        <v>50</v>
      </c>
      <c r="E23" s="13" t="s">
        <v>104</v>
      </c>
      <c r="F23" s="9" t="s">
        <v>29</v>
      </c>
      <c r="G23" s="9">
        <v>19</v>
      </c>
      <c r="H23" s="9" t="s">
        <v>89</v>
      </c>
      <c r="I23" s="9" t="s">
        <v>105</v>
      </c>
      <c r="J23">
        <v>1</v>
      </c>
      <c r="K23" s="9" t="s">
        <v>90</v>
      </c>
      <c r="L23" s="9">
        <v>1</v>
      </c>
      <c r="M23" s="27" t="s">
        <v>106</v>
      </c>
      <c r="N23" s="9">
        <v>3</v>
      </c>
      <c r="O23" s="14">
        <v>22</v>
      </c>
      <c r="P23" s="14">
        <v>22</v>
      </c>
      <c r="Q23" s="14"/>
      <c r="R23">
        <v>0.72</v>
      </c>
      <c r="S23">
        <v>0.52800000000000002</v>
      </c>
      <c r="T23" s="9">
        <v>13</v>
      </c>
      <c r="U23" t="str">
        <f t="shared" si="0"/>
        <v>M</v>
      </c>
      <c r="V23" s="30">
        <v>22</v>
      </c>
      <c r="W23">
        <v>0.78</v>
      </c>
      <c r="X23">
        <v>0.52800000000000002</v>
      </c>
      <c r="Y23">
        <v>0.63888888888888795</v>
      </c>
      <c r="Z23" s="35">
        <v>0.80600000000000005</v>
      </c>
      <c r="AA23" s="29">
        <v>22</v>
      </c>
      <c r="AB23">
        <v>0.69</v>
      </c>
      <c r="AC23">
        <v>0.5</v>
      </c>
      <c r="AD23" s="31">
        <v>22</v>
      </c>
      <c r="AE23">
        <v>0.72199999999999998</v>
      </c>
      <c r="AF23">
        <v>0.92</v>
      </c>
    </row>
    <row r="24" spans="1:32">
      <c r="A24" s="27" t="s">
        <v>107</v>
      </c>
      <c r="B24" t="s">
        <v>35</v>
      </c>
      <c r="E24" t="s">
        <v>28</v>
      </c>
      <c r="F24" s="9" t="s">
        <v>29</v>
      </c>
      <c r="G24" s="9">
        <v>21</v>
      </c>
      <c r="H24" s="9" t="s">
        <v>98</v>
      </c>
      <c r="I24" s="9" t="s">
        <v>31</v>
      </c>
      <c r="J24">
        <v>0</v>
      </c>
      <c r="K24" s="9" t="s">
        <v>90</v>
      </c>
      <c r="L24" s="9">
        <v>2</v>
      </c>
      <c r="M24" s="27" t="s">
        <v>52</v>
      </c>
      <c r="N24" s="9">
        <v>3</v>
      </c>
      <c r="O24" s="14">
        <v>23</v>
      </c>
      <c r="P24" s="14">
        <v>23</v>
      </c>
      <c r="Q24" s="14"/>
      <c r="R24">
        <v>0.69</v>
      </c>
      <c r="S24">
        <v>0.41699999999999998</v>
      </c>
      <c r="T24" s="9">
        <v>15</v>
      </c>
      <c r="U24" t="str">
        <f t="shared" si="0"/>
        <v>M</v>
      </c>
      <c r="V24" s="30">
        <v>23</v>
      </c>
      <c r="W24">
        <v>0.75</v>
      </c>
      <c r="X24">
        <v>0.58299999999999996</v>
      </c>
      <c r="Y24">
        <v>0.69444444444444398</v>
      </c>
      <c r="Z24" s="35">
        <v>0.63900000000000001</v>
      </c>
      <c r="AA24" s="29">
        <v>23</v>
      </c>
      <c r="AB24">
        <v>0.67</v>
      </c>
      <c r="AC24">
        <v>0.61111111111111105</v>
      </c>
      <c r="AD24" s="31">
        <v>23</v>
      </c>
      <c r="AE24">
        <v>0.72199999999999998</v>
      </c>
      <c r="AF24">
        <v>0.47</v>
      </c>
    </row>
    <row r="25" spans="1:32">
      <c r="A25" s="22" t="s">
        <v>108</v>
      </c>
      <c r="B25" t="s">
        <v>35</v>
      </c>
      <c r="E25" t="s">
        <v>28</v>
      </c>
      <c r="F25" s="3" t="s">
        <v>94</v>
      </c>
      <c r="G25" s="3">
        <v>19</v>
      </c>
      <c r="H25" s="3" t="s">
        <v>89</v>
      </c>
      <c r="I25" s="9" t="s">
        <v>31</v>
      </c>
      <c r="J25">
        <v>1</v>
      </c>
      <c r="K25" s="7" t="s">
        <v>32</v>
      </c>
      <c r="L25" s="7">
        <v>0</v>
      </c>
      <c r="M25" s="21" t="s">
        <v>61</v>
      </c>
      <c r="N25" s="7">
        <v>2</v>
      </c>
      <c r="O25" s="14">
        <v>24</v>
      </c>
      <c r="P25" s="14"/>
      <c r="Q25" s="14">
        <v>1</v>
      </c>
      <c r="R25">
        <v>0.86</v>
      </c>
      <c r="S25">
        <v>0.66700000000000004</v>
      </c>
      <c r="T25" s="7">
        <v>11</v>
      </c>
      <c r="U25" t="str">
        <f t="shared" si="0"/>
        <v>L</v>
      </c>
      <c r="V25" s="30">
        <v>24</v>
      </c>
      <c r="W25">
        <v>0.81</v>
      </c>
      <c r="X25">
        <v>0.52800000000000002</v>
      </c>
      <c r="Y25">
        <v>0.75</v>
      </c>
      <c r="Z25" s="35">
        <v>0.69399999999999995</v>
      </c>
      <c r="AA25" s="29">
        <v>24</v>
      </c>
      <c r="AB25">
        <v>0.86</v>
      </c>
      <c r="AC25">
        <v>0.75</v>
      </c>
      <c r="AD25" s="31">
        <v>24</v>
      </c>
      <c r="AE25">
        <v>0.66700000000000004</v>
      </c>
      <c r="AF25">
        <v>0.64</v>
      </c>
    </row>
    <row r="26" spans="1:32" ht="16.25" customHeight="1">
      <c r="A26" s="22" t="s">
        <v>109</v>
      </c>
      <c r="B26" t="s">
        <v>35</v>
      </c>
      <c r="E26" s="10" t="s">
        <v>110</v>
      </c>
      <c r="F26" s="3" t="s">
        <v>94</v>
      </c>
      <c r="G26" s="3">
        <v>18</v>
      </c>
      <c r="H26" s="3" t="s">
        <v>111</v>
      </c>
      <c r="I26" s="9" t="s">
        <v>31</v>
      </c>
      <c r="J26">
        <v>1</v>
      </c>
      <c r="K26" s="7" t="s">
        <v>32</v>
      </c>
      <c r="L26" s="7">
        <v>2</v>
      </c>
      <c r="M26" s="21" t="s">
        <v>112</v>
      </c>
      <c r="N26" s="7">
        <v>0</v>
      </c>
      <c r="O26" s="14">
        <v>25</v>
      </c>
      <c r="P26" s="14"/>
      <c r="Q26" s="14">
        <v>2</v>
      </c>
      <c r="R26">
        <v>0.75</v>
      </c>
      <c r="S26">
        <v>0.61099999999999999</v>
      </c>
      <c r="T26" s="7">
        <v>13</v>
      </c>
      <c r="U26" t="str">
        <f t="shared" si="0"/>
        <v>M</v>
      </c>
      <c r="V26" s="30">
        <v>25</v>
      </c>
      <c r="W26">
        <v>0.89</v>
      </c>
      <c r="X26">
        <v>0.75</v>
      </c>
      <c r="Y26">
        <v>0.88888888888888795</v>
      </c>
      <c r="Z26" s="35">
        <v>0.66700000000000004</v>
      </c>
      <c r="AA26" s="29">
        <v>25</v>
      </c>
      <c r="AB26">
        <v>0.89</v>
      </c>
      <c r="AC26">
        <v>0.75</v>
      </c>
      <c r="AD26" s="31">
        <v>25</v>
      </c>
      <c r="AE26">
        <v>0.88900000000000001</v>
      </c>
      <c r="AF26">
        <v>0.64</v>
      </c>
    </row>
    <row r="27" spans="1:32">
      <c r="A27" s="22" t="s">
        <v>113</v>
      </c>
      <c r="B27" t="s">
        <v>35</v>
      </c>
      <c r="E27" s="10" t="s">
        <v>114</v>
      </c>
      <c r="F27" s="3" t="s">
        <v>94</v>
      </c>
      <c r="G27" s="3">
        <v>19</v>
      </c>
      <c r="H27" s="3" t="s">
        <v>115</v>
      </c>
      <c r="I27" s="9" t="s">
        <v>31</v>
      </c>
      <c r="J27">
        <v>0</v>
      </c>
      <c r="K27" s="3" t="s">
        <v>37</v>
      </c>
      <c r="L27" s="3">
        <v>2</v>
      </c>
      <c r="M27" s="22" t="s">
        <v>116</v>
      </c>
      <c r="N27" s="3">
        <v>1</v>
      </c>
      <c r="O27" s="14">
        <v>26</v>
      </c>
      <c r="P27" s="14"/>
      <c r="Q27" s="14">
        <v>3</v>
      </c>
      <c r="R27">
        <v>0.81</v>
      </c>
      <c r="S27">
        <v>0.61099999999999999</v>
      </c>
      <c r="T27" s="3">
        <v>25</v>
      </c>
      <c r="U27" t="str">
        <f t="shared" si="0"/>
        <v>H</v>
      </c>
      <c r="V27" s="30">
        <v>26</v>
      </c>
      <c r="W27">
        <v>0.81</v>
      </c>
      <c r="X27">
        <v>0.47199999999999998</v>
      </c>
      <c r="Y27">
        <v>0.80555555555555503</v>
      </c>
      <c r="Z27" s="35">
        <v>0.61099999999999999</v>
      </c>
      <c r="AA27" s="29">
        <v>26</v>
      </c>
      <c r="AB27">
        <v>0.86</v>
      </c>
      <c r="AC27">
        <v>0.72222222222222199</v>
      </c>
      <c r="AD27" s="31">
        <v>26</v>
      </c>
      <c r="AE27">
        <v>0.55600000000000005</v>
      </c>
      <c r="AF27">
        <v>0.86</v>
      </c>
    </row>
    <row r="28" spans="1:32">
      <c r="A28" s="22" t="s">
        <v>117</v>
      </c>
      <c r="B28" t="s">
        <v>50</v>
      </c>
      <c r="E28" s="8" t="s">
        <v>118</v>
      </c>
      <c r="F28" s="3" t="s">
        <v>94</v>
      </c>
      <c r="G28" s="3">
        <v>25</v>
      </c>
      <c r="H28" s="3" t="s">
        <v>89</v>
      </c>
      <c r="I28" s="9" t="s">
        <v>31</v>
      </c>
      <c r="J28">
        <v>0</v>
      </c>
      <c r="K28" s="7" t="s">
        <v>37</v>
      </c>
      <c r="L28" s="7">
        <v>3</v>
      </c>
      <c r="M28" s="21" t="s">
        <v>119</v>
      </c>
      <c r="N28" s="7">
        <v>2</v>
      </c>
      <c r="O28" s="14">
        <v>27</v>
      </c>
      <c r="P28" s="14"/>
      <c r="Q28" s="14">
        <v>4</v>
      </c>
      <c r="R28">
        <v>0.53</v>
      </c>
      <c r="S28">
        <v>0.52800000000000002</v>
      </c>
      <c r="T28" s="7">
        <v>7</v>
      </c>
      <c r="U28" t="str">
        <f t="shared" si="0"/>
        <v>L</v>
      </c>
      <c r="V28" s="30">
        <v>27</v>
      </c>
      <c r="W28">
        <v>0.72</v>
      </c>
      <c r="X28">
        <v>0.58299999999999996</v>
      </c>
      <c r="Y28">
        <v>0.80555555555555503</v>
      </c>
      <c r="Z28" s="35">
        <v>0.52800000000000002</v>
      </c>
      <c r="AA28" s="29">
        <v>27</v>
      </c>
      <c r="AB28">
        <v>0.69</v>
      </c>
      <c r="AC28">
        <v>0.77777777777777701</v>
      </c>
      <c r="AD28" s="31">
        <v>27</v>
      </c>
      <c r="AE28">
        <v>0.72199999999999998</v>
      </c>
      <c r="AF28">
        <v>0.86</v>
      </c>
    </row>
    <row r="29" spans="1:32">
      <c r="A29" s="22" t="s">
        <v>120</v>
      </c>
      <c r="B29" t="s">
        <v>35</v>
      </c>
      <c r="E29" t="s">
        <v>28</v>
      </c>
      <c r="F29" s="3" t="s">
        <v>94</v>
      </c>
      <c r="G29" s="3">
        <v>21</v>
      </c>
      <c r="H29" s="3" t="s">
        <v>98</v>
      </c>
      <c r="I29" s="9" t="s">
        <v>31</v>
      </c>
      <c r="J29">
        <v>-1</v>
      </c>
      <c r="K29" s="7" t="s">
        <v>32</v>
      </c>
      <c r="L29" s="7">
        <v>2</v>
      </c>
      <c r="M29" s="24" t="s">
        <v>42</v>
      </c>
      <c r="N29" s="7">
        <v>1</v>
      </c>
      <c r="O29" s="14">
        <v>28</v>
      </c>
      <c r="P29" s="14"/>
      <c r="Q29" s="14">
        <v>5</v>
      </c>
      <c r="R29">
        <v>0.75</v>
      </c>
      <c r="S29">
        <v>0.33300000000000002</v>
      </c>
      <c r="T29" s="7">
        <v>28</v>
      </c>
      <c r="U29" t="str">
        <f t="shared" si="0"/>
        <v>H</v>
      </c>
      <c r="V29" s="30">
        <v>28</v>
      </c>
      <c r="W29">
        <v>0.72</v>
      </c>
      <c r="X29">
        <v>0.55600000000000005</v>
      </c>
      <c r="Y29">
        <v>0.52777777777777701</v>
      </c>
      <c r="Z29" s="35">
        <v>0.77800000000000002</v>
      </c>
      <c r="AA29" s="29">
        <v>28</v>
      </c>
      <c r="AB29">
        <v>0.57999999999999996</v>
      </c>
      <c r="AC29">
        <v>0.58333333333333304</v>
      </c>
      <c r="AD29" s="31">
        <v>28</v>
      </c>
      <c r="AE29">
        <v>0.72199999999999998</v>
      </c>
      <c r="AF29">
        <v>0.64</v>
      </c>
    </row>
    <row r="30" spans="1:32">
      <c r="A30" s="22" t="s">
        <v>121</v>
      </c>
      <c r="B30" t="s">
        <v>35</v>
      </c>
      <c r="E30" t="s">
        <v>28</v>
      </c>
      <c r="F30" s="3" t="s">
        <v>94</v>
      </c>
      <c r="G30" s="3">
        <v>20</v>
      </c>
      <c r="H30" s="3" t="s">
        <v>89</v>
      </c>
      <c r="I30" s="9" t="s">
        <v>31</v>
      </c>
      <c r="J30">
        <v>1</v>
      </c>
      <c r="K30" s="3" t="s">
        <v>32</v>
      </c>
      <c r="L30" s="3">
        <v>1</v>
      </c>
      <c r="M30" s="22" t="s">
        <v>122</v>
      </c>
      <c r="N30" s="3">
        <v>3</v>
      </c>
      <c r="O30" s="14">
        <v>29</v>
      </c>
      <c r="P30" s="14"/>
      <c r="Q30" s="14">
        <v>6</v>
      </c>
      <c r="R30">
        <v>0.83</v>
      </c>
      <c r="S30">
        <v>0.86099999999999999</v>
      </c>
      <c r="T30" s="7">
        <v>14</v>
      </c>
      <c r="U30" t="str">
        <f t="shared" si="0"/>
        <v>M</v>
      </c>
      <c r="V30" s="30">
        <v>29</v>
      </c>
      <c r="W30">
        <v>0.72</v>
      </c>
      <c r="X30">
        <v>0.52800000000000002</v>
      </c>
      <c r="Y30">
        <v>0.72222222222222199</v>
      </c>
      <c r="Z30" s="35">
        <v>0.77800000000000002</v>
      </c>
      <c r="AA30" s="29">
        <v>29</v>
      </c>
      <c r="AB30">
        <v>0.72</v>
      </c>
      <c r="AC30">
        <v>0.72222222222222199</v>
      </c>
      <c r="AD30" s="31">
        <v>29</v>
      </c>
      <c r="AE30">
        <v>0.91700000000000004</v>
      </c>
      <c r="AF30">
        <v>0.72</v>
      </c>
    </row>
    <row r="31" spans="1:32">
      <c r="A31" s="22" t="s">
        <v>123</v>
      </c>
      <c r="B31" t="s">
        <v>50</v>
      </c>
      <c r="E31" t="s">
        <v>28</v>
      </c>
      <c r="F31" s="3" t="s">
        <v>94</v>
      </c>
      <c r="G31" s="3">
        <v>19</v>
      </c>
      <c r="H31" s="3" t="s">
        <v>89</v>
      </c>
      <c r="I31" s="9" t="s">
        <v>31</v>
      </c>
      <c r="J31">
        <v>-1</v>
      </c>
      <c r="K31" s="3" t="s">
        <v>32</v>
      </c>
      <c r="L31" s="3">
        <v>1</v>
      </c>
      <c r="M31" s="4" t="s">
        <v>61</v>
      </c>
      <c r="N31" s="3">
        <v>1</v>
      </c>
      <c r="O31" s="14">
        <v>30</v>
      </c>
      <c r="P31" s="14"/>
      <c r="Q31" s="14">
        <v>7</v>
      </c>
      <c r="R31">
        <v>0.87</v>
      </c>
      <c r="S31">
        <v>0.55600000000000005</v>
      </c>
      <c r="T31" s="7">
        <v>8</v>
      </c>
      <c r="U31" t="str">
        <f t="shared" si="0"/>
        <v>L</v>
      </c>
      <c r="V31" s="30">
        <v>30</v>
      </c>
      <c r="W31">
        <v>0.8</v>
      </c>
      <c r="X31">
        <v>0.47199999999999998</v>
      </c>
      <c r="Y31">
        <v>0.66666666666666596</v>
      </c>
      <c r="Z31" s="35">
        <v>0.63900000000000001</v>
      </c>
      <c r="AA31" s="29">
        <v>30</v>
      </c>
      <c r="AB31">
        <v>0.73</v>
      </c>
      <c r="AC31">
        <v>0.66666666666666596</v>
      </c>
      <c r="AD31" s="31">
        <v>30</v>
      </c>
      <c r="AE31">
        <v>0.86099999999999999</v>
      </c>
      <c r="AF31">
        <v>0.61</v>
      </c>
    </row>
    <row r="32" spans="1:32">
      <c r="A32" s="22" t="s">
        <v>124</v>
      </c>
      <c r="B32" t="s">
        <v>35</v>
      </c>
      <c r="E32" t="s">
        <v>28</v>
      </c>
      <c r="F32" s="3" t="s">
        <v>94</v>
      </c>
      <c r="G32" s="3">
        <v>23</v>
      </c>
      <c r="H32" s="3" t="s">
        <v>89</v>
      </c>
      <c r="I32" s="9" t="s">
        <v>31</v>
      </c>
      <c r="J32">
        <v>0</v>
      </c>
      <c r="K32" s="7" t="s">
        <v>32</v>
      </c>
      <c r="L32" s="7">
        <v>0</v>
      </c>
      <c r="M32" s="21" t="s">
        <v>42</v>
      </c>
      <c r="N32" s="7">
        <v>0</v>
      </c>
      <c r="O32" s="14">
        <v>31</v>
      </c>
      <c r="P32" s="14"/>
      <c r="Q32" s="14">
        <v>8</v>
      </c>
      <c r="R32">
        <v>0.7</v>
      </c>
      <c r="S32">
        <v>0.52800000000000002</v>
      </c>
      <c r="T32" s="7">
        <v>13</v>
      </c>
      <c r="U32" t="str">
        <f t="shared" si="0"/>
        <v>M</v>
      </c>
      <c r="V32" s="30">
        <v>31</v>
      </c>
      <c r="W32">
        <v>0.5</v>
      </c>
      <c r="X32">
        <v>0.44400000000000001</v>
      </c>
      <c r="Y32">
        <v>0.88888888888888795</v>
      </c>
      <c r="Z32" s="35">
        <v>0.77800000000000002</v>
      </c>
      <c r="AA32" s="29">
        <v>31</v>
      </c>
      <c r="AB32">
        <v>0.47</v>
      </c>
      <c r="AC32">
        <v>0.88888888888888795</v>
      </c>
      <c r="AD32" s="31">
        <v>31</v>
      </c>
      <c r="AE32">
        <v>0.69399999999999995</v>
      </c>
      <c r="AF32">
        <v>0.67</v>
      </c>
    </row>
    <row r="33" spans="1:32">
      <c r="A33" s="22" t="s">
        <v>125</v>
      </c>
      <c r="B33" t="s">
        <v>35</v>
      </c>
      <c r="E33" t="s">
        <v>28</v>
      </c>
      <c r="F33" s="3" t="s">
        <v>94</v>
      </c>
      <c r="G33" s="3">
        <v>19</v>
      </c>
      <c r="H33" s="3" t="s">
        <v>89</v>
      </c>
      <c r="I33" s="9" t="s">
        <v>31</v>
      </c>
      <c r="J33">
        <v>0</v>
      </c>
      <c r="K33" s="3" t="s">
        <v>32</v>
      </c>
      <c r="L33" s="3">
        <v>1</v>
      </c>
      <c r="M33" s="22" t="s">
        <v>116</v>
      </c>
      <c r="N33" s="3">
        <v>2</v>
      </c>
      <c r="O33" s="14">
        <v>32</v>
      </c>
      <c r="P33" s="14"/>
      <c r="Q33" s="14">
        <v>9</v>
      </c>
      <c r="R33">
        <v>0.78</v>
      </c>
      <c r="S33">
        <v>0.66700000000000004</v>
      </c>
      <c r="T33" s="7">
        <v>10</v>
      </c>
      <c r="U33" t="str">
        <f t="shared" si="0"/>
        <v>L</v>
      </c>
      <c r="V33" s="30">
        <v>32</v>
      </c>
      <c r="W33">
        <v>0.89</v>
      </c>
      <c r="X33">
        <v>0.44400000000000001</v>
      </c>
      <c r="Y33">
        <v>0.88888888888888795</v>
      </c>
      <c r="Z33" s="35">
        <v>0.69399999999999995</v>
      </c>
      <c r="AA33" s="29">
        <v>32</v>
      </c>
      <c r="AB33">
        <v>0.89</v>
      </c>
      <c r="AC33">
        <v>0.88888888888888795</v>
      </c>
      <c r="AD33" s="31">
        <v>32</v>
      </c>
      <c r="AE33">
        <v>0.66700000000000004</v>
      </c>
      <c r="AF33">
        <v>0.69</v>
      </c>
    </row>
    <row r="34" spans="1:32">
      <c r="A34" s="22" t="s">
        <v>126</v>
      </c>
      <c r="B34" t="s">
        <v>35</v>
      </c>
      <c r="E34" t="s">
        <v>28</v>
      </c>
      <c r="F34" s="3" t="s">
        <v>94</v>
      </c>
      <c r="G34" s="3">
        <v>22</v>
      </c>
      <c r="H34" s="9" t="s">
        <v>89</v>
      </c>
      <c r="I34" s="9" t="s">
        <v>31</v>
      </c>
      <c r="J34">
        <v>-1</v>
      </c>
      <c r="K34" s="3" t="s">
        <v>32</v>
      </c>
      <c r="L34" s="3">
        <v>0</v>
      </c>
      <c r="M34" s="27" t="s">
        <v>122</v>
      </c>
      <c r="N34" s="3">
        <v>4</v>
      </c>
      <c r="O34" s="14">
        <v>33</v>
      </c>
      <c r="P34" s="14"/>
      <c r="Q34" s="14">
        <v>10</v>
      </c>
      <c r="R34">
        <v>0.73</v>
      </c>
      <c r="S34">
        <v>0.5</v>
      </c>
      <c r="T34" s="7">
        <v>12</v>
      </c>
      <c r="U34" t="str">
        <f t="shared" si="0"/>
        <v>L</v>
      </c>
      <c r="V34" s="30">
        <v>33</v>
      </c>
      <c r="W34">
        <v>0.77</v>
      </c>
      <c r="X34">
        <v>0.38900000000000001</v>
      </c>
      <c r="Y34">
        <v>0.66666666666666596</v>
      </c>
      <c r="Z34" s="35">
        <v>0.72199999999999998</v>
      </c>
      <c r="AA34" s="29">
        <v>33</v>
      </c>
      <c r="AB34">
        <v>0.77</v>
      </c>
      <c r="AC34">
        <v>0.69444444444444398</v>
      </c>
      <c r="AD34" s="31">
        <v>33</v>
      </c>
      <c r="AE34">
        <v>0.58299999999999996</v>
      </c>
      <c r="AF34">
        <v>0.81</v>
      </c>
    </row>
    <row r="35" spans="1:32">
      <c r="A35" s="22" t="s">
        <v>127</v>
      </c>
      <c r="B35" t="s">
        <v>35</v>
      </c>
      <c r="E35" t="s">
        <v>28</v>
      </c>
      <c r="F35" s="3" t="s">
        <v>94</v>
      </c>
      <c r="G35" s="3">
        <v>25</v>
      </c>
      <c r="H35" s="9" t="s">
        <v>89</v>
      </c>
      <c r="I35" s="9" t="s">
        <v>31</v>
      </c>
      <c r="J35">
        <v>0</v>
      </c>
      <c r="K35" s="3" t="s">
        <v>32</v>
      </c>
      <c r="L35" s="3">
        <v>0</v>
      </c>
      <c r="M35" s="22" t="s">
        <v>42</v>
      </c>
      <c r="N35" s="3">
        <v>1</v>
      </c>
      <c r="O35" s="14">
        <v>34</v>
      </c>
      <c r="P35" s="14"/>
      <c r="Q35" s="14">
        <v>11</v>
      </c>
      <c r="R35">
        <v>0.42</v>
      </c>
      <c r="S35">
        <v>0.36099999999999999</v>
      </c>
      <c r="T35" s="7">
        <v>11</v>
      </c>
      <c r="U35" t="str">
        <f t="shared" si="0"/>
        <v>L</v>
      </c>
      <c r="V35" s="30">
        <v>34</v>
      </c>
      <c r="W35">
        <v>0.47</v>
      </c>
      <c r="X35">
        <v>0.52800000000000002</v>
      </c>
      <c r="Y35">
        <v>0.72222222222222199</v>
      </c>
      <c r="Z35" s="35">
        <v>0.5</v>
      </c>
      <c r="AA35" s="29">
        <v>34</v>
      </c>
      <c r="AB35">
        <v>0.42</v>
      </c>
      <c r="AC35">
        <v>0.80555555555555503</v>
      </c>
      <c r="AD35" s="31">
        <v>34</v>
      </c>
      <c r="AE35">
        <v>0.86099999999999999</v>
      </c>
    </row>
    <row r="36" spans="1:32">
      <c r="A36" s="22" t="s">
        <v>128</v>
      </c>
      <c r="B36" t="s">
        <v>50</v>
      </c>
      <c r="E36" t="s">
        <v>28</v>
      </c>
      <c r="F36" s="3" t="s">
        <v>94</v>
      </c>
      <c r="G36" s="3">
        <v>28</v>
      </c>
      <c r="H36" s="9" t="s">
        <v>89</v>
      </c>
      <c r="I36" s="9" t="s">
        <v>31</v>
      </c>
      <c r="J36">
        <v>0</v>
      </c>
      <c r="K36" s="7" t="s">
        <v>32</v>
      </c>
      <c r="L36" s="7">
        <v>2</v>
      </c>
      <c r="M36" s="23" t="s">
        <v>56</v>
      </c>
      <c r="N36" s="7">
        <v>2</v>
      </c>
      <c r="O36" s="14">
        <v>35</v>
      </c>
      <c r="P36" s="14"/>
      <c r="Q36" s="14">
        <v>12</v>
      </c>
      <c r="R36">
        <v>0.69</v>
      </c>
      <c r="S36">
        <v>0.63900000000000001</v>
      </c>
      <c r="T36" s="7">
        <v>16</v>
      </c>
      <c r="U36" t="str">
        <f t="shared" si="0"/>
        <v>M</v>
      </c>
      <c r="V36" s="30">
        <v>35</v>
      </c>
      <c r="W36">
        <v>0.72</v>
      </c>
      <c r="X36">
        <v>0.36099999999999999</v>
      </c>
      <c r="Y36">
        <v>0.61111111111111105</v>
      </c>
      <c r="Z36" s="35">
        <v>0.77800000000000002</v>
      </c>
      <c r="AA36" s="29">
        <v>35</v>
      </c>
      <c r="AB36">
        <v>0.64</v>
      </c>
      <c r="AC36">
        <v>0.58333333333333304</v>
      </c>
      <c r="AD36" s="31">
        <v>35</v>
      </c>
      <c r="AE36">
        <v>0.72199999999999998</v>
      </c>
    </row>
    <row r="37" spans="1:32">
      <c r="A37" s="27" t="s">
        <v>129</v>
      </c>
      <c r="B37" t="s">
        <v>35</v>
      </c>
      <c r="E37" s="8" t="s">
        <v>130</v>
      </c>
      <c r="F37" s="9" t="s">
        <v>94</v>
      </c>
      <c r="G37" s="9">
        <v>19</v>
      </c>
      <c r="H37" s="9" t="s">
        <v>131</v>
      </c>
      <c r="I37" s="9" t="s">
        <v>31</v>
      </c>
      <c r="J37" s="9" t="s">
        <v>65</v>
      </c>
      <c r="K37" s="7" t="s">
        <v>32</v>
      </c>
      <c r="L37" s="7" t="s">
        <v>68</v>
      </c>
      <c r="M37" s="25" t="s">
        <v>81</v>
      </c>
      <c r="N37" s="7" t="s">
        <v>132</v>
      </c>
      <c r="O37" s="14">
        <v>36</v>
      </c>
      <c r="P37" s="14"/>
      <c r="Q37" s="14">
        <v>13</v>
      </c>
      <c r="R37">
        <v>0.67</v>
      </c>
      <c r="S37">
        <v>0.61099999999999999</v>
      </c>
      <c r="T37" s="9">
        <v>20</v>
      </c>
      <c r="U37" t="str">
        <f t="shared" si="0"/>
        <v>H</v>
      </c>
      <c r="V37" s="30">
        <v>36</v>
      </c>
      <c r="W37">
        <v>0.81</v>
      </c>
      <c r="X37">
        <v>0.61099999999999999</v>
      </c>
      <c r="Y37">
        <v>0.86111111111111105</v>
      </c>
      <c r="Z37" s="35">
        <v>0.83299999999999996</v>
      </c>
      <c r="AA37" s="29">
        <v>36</v>
      </c>
      <c r="AB37">
        <v>0.78</v>
      </c>
      <c r="AC37">
        <v>0.86111111111111105</v>
      </c>
      <c r="AD37" s="31">
        <v>36</v>
      </c>
      <c r="AE37">
        <v>0.80600000000000005</v>
      </c>
    </row>
    <row r="38" spans="1:32">
      <c r="A38" s="28" t="s">
        <v>133</v>
      </c>
      <c r="B38" t="s">
        <v>27</v>
      </c>
      <c r="D38" t="s">
        <v>134</v>
      </c>
      <c r="E38" s="8" t="s">
        <v>135</v>
      </c>
      <c r="F38" s="3" t="s">
        <v>94</v>
      </c>
      <c r="G38" s="3">
        <v>26</v>
      </c>
      <c r="H38" s="3" t="s">
        <v>98</v>
      </c>
      <c r="I38" s="9" t="s">
        <v>31</v>
      </c>
      <c r="J38" s="7" t="s">
        <v>136</v>
      </c>
      <c r="K38" s="3" t="s">
        <v>32</v>
      </c>
      <c r="L38" s="3">
        <v>1</v>
      </c>
      <c r="M38" s="4" t="s">
        <v>112</v>
      </c>
      <c r="N38" s="3">
        <v>2</v>
      </c>
      <c r="O38" s="14">
        <v>37</v>
      </c>
      <c r="P38" s="14"/>
      <c r="Q38" s="14">
        <v>14</v>
      </c>
      <c r="R38">
        <v>0.5</v>
      </c>
      <c r="S38">
        <v>0.33300000000000002</v>
      </c>
      <c r="T38" s="7">
        <v>25</v>
      </c>
      <c r="U38" t="str">
        <f t="shared" si="0"/>
        <v>H</v>
      </c>
      <c r="V38" s="30">
        <v>37</v>
      </c>
      <c r="W38">
        <v>0.69</v>
      </c>
      <c r="X38">
        <v>0.61099999999999999</v>
      </c>
      <c r="Y38">
        <v>0.69444444444444398</v>
      </c>
      <c r="Z38" s="35">
        <v>0.7</v>
      </c>
      <c r="AA38">
        <v>37</v>
      </c>
      <c r="AB38">
        <v>0</v>
      </c>
      <c r="AC38">
        <v>-1</v>
      </c>
      <c r="AD38">
        <v>37</v>
      </c>
    </row>
    <row r="39" spans="1:32">
      <c r="A39" s="22" t="s">
        <v>137</v>
      </c>
      <c r="B39" t="s">
        <v>35</v>
      </c>
      <c r="E39" t="s">
        <v>28</v>
      </c>
      <c r="F39" s="3" t="s">
        <v>94</v>
      </c>
      <c r="G39" s="3">
        <v>22</v>
      </c>
      <c r="H39" s="3" t="s">
        <v>89</v>
      </c>
      <c r="I39" s="9" t="s">
        <v>31</v>
      </c>
      <c r="J39">
        <v>1</v>
      </c>
      <c r="K39" s="3" t="s">
        <v>32</v>
      </c>
      <c r="L39" s="3">
        <v>0</v>
      </c>
      <c r="M39" s="22" t="s">
        <v>61</v>
      </c>
      <c r="N39" s="3">
        <v>1</v>
      </c>
      <c r="O39" s="14">
        <v>38</v>
      </c>
      <c r="P39" s="14"/>
      <c r="Q39" s="14">
        <v>15</v>
      </c>
      <c r="R39">
        <v>0.79</v>
      </c>
      <c r="S39">
        <v>0.41699999999999998</v>
      </c>
      <c r="T39" s="7">
        <v>16</v>
      </c>
      <c r="U39" t="str">
        <f t="shared" si="0"/>
        <v>M</v>
      </c>
      <c r="V39" s="30">
        <v>38</v>
      </c>
      <c r="W39">
        <v>0.75</v>
      </c>
      <c r="X39">
        <v>0.55600000000000005</v>
      </c>
      <c r="Y39">
        <v>0.72222222222222199</v>
      </c>
      <c r="Z39" s="35">
        <v>0.7</v>
      </c>
      <c r="AA39" s="29">
        <v>38</v>
      </c>
      <c r="AB39">
        <v>0.75</v>
      </c>
      <c r="AC39">
        <v>0.72222222222222199</v>
      </c>
      <c r="AD39" s="31">
        <v>38</v>
      </c>
    </row>
    <row r="40" spans="1:32">
      <c r="A40" s="22" t="s">
        <v>138</v>
      </c>
      <c r="B40" t="s">
        <v>35</v>
      </c>
      <c r="E40" t="s">
        <v>28</v>
      </c>
      <c r="F40" s="3" t="s">
        <v>94</v>
      </c>
      <c r="G40" s="3">
        <v>26</v>
      </c>
      <c r="H40" s="3" t="s">
        <v>98</v>
      </c>
      <c r="I40" s="9" t="s">
        <v>31</v>
      </c>
      <c r="J40">
        <v>2</v>
      </c>
      <c r="K40" s="7" t="s">
        <v>32</v>
      </c>
      <c r="L40" s="7">
        <v>2</v>
      </c>
      <c r="M40" s="21" t="s">
        <v>61</v>
      </c>
      <c r="N40" s="7">
        <v>2</v>
      </c>
      <c r="O40" s="14">
        <v>39</v>
      </c>
      <c r="P40" s="14"/>
      <c r="Q40" s="14">
        <v>16</v>
      </c>
      <c r="R40">
        <v>0.44</v>
      </c>
      <c r="S40">
        <v>0.58299999999999996</v>
      </c>
      <c r="T40" s="7">
        <v>31</v>
      </c>
      <c r="U40" t="str">
        <f t="shared" si="0"/>
        <v>H</v>
      </c>
      <c r="V40" s="30">
        <v>39</v>
      </c>
      <c r="W40">
        <v>0.64</v>
      </c>
      <c r="X40">
        <v>0.47199999999999998</v>
      </c>
      <c r="Y40">
        <v>0.77777777777777701</v>
      </c>
      <c r="Z40" s="35">
        <v>0.53300000000000003</v>
      </c>
      <c r="AA40" s="29">
        <v>39</v>
      </c>
      <c r="AB40">
        <v>0.57999999999999996</v>
      </c>
      <c r="AC40">
        <v>0.80555555555555503</v>
      </c>
      <c r="AD40" s="31">
        <v>39</v>
      </c>
    </row>
    <row r="41" spans="1:32">
      <c r="A41" s="27" t="s">
        <v>139</v>
      </c>
      <c r="B41" t="s">
        <v>50</v>
      </c>
      <c r="C41" t="s">
        <v>63</v>
      </c>
      <c r="E41" s="20" t="s">
        <v>104</v>
      </c>
      <c r="F41" s="9" t="s">
        <v>94</v>
      </c>
      <c r="G41" s="9">
        <v>19</v>
      </c>
      <c r="H41" s="9" t="s">
        <v>30</v>
      </c>
      <c r="I41" s="9" t="s">
        <v>31</v>
      </c>
      <c r="J41" s="9" t="s">
        <v>65</v>
      </c>
      <c r="K41" s="7" t="s">
        <v>71</v>
      </c>
      <c r="L41" s="7" t="s">
        <v>82</v>
      </c>
      <c r="M41" s="25" t="s">
        <v>67</v>
      </c>
      <c r="N41" s="7" t="s">
        <v>72</v>
      </c>
      <c r="O41" s="14">
        <v>40</v>
      </c>
      <c r="P41" s="14"/>
      <c r="Q41" s="14">
        <v>17</v>
      </c>
      <c r="R41">
        <v>0.72</v>
      </c>
      <c r="S41">
        <v>0.6</v>
      </c>
      <c r="T41" s="7">
        <v>9</v>
      </c>
      <c r="U41" t="str">
        <f t="shared" si="0"/>
        <v>L</v>
      </c>
      <c r="V41" s="30">
        <v>40</v>
      </c>
      <c r="W41">
        <v>0.72</v>
      </c>
      <c r="X41">
        <v>0.6</v>
      </c>
      <c r="Y41">
        <v>0.73333333333333295</v>
      </c>
      <c r="Z41" s="35">
        <v>0.63900000000000001</v>
      </c>
      <c r="AA41" s="29">
        <v>40</v>
      </c>
      <c r="AB41">
        <v>0.67</v>
      </c>
      <c r="AC41">
        <v>0.76666666666666605</v>
      </c>
      <c r="AD41">
        <v>40</v>
      </c>
    </row>
    <row r="42" spans="1:32">
      <c r="A42" s="28" t="s">
        <v>140</v>
      </c>
      <c r="C42" t="s">
        <v>63</v>
      </c>
      <c r="D42" t="s">
        <v>141</v>
      </c>
      <c r="E42" s="8" t="s">
        <v>79</v>
      </c>
      <c r="F42" s="3" t="s">
        <v>94</v>
      </c>
      <c r="M42" s="28"/>
      <c r="O42" s="14">
        <v>41</v>
      </c>
      <c r="P42" s="14"/>
      <c r="Q42" s="14">
        <v>18</v>
      </c>
      <c r="R42">
        <v>0.42</v>
      </c>
      <c r="S42">
        <v>0.63300000000000001</v>
      </c>
      <c r="T42" t="s">
        <v>65</v>
      </c>
      <c r="U42" t="s">
        <v>65</v>
      </c>
      <c r="V42" s="30">
        <v>41</v>
      </c>
      <c r="W42">
        <v>0.61</v>
      </c>
      <c r="X42">
        <v>0.5</v>
      </c>
      <c r="Y42">
        <v>0</v>
      </c>
      <c r="Z42" s="35">
        <v>0.66700000000000004</v>
      </c>
      <c r="AA42" s="29">
        <v>41</v>
      </c>
      <c r="AB42">
        <v>0.61</v>
      </c>
      <c r="AD42">
        <v>41</v>
      </c>
    </row>
    <row r="43" spans="1:32">
      <c r="A43" s="27" t="s">
        <v>142</v>
      </c>
      <c r="B43" t="s">
        <v>35</v>
      </c>
      <c r="C43" t="s">
        <v>63</v>
      </c>
      <c r="E43" s="8" t="s">
        <v>79</v>
      </c>
      <c r="F43" s="9" t="s">
        <v>94</v>
      </c>
      <c r="G43" s="9">
        <v>29</v>
      </c>
      <c r="H43" s="9" t="s">
        <v>30</v>
      </c>
      <c r="I43" s="9" t="s">
        <v>31</v>
      </c>
      <c r="J43" s="9" t="s">
        <v>65</v>
      </c>
      <c r="K43" s="7">
        <v>3</v>
      </c>
      <c r="L43" s="7" t="s">
        <v>72</v>
      </c>
      <c r="M43" s="25" t="s">
        <v>67</v>
      </c>
      <c r="N43" s="7" t="s">
        <v>143</v>
      </c>
      <c r="O43" s="14">
        <v>42</v>
      </c>
      <c r="P43" s="14"/>
      <c r="Q43" s="14">
        <v>19</v>
      </c>
      <c r="R43">
        <v>0.67</v>
      </c>
      <c r="S43">
        <v>0.46700000000000003</v>
      </c>
      <c r="T43" s="7" t="s">
        <v>65</v>
      </c>
      <c r="U43" t="s">
        <v>65</v>
      </c>
      <c r="V43" s="30">
        <v>42</v>
      </c>
      <c r="W43">
        <v>0.64</v>
      </c>
      <c r="X43">
        <v>0.36699999999999999</v>
      </c>
      <c r="Y43">
        <v>0</v>
      </c>
      <c r="Z43" s="35">
        <v>0.69399999999999995</v>
      </c>
      <c r="AA43" s="29">
        <v>42</v>
      </c>
      <c r="AB43">
        <v>0.64</v>
      </c>
      <c r="AD43">
        <v>42</v>
      </c>
    </row>
    <row r="44" spans="1:32">
      <c r="S44">
        <f>AVERAGE(S2:S43)</f>
        <v>0.54533333333333334</v>
      </c>
      <c r="X44">
        <f>AVERAGE(X2:X43)</f>
        <v>0.50759523809523821</v>
      </c>
      <c r="Y44">
        <f>AVERAGE(Y2:Y41)</f>
        <v>0.73326388888888838</v>
      </c>
      <c r="AB44">
        <f>AVERAGE(AB2:AB12,AB14:AB19,AB21:AB37,AB39:AB42)</f>
        <v>0.74473684210526314</v>
      </c>
      <c r="AC44">
        <f>AVERAGE(AC2:AC12,AC14:AC19,AC21:AC37,AC39:AC41)</f>
        <v>0.7226726726726721</v>
      </c>
      <c r="AE44">
        <f>AVERAGE(AE2:AE11,AE16:AE19,AE21:AE37)</f>
        <v>0.73654838709677428</v>
      </c>
      <c r="AF44">
        <f>AVERAGE(AF2:AF11,AF16:AF19,AF21:AF34)</f>
        <v>0.70892857142857146</v>
      </c>
    </row>
    <row r="45" spans="1:32">
      <c r="X45" s="34"/>
      <c r="Y45" s="34" t="s">
        <v>157</v>
      </c>
      <c r="Z45" s="34"/>
      <c r="AC45" s="34" t="s">
        <v>161</v>
      </c>
      <c r="AF45" s="34" t="s">
        <v>144</v>
      </c>
    </row>
    <row r="46" spans="1:32">
      <c r="R46" t="s">
        <v>155</v>
      </c>
      <c r="S46">
        <f>CORREL(R2:R41,T2:T41)</f>
        <v>-0.31193782346337218</v>
      </c>
      <c r="X46" s="34"/>
      <c r="Y46" s="34" t="s">
        <v>156</v>
      </c>
      <c r="Z46" s="34"/>
      <c r="AC46" s="34" t="s">
        <v>160</v>
      </c>
      <c r="AF46" s="34" t="s">
        <v>145</v>
      </c>
    </row>
    <row r="47" spans="1:32">
      <c r="X47" s="34"/>
      <c r="Y47" s="34" t="s">
        <v>158</v>
      </c>
      <c r="Z47" s="34"/>
      <c r="AC47" s="34" t="s">
        <v>159</v>
      </c>
      <c r="AF47" s="34" t="s">
        <v>146</v>
      </c>
    </row>
    <row r="63" spans="24:26">
      <c r="X63" s="34"/>
      <c r="Y63" s="34"/>
      <c r="Z6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diff</vt:lpstr>
      <vt:lpstr>Lishan and Alan results compari</vt:lpstr>
      <vt:lpstr>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2021-02-14T19:47:30Z</dcterms:created>
  <dcterms:modified xsi:type="dcterms:W3CDTF">2021-03-03T04:22:09Z</dcterms:modified>
  <cp:category/>
  <cp:contentStatus/>
</cp:coreProperties>
</file>