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workbookProtection workbookAlgorithmName="SHA-512" workbookHashValue="nMIDBcyH02QIBA4bXtkulhW+BkwLjO6uUdnHuLe/vey9rIzKWc8NDkCsYZON8UKSky/yikEzYHsiuF6pBe7KDg==" workbookSaltValue="OCFZwCBGKUImSpaXHpKcuQ==" workbookSpinCount="100000" lockStructure="1"/>
  <bookViews>
    <workbookView xWindow="0" yWindow="0" windowWidth="13065" windowHeight="5205"/>
  </bookViews>
  <sheets>
    <sheet name="Operating Stmt." sheetId="2" r:id="rId1"/>
    <sheet name="Liabilities" sheetId="3" r:id="rId2"/>
    <sheet name="Asset" sheetId="4" r:id="rId3"/>
  </sheets>
  <calcPr calcId="152511"/>
</workbook>
</file>

<file path=xl/calcChain.xml><?xml version="1.0" encoding="utf-8"?>
<calcChain xmlns="http://schemas.openxmlformats.org/spreadsheetml/2006/main">
  <c r="E48" i="2" l="1"/>
  <c r="D48" i="2"/>
  <c r="C48" i="2"/>
  <c r="B48" i="2"/>
  <c r="B91" i="4" l="1"/>
  <c r="C89" i="4"/>
  <c r="D89" i="4"/>
  <c r="E89" i="4"/>
  <c r="F89" i="4"/>
  <c r="G89" i="4"/>
  <c r="H89" i="4"/>
  <c r="I89" i="4"/>
  <c r="J89" i="4"/>
  <c r="K89" i="4"/>
  <c r="L89" i="4"/>
  <c r="M89" i="4"/>
  <c r="B89" i="4"/>
  <c r="B85" i="3"/>
  <c r="C57" i="3"/>
  <c r="D57" i="3"/>
  <c r="E57" i="3"/>
  <c r="F57" i="3"/>
  <c r="G57" i="3"/>
  <c r="H57" i="3"/>
  <c r="I57" i="3"/>
  <c r="J57" i="3"/>
  <c r="K57" i="3"/>
  <c r="L57" i="3"/>
  <c r="M57" i="3"/>
  <c r="B57" i="3"/>
  <c r="A78" i="2" l="1"/>
  <c r="M44" i="2" l="1"/>
  <c r="L44" i="2"/>
  <c r="K44" i="2"/>
  <c r="J44" i="2"/>
  <c r="I44" i="2"/>
  <c r="H44" i="2"/>
  <c r="M11" i="2" l="1"/>
  <c r="L11" i="2"/>
  <c r="K11" i="2"/>
  <c r="J11" i="2"/>
  <c r="I11" i="2"/>
  <c r="H11" i="2"/>
  <c r="G11" i="2"/>
  <c r="F11" i="2"/>
  <c r="E11" i="2"/>
  <c r="D11" i="2"/>
  <c r="C11" i="2"/>
  <c r="B11" i="2"/>
  <c r="M45" i="3" l="1"/>
  <c r="L45" i="3"/>
  <c r="K45" i="3"/>
  <c r="J45" i="3"/>
  <c r="I45" i="3"/>
  <c r="H45" i="3"/>
  <c r="G45" i="3"/>
  <c r="F45" i="3"/>
  <c r="E45" i="3"/>
  <c r="D45" i="3"/>
  <c r="C45" i="3"/>
  <c r="B45" i="3"/>
  <c r="M45" i="4" l="1"/>
  <c r="L45" i="4"/>
  <c r="K45" i="4"/>
  <c r="J45" i="4"/>
  <c r="I45" i="4"/>
  <c r="H45" i="4"/>
  <c r="G45" i="4"/>
  <c r="F45" i="4"/>
  <c r="E45" i="4"/>
  <c r="D45" i="4"/>
  <c r="C45" i="4"/>
  <c r="B45" i="4"/>
  <c r="M71" i="4" l="1"/>
  <c r="L71" i="4"/>
  <c r="K71" i="4"/>
  <c r="J71" i="4"/>
  <c r="I71" i="4"/>
  <c r="H71" i="4"/>
  <c r="G71" i="4"/>
  <c r="F71" i="4"/>
  <c r="E71" i="4"/>
  <c r="D71" i="4"/>
  <c r="C71" i="4"/>
  <c r="B71" i="4"/>
  <c r="M56" i="4"/>
  <c r="L56" i="4"/>
  <c r="K56" i="4"/>
  <c r="J56" i="4"/>
  <c r="I56" i="4"/>
  <c r="H56" i="4"/>
  <c r="G56" i="4"/>
  <c r="F56" i="4"/>
  <c r="E56" i="4"/>
  <c r="D56" i="4"/>
  <c r="C56" i="4"/>
  <c r="B56" i="4"/>
  <c r="M85" i="3"/>
  <c r="L85" i="3"/>
  <c r="K85" i="3"/>
  <c r="J85" i="3"/>
  <c r="I85" i="3"/>
  <c r="H85" i="3"/>
  <c r="G85" i="3"/>
  <c r="F85" i="3"/>
  <c r="E85" i="3"/>
  <c r="D85" i="3"/>
  <c r="C85" i="3"/>
  <c r="M6" i="3" l="1"/>
  <c r="M6" i="4" s="1"/>
  <c r="L6" i="3"/>
  <c r="K6" i="3"/>
  <c r="J6" i="3"/>
  <c r="I6" i="3"/>
  <c r="H6" i="3"/>
  <c r="G6" i="3"/>
  <c r="F6" i="3"/>
  <c r="E6" i="3"/>
  <c r="D6" i="3"/>
  <c r="C6" i="3"/>
  <c r="C5" i="2"/>
  <c r="D5" i="2" s="1"/>
  <c r="B6" i="3" l="1"/>
  <c r="B15" i="2" l="1"/>
  <c r="C15" i="2"/>
  <c r="D15" i="2"/>
  <c r="E15" i="2"/>
  <c r="F15" i="2"/>
  <c r="G15" i="2"/>
  <c r="H15" i="2"/>
  <c r="I15" i="2"/>
  <c r="J15" i="2"/>
  <c r="K15" i="2"/>
  <c r="L15" i="2"/>
  <c r="M15" i="2"/>
  <c r="B20" i="2"/>
  <c r="C20" i="2"/>
  <c r="D20" i="2"/>
  <c r="E20" i="2"/>
  <c r="F20" i="2"/>
  <c r="G20" i="2"/>
  <c r="H20" i="2"/>
  <c r="I20" i="2"/>
  <c r="J20" i="2"/>
  <c r="K20" i="2"/>
  <c r="L20" i="2"/>
  <c r="M20" i="2"/>
  <c r="B24" i="2"/>
  <c r="C24" i="2"/>
  <c r="D24" i="2"/>
  <c r="D36" i="2" s="1"/>
  <c r="D40" i="2" s="1"/>
  <c r="E24" i="2"/>
  <c r="F24" i="2"/>
  <c r="G24" i="2"/>
  <c r="H24" i="2"/>
  <c r="I24" i="2"/>
  <c r="J24" i="2"/>
  <c r="K24" i="2"/>
  <c r="L24" i="2"/>
  <c r="M24" i="2"/>
  <c r="B36" i="2"/>
  <c r="B40" i="2" s="1"/>
  <c r="C36" i="2"/>
  <c r="C40" i="2" s="1"/>
  <c r="B67" i="2"/>
  <c r="C67" i="2"/>
  <c r="D67" i="2"/>
  <c r="E67" i="2"/>
  <c r="F67" i="2"/>
  <c r="G67" i="2"/>
  <c r="H67" i="2"/>
  <c r="I67" i="2"/>
  <c r="J67" i="2"/>
  <c r="K67" i="2"/>
  <c r="L67" i="2"/>
  <c r="M67" i="2"/>
  <c r="B69" i="2"/>
  <c r="C69" i="2"/>
  <c r="D69" i="2"/>
  <c r="E69" i="2"/>
  <c r="F69" i="2"/>
  <c r="G69" i="2"/>
  <c r="H69" i="2"/>
  <c r="I69" i="2"/>
  <c r="J69" i="2"/>
  <c r="K69" i="2"/>
  <c r="L69" i="2"/>
  <c r="M69" i="2"/>
  <c r="B70" i="2"/>
  <c r="C70" i="2"/>
  <c r="D70" i="2"/>
  <c r="E70" i="2"/>
  <c r="F70" i="2"/>
  <c r="G70" i="2"/>
  <c r="H70" i="2"/>
  <c r="I70" i="2"/>
  <c r="J70" i="2"/>
  <c r="K70" i="2"/>
  <c r="L70" i="2"/>
  <c r="M70" i="2"/>
  <c r="B82" i="2"/>
  <c r="C82" i="2"/>
  <c r="D82" i="2"/>
  <c r="E82" i="2"/>
  <c r="F82" i="2"/>
  <c r="G82" i="2"/>
  <c r="H82" i="2"/>
  <c r="I82" i="2"/>
  <c r="J82" i="2"/>
  <c r="K82" i="2"/>
  <c r="L82" i="2"/>
  <c r="M82" i="2"/>
  <c r="D44" i="2" l="1"/>
  <c r="D52" i="2" s="1"/>
  <c r="D58" i="2" s="1"/>
  <c r="D60" i="2" s="1"/>
  <c r="D64" i="2" s="1"/>
  <c r="D73" i="2" s="1"/>
  <c r="C44" i="2"/>
  <c r="C52" i="2" s="1"/>
  <c r="C58" i="2" s="1"/>
  <c r="C60" i="2" s="1"/>
  <c r="C64" i="2" s="1"/>
  <c r="C73" i="2" s="1"/>
  <c r="B44" i="2"/>
  <c r="B52" i="2" s="1"/>
  <c r="B58" i="2" s="1"/>
  <c r="B60" i="2" s="1"/>
  <c r="B64" i="2" s="1"/>
  <c r="B73" i="2" s="1"/>
  <c r="B78" i="2" s="1"/>
  <c r="B84" i="2" s="1"/>
  <c r="B86" i="2" s="1"/>
  <c r="K17" i="2"/>
  <c r="J36" i="2"/>
  <c r="J40" i="2" s="1"/>
  <c r="J48" i="2" s="1"/>
  <c r="J52" i="2" s="1"/>
  <c r="J58" i="2" s="1"/>
  <c r="F36" i="2"/>
  <c r="F40" i="2" s="1"/>
  <c r="G17" i="2"/>
  <c r="I36" i="2"/>
  <c r="I40" i="2" s="1"/>
  <c r="I48" i="2" s="1"/>
  <c r="I52" i="2" s="1"/>
  <c r="K36" i="2"/>
  <c r="K40" i="2" s="1"/>
  <c r="K48" i="2" s="1"/>
  <c r="K52" i="2" s="1"/>
  <c r="K58" i="2" s="1"/>
  <c r="K60" i="2" s="1"/>
  <c r="K64" i="2" s="1"/>
  <c r="K73" i="2" s="1"/>
  <c r="G36" i="2"/>
  <c r="G40" i="2" s="1"/>
  <c r="M36" i="2"/>
  <c r="M40" i="2" s="1"/>
  <c r="M48" i="2" s="1"/>
  <c r="M52" i="2" s="1"/>
  <c r="M58" i="2" s="1"/>
  <c r="L36" i="2"/>
  <c r="L40" i="2" s="1"/>
  <c r="L48" i="2" s="1"/>
  <c r="L52" i="2" s="1"/>
  <c r="H36" i="2"/>
  <c r="H40" i="2" s="1"/>
  <c r="H48" i="2" s="1"/>
  <c r="H52" i="2" s="1"/>
  <c r="E36" i="2"/>
  <c r="E40" i="2" s="1"/>
  <c r="C17" i="2"/>
  <c r="M17" i="2"/>
  <c r="I17" i="2"/>
  <c r="E17" i="2"/>
  <c r="J17" i="2"/>
  <c r="F17" i="2"/>
  <c r="H17" i="2"/>
  <c r="D17" i="2"/>
  <c r="L17" i="2"/>
  <c r="J60" i="2"/>
  <c r="J64" i="2" s="1"/>
  <c r="J73" i="2" s="1"/>
  <c r="M60" i="2"/>
  <c r="M64" i="2" s="1"/>
  <c r="M73" i="2" s="1"/>
  <c r="L4" i="4"/>
  <c r="M4" i="4"/>
  <c r="B5" i="4"/>
  <c r="B11" i="4"/>
  <c r="C11" i="4"/>
  <c r="D11" i="4"/>
  <c r="E11" i="4"/>
  <c r="F11" i="4"/>
  <c r="G11" i="4"/>
  <c r="H11" i="4"/>
  <c r="I11" i="4"/>
  <c r="J11" i="4"/>
  <c r="K11" i="4"/>
  <c r="L11" i="4"/>
  <c r="M11" i="4"/>
  <c r="B24" i="4"/>
  <c r="C24" i="4"/>
  <c r="D24" i="4"/>
  <c r="E24" i="4"/>
  <c r="F24" i="4"/>
  <c r="G24" i="4"/>
  <c r="H24" i="4"/>
  <c r="I24" i="4"/>
  <c r="J24" i="4"/>
  <c r="K24" i="4"/>
  <c r="L24" i="4"/>
  <c r="M24" i="4"/>
  <c r="B29" i="4"/>
  <c r="C29" i="4"/>
  <c r="D29" i="4"/>
  <c r="E29" i="4"/>
  <c r="F29" i="4"/>
  <c r="G29" i="4"/>
  <c r="H29" i="4"/>
  <c r="I29" i="4"/>
  <c r="J29" i="4"/>
  <c r="K29" i="4"/>
  <c r="L29" i="4"/>
  <c r="M29" i="4"/>
  <c r="B31" i="4"/>
  <c r="C31" i="4"/>
  <c r="D31" i="4"/>
  <c r="E31" i="4"/>
  <c r="F31" i="4"/>
  <c r="G31" i="4"/>
  <c r="H31" i="4"/>
  <c r="I31" i="4"/>
  <c r="J31" i="4"/>
  <c r="K31" i="4"/>
  <c r="L31" i="4"/>
  <c r="M31" i="4"/>
  <c r="B33" i="4"/>
  <c r="C33" i="4"/>
  <c r="D33" i="4"/>
  <c r="E33" i="4"/>
  <c r="F33" i="4"/>
  <c r="G33" i="4"/>
  <c r="H33" i="4"/>
  <c r="I33" i="4"/>
  <c r="J33" i="4"/>
  <c r="K33" i="4"/>
  <c r="L33" i="4"/>
  <c r="M33" i="4"/>
  <c r="B62" i="4"/>
  <c r="B80" i="4" s="1"/>
  <c r="C62" i="4"/>
  <c r="C80" i="4" s="1"/>
  <c r="D62" i="4"/>
  <c r="D80" i="4" s="1"/>
  <c r="E62" i="4"/>
  <c r="E80" i="4" s="1"/>
  <c r="F62" i="4"/>
  <c r="F80" i="4" s="1"/>
  <c r="G62" i="4"/>
  <c r="G80" i="4" s="1"/>
  <c r="H62" i="4"/>
  <c r="H80" i="4" s="1"/>
  <c r="I62" i="4"/>
  <c r="I80" i="4" s="1"/>
  <c r="J62" i="4"/>
  <c r="J80" i="4" s="1"/>
  <c r="K62" i="4"/>
  <c r="K80" i="4" s="1"/>
  <c r="L62" i="4"/>
  <c r="L80" i="4" s="1"/>
  <c r="M62" i="4"/>
  <c r="M80" i="4" s="1"/>
  <c r="B82" i="4"/>
  <c r="C82" i="4"/>
  <c r="C91" i="4" s="1"/>
  <c r="D82" i="4"/>
  <c r="E82" i="4"/>
  <c r="F82" i="4"/>
  <c r="G82" i="4"/>
  <c r="G91" i="4" s="1"/>
  <c r="H82" i="4"/>
  <c r="I82" i="4"/>
  <c r="J82" i="4"/>
  <c r="K82" i="4"/>
  <c r="K91" i="4" s="1"/>
  <c r="L82" i="4"/>
  <c r="M82" i="4"/>
  <c r="L4" i="3"/>
  <c r="M4" i="3"/>
  <c r="B5" i="3"/>
  <c r="C5" i="3"/>
  <c r="B6" i="4"/>
  <c r="C6" i="4"/>
  <c r="D6" i="4"/>
  <c r="E6" i="4"/>
  <c r="F6" i="4"/>
  <c r="G6" i="4"/>
  <c r="H6" i="4"/>
  <c r="I6" i="4"/>
  <c r="J6" i="4"/>
  <c r="K6" i="4"/>
  <c r="L6" i="4"/>
  <c r="B15" i="3"/>
  <c r="C15" i="3"/>
  <c r="D15" i="3"/>
  <c r="E15" i="3"/>
  <c r="F15" i="3"/>
  <c r="G15" i="3"/>
  <c r="H15" i="3"/>
  <c r="I15" i="3"/>
  <c r="J15" i="3"/>
  <c r="K15" i="3"/>
  <c r="L15" i="3"/>
  <c r="M15" i="3"/>
  <c r="B35" i="3"/>
  <c r="C35" i="3"/>
  <c r="D35" i="3"/>
  <c r="E35" i="3"/>
  <c r="F35" i="3"/>
  <c r="G35" i="3"/>
  <c r="H35" i="3"/>
  <c r="H37" i="3" s="1"/>
  <c r="I35" i="3"/>
  <c r="J35" i="3"/>
  <c r="J37" i="3" s="1"/>
  <c r="K35" i="3"/>
  <c r="K37" i="3" s="1"/>
  <c r="L35" i="3"/>
  <c r="L37" i="3" s="1"/>
  <c r="M35" i="3"/>
  <c r="M37" i="3" s="1"/>
  <c r="B55" i="3"/>
  <c r="C55" i="3"/>
  <c r="D55" i="3"/>
  <c r="E55" i="3"/>
  <c r="F55" i="3"/>
  <c r="G55" i="3"/>
  <c r="H55" i="3"/>
  <c r="I55" i="3"/>
  <c r="J55" i="3"/>
  <c r="K55" i="3"/>
  <c r="L55" i="3"/>
  <c r="M55" i="3"/>
  <c r="C5" i="4"/>
  <c r="A79" i="2"/>
  <c r="G44" i="2" l="1"/>
  <c r="G48" i="2" s="1"/>
  <c r="G52" i="2" s="1"/>
  <c r="G58" i="2" s="1"/>
  <c r="G60" i="2" s="1"/>
  <c r="G64" i="2" s="1"/>
  <c r="G73" i="2" s="1"/>
  <c r="E44" i="2"/>
  <c r="E52" i="2" s="1"/>
  <c r="E58" i="2" s="1"/>
  <c r="E60" i="2" s="1"/>
  <c r="E64" i="2" s="1"/>
  <c r="E73" i="2" s="1"/>
  <c r="E78" i="2" s="1"/>
  <c r="F44" i="2"/>
  <c r="F48" i="2" s="1"/>
  <c r="F52" i="2" s="1"/>
  <c r="F58" i="2" s="1"/>
  <c r="F60" i="2" s="1"/>
  <c r="F64" i="2" s="1"/>
  <c r="F73" i="2" s="1"/>
  <c r="G37" i="3"/>
  <c r="G95" i="4" s="1"/>
  <c r="L95" i="4"/>
  <c r="L63" i="3"/>
  <c r="L87" i="3" s="1"/>
  <c r="K95" i="4"/>
  <c r="K63" i="3"/>
  <c r="K87" i="3" s="1"/>
  <c r="J95" i="4"/>
  <c r="J63" i="3"/>
  <c r="J87" i="3" s="1"/>
  <c r="G63" i="3"/>
  <c r="G87" i="3" s="1"/>
  <c r="M95" i="4"/>
  <c r="M63" i="3"/>
  <c r="M87" i="3" s="1"/>
  <c r="H95" i="4"/>
  <c r="H63" i="3"/>
  <c r="H87" i="3" s="1"/>
  <c r="I37" i="3"/>
  <c r="F37" i="3"/>
  <c r="H58" i="2"/>
  <c r="H60" i="2" s="1"/>
  <c r="H64" i="2" s="1"/>
  <c r="H73" i="2" s="1"/>
  <c r="L58" i="2"/>
  <c r="L60" i="2" s="1"/>
  <c r="L64" i="2" s="1"/>
  <c r="L73" i="2" s="1"/>
  <c r="I58" i="2"/>
  <c r="I60" i="2" s="1"/>
  <c r="I64" i="2" s="1"/>
  <c r="I73" i="2" s="1"/>
  <c r="E5" i="2"/>
  <c r="E37" i="3"/>
  <c r="D37" i="3"/>
  <c r="D63" i="3" s="1"/>
  <c r="D87" i="3" s="1"/>
  <c r="C37" i="3"/>
  <c r="C63" i="3" s="1"/>
  <c r="C87" i="3" s="1"/>
  <c r="B37" i="3"/>
  <c r="L91" i="4"/>
  <c r="L99" i="4" s="1"/>
  <c r="D91" i="4"/>
  <c r="D99" i="4" s="1"/>
  <c r="C78" i="2"/>
  <c r="C84" i="2" s="1"/>
  <c r="C86" i="2" s="1"/>
  <c r="J91" i="4"/>
  <c r="J97" i="4" s="1"/>
  <c r="F91" i="4"/>
  <c r="F97" i="4" s="1"/>
  <c r="B97" i="4"/>
  <c r="M91" i="4"/>
  <c r="M97" i="4" s="1"/>
  <c r="E91" i="4"/>
  <c r="E99" i="4" s="1"/>
  <c r="I93" i="4"/>
  <c r="H93" i="4"/>
  <c r="I91" i="4"/>
  <c r="I99" i="4" s="1"/>
  <c r="M93" i="4"/>
  <c r="H91" i="4"/>
  <c r="H97" i="4" s="1"/>
  <c r="D93" i="4"/>
  <c r="E93" i="4"/>
  <c r="L93" i="4"/>
  <c r="D78" i="2"/>
  <c r="I22" i="4"/>
  <c r="J22" i="4"/>
  <c r="J43" i="4" s="1"/>
  <c r="F22" i="4"/>
  <c r="F43" i="4" s="1"/>
  <c r="B22" i="4"/>
  <c r="B43" i="4" s="1"/>
  <c r="M22" i="4"/>
  <c r="M43" i="4" s="1"/>
  <c r="H22" i="4"/>
  <c r="H43" i="4" s="1"/>
  <c r="L22" i="4"/>
  <c r="L43" i="4" s="1"/>
  <c r="D22" i="4"/>
  <c r="D43" i="4" s="1"/>
  <c r="I43" i="4"/>
  <c r="E22" i="4"/>
  <c r="E43" i="4" s="1"/>
  <c r="K22" i="4"/>
  <c r="K43" i="4" s="1"/>
  <c r="G22" i="4"/>
  <c r="G43" i="4" s="1"/>
  <c r="C22" i="4"/>
  <c r="C43" i="4" s="1"/>
  <c r="D5" i="4"/>
  <c r="D5" i="3"/>
  <c r="K97" i="4"/>
  <c r="K99" i="4"/>
  <c r="G97" i="4"/>
  <c r="G99" i="4"/>
  <c r="C97" i="4"/>
  <c r="C99" i="4"/>
  <c r="K93" i="4"/>
  <c r="G93" i="4"/>
  <c r="C93" i="4"/>
  <c r="J93" i="4"/>
  <c r="F93" i="4"/>
  <c r="B93" i="4"/>
  <c r="B95" i="4" l="1"/>
  <c r="B63" i="3"/>
  <c r="B87" i="3" s="1"/>
  <c r="F95" i="4"/>
  <c r="F63" i="3"/>
  <c r="F87" i="3" s="1"/>
  <c r="E95" i="4"/>
  <c r="E63" i="3"/>
  <c r="E87" i="3" s="1"/>
  <c r="I95" i="4"/>
  <c r="I63" i="3"/>
  <c r="I87" i="3" s="1"/>
  <c r="C95" i="4"/>
  <c r="D95" i="4"/>
  <c r="D97" i="4"/>
  <c r="L97" i="4"/>
  <c r="F5" i="2"/>
  <c r="G5" i="2" s="1"/>
  <c r="H5" i="2" s="1"/>
  <c r="I5" i="2" s="1"/>
  <c r="J5" i="2" s="1"/>
  <c r="K5" i="2" s="1"/>
  <c r="L5" i="2" s="1"/>
  <c r="M5" i="2" s="1"/>
  <c r="F78" i="2"/>
  <c r="F84" i="2" s="1"/>
  <c r="F86" i="2" s="1"/>
  <c r="I97" i="4"/>
  <c r="F99" i="4"/>
  <c r="E97" i="4"/>
  <c r="J99" i="4"/>
  <c r="M99" i="4"/>
  <c r="B99" i="4"/>
  <c r="H99" i="4"/>
  <c r="G78" i="2"/>
  <c r="D84" i="2"/>
  <c r="D86" i="2" s="1"/>
  <c r="E84" i="2"/>
  <c r="E86" i="2" s="1"/>
  <c r="H78" i="2"/>
  <c r="E5" i="4"/>
  <c r="E5" i="3"/>
  <c r="I78" i="2" l="1"/>
  <c r="I84" i="2" s="1"/>
  <c r="I86" i="2" s="1"/>
  <c r="J78" i="2"/>
  <c r="J84" i="2" s="1"/>
  <c r="J86" i="2" s="1"/>
  <c r="K78" i="2"/>
  <c r="K84" i="2" s="1"/>
  <c r="K86" i="2" s="1"/>
  <c r="G84" i="2"/>
  <c r="G86" i="2" s="1"/>
  <c r="L78" i="2"/>
  <c r="L84" i="2" s="1"/>
  <c r="L86" i="2" s="1"/>
  <c r="H84" i="2"/>
  <c r="H86" i="2" s="1"/>
  <c r="F5" i="4"/>
  <c r="F5" i="3"/>
  <c r="M78" i="2" l="1"/>
  <c r="M84" i="2" s="1"/>
  <c r="M86" i="2" s="1"/>
  <c r="G5" i="4"/>
  <c r="G5" i="3"/>
  <c r="H5" i="4" l="1"/>
  <c r="H5" i="3"/>
  <c r="I5" i="4" l="1"/>
  <c r="I5" i="3"/>
  <c r="J5" i="4" l="1"/>
  <c r="J5" i="3"/>
  <c r="K5" i="4" l="1"/>
  <c r="K5" i="3"/>
  <c r="L5" i="4" l="1"/>
  <c r="L5" i="3"/>
  <c r="M5" i="4" l="1"/>
  <c r="M5" i="3"/>
</calcChain>
</file>

<file path=xl/comments1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 xml:space="preserve">CapitaWorld:
</t>
        </r>
        <r>
          <rPr>
            <sz val="9"/>
            <color indexed="81"/>
            <rFont val="Tahoma"/>
            <family val="2"/>
          </rPr>
          <t xml:space="preserve">Select the denomination which you have already selected while filling one form.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 xml:space="preserve">CapitaWorld:
</t>
        </r>
        <r>
          <rPr>
            <sz val="9"/>
            <color indexed="81"/>
            <rFont val="Tahoma"/>
            <family val="2"/>
          </rPr>
          <t xml:space="preserve">Select the denomination which you have already selected while filling one form.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 xml:space="preserve">CapitaWorld:
</t>
        </r>
        <r>
          <rPr>
            <sz val="9"/>
            <color indexed="81"/>
            <rFont val="Tahoma"/>
            <family val="2"/>
          </rPr>
          <t xml:space="preserve">Select the denomination which you have already selected while filling one form.
</t>
        </r>
      </text>
    </comment>
  </commentList>
</comments>
</file>

<file path=xl/sharedStrings.xml><?xml version="1.0" encoding="utf-8"?>
<sst xmlns="http://schemas.openxmlformats.org/spreadsheetml/2006/main" count="208" uniqueCount="169">
  <si>
    <t xml:space="preserve">     [b] Dividend Rate [in %]</t>
  </si>
  <si>
    <t xml:space="preserve">   [b] Provision for Deferred Tax</t>
  </si>
  <si>
    <t xml:space="preserve">   </t>
  </si>
  <si>
    <t xml:space="preserve">    [iii]   Expenses Amortised       </t>
  </si>
  <si>
    <t xml:space="preserve">    [iii] Net of non-op.income/exp</t>
  </si>
  <si>
    <t xml:space="preserve">             Sub-total [expenses]</t>
  </si>
  <si>
    <t xml:space="preserve">     [ii] Deduct other non-op.exp.</t>
  </si>
  <si>
    <t xml:space="preserve">              Sub-total [income]</t>
  </si>
  <si>
    <t>xiii] Sub-Total [Total cost of sales]</t>
  </si>
  <si>
    <t xml:space="preserve"> xii] Deduct: Cl. stock of  F.G.</t>
  </si>
  <si>
    <t xml:space="preserve">           Sub-Total</t>
  </si>
  <si>
    <t xml:space="preserve">  xi] Add: Op.Stock of F.G.</t>
  </si>
  <si>
    <t xml:space="preserve">   x] Cost of Production</t>
  </si>
  <si>
    <t xml:space="preserve">  ix] Deduct: Cl. stocks-in-process</t>
  </si>
  <si>
    <t xml:space="preserve">            Sub-total</t>
  </si>
  <si>
    <t xml:space="preserve"> viii] Add:Op. stocks-in-process</t>
  </si>
  <si>
    <t xml:space="preserve">  vii] SUB-TOTAL [i to vi] </t>
  </si>
  <si>
    <t xml:space="preserve">   vi] Depreciation</t>
  </si>
  <si>
    <t xml:space="preserve">    v] Other mfg. Expenses</t>
  </si>
  <si>
    <t xml:space="preserve">   iv] Direct labour[Factory wages]</t>
  </si>
  <si>
    <t xml:space="preserve">   iii] Power &amp; fuel</t>
  </si>
  <si>
    <t xml:space="preserve">       [b] Indigenous</t>
  </si>
  <si>
    <t xml:space="preserve">       [a] Imported</t>
  </si>
  <si>
    <t xml:space="preserve">    ii] Other spares</t>
  </si>
  <si>
    <t xml:space="preserve">        [b] Indigenous</t>
  </si>
  <si>
    <t xml:space="preserve">        [a] Imported</t>
  </si>
  <si>
    <t xml:space="preserve">     i]  Raw materials[including stores     &amp; other items used in the process of manufacture]</t>
  </si>
  <si>
    <t>5.  Cost of Sales</t>
  </si>
  <si>
    <t>4.  % rise [+] or fall [-]in net sales as compared to last year [annualised]</t>
  </si>
  <si>
    <t>3. Net Sales[item 1 - item 2]</t>
  </si>
  <si>
    <t xml:space="preserve">   Deduct other items</t>
  </si>
  <si>
    <t>2. Less Excise Duty</t>
  </si>
  <si>
    <t xml:space="preserve">     Total</t>
  </si>
  <si>
    <t>[iii]Add other revenue income</t>
  </si>
  <si>
    <t>[ii]  Export Sales</t>
  </si>
  <si>
    <t>[i]   Domestic Sales</t>
  </si>
  <si>
    <t>1. Gross Sales</t>
  </si>
  <si>
    <t>Projected</t>
  </si>
  <si>
    <t>Estimated</t>
  </si>
  <si>
    <t>Audited</t>
  </si>
  <si>
    <t>Absolute</t>
  </si>
  <si>
    <t>Rupees</t>
  </si>
  <si>
    <r>
      <t xml:space="preserve">Note: </t>
    </r>
    <r>
      <rPr>
        <sz val="11"/>
        <rFont val="Calibri"/>
        <family val="2"/>
        <scheme val="minor"/>
      </rPr>
      <t>Kindly ensure currency and denomination  that you choose here should match with the one that you have chosen while filling up one form.</t>
    </r>
  </si>
  <si>
    <t>As per profit and loss account actuals/estimates for the year ended/ending</t>
  </si>
  <si>
    <t xml:space="preserve">  OPERATING STATEMENT</t>
  </si>
  <si>
    <t>Billions</t>
  </si>
  <si>
    <t>Lakhs</t>
  </si>
  <si>
    <t>NET WORTH</t>
  </si>
  <si>
    <t>17. TOTAL TERM LIABILITIES</t>
  </si>
  <si>
    <t>16. Other term liabilities</t>
  </si>
  <si>
    <t>15. Term Deposits [repayable after one year]</t>
  </si>
  <si>
    <t xml:space="preserve">    </t>
  </si>
  <si>
    <t>14. Deferred Payment Credits [excluding instalments due  within one year]</t>
  </si>
  <si>
    <t>13. Term Loans [excld instalments payable within one year]</t>
  </si>
  <si>
    <t>11. Debentures [not maturing within one year]</t>
  </si>
  <si>
    <t>TERM LIABILITIES</t>
  </si>
  <si>
    <t>10.TOTAL CURRENT LIABILITIES [total of 1 to 9 excld 1 [iii]]</t>
  </si>
  <si>
    <t xml:space="preserve">              Sub-Total   [B]</t>
  </si>
  <si>
    <t>9.  Other Current Liabilities &amp;  Provisions[due within 1 year]</t>
  </si>
  <si>
    <t>8.  Deposits/Instalments of term loans/DPGs/Debentures, etc. [payable within one year]</t>
  </si>
  <si>
    <t>7.  Other statutory liabilities   [due within one year]</t>
  </si>
  <si>
    <t>6.  Dividend payable</t>
  </si>
  <si>
    <t>5.  Provision for taxation</t>
  </si>
  <si>
    <t>4.  Advance payment from customers/deposits from dealers</t>
  </si>
  <si>
    <t>3.  Sundry Creditors [Trade]</t>
  </si>
  <si>
    <t>2.  Short term borrowings from  others</t>
  </si>
  <si>
    <t xml:space="preserve">               Sub-Total [A]</t>
  </si>
  <si>
    <t xml:space="preserve">             </t>
  </si>
  <si>
    <t xml:space="preserve">     [ii] From other Banks</t>
  </si>
  <si>
    <t xml:space="preserve">      [i] From applicant Bank</t>
  </si>
  <si>
    <t>1. Short-term borrowings from banks [incld bills purchased, discounted &amp; excess borrowing placed on repayment basis]</t>
  </si>
  <si>
    <t>CURRENT LIABILITIES</t>
  </si>
  <si>
    <t>LIABILITIES</t>
  </si>
  <si>
    <t>As per Balance Sheet as at:</t>
  </si>
  <si>
    <t>ANALYSIS OF BALANCE SHEET</t>
  </si>
  <si>
    <t>FORM III</t>
  </si>
  <si>
    <t xml:space="preserve">     [iv]  Others</t>
  </si>
  <si>
    <t xml:space="preserve">         </t>
  </si>
  <si>
    <t xml:space="preserve">     [iii]  Deferred receivables [maturity exceeding 1 yr]</t>
  </si>
  <si>
    <t xml:space="preserve">          </t>
  </si>
  <si>
    <t xml:space="preserve">      [ii]  Advances to suppliers of capital goods &amp; contractors</t>
  </si>
  <si>
    <t xml:space="preserve">           (b) Others</t>
  </si>
  <si>
    <t xml:space="preserve">       [i] (a) Investments in subsidiary Co.s/affiliates</t>
  </si>
  <si>
    <t xml:space="preserve">  </t>
  </si>
  <si>
    <t>OTHER NON-CURRENT ASSETS</t>
  </si>
  <si>
    <t xml:space="preserve">     </t>
  </si>
  <si>
    <t xml:space="preserve">          [a] Imported</t>
  </si>
  <si>
    <t xml:space="preserve">     [iv] Other consumable spares</t>
  </si>
  <si>
    <t xml:space="preserve">     [iii] Finished goods</t>
  </si>
  <si>
    <t xml:space="preserve">      [ii] Stocks in process</t>
  </si>
  <si>
    <t xml:space="preserve">       [i] Raw Materials[including stores &amp; other items used</t>
  </si>
  <si>
    <t xml:space="preserve">        </t>
  </si>
  <si>
    <t xml:space="preserve">     [ii] Export receivables[including bills purchased and discounted by banks]</t>
  </si>
  <si>
    <t xml:space="preserve">      [ii] Fixed deposits with Banks </t>
  </si>
  <si>
    <t xml:space="preserve">       [i] Government &amp; other Trustee securities</t>
  </si>
  <si>
    <t>CURRENT ASSETS</t>
  </si>
  <si>
    <t>ASSETS</t>
  </si>
  <si>
    <t>FORM III [contd]</t>
  </si>
  <si>
    <t xml:space="preserve"> FORM II</t>
  </si>
  <si>
    <t>6.   Selling and Distribution Expenses</t>
  </si>
  <si>
    <t>7.   General and Administration Expenses</t>
  </si>
  <si>
    <t>8.        SUB-TOTAL [5+6+7]</t>
  </si>
  <si>
    <t>9.  Op.Profit before Interest [3-8]</t>
  </si>
  <si>
    <t>10.   Interest</t>
  </si>
  <si>
    <t>11. Op.profit after Interest [9-10]</t>
  </si>
  <si>
    <t>12.  [i] Add other non-op.income</t>
  </si>
  <si>
    <t>13. Profit before tax/loss     [11+12 (iii)]</t>
  </si>
  <si>
    <t>14. [a] Provision for taxes</t>
  </si>
  <si>
    <t>16. [a] Equity dividend paid-amt [Already paid+B.S.Prov]</t>
  </si>
  <si>
    <t>17. Retained Profit [15-16]</t>
  </si>
  <si>
    <t>18. Retained Profit/Net Profit[in %]</t>
  </si>
  <si>
    <t>Secured</t>
  </si>
  <si>
    <t xml:space="preserve">    [iii] Of which BP &amp; BD</t>
  </si>
  <si>
    <t>Others</t>
  </si>
  <si>
    <t>18. OTHER NON-CURRENT LIABILITIES</t>
  </si>
  <si>
    <t>19. TOTAL OUTSIDE LIABILITIES  [Item 10 plus item 18]</t>
  </si>
  <si>
    <t>20. Ordinary share capital</t>
  </si>
  <si>
    <t>21. Share Warrants &amp; Outstandings</t>
  </si>
  <si>
    <t>22. Minority Interest</t>
  </si>
  <si>
    <t>23. General Reserve</t>
  </si>
  <si>
    <t>24. Revaluation Reserve</t>
  </si>
  <si>
    <t>25. Other reserves [excluding provisions]</t>
  </si>
  <si>
    <t>26. Surplus(+) or Deficit(-) in Profit &amp; Loss Account.</t>
  </si>
  <si>
    <t xml:space="preserve">27 b. Others [specify] </t>
  </si>
  <si>
    <t>28. NET WORTH</t>
  </si>
  <si>
    <t>29. TOTAL LIABILITIES</t>
  </si>
  <si>
    <t>Pre-operative Expenses pending</t>
  </si>
  <si>
    <t>Assets in transit</t>
  </si>
  <si>
    <t>Other</t>
  </si>
  <si>
    <t>30. Cash and Bank balances</t>
  </si>
  <si>
    <t>32.  [i] Receivables other than deferred &amp; exports [incld. bills purchased and discounted by banks]</t>
  </si>
  <si>
    <t>33. Instalments of deferred receivables [due within one year]</t>
  </si>
  <si>
    <t>34. Inventory:</t>
  </si>
  <si>
    <t>35. Advances to suppliers of raw materials &amp; stores/spares</t>
  </si>
  <si>
    <t>36. Advance payment of taxes</t>
  </si>
  <si>
    <t>37. Other current assets [specify]DEPB/ DUTY DRAWBACK</t>
  </si>
  <si>
    <t>38. TOTAL CURRENT ASSETS  [Total of 30 to 37]</t>
  </si>
  <si>
    <t>39. Gross Block [land &amp; building machinery, work-in-progress]</t>
  </si>
  <si>
    <t>40. Depreciation to date</t>
  </si>
  <si>
    <t>41. Impairment of Assets</t>
  </si>
  <si>
    <t>42. NET BLOCK [39-40-41]</t>
  </si>
  <si>
    <t>Patent</t>
  </si>
  <si>
    <t>Goodwill</t>
  </si>
  <si>
    <t>Bad/Doubtful Expenses</t>
  </si>
  <si>
    <t>Land and Building</t>
  </si>
  <si>
    <t>Plant &amp; Machinery</t>
  </si>
  <si>
    <t>43. Capital Work in Progress</t>
  </si>
  <si>
    <t>44. Investments/book debts/advances/deposits which are not Current Assets</t>
  </si>
  <si>
    <t>45. Non-consumable stores &amp; spares</t>
  </si>
  <si>
    <t>46. Other non-current assets including dues from directors</t>
  </si>
  <si>
    <t>47.TOTAL OTHER NON-CURR.ASSETS</t>
  </si>
  <si>
    <t>48. a. Intangible assets (patents,goodwill prelim. Expenses, bad/doubtful expenses not provided for etc.</t>
  </si>
  <si>
    <t>52. Current Ratio</t>
  </si>
  <si>
    <t>53. Total Outside Liabilities/TNW</t>
  </si>
  <si>
    <t>54. Total Term Liabilities/TNW</t>
  </si>
  <si>
    <t>49. TOTAL ASSETS [38+42+47+48]</t>
  </si>
  <si>
    <t>50. TANGIBLE NET WORTH [28-24-48]</t>
  </si>
  <si>
    <t>51. NET WORKING CAPITAL     [(17+28)-(42+47+48)]</t>
  </si>
  <si>
    <t>Unsecured</t>
  </si>
  <si>
    <t>Unsecured loans from promoters</t>
  </si>
  <si>
    <t>Long term provisions</t>
  </si>
  <si>
    <t>Unsecured loans from others</t>
  </si>
  <si>
    <t>Millions</t>
  </si>
  <si>
    <t>Crores</t>
  </si>
  <si>
    <r>
      <t xml:space="preserve">27 a. Deferred Tax Liability/Assets </t>
    </r>
    <r>
      <rPr>
        <b/>
        <sz val="11"/>
        <rFont val="Calibri"/>
        <family val="2"/>
        <scheme val="minor"/>
      </rPr>
      <t>[DTL/DTA]</t>
    </r>
  </si>
  <si>
    <t>12. Preference shares</t>
  </si>
  <si>
    <t xml:space="preserve">          [b] Indigenous</t>
  </si>
  <si>
    <t>Preliminary Expenses</t>
  </si>
  <si>
    <t>31. Investments [other than long-term investments]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</si>
</sst>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141">
    <xf numFmtId="0" fontId="0" fillId="0" borderId="0" xfId="0"/>
    <xf numFmtId="0" fontId="3" fillId="4" borderId="0" xfId="0" applyFont="1" applyFill="1" applyProtection="1">
      <protection hidden="1"/>
    </xf>
    <xf numFmtId="0" fontId="3" fillId="4" borderId="12" xfId="0" applyFont="1" applyFill="1" applyBorder="1" applyProtection="1">
      <protection hidden="1"/>
    </xf>
    <xf numFmtId="0" fontId="3" fillId="4" borderId="9" xfId="0" applyFont="1" applyFill="1" applyBorder="1" applyAlignment="1" applyProtection="1">
      <alignment horizontal="right"/>
      <protection locked="0"/>
    </xf>
    <xf numFmtId="0" fontId="2" fillId="0" borderId="10" xfId="0" applyFont="1" applyBorder="1" applyProtection="1"/>
    <xf numFmtId="0" fontId="2" fillId="0" borderId="0" xfId="0" applyFont="1" applyProtection="1">
      <protection hidden="1"/>
    </xf>
    <xf numFmtId="0" fontId="2" fillId="3" borderId="0" xfId="0" applyFont="1" applyFill="1" applyAlignment="1" applyProtection="1">
      <alignment horizontal="left" vertical="center" wrapText="1"/>
      <protection hidden="1"/>
    </xf>
    <xf numFmtId="0" fontId="2" fillId="0" borderId="1" xfId="0" applyFont="1" applyFill="1" applyBorder="1" applyProtection="1">
      <protection hidden="1"/>
    </xf>
    <xf numFmtId="0" fontId="2" fillId="0" borderId="16" xfId="0" applyFont="1" applyFill="1" applyBorder="1" applyProtection="1">
      <protection hidden="1"/>
    </xf>
    <xf numFmtId="2" fontId="2" fillId="0" borderId="1" xfId="3" applyNumberFormat="1" applyFont="1" applyFill="1" applyBorder="1" applyProtection="1">
      <protection hidden="1"/>
    </xf>
    <xf numFmtId="2" fontId="2" fillId="0" borderId="1" xfId="0" applyNumberFormat="1" applyFont="1" applyFill="1" applyBorder="1" applyProtection="1">
      <protection locked="0"/>
    </xf>
    <xf numFmtId="2" fontId="2" fillId="0" borderId="16" xfId="0" applyNumberFormat="1" applyFont="1" applyFill="1" applyBorder="1" applyProtection="1">
      <protection locked="0"/>
    </xf>
    <xf numFmtId="2" fontId="3" fillId="0" borderId="1" xfId="0" applyNumberFormat="1" applyFont="1" applyFill="1" applyBorder="1" applyProtection="1">
      <protection hidden="1"/>
    </xf>
    <xf numFmtId="2" fontId="3" fillId="0" borderId="16" xfId="0" applyNumberFormat="1" applyFont="1" applyFill="1" applyBorder="1" applyProtection="1">
      <protection hidden="1"/>
    </xf>
    <xf numFmtId="2" fontId="2" fillId="0" borderId="1" xfId="3" applyNumberFormat="1" applyFont="1" applyFill="1" applyBorder="1" applyProtection="1">
      <protection locked="0"/>
    </xf>
    <xf numFmtId="2" fontId="2" fillId="0" borderId="1" xfId="0" applyNumberFormat="1" applyFont="1" applyFill="1" applyBorder="1" applyProtection="1">
      <protection hidden="1"/>
    </xf>
    <xf numFmtId="2" fontId="2" fillId="0" borderId="2" xfId="0" applyNumberFormat="1" applyFont="1" applyFill="1" applyBorder="1" applyProtection="1">
      <protection locked="0"/>
    </xf>
    <xf numFmtId="0" fontId="2" fillId="0" borderId="10" xfId="0" applyFont="1" applyFill="1" applyBorder="1" applyProtection="1">
      <protection hidden="1"/>
    </xf>
    <xf numFmtId="0" fontId="3" fillId="0" borderId="10" xfId="0" applyFont="1" applyFill="1" applyBorder="1" applyProtection="1">
      <protection hidden="1"/>
    </xf>
    <xf numFmtId="0" fontId="2" fillId="0" borderId="10" xfId="0" applyFont="1" applyFill="1" applyBorder="1" applyAlignment="1" applyProtection="1">
      <alignment wrapText="1"/>
      <protection hidden="1"/>
    </xf>
    <xf numFmtId="0" fontId="2" fillId="0" borderId="11" xfId="0" applyFont="1" applyFill="1" applyBorder="1" applyProtection="1">
      <protection hidden="1"/>
    </xf>
    <xf numFmtId="2" fontId="10" fillId="0" borderId="1" xfId="0" applyNumberFormat="1" applyFont="1" applyFill="1" applyBorder="1" applyAlignment="1" applyProtection="1">
      <alignment horizontal="right"/>
      <protection hidden="1"/>
    </xf>
    <xf numFmtId="2" fontId="10" fillId="0" borderId="16" xfId="0" applyNumberFormat="1" applyFont="1" applyFill="1" applyBorder="1" applyAlignment="1" applyProtection="1">
      <alignment horizontal="right"/>
      <protection hidden="1"/>
    </xf>
    <xf numFmtId="0" fontId="2" fillId="0" borderId="0" xfId="0" applyFont="1" applyBorder="1" applyProtection="1">
      <protection hidden="1"/>
    </xf>
    <xf numFmtId="0" fontId="3" fillId="0" borderId="28" xfId="0" applyFont="1" applyBorder="1" applyProtection="1">
      <protection hidden="1"/>
    </xf>
    <xf numFmtId="10" fontId="10" fillId="0" borderId="1" xfId="1" applyNumberFormat="1" applyFont="1" applyFill="1" applyBorder="1" applyAlignment="1" applyProtection="1">
      <alignment horizontal="right"/>
      <protection hidden="1"/>
    </xf>
    <xf numFmtId="10" fontId="10" fillId="0" borderId="16" xfId="1" applyNumberFormat="1" applyFont="1" applyFill="1" applyBorder="1" applyAlignment="1" applyProtection="1">
      <alignment horizontal="right"/>
      <protection hidden="1"/>
    </xf>
    <xf numFmtId="2" fontId="10" fillId="0" borderId="2" xfId="0" applyNumberFormat="1" applyFont="1" applyFill="1" applyBorder="1" applyAlignment="1" applyProtection="1">
      <alignment horizontal="right"/>
      <protection hidden="1"/>
    </xf>
    <xf numFmtId="2" fontId="10" fillId="0" borderId="1" xfId="0" applyNumberFormat="1" applyFont="1" applyFill="1" applyBorder="1" applyProtection="1">
      <protection hidden="1"/>
    </xf>
    <xf numFmtId="2" fontId="10" fillId="0" borderId="16" xfId="0" applyNumberFormat="1" applyFont="1" applyFill="1" applyBorder="1" applyProtection="1">
      <protection hidden="1"/>
    </xf>
    <xf numFmtId="0" fontId="11" fillId="0" borderId="1" xfId="0" applyFont="1" applyFill="1" applyBorder="1" applyProtection="1">
      <protection hidden="1"/>
    </xf>
    <xf numFmtId="0" fontId="11" fillId="0" borderId="16" xfId="0" applyFont="1" applyFill="1" applyBorder="1" applyProtection="1">
      <protection hidden="1"/>
    </xf>
    <xf numFmtId="2" fontId="11" fillId="0" borderId="1" xfId="3" applyNumberFormat="1" applyFont="1" applyFill="1" applyBorder="1" applyAlignment="1" applyProtection="1">
      <alignment horizontal="right"/>
      <protection locked="0"/>
    </xf>
    <xf numFmtId="2" fontId="11" fillId="0" borderId="1" xfId="0" applyNumberFormat="1" applyFont="1" applyFill="1" applyBorder="1" applyAlignment="1" applyProtection="1">
      <alignment horizontal="right"/>
      <protection locked="0"/>
    </xf>
    <xf numFmtId="2" fontId="11" fillId="0" borderId="16" xfId="0" applyNumberFormat="1" applyFont="1" applyFill="1" applyBorder="1" applyAlignment="1" applyProtection="1">
      <alignment horizontal="right"/>
      <protection locked="0"/>
    </xf>
    <xf numFmtId="2" fontId="11" fillId="0" borderId="1" xfId="0" applyNumberFormat="1" applyFont="1" applyFill="1" applyBorder="1" applyAlignment="1" applyProtection="1">
      <alignment horizontal="right"/>
      <protection hidden="1"/>
    </xf>
    <xf numFmtId="2" fontId="11" fillId="0" borderId="16" xfId="0" applyNumberFormat="1" applyFont="1" applyFill="1" applyBorder="1" applyAlignment="1" applyProtection="1">
      <alignment horizontal="right"/>
      <protection hidden="1"/>
    </xf>
    <xf numFmtId="2" fontId="11" fillId="0" borderId="1" xfId="0" applyNumberFormat="1" applyFont="1" applyFill="1" applyBorder="1" applyAlignment="1">
      <alignment horizontal="right"/>
    </xf>
    <xf numFmtId="2" fontId="11" fillId="0" borderId="16" xfId="0" applyNumberFormat="1" applyFont="1" applyFill="1" applyBorder="1" applyAlignment="1">
      <alignment horizontal="right"/>
    </xf>
    <xf numFmtId="0" fontId="11" fillId="0" borderId="1" xfId="0" applyFont="1" applyFill="1" applyBorder="1"/>
    <xf numFmtId="0" fontId="11" fillId="0" borderId="16" xfId="0" applyFont="1" applyFill="1" applyBorder="1"/>
    <xf numFmtId="2" fontId="11" fillId="0" borderId="2" xfId="0" applyNumberFormat="1" applyFont="1" applyFill="1" applyBorder="1" applyAlignment="1" applyProtection="1">
      <alignment horizontal="right"/>
      <protection hidden="1"/>
    </xf>
    <xf numFmtId="2" fontId="11" fillId="0" borderId="1" xfId="0" applyNumberFormat="1" applyFont="1" applyFill="1" applyBorder="1" applyProtection="1">
      <protection locked="0"/>
    </xf>
    <xf numFmtId="2" fontId="11" fillId="0" borderId="16" xfId="0" applyNumberFormat="1" applyFont="1" applyFill="1" applyBorder="1" applyProtection="1">
      <protection locked="0"/>
    </xf>
    <xf numFmtId="2" fontId="11" fillId="0" borderId="1" xfId="0" applyNumberFormat="1" applyFont="1" applyFill="1" applyBorder="1"/>
    <xf numFmtId="2" fontId="11" fillId="0" borderId="16" xfId="0" applyNumberFormat="1" applyFont="1" applyFill="1" applyBorder="1"/>
    <xf numFmtId="2" fontId="11" fillId="0" borderId="1" xfId="3" applyNumberFormat="1" applyFont="1" applyFill="1" applyBorder="1" applyProtection="1">
      <protection locked="0"/>
    </xf>
    <xf numFmtId="0" fontId="11" fillId="0" borderId="1" xfId="0" applyFont="1" applyFill="1" applyBorder="1" applyProtection="1">
      <protection locked="0"/>
    </xf>
    <xf numFmtId="0" fontId="11" fillId="0" borderId="16" xfId="0" applyFont="1" applyFill="1" applyBorder="1" applyProtection="1">
      <protection locked="0"/>
    </xf>
    <xf numFmtId="2" fontId="11" fillId="0" borderId="1" xfId="0" applyNumberFormat="1" applyFont="1" applyFill="1" applyBorder="1" applyProtection="1"/>
    <xf numFmtId="2" fontId="11" fillId="0" borderId="16" xfId="0" applyNumberFormat="1" applyFont="1" applyFill="1" applyBorder="1" applyProtection="1"/>
    <xf numFmtId="2" fontId="11" fillId="0" borderId="2" xfId="0" applyNumberFormat="1" applyFont="1" applyFill="1" applyBorder="1" applyProtection="1"/>
    <xf numFmtId="2" fontId="11" fillId="0" borderId="2" xfId="0" applyNumberFormat="1" applyFont="1" applyFill="1" applyBorder="1" applyProtection="1">
      <protection locked="0"/>
    </xf>
    <xf numFmtId="2" fontId="10" fillId="0" borderId="14" xfId="0" applyNumberFormat="1" applyFont="1" applyFill="1" applyBorder="1" applyProtection="1">
      <protection hidden="1"/>
    </xf>
    <xf numFmtId="2" fontId="10" fillId="0" borderId="19" xfId="0" applyNumberFormat="1" applyFont="1" applyFill="1" applyBorder="1" applyProtection="1">
      <protection hidden="1"/>
    </xf>
    <xf numFmtId="0" fontId="2" fillId="0" borderId="28" xfId="0" applyFont="1" applyFill="1" applyBorder="1" applyProtection="1">
      <protection hidden="1"/>
    </xf>
    <xf numFmtId="0" fontId="11" fillId="0" borderId="13" xfId="0" applyFont="1" applyFill="1" applyBorder="1" applyProtection="1">
      <protection hidden="1"/>
    </xf>
    <xf numFmtId="0" fontId="11" fillId="0" borderId="15" xfId="0" applyFont="1" applyFill="1" applyBorder="1" applyProtection="1">
      <protection hidden="1"/>
    </xf>
    <xf numFmtId="0" fontId="0" fillId="0" borderId="0" xfId="0" applyProtection="1">
      <protection hidden="1"/>
    </xf>
    <xf numFmtId="2" fontId="2" fillId="0" borderId="16" xfId="0" applyNumberFormat="1" applyFont="1" applyFill="1" applyBorder="1" applyProtection="1">
      <protection hidden="1"/>
    </xf>
    <xf numFmtId="2" fontId="3" fillId="0" borderId="14" xfId="0" applyNumberFormat="1" applyFont="1" applyFill="1" applyBorder="1" applyProtection="1">
      <protection hidden="1"/>
    </xf>
    <xf numFmtId="2" fontId="3" fillId="0" borderId="19" xfId="0" applyNumberFormat="1" applyFont="1" applyFill="1" applyBorder="1" applyProtection="1">
      <protection hidden="1"/>
    </xf>
    <xf numFmtId="2" fontId="2" fillId="0" borderId="16" xfId="3" applyNumberFormat="1" applyFont="1" applyFill="1" applyBorder="1" applyProtection="1">
      <protection hidden="1"/>
    </xf>
    <xf numFmtId="0" fontId="4" fillId="6" borderId="13" xfId="0" applyFont="1" applyFill="1" applyBorder="1" applyAlignment="1" applyProtection="1">
      <alignment horizontal="center" vertical="center"/>
      <protection hidden="1"/>
    </xf>
    <xf numFmtId="0" fontId="4" fillId="6" borderId="15" xfId="0" applyFont="1" applyFill="1" applyBorder="1" applyAlignment="1" applyProtection="1">
      <alignment horizontal="center" vertical="center"/>
      <protection hidden="1"/>
    </xf>
    <xf numFmtId="43" fontId="3" fillId="6" borderId="4" xfId="2" applyFont="1" applyFill="1" applyBorder="1" applyAlignment="1" applyProtection="1">
      <alignment horizontal="center" vertical="center"/>
    </xf>
    <xf numFmtId="0" fontId="3" fillId="6" borderId="4" xfId="0" applyFont="1" applyFill="1" applyBorder="1" applyAlignment="1" applyProtection="1">
      <alignment horizontal="center" vertical="center"/>
    </xf>
    <xf numFmtId="0" fontId="3" fillId="6" borderId="18" xfId="0" applyFont="1" applyFill="1" applyBorder="1" applyAlignment="1" applyProtection="1">
      <alignment horizontal="center" vertical="center"/>
    </xf>
    <xf numFmtId="0" fontId="2" fillId="0" borderId="10" xfId="0" applyFont="1" applyFill="1" applyBorder="1" applyAlignment="1" applyProtection="1">
      <alignment horizontal="center"/>
      <protection hidden="1"/>
    </xf>
    <xf numFmtId="49" fontId="2" fillId="0" borderId="10" xfId="0" applyNumberFormat="1" applyFont="1" applyFill="1" applyBorder="1" applyAlignment="1" applyProtection="1">
      <alignment wrapText="1"/>
      <protection hidden="1"/>
    </xf>
    <xf numFmtId="0" fontId="2" fillId="0" borderId="6" xfId="0" applyFont="1" applyFill="1" applyBorder="1" applyProtection="1">
      <protection hidden="1"/>
    </xf>
    <xf numFmtId="49" fontId="3" fillId="0" borderId="10" xfId="0" applyNumberFormat="1" applyFont="1" applyFill="1" applyBorder="1" applyAlignment="1" applyProtection="1">
      <alignment wrapText="1" shrinkToFit="1"/>
      <protection hidden="1"/>
    </xf>
    <xf numFmtId="0" fontId="3" fillId="0" borderId="23" xfId="0" applyFont="1" applyFill="1" applyBorder="1" applyProtection="1">
      <protection hidden="1"/>
    </xf>
    <xf numFmtId="0" fontId="2" fillId="0" borderId="17" xfId="0" applyFont="1" applyFill="1" applyBorder="1" applyAlignment="1" applyProtection="1">
      <alignment horizontal="center"/>
      <protection hidden="1"/>
    </xf>
    <xf numFmtId="0" fontId="2" fillId="0" borderId="10" xfId="0" applyFont="1" applyFill="1" applyBorder="1" applyAlignment="1" applyProtection="1">
      <alignment horizontal="right" wrapText="1"/>
      <protection hidden="1"/>
    </xf>
    <xf numFmtId="0" fontId="2" fillId="0" borderId="10" xfId="0" applyFont="1" applyFill="1" applyBorder="1" applyAlignment="1" applyProtection="1">
      <alignment shrinkToFit="1"/>
      <protection hidden="1"/>
    </xf>
    <xf numFmtId="0" fontId="2" fillId="0" borderId="10" xfId="0" applyFont="1" applyFill="1" applyBorder="1" applyAlignment="1" applyProtection="1">
      <alignment horizontal="right" shrinkToFit="1"/>
      <protection hidden="1"/>
    </xf>
    <xf numFmtId="0" fontId="3" fillId="0" borderId="10" xfId="0" applyFont="1" applyFill="1" applyBorder="1" applyAlignment="1" applyProtection="1">
      <alignment wrapText="1" shrinkToFit="1"/>
      <protection hidden="1"/>
    </xf>
    <xf numFmtId="0" fontId="3" fillId="0" borderId="11" xfId="0" applyFont="1" applyFill="1" applyBorder="1" applyProtection="1">
      <protection hidden="1"/>
    </xf>
    <xf numFmtId="0" fontId="2" fillId="0" borderId="1" xfId="0" applyFont="1" applyFill="1" applyBorder="1" applyAlignment="1" applyProtection="1">
      <alignment horizontal="center"/>
      <protection hidden="1"/>
    </xf>
    <xf numFmtId="0" fontId="2" fillId="0" borderId="16" xfId="0" applyFont="1" applyFill="1" applyBorder="1" applyAlignment="1" applyProtection="1">
      <alignment horizontal="center"/>
      <protection hidden="1"/>
    </xf>
    <xf numFmtId="2" fontId="2" fillId="0" borderId="2" xfId="3" applyNumberFormat="1" applyFont="1" applyFill="1" applyBorder="1" applyProtection="1">
      <protection locked="0"/>
    </xf>
    <xf numFmtId="0" fontId="2" fillId="0" borderId="30" xfId="0" applyFont="1" applyFill="1" applyBorder="1" applyAlignment="1" applyProtection="1">
      <alignment wrapText="1"/>
      <protection hidden="1"/>
    </xf>
    <xf numFmtId="2" fontId="2" fillId="0" borderId="16" xfId="3" applyNumberFormat="1" applyFont="1" applyFill="1" applyBorder="1" applyProtection="1">
      <protection locked="0"/>
    </xf>
    <xf numFmtId="2" fontId="3" fillId="0" borderId="1" xfId="0" applyNumberFormat="1" applyFont="1" applyFill="1" applyBorder="1" applyProtection="1">
      <protection locked="0"/>
    </xf>
    <xf numFmtId="2" fontId="3" fillId="0" borderId="16" xfId="0" applyNumberFormat="1" applyFont="1" applyFill="1" applyBorder="1" applyProtection="1">
      <protection locked="0"/>
    </xf>
    <xf numFmtId="0" fontId="0" fillId="0" borderId="0" xfId="0" applyFont="1" applyFill="1" applyProtection="1">
      <protection hidden="1"/>
    </xf>
    <xf numFmtId="164" fontId="2" fillId="0" borderId="21" xfId="4" applyFont="1" applyFill="1" applyBorder="1" applyProtection="1">
      <protection hidden="1"/>
    </xf>
    <xf numFmtId="2" fontId="2" fillId="0" borderId="2" xfId="0" applyNumberFormat="1" applyFont="1" applyFill="1" applyBorder="1" applyProtection="1">
      <protection hidden="1"/>
    </xf>
    <xf numFmtId="2" fontId="3" fillId="0" borderId="2" xfId="0" applyNumberFormat="1" applyFont="1" applyFill="1" applyBorder="1" applyProtection="1">
      <protection hidden="1"/>
    </xf>
    <xf numFmtId="2" fontId="3" fillId="0" borderId="25" xfId="0" applyNumberFormat="1" applyFont="1" applyFill="1" applyBorder="1" applyProtection="1">
      <protection hidden="1"/>
    </xf>
    <xf numFmtId="164" fontId="2" fillId="0" borderId="21" xfId="4" applyFont="1" applyFill="1" applyBorder="1" applyAlignment="1" applyProtection="1">
      <alignment horizontal="right"/>
      <protection hidden="1"/>
    </xf>
    <xf numFmtId="2" fontId="3" fillId="0" borderId="8" xfId="0" applyNumberFormat="1" applyFont="1" applyFill="1" applyBorder="1" applyProtection="1">
      <protection hidden="1"/>
    </xf>
    <xf numFmtId="2" fontId="3" fillId="0" borderId="27" xfId="0" applyNumberFormat="1" applyFont="1" applyFill="1" applyBorder="1" applyProtection="1">
      <protection hidden="1"/>
    </xf>
    <xf numFmtId="2" fontId="2" fillId="0" borderId="2" xfId="3" applyNumberFormat="1" applyFont="1" applyFill="1" applyBorder="1" applyProtection="1">
      <protection hidden="1"/>
    </xf>
    <xf numFmtId="2" fontId="2" fillId="0" borderId="25" xfId="3" applyNumberFormat="1" applyFont="1" applyFill="1" applyBorder="1" applyProtection="1">
      <protection hidden="1"/>
    </xf>
    <xf numFmtId="0" fontId="4" fillId="6" borderId="7" xfId="0" applyFont="1" applyFill="1" applyBorder="1" applyAlignment="1" applyProtection="1">
      <alignment horizontal="center" vertical="center"/>
      <protection hidden="1"/>
    </xf>
    <xf numFmtId="0" fontId="4" fillId="6" borderId="24" xfId="0" applyFont="1" applyFill="1" applyBorder="1" applyAlignment="1" applyProtection="1">
      <alignment horizontal="center" vertical="center"/>
      <protection hidden="1"/>
    </xf>
    <xf numFmtId="0" fontId="3" fillId="0" borderId="21" xfId="0" applyFont="1" applyFill="1" applyBorder="1" applyAlignment="1" applyProtection="1">
      <alignment horizontal="center"/>
      <protection hidden="1"/>
    </xf>
    <xf numFmtId="2" fontId="2" fillId="0" borderId="5" xfId="0" applyNumberFormat="1" applyFont="1" applyFill="1" applyBorder="1" applyAlignment="1" applyProtection="1">
      <alignment horizontal="center"/>
      <protection hidden="1"/>
    </xf>
    <xf numFmtId="2" fontId="2" fillId="0" borderId="4" xfId="0" applyNumberFormat="1" applyFont="1" applyFill="1" applyBorder="1" applyAlignment="1" applyProtection="1">
      <alignment horizontal="center"/>
      <protection hidden="1"/>
    </xf>
    <xf numFmtId="2" fontId="2" fillId="0" borderId="18" xfId="0" applyNumberFormat="1" applyFont="1" applyFill="1" applyBorder="1" applyAlignment="1" applyProtection="1">
      <alignment horizontal="center"/>
      <protection hidden="1"/>
    </xf>
    <xf numFmtId="0" fontId="2" fillId="0" borderId="21" xfId="0" applyFont="1" applyFill="1" applyBorder="1" applyProtection="1">
      <protection hidden="1"/>
    </xf>
    <xf numFmtId="0" fontId="2" fillId="0" borderId="21" xfId="0" applyFont="1" applyFill="1" applyBorder="1" applyAlignment="1" applyProtection="1">
      <alignment wrapText="1"/>
      <protection hidden="1"/>
    </xf>
    <xf numFmtId="0" fontId="2" fillId="0" borderId="21" xfId="0" applyFont="1" applyFill="1" applyBorder="1" applyAlignment="1" applyProtection="1">
      <alignment vertical="center" wrapText="1"/>
      <protection hidden="1"/>
    </xf>
    <xf numFmtId="0" fontId="2" fillId="0" borderId="21" xfId="0" applyFont="1" applyFill="1" applyBorder="1" applyAlignment="1" applyProtection="1">
      <alignment horizontal="right" wrapText="1"/>
      <protection hidden="1"/>
    </xf>
    <xf numFmtId="0" fontId="2" fillId="0" borderId="21" xfId="0" applyFont="1" applyFill="1" applyBorder="1" applyAlignment="1" applyProtection="1">
      <alignment horizontal="right"/>
      <protection hidden="1"/>
    </xf>
    <xf numFmtId="0" fontId="2" fillId="0" borderId="21" xfId="0" applyFont="1" applyFill="1" applyBorder="1" applyAlignment="1" applyProtection="1">
      <alignment shrinkToFit="1"/>
      <protection hidden="1"/>
    </xf>
    <xf numFmtId="0" fontId="2" fillId="0" borderId="26" xfId="0" applyFont="1" applyFill="1" applyBorder="1" applyProtection="1">
      <protection hidden="1"/>
    </xf>
    <xf numFmtId="0" fontId="2" fillId="0" borderId="21" xfId="0" applyFont="1" applyFill="1" applyBorder="1" applyAlignment="1" applyProtection="1">
      <alignment horizontal="right" wrapText="1"/>
      <protection locked="0"/>
    </xf>
    <xf numFmtId="0" fontId="2" fillId="0" borderId="0" xfId="0" applyFont="1" applyAlignment="1" applyProtection="1">
      <protection hidden="1"/>
    </xf>
    <xf numFmtId="0" fontId="3" fillId="0" borderId="0" xfId="0" applyFont="1" applyAlignment="1" applyProtection="1"/>
    <xf numFmtId="0" fontId="2" fillId="2" borderId="0" xfId="0" applyFont="1" applyFill="1" applyAlignment="1" applyProtection="1"/>
    <xf numFmtId="0" fontId="3" fillId="5" borderId="12" xfId="0" applyFont="1" applyFill="1" applyBorder="1" applyAlignment="1" applyProtection="1"/>
    <xf numFmtId="0" fontId="3" fillId="5" borderId="0" xfId="0" applyFont="1" applyFill="1" applyBorder="1" applyAlignment="1" applyProtection="1">
      <protection hidden="1"/>
    </xf>
    <xf numFmtId="0" fontId="2" fillId="2" borderId="0" xfId="0" applyFont="1" applyFill="1" applyBorder="1" applyAlignment="1" applyProtection="1">
      <protection hidden="1"/>
    </xf>
    <xf numFmtId="0" fontId="5" fillId="2" borderId="0" xfId="0" applyFont="1" applyFill="1" applyBorder="1" applyAlignment="1" applyProtection="1">
      <protection hidden="1"/>
    </xf>
    <xf numFmtId="0" fontId="3" fillId="2" borderId="0" xfId="0" applyFont="1" applyFill="1" applyBorder="1" applyAlignment="1" applyProtection="1"/>
    <xf numFmtId="0" fontId="3" fillId="2" borderId="0" xfId="0" applyFont="1" applyFill="1" applyBorder="1" applyAlignment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3" fillId="0" borderId="0" xfId="0" applyFont="1" applyAlignment="1" applyProtection="1">
      <alignment horizontal="center"/>
    </xf>
    <xf numFmtId="0" fontId="2" fillId="2" borderId="31" xfId="0" applyFont="1" applyFill="1" applyBorder="1" applyAlignment="1" applyProtection="1">
      <alignment horizontal="center"/>
    </xf>
    <xf numFmtId="0" fontId="3" fillId="5" borderId="32" xfId="0" applyFont="1" applyFill="1" applyBorder="1" applyAlignment="1" applyProtection="1">
      <alignment horizontal="center" wrapText="1"/>
    </xf>
    <xf numFmtId="0" fontId="3" fillId="5" borderId="33" xfId="0" applyFont="1" applyFill="1" applyBorder="1" applyAlignment="1" applyProtection="1">
      <alignment horizontal="center" wrapText="1"/>
    </xf>
    <xf numFmtId="0" fontId="2" fillId="0" borderId="29" xfId="0" applyFont="1" applyFill="1" applyBorder="1" applyAlignment="1" applyProtection="1">
      <alignment horizontal="center" vertical="center" wrapText="1" shrinkToFit="1"/>
      <protection hidden="1"/>
    </xf>
    <xf numFmtId="0" fontId="2" fillId="0" borderId="6" xfId="0" applyFont="1" applyFill="1" applyBorder="1" applyAlignment="1" applyProtection="1">
      <alignment horizontal="center" vertical="center" wrapText="1" shrinkToFit="1"/>
      <protection hidden="1"/>
    </xf>
    <xf numFmtId="0" fontId="3" fillId="0" borderId="20" xfId="0" applyFont="1" applyFill="1" applyBorder="1" applyAlignment="1" applyProtection="1">
      <alignment horizontal="center" vertical="center"/>
      <protection hidden="1"/>
    </xf>
    <xf numFmtId="0" fontId="3" fillId="0" borderId="21" xfId="0" applyFont="1" applyFill="1" applyBorder="1" applyAlignment="1" applyProtection="1">
      <alignment horizontal="center" vertical="center"/>
      <protection hidden="1"/>
    </xf>
    <xf numFmtId="43" fontId="3" fillId="6" borderId="4" xfId="0" applyNumberFormat="1" applyFont="1" applyFill="1" applyBorder="1" applyAlignment="1" applyProtection="1">
      <alignment horizontal="center" vertical="center" wrapText="1"/>
      <protection hidden="1"/>
    </xf>
    <xf numFmtId="43" fontId="3" fillId="6" borderId="3" xfId="0" applyNumberFormat="1" applyFont="1" applyFill="1" applyBorder="1" applyAlignment="1" applyProtection="1">
      <alignment horizontal="center" vertical="center" wrapText="1"/>
      <protection hidden="1"/>
    </xf>
    <xf numFmtId="0" fontId="2" fillId="2" borderId="0" xfId="0" applyFont="1" applyFill="1" applyBorder="1" applyAlignment="1" applyProtection="1">
      <alignment horizontal="center"/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3" fillId="5" borderId="31" xfId="0" applyFont="1" applyFill="1" applyBorder="1" applyAlignment="1" applyProtection="1">
      <alignment horizontal="center" wrapText="1"/>
      <protection hidden="1"/>
    </xf>
    <xf numFmtId="43" fontId="3" fillId="6" borderId="18" xfId="0" applyNumberFormat="1" applyFont="1" applyFill="1" applyBorder="1" applyAlignment="1" applyProtection="1">
      <alignment horizontal="center" vertical="center" wrapText="1"/>
      <protection hidden="1"/>
    </xf>
    <xf numFmtId="43" fontId="3" fillId="6" borderId="22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0" xfId="0" applyFont="1" applyFill="1" applyBorder="1" applyAlignment="1" applyProtection="1">
      <alignment horizontal="center"/>
    </xf>
    <xf numFmtId="0" fontId="3" fillId="6" borderId="3" xfId="0" applyFont="1" applyFill="1" applyBorder="1" applyAlignment="1" applyProtection="1">
      <alignment horizontal="center" vertical="center" wrapText="1"/>
      <protection hidden="1"/>
    </xf>
    <xf numFmtId="0" fontId="3" fillId="6" borderId="22" xfId="0" applyFont="1" applyFill="1" applyBorder="1" applyAlignment="1" applyProtection="1">
      <alignment horizontal="center" vertical="center" wrapText="1"/>
      <protection hidden="1"/>
    </xf>
    <xf numFmtId="0" fontId="9" fillId="0" borderId="20" xfId="0" applyFont="1" applyFill="1" applyBorder="1" applyAlignment="1" applyProtection="1">
      <alignment horizontal="center" vertical="center"/>
      <protection hidden="1"/>
    </xf>
    <xf numFmtId="0" fontId="9" fillId="0" borderId="21" xfId="0" applyFont="1" applyFill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</cellXfs>
  <cellStyles count="5">
    <cellStyle name="Comma" xfId="4" builtinId="3"/>
    <cellStyle name="Comma 2" xfId="2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6"/>
  <sheetViews>
    <sheetView tabSelected="1" workbookViewId="0">
      <pane xSplit="1" ySplit="6" topLeftCell="B39" activePane="bottomRight" state="frozen"/>
      <selection activeCell="B67" sqref="B67"/>
      <selection pane="topRight" activeCell="B67" sqref="B67"/>
      <selection pane="bottomLeft" activeCell="B67" sqref="B67"/>
      <selection pane="bottomRight" activeCell="A48" sqref="A48"/>
    </sheetView>
  </sheetViews>
  <sheetFormatPr defaultColWidth="0" defaultRowHeight="15" zeroHeight="1" x14ac:dyDescent="0.25"/>
  <cols>
    <col min="1" max="1" width="51.85546875" style="5" bestFit="1" customWidth="1" collapsed="1"/>
    <col min="2" max="5" width="17.7109375" style="5" customWidth="1" collapsed="1"/>
    <col min="6" max="13" width="17.7109375" style="5" hidden="1" customWidth="1" collapsed="1"/>
    <col min="14" max="15" width="7.5703125" style="5" hidden="1" customWidth="1" collapsed="1"/>
    <col min="16" max="16384" width="9.140625" style="5" hidden="1"/>
  </cols>
  <sheetData>
    <row r="1" spans="1:18" ht="16.5" customHeight="1" x14ac:dyDescent="0.25">
      <c r="A1" s="119" t="s">
        <v>98</v>
      </c>
      <c r="B1" s="119"/>
      <c r="C1" s="119"/>
      <c r="D1" s="119"/>
      <c r="E1" s="119"/>
      <c r="F1" s="110"/>
      <c r="G1" s="110"/>
      <c r="H1" s="110"/>
      <c r="I1" s="110"/>
      <c r="J1" s="110"/>
      <c r="K1" s="110"/>
      <c r="L1" s="110"/>
      <c r="M1" s="110"/>
      <c r="N1" s="6" t="s">
        <v>46</v>
      </c>
      <c r="O1" s="6" t="s">
        <v>162</v>
      </c>
      <c r="P1" s="6" t="s">
        <v>163</v>
      </c>
      <c r="Q1" s="5" t="s">
        <v>45</v>
      </c>
      <c r="R1" s="5" t="s">
        <v>40</v>
      </c>
    </row>
    <row r="2" spans="1:18" x14ac:dyDescent="0.25">
      <c r="A2" s="120" t="s">
        <v>44</v>
      </c>
      <c r="B2" s="120"/>
      <c r="C2" s="120"/>
      <c r="D2" s="120"/>
      <c r="E2" s="120"/>
      <c r="F2" s="111"/>
      <c r="G2" s="111"/>
      <c r="H2" s="111"/>
      <c r="I2" s="111"/>
      <c r="J2" s="111"/>
      <c r="K2" s="111"/>
      <c r="L2" s="111"/>
      <c r="M2" s="111"/>
      <c r="N2" s="5" t="s">
        <v>41</v>
      </c>
    </row>
    <row r="3" spans="1:18" ht="15.75" thickBot="1" x14ac:dyDescent="0.3">
      <c r="A3" s="121" t="s">
        <v>43</v>
      </c>
      <c r="B3" s="121"/>
      <c r="C3" s="121"/>
      <c r="D3" s="121"/>
      <c r="E3" s="121"/>
      <c r="F3" s="112"/>
      <c r="G3" s="112"/>
      <c r="H3" s="112"/>
      <c r="I3" s="112"/>
      <c r="J3" s="112"/>
      <c r="K3" s="112"/>
      <c r="L3" s="112"/>
      <c r="M3" s="112"/>
    </row>
    <row r="4" spans="1:18" ht="30.75" customHeight="1" thickBot="1" x14ac:dyDescent="0.3">
      <c r="A4" s="122" t="s">
        <v>42</v>
      </c>
      <c r="B4" s="123"/>
      <c r="C4" s="123"/>
      <c r="D4" s="2" t="s">
        <v>41</v>
      </c>
      <c r="E4" s="3" t="s">
        <v>40</v>
      </c>
      <c r="F4" s="113"/>
      <c r="G4" s="113"/>
      <c r="H4" s="113"/>
      <c r="I4" s="113"/>
      <c r="J4" s="113"/>
      <c r="K4" s="113"/>
      <c r="L4" s="2"/>
      <c r="M4" s="3"/>
    </row>
    <row r="5" spans="1:18" ht="18.75" x14ac:dyDescent="0.25">
      <c r="A5" s="24"/>
      <c r="B5" s="63">
        <v>2015</v>
      </c>
      <c r="C5" s="63">
        <f>B5+1</f>
        <v>2016</v>
      </c>
      <c r="D5" s="63">
        <f>C5+1</f>
        <v>2017</v>
      </c>
      <c r="E5" s="63">
        <f>D5+1</f>
        <v>2018</v>
      </c>
      <c r="F5" s="63">
        <f t="shared" ref="F5:M5" si="0">IF(E5&gt;0,E5+1,"")</f>
        <v>2019</v>
      </c>
      <c r="G5" s="63">
        <f t="shared" si="0"/>
        <v>2020</v>
      </c>
      <c r="H5" s="63">
        <f t="shared" si="0"/>
        <v>2021</v>
      </c>
      <c r="I5" s="63">
        <f t="shared" si="0"/>
        <v>2022</v>
      </c>
      <c r="J5" s="63">
        <f t="shared" si="0"/>
        <v>2023</v>
      </c>
      <c r="K5" s="63">
        <f t="shared" si="0"/>
        <v>2024</v>
      </c>
      <c r="L5" s="63">
        <f t="shared" si="0"/>
        <v>2025</v>
      </c>
      <c r="M5" s="64">
        <f t="shared" si="0"/>
        <v>2026</v>
      </c>
    </row>
    <row r="6" spans="1:18" ht="15.75" thickBot="1" x14ac:dyDescent="0.3">
      <c r="A6" s="4"/>
      <c r="B6" s="65" t="s">
        <v>39</v>
      </c>
      <c r="C6" s="65" t="s">
        <v>39</v>
      </c>
      <c r="D6" s="65" t="s">
        <v>39</v>
      </c>
      <c r="E6" s="66" t="s">
        <v>38</v>
      </c>
      <c r="F6" s="66" t="s">
        <v>37</v>
      </c>
      <c r="G6" s="66" t="s">
        <v>37</v>
      </c>
      <c r="H6" s="66" t="s">
        <v>37</v>
      </c>
      <c r="I6" s="66" t="s">
        <v>37</v>
      </c>
      <c r="J6" s="66" t="s">
        <v>37</v>
      </c>
      <c r="K6" s="66" t="s">
        <v>37</v>
      </c>
      <c r="L6" s="66" t="s">
        <v>37</v>
      </c>
      <c r="M6" s="67" t="s">
        <v>37</v>
      </c>
    </row>
    <row r="7" spans="1:18" x14ac:dyDescent="0.25">
      <c r="A7" s="55" t="s">
        <v>36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7"/>
      <c r="O7" s="23"/>
      <c r="P7" s="23"/>
    </row>
    <row r="8" spans="1:18" x14ac:dyDescent="0.25">
      <c r="A8" s="17" t="s">
        <v>35</v>
      </c>
      <c r="B8" s="32"/>
      <c r="C8" s="32"/>
      <c r="D8" s="32"/>
      <c r="E8" s="32"/>
      <c r="F8" s="33"/>
      <c r="G8" s="33"/>
      <c r="H8" s="33"/>
      <c r="I8" s="33"/>
      <c r="J8" s="33"/>
      <c r="K8" s="33"/>
      <c r="L8" s="33"/>
      <c r="M8" s="34"/>
      <c r="O8" s="23"/>
      <c r="P8" s="23"/>
    </row>
    <row r="9" spans="1:18" x14ac:dyDescent="0.25">
      <c r="A9" s="17" t="s">
        <v>34</v>
      </c>
      <c r="B9" s="32"/>
      <c r="C9" s="32"/>
      <c r="D9" s="32"/>
      <c r="E9" s="32"/>
      <c r="F9" s="33"/>
      <c r="G9" s="33"/>
      <c r="H9" s="33"/>
      <c r="I9" s="33"/>
      <c r="J9" s="33"/>
      <c r="K9" s="33"/>
      <c r="L9" s="33"/>
      <c r="M9" s="34"/>
      <c r="O9" s="23"/>
      <c r="P9" s="23"/>
    </row>
    <row r="10" spans="1:18" x14ac:dyDescent="0.25">
      <c r="A10" s="17" t="s">
        <v>33</v>
      </c>
      <c r="B10" s="32"/>
      <c r="C10" s="32"/>
      <c r="D10" s="32"/>
      <c r="E10" s="32"/>
      <c r="F10" s="33"/>
      <c r="G10" s="33"/>
      <c r="H10" s="33"/>
      <c r="I10" s="33"/>
      <c r="J10" s="33"/>
      <c r="K10" s="33"/>
      <c r="L10" s="33"/>
      <c r="M10" s="34"/>
      <c r="O10" s="23"/>
      <c r="P10" s="23"/>
    </row>
    <row r="11" spans="1:18" x14ac:dyDescent="0.25">
      <c r="A11" s="18" t="s">
        <v>32</v>
      </c>
      <c r="B11" s="21">
        <f>SUM(ROUND(B8+B9+B10,2))</f>
        <v>0</v>
      </c>
      <c r="C11" s="21">
        <f t="shared" ref="C11:M11" si="1">SUM(ROUND(C8+C9+C10,2))</f>
        <v>0</v>
      </c>
      <c r="D11" s="21">
        <f t="shared" si="1"/>
        <v>0</v>
      </c>
      <c r="E11" s="21">
        <f t="shared" si="1"/>
        <v>0</v>
      </c>
      <c r="F11" s="21">
        <f t="shared" si="1"/>
        <v>0</v>
      </c>
      <c r="G11" s="21">
        <f t="shared" si="1"/>
        <v>0</v>
      </c>
      <c r="H11" s="21">
        <f t="shared" si="1"/>
        <v>0</v>
      </c>
      <c r="I11" s="21">
        <f t="shared" si="1"/>
        <v>0</v>
      </c>
      <c r="J11" s="21">
        <f t="shared" si="1"/>
        <v>0</v>
      </c>
      <c r="K11" s="21">
        <f t="shared" si="1"/>
        <v>0</v>
      </c>
      <c r="L11" s="21">
        <f t="shared" si="1"/>
        <v>0</v>
      </c>
      <c r="M11" s="22">
        <f t="shared" si="1"/>
        <v>0</v>
      </c>
      <c r="O11" s="23"/>
      <c r="P11" s="23"/>
    </row>
    <row r="12" spans="1:18" x14ac:dyDescent="0.25">
      <c r="A12" s="17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6"/>
      <c r="O12" s="23"/>
      <c r="P12" s="23"/>
    </row>
    <row r="13" spans="1:18" x14ac:dyDescent="0.25">
      <c r="A13" s="17" t="s">
        <v>31</v>
      </c>
      <c r="B13" s="32"/>
      <c r="C13" s="32"/>
      <c r="D13" s="32"/>
      <c r="E13" s="32"/>
      <c r="F13" s="33"/>
      <c r="G13" s="33"/>
      <c r="H13" s="33"/>
      <c r="I13" s="33"/>
      <c r="J13" s="33"/>
      <c r="K13" s="33"/>
      <c r="L13" s="33"/>
      <c r="M13" s="34"/>
    </row>
    <row r="14" spans="1:18" x14ac:dyDescent="0.25">
      <c r="A14" s="17" t="s">
        <v>30</v>
      </c>
      <c r="B14" s="32"/>
      <c r="C14" s="32"/>
      <c r="D14" s="32"/>
      <c r="E14" s="32"/>
      <c r="F14" s="33"/>
      <c r="G14" s="33"/>
      <c r="H14" s="33"/>
      <c r="I14" s="33"/>
      <c r="J14" s="33"/>
      <c r="K14" s="33"/>
      <c r="L14" s="33"/>
      <c r="M14" s="34"/>
    </row>
    <row r="15" spans="1:18" x14ac:dyDescent="0.25">
      <c r="A15" s="18" t="s">
        <v>29</v>
      </c>
      <c r="B15" s="21">
        <f t="shared" ref="B15:M15" si="2">IF(B11=0,0,SUM(ROUND((B11)-(B13+B14),2)))</f>
        <v>0</v>
      </c>
      <c r="C15" s="21">
        <f t="shared" si="2"/>
        <v>0</v>
      </c>
      <c r="D15" s="21">
        <f t="shared" si="2"/>
        <v>0</v>
      </c>
      <c r="E15" s="21">
        <f t="shared" si="2"/>
        <v>0</v>
      </c>
      <c r="F15" s="21">
        <f t="shared" si="2"/>
        <v>0</v>
      </c>
      <c r="G15" s="21">
        <f t="shared" si="2"/>
        <v>0</v>
      </c>
      <c r="H15" s="21">
        <f t="shared" si="2"/>
        <v>0</v>
      </c>
      <c r="I15" s="21">
        <f t="shared" si="2"/>
        <v>0</v>
      </c>
      <c r="J15" s="21">
        <f t="shared" si="2"/>
        <v>0</v>
      </c>
      <c r="K15" s="21">
        <f t="shared" si="2"/>
        <v>0</v>
      </c>
      <c r="L15" s="21">
        <f t="shared" si="2"/>
        <v>0</v>
      </c>
      <c r="M15" s="22">
        <f t="shared" si="2"/>
        <v>0</v>
      </c>
    </row>
    <row r="16" spans="1:18" x14ac:dyDescent="0.25">
      <c r="A16" s="17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6"/>
    </row>
    <row r="17" spans="1:13" ht="30" x14ac:dyDescent="0.25">
      <c r="A17" s="19" t="s">
        <v>28</v>
      </c>
      <c r="B17" s="21"/>
      <c r="C17" s="25">
        <f t="shared" ref="C17:M17" si="3">IFERROR(((C15-B15)/B15),0)</f>
        <v>0</v>
      </c>
      <c r="D17" s="25">
        <f t="shared" si="3"/>
        <v>0</v>
      </c>
      <c r="E17" s="25">
        <f t="shared" si="3"/>
        <v>0</v>
      </c>
      <c r="F17" s="25">
        <f t="shared" si="3"/>
        <v>0</v>
      </c>
      <c r="G17" s="25">
        <f t="shared" si="3"/>
        <v>0</v>
      </c>
      <c r="H17" s="25">
        <f t="shared" si="3"/>
        <v>0</v>
      </c>
      <c r="I17" s="25">
        <f t="shared" si="3"/>
        <v>0</v>
      </c>
      <c r="J17" s="25">
        <f t="shared" si="3"/>
        <v>0</v>
      </c>
      <c r="K17" s="25">
        <f t="shared" si="3"/>
        <v>0</v>
      </c>
      <c r="L17" s="25">
        <f t="shared" si="3"/>
        <v>0</v>
      </c>
      <c r="M17" s="26">
        <f t="shared" si="3"/>
        <v>0</v>
      </c>
    </row>
    <row r="18" spans="1:13" x14ac:dyDescent="0.25">
      <c r="A18" s="17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6"/>
    </row>
    <row r="19" spans="1:13" x14ac:dyDescent="0.25">
      <c r="A19" s="17" t="s">
        <v>27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6"/>
    </row>
    <row r="20" spans="1:13" ht="30" x14ac:dyDescent="0.25">
      <c r="A20" s="19" t="s">
        <v>26</v>
      </c>
      <c r="B20" s="21">
        <f t="shared" ref="B20:M20" si="4">B21+B22</f>
        <v>0</v>
      </c>
      <c r="C20" s="21">
        <f t="shared" si="4"/>
        <v>0</v>
      </c>
      <c r="D20" s="21">
        <f t="shared" si="4"/>
        <v>0</v>
      </c>
      <c r="E20" s="21">
        <f t="shared" si="4"/>
        <v>0</v>
      </c>
      <c r="F20" s="21">
        <f t="shared" si="4"/>
        <v>0</v>
      </c>
      <c r="G20" s="21">
        <f t="shared" si="4"/>
        <v>0</v>
      </c>
      <c r="H20" s="21">
        <f t="shared" si="4"/>
        <v>0</v>
      </c>
      <c r="I20" s="21">
        <f t="shared" si="4"/>
        <v>0</v>
      </c>
      <c r="J20" s="21">
        <f t="shared" si="4"/>
        <v>0</v>
      </c>
      <c r="K20" s="21">
        <f t="shared" si="4"/>
        <v>0</v>
      </c>
      <c r="L20" s="21">
        <f t="shared" si="4"/>
        <v>0</v>
      </c>
      <c r="M20" s="22">
        <f t="shared" si="4"/>
        <v>0</v>
      </c>
    </row>
    <row r="21" spans="1:13" x14ac:dyDescent="0.25">
      <c r="A21" s="17" t="s">
        <v>25</v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4"/>
    </row>
    <row r="22" spans="1:13" x14ac:dyDescent="0.25">
      <c r="A22" s="17" t="s">
        <v>24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4"/>
    </row>
    <row r="23" spans="1:13" x14ac:dyDescent="0.25">
      <c r="A23" s="17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1"/>
    </row>
    <row r="24" spans="1:13" x14ac:dyDescent="0.25">
      <c r="A24" s="17" t="s">
        <v>23</v>
      </c>
      <c r="B24" s="21">
        <f t="shared" ref="B24:M24" si="5">B25+B26</f>
        <v>0</v>
      </c>
      <c r="C24" s="21">
        <f t="shared" si="5"/>
        <v>0</v>
      </c>
      <c r="D24" s="21">
        <f t="shared" si="5"/>
        <v>0</v>
      </c>
      <c r="E24" s="21">
        <f t="shared" si="5"/>
        <v>0</v>
      </c>
      <c r="F24" s="21">
        <f t="shared" si="5"/>
        <v>0</v>
      </c>
      <c r="G24" s="21">
        <f t="shared" si="5"/>
        <v>0</v>
      </c>
      <c r="H24" s="21">
        <f t="shared" si="5"/>
        <v>0</v>
      </c>
      <c r="I24" s="21">
        <f t="shared" si="5"/>
        <v>0</v>
      </c>
      <c r="J24" s="21">
        <f t="shared" si="5"/>
        <v>0</v>
      </c>
      <c r="K24" s="21">
        <f t="shared" si="5"/>
        <v>0</v>
      </c>
      <c r="L24" s="21">
        <f t="shared" si="5"/>
        <v>0</v>
      </c>
      <c r="M24" s="22">
        <f t="shared" si="5"/>
        <v>0</v>
      </c>
    </row>
    <row r="25" spans="1:13" x14ac:dyDescent="0.25">
      <c r="A25" s="17" t="s">
        <v>22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4"/>
    </row>
    <row r="26" spans="1:13" x14ac:dyDescent="0.25">
      <c r="A26" s="17" t="s">
        <v>21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4"/>
    </row>
    <row r="27" spans="1:13" x14ac:dyDescent="0.25">
      <c r="A27" s="17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6"/>
    </row>
    <row r="28" spans="1:13" x14ac:dyDescent="0.25">
      <c r="A28" s="17" t="s">
        <v>20</v>
      </c>
      <c r="B28" s="32"/>
      <c r="C28" s="32"/>
      <c r="D28" s="32"/>
      <c r="E28" s="32"/>
      <c r="F28" s="33"/>
      <c r="G28" s="33"/>
      <c r="H28" s="33"/>
      <c r="I28" s="33"/>
      <c r="J28" s="33"/>
      <c r="K28" s="33"/>
      <c r="L28" s="33"/>
      <c r="M28" s="34"/>
    </row>
    <row r="29" spans="1:13" x14ac:dyDescent="0.25">
      <c r="A29" s="17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1"/>
    </row>
    <row r="30" spans="1:13" x14ac:dyDescent="0.25">
      <c r="A30" s="17" t="s">
        <v>19</v>
      </c>
      <c r="B30" s="32"/>
      <c r="C30" s="32"/>
      <c r="D30" s="32"/>
      <c r="E30" s="32"/>
      <c r="F30" s="33"/>
      <c r="G30" s="33"/>
      <c r="H30" s="33"/>
      <c r="I30" s="33"/>
      <c r="J30" s="33"/>
      <c r="K30" s="33"/>
      <c r="L30" s="33"/>
      <c r="M30" s="34"/>
    </row>
    <row r="31" spans="1:13" x14ac:dyDescent="0.25">
      <c r="A31" s="17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6"/>
    </row>
    <row r="32" spans="1:13" x14ac:dyDescent="0.25">
      <c r="A32" s="17" t="s">
        <v>18</v>
      </c>
      <c r="B32" s="32"/>
      <c r="C32" s="32"/>
      <c r="D32" s="32"/>
      <c r="E32" s="32"/>
      <c r="F32" s="33"/>
      <c r="G32" s="33"/>
      <c r="H32" s="33"/>
      <c r="I32" s="33"/>
      <c r="J32" s="33"/>
      <c r="K32" s="33"/>
      <c r="L32" s="33"/>
      <c r="M32" s="34"/>
    </row>
    <row r="33" spans="1:13" x14ac:dyDescent="0.25">
      <c r="A33" s="17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1"/>
    </row>
    <row r="34" spans="1:13" x14ac:dyDescent="0.25">
      <c r="A34" s="17" t="s">
        <v>17</v>
      </c>
      <c r="B34" s="32"/>
      <c r="C34" s="32"/>
      <c r="D34" s="32"/>
      <c r="E34" s="32"/>
      <c r="F34" s="33"/>
      <c r="G34" s="33"/>
      <c r="H34" s="33"/>
      <c r="I34" s="33"/>
      <c r="J34" s="33"/>
      <c r="K34" s="33"/>
      <c r="L34" s="33"/>
      <c r="M34" s="34"/>
    </row>
    <row r="35" spans="1:13" x14ac:dyDescent="0.25">
      <c r="A35" s="17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6"/>
    </row>
    <row r="36" spans="1:13" x14ac:dyDescent="0.25">
      <c r="A36" s="17" t="s">
        <v>16</v>
      </c>
      <c r="B36" s="21">
        <f t="shared" ref="B36:M36" si="6">SUM(ROUND(B20+B24+B28+B30+B32+B34,2))</f>
        <v>0</v>
      </c>
      <c r="C36" s="21">
        <f t="shared" si="6"/>
        <v>0</v>
      </c>
      <c r="D36" s="21">
        <f t="shared" si="6"/>
        <v>0</v>
      </c>
      <c r="E36" s="21">
        <f t="shared" si="6"/>
        <v>0</v>
      </c>
      <c r="F36" s="21">
        <f t="shared" si="6"/>
        <v>0</v>
      </c>
      <c r="G36" s="21">
        <f t="shared" si="6"/>
        <v>0</v>
      </c>
      <c r="H36" s="21">
        <f t="shared" si="6"/>
        <v>0</v>
      </c>
      <c r="I36" s="21">
        <f t="shared" si="6"/>
        <v>0</v>
      </c>
      <c r="J36" s="21">
        <f t="shared" si="6"/>
        <v>0</v>
      </c>
      <c r="K36" s="21">
        <f t="shared" si="6"/>
        <v>0</v>
      </c>
      <c r="L36" s="21">
        <f t="shared" si="6"/>
        <v>0</v>
      </c>
      <c r="M36" s="22">
        <f t="shared" si="6"/>
        <v>0</v>
      </c>
    </row>
    <row r="37" spans="1:13" x14ac:dyDescent="0.25">
      <c r="A37" s="17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40"/>
    </row>
    <row r="38" spans="1:13" ht="45" customHeight="1" x14ac:dyDescent="0.25">
      <c r="A38" s="17" t="s">
        <v>15</v>
      </c>
      <c r="B38" s="32"/>
      <c r="C38" s="32"/>
      <c r="D38" s="32"/>
      <c r="E38" s="32"/>
      <c r="F38" s="33"/>
      <c r="G38" s="33"/>
      <c r="H38" s="33"/>
      <c r="I38" s="33"/>
      <c r="J38" s="33"/>
      <c r="K38" s="33"/>
      <c r="L38" s="33"/>
      <c r="M38" s="34"/>
    </row>
    <row r="39" spans="1:13" x14ac:dyDescent="0.25">
      <c r="A39" s="1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8"/>
    </row>
    <row r="40" spans="1:13" x14ac:dyDescent="0.25">
      <c r="A40" s="17" t="s">
        <v>14</v>
      </c>
      <c r="B40" s="27">
        <f t="shared" ref="B40:M40" si="7">SUM(ROUND(B36+B38,2))</f>
        <v>0</v>
      </c>
      <c r="C40" s="21">
        <f t="shared" si="7"/>
        <v>0</v>
      </c>
      <c r="D40" s="21">
        <f t="shared" si="7"/>
        <v>0</v>
      </c>
      <c r="E40" s="21">
        <f t="shared" si="7"/>
        <v>0</v>
      </c>
      <c r="F40" s="21">
        <f t="shared" si="7"/>
        <v>0</v>
      </c>
      <c r="G40" s="21">
        <f t="shared" si="7"/>
        <v>0</v>
      </c>
      <c r="H40" s="21">
        <f t="shared" si="7"/>
        <v>0</v>
      </c>
      <c r="I40" s="21">
        <f t="shared" si="7"/>
        <v>0</v>
      </c>
      <c r="J40" s="21">
        <f t="shared" si="7"/>
        <v>0</v>
      </c>
      <c r="K40" s="21">
        <f t="shared" si="7"/>
        <v>0</v>
      </c>
      <c r="L40" s="21">
        <f t="shared" si="7"/>
        <v>0</v>
      </c>
      <c r="M40" s="22">
        <f t="shared" si="7"/>
        <v>0</v>
      </c>
    </row>
    <row r="41" spans="1:13" ht="15" customHeight="1" x14ac:dyDescent="0.25">
      <c r="A41" s="17"/>
      <c r="B41" s="41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6"/>
    </row>
    <row r="42" spans="1:13" ht="45" customHeight="1" x14ac:dyDescent="0.25">
      <c r="A42" s="17" t="s">
        <v>13</v>
      </c>
      <c r="B42" s="46"/>
      <c r="C42" s="46"/>
      <c r="D42" s="46"/>
      <c r="E42" s="46"/>
      <c r="F42" s="42"/>
      <c r="G42" s="42"/>
      <c r="H42" s="42"/>
      <c r="I42" s="42"/>
      <c r="J42" s="42"/>
      <c r="K42" s="42"/>
      <c r="L42" s="42"/>
      <c r="M42" s="43"/>
    </row>
    <row r="43" spans="1:13" x14ac:dyDescent="0.25">
      <c r="A43" s="17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40"/>
    </row>
    <row r="44" spans="1:13" x14ac:dyDescent="0.25">
      <c r="A44" s="17" t="s">
        <v>12</v>
      </c>
      <c r="B44" s="28">
        <f>B40-B42</f>
        <v>0</v>
      </c>
      <c r="C44" s="28">
        <f t="shared" ref="C44:M44" si="8">C40-C42</f>
        <v>0</v>
      </c>
      <c r="D44" s="28">
        <f t="shared" si="8"/>
        <v>0</v>
      </c>
      <c r="E44" s="28">
        <f t="shared" si="8"/>
        <v>0</v>
      </c>
      <c r="F44" s="28">
        <f t="shared" si="8"/>
        <v>0</v>
      </c>
      <c r="G44" s="28">
        <f t="shared" si="8"/>
        <v>0</v>
      </c>
      <c r="H44" s="28">
        <f t="shared" si="8"/>
        <v>0</v>
      </c>
      <c r="I44" s="28">
        <f t="shared" si="8"/>
        <v>0</v>
      </c>
      <c r="J44" s="28">
        <f t="shared" si="8"/>
        <v>0</v>
      </c>
      <c r="K44" s="28">
        <f t="shared" si="8"/>
        <v>0</v>
      </c>
      <c r="L44" s="28">
        <f t="shared" si="8"/>
        <v>0</v>
      </c>
      <c r="M44" s="29">
        <f t="shared" si="8"/>
        <v>0</v>
      </c>
    </row>
    <row r="45" spans="1:13" x14ac:dyDescent="0.25">
      <c r="A45" s="17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5"/>
    </row>
    <row r="46" spans="1:13" ht="45.75" customHeight="1" x14ac:dyDescent="0.25">
      <c r="A46" s="17" t="s">
        <v>11</v>
      </c>
      <c r="B46" s="46"/>
      <c r="C46" s="46"/>
      <c r="D46" s="46"/>
      <c r="E46" s="46"/>
      <c r="F46" s="42"/>
      <c r="G46" s="42"/>
      <c r="H46" s="42"/>
      <c r="I46" s="42"/>
      <c r="J46" s="42"/>
      <c r="K46" s="42"/>
      <c r="L46" s="42"/>
      <c r="M46" s="43"/>
    </row>
    <row r="47" spans="1:13" x14ac:dyDescent="0.25">
      <c r="A47" s="17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5"/>
    </row>
    <row r="48" spans="1:13" x14ac:dyDescent="0.25">
      <c r="A48" s="17" t="s">
        <v>10</v>
      </c>
      <c r="B48" s="28">
        <f>(ROUND(B44+B46,2))</f>
        <v>0</v>
      </c>
      <c r="C48" s="28">
        <f t="shared" ref="C48:E48" si="9">(ROUND(C44+C46,2))</f>
        <v>0</v>
      </c>
      <c r="D48" s="28">
        <f t="shared" si="9"/>
        <v>0</v>
      </c>
      <c r="E48" s="28">
        <f t="shared" si="9"/>
        <v>0</v>
      </c>
      <c r="F48" s="28">
        <f t="shared" ref="B48:M48" si="10">(ROUND(F40+F44+F46-F42,2))</f>
        <v>0</v>
      </c>
      <c r="G48" s="28">
        <f t="shared" si="10"/>
        <v>0</v>
      </c>
      <c r="H48" s="28">
        <f t="shared" si="10"/>
        <v>0</v>
      </c>
      <c r="I48" s="28">
        <f t="shared" si="10"/>
        <v>0</v>
      </c>
      <c r="J48" s="28">
        <f t="shared" si="10"/>
        <v>0</v>
      </c>
      <c r="K48" s="28">
        <f t="shared" si="10"/>
        <v>0</v>
      </c>
      <c r="L48" s="28">
        <f t="shared" si="10"/>
        <v>0</v>
      </c>
      <c r="M48" s="29">
        <f t="shared" si="10"/>
        <v>0</v>
      </c>
    </row>
    <row r="49" spans="1:13" x14ac:dyDescent="0.25">
      <c r="A49" s="17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5"/>
    </row>
    <row r="50" spans="1:13" ht="45" customHeight="1" x14ac:dyDescent="0.25">
      <c r="A50" s="17" t="s">
        <v>9</v>
      </c>
      <c r="B50" s="46"/>
      <c r="C50" s="46"/>
      <c r="D50" s="46"/>
      <c r="E50" s="46"/>
      <c r="F50" s="42"/>
      <c r="G50" s="42"/>
      <c r="H50" s="42"/>
      <c r="I50" s="42"/>
      <c r="J50" s="42"/>
      <c r="K50" s="42"/>
      <c r="L50" s="42"/>
      <c r="M50" s="43"/>
    </row>
    <row r="51" spans="1:13" x14ac:dyDescent="0.25">
      <c r="A51" s="17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40"/>
    </row>
    <row r="52" spans="1:13" x14ac:dyDescent="0.25">
      <c r="A52" s="17" t="s">
        <v>8</v>
      </c>
      <c r="B52" s="28">
        <f t="shared" ref="B52:M52" si="11">(ROUND(B48-B50,2))</f>
        <v>0</v>
      </c>
      <c r="C52" s="28">
        <f t="shared" si="11"/>
        <v>0</v>
      </c>
      <c r="D52" s="28">
        <f t="shared" si="11"/>
        <v>0</v>
      </c>
      <c r="E52" s="28">
        <f t="shared" si="11"/>
        <v>0</v>
      </c>
      <c r="F52" s="28">
        <f t="shared" si="11"/>
        <v>0</v>
      </c>
      <c r="G52" s="28">
        <f t="shared" si="11"/>
        <v>0</v>
      </c>
      <c r="H52" s="28">
        <f t="shared" si="11"/>
        <v>0</v>
      </c>
      <c r="I52" s="28">
        <f t="shared" si="11"/>
        <v>0</v>
      </c>
      <c r="J52" s="28">
        <f t="shared" si="11"/>
        <v>0</v>
      </c>
      <c r="K52" s="28">
        <f t="shared" si="11"/>
        <v>0</v>
      </c>
      <c r="L52" s="28">
        <f t="shared" si="11"/>
        <v>0</v>
      </c>
      <c r="M52" s="29">
        <f t="shared" si="11"/>
        <v>0</v>
      </c>
    </row>
    <row r="53" spans="1:13" x14ac:dyDescent="0.25">
      <c r="A53" s="17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40"/>
    </row>
    <row r="54" spans="1:13" x14ac:dyDescent="0.25">
      <c r="A54" s="17" t="s">
        <v>99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8"/>
    </row>
    <row r="55" spans="1:13" x14ac:dyDescent="0.25">
      <c r="A55" s="17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40"/>
    </row>
    <row r="56" spans="1:13" x14ac:dyDescent="0.25">
      <c r="A56" s="17" t="s">
        <v>100</v>
      </c>
      <c r="B56" s="46"/>
      <c r="C56" s="46"/>
      <c r="D56" s="46"/>
      <c r="E56" s="46"/>
      <c r="F56" s="42"/>
      <c r="G56" s="42"/>
      <c r="H56" s="42"/>
      <c r="I56" s="42"/>
      <c r="J56" s="42"/>
      <c r="K56" s="42"/>
      <c r="L56" s="42"/>
      <c r="M56" s="43"/>
    </row>
    <row r="57" spans="1:13" x14ac:dyDescent="0.25">
      <c r="A57" s="17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40"/>
    </row>
    <row r="58" spans="1:13" x14ac:dyDescent="0.25">
      <c r="A58" s="17" t="s">
        <v>101</v>
      </c>
      <c r="B58" s="28">
        <f>(ROUND(B52+B56+B54,2))</f>
        <v>0</v>
      </c>
      <c r="C58" s="28">
        <f t="shared" ref="C58:M58" si="12">(ROUND(C52+C56+C54,2))</f>
        <v>0</v>
      </c>
      <c r="D58" s="28">
        <f t="shared" si="12"/>
        <v>0</v>
      </c>
      <c r="E58" s="28">
        <f t="shared" si="12"/>
        <v>0</v>
      </c>
      <c r="F58" s="28">
        <f t="shared" si="12"/>
        <v>0</v>
      </c>
      <c r="G58" s="28">
        <f t="shared" si="12"/>
        <v>0</v>
      </c>
      <c r="H58" s="28">
        <f t="shared" si="12"/>
        <v>0</v>
      </c>
      <c r="I58" s="28">
        <f t="shared" si="12"/>
        <v>0</v>
      </c>
      <c r="J58" s="28">
        <f t="shared" si="12"/>
        <v>0</v>
      </c>
      <c r="K58" s="28">
        <f t="shared" si="12"/>
        <v>0</v>
      </c>
      <c r="L58" s="28">
        <f t="shared" si="12"/>
        <v>0</v>
      </c>
      <c r="M58" s="29">
        <f t="shared" si="12"/>
        <v>0</v>
      </c>
    </row>
    <row r="59" spans="1:13" x14ac:dyDescent="0.25">
      <c r="A59" s="17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40"/>
    </row>
    <row r="60" spans="1:13" x14ac:dyDescent="0.25">
      <c r="A60" s="17" t="s">
        <v>102</v>
      </c>
      <c r="B60" s="28">
        <f t="shared" ref="B60:M60" si="13">IF(B58&lt;0,(ROUND(B15+B58,2)),(ROUND(B15-B58,2)))</f>
        <v>0</v>
      </c>
      <c r="C60" s="28">
        <f t="shared" si="13"/>
        <v>0</v>
      </c>
      <c r="D60" s="28">
        <f t="shared" si="13"/>
        <v>0</v>
      </c>
      <c r="E60" s="28">
        <f t="shared" si="13"/>
        <v>0</v>
      </c>
      <c r="F60" s="28">
        <f t="shared" si="13"/>
        <v>0</v>
      </c>
      <c r="G60" s="28">
        <f t="shared" si="13"/>
        <v>0</v>
      </c>
      <c r="H60" s="28">
        <f t="shared" si="13"/>
        <v>0</v>
      </c>
      <c r="I60" s="28">
        <f t="shared" si="13"/>
        <v>0</v>
      </c>
      <c r="J60" s="28">
        <f t="shared" si="13"/>
        <v>0</v>
      </c>
      <c r="K60" s="28">
        <f t="shared" si="13"/>
        <v>0</v>
      </c>
      <c r="L60" s="28">
        <f t="shared" si="13"/>
        <v>0</v>
      </c>
      <c r="M60" s="29">
        <f t="shared" si="13"/>
        <v>0</v>
      </c>
    </row>
    <row r="61" spans="1:13" x14ac:dyDescent="0.25">
      <c r="A61" s="17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40"/>
    </row>
    <row r="62" spans="1:13" x14ac:dyDescent="0.25">
      <c r="A62" s="17" t="s">
        <v>103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3"/>
    </row>
    <row r="63" spans="1:13" x14ac:dyDescent="0.25">
      <c r="A63" s="17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40"/>
    </row>
    <row r="64" spans="1:13" x14ac:dyDescent="0.25">
      <c r="A64" s="17" t="s">
        <v>104</v>
      </c>
      <c r="B64" s="28">
        <f t="shared" ref="B64:M64" si="14">(ROUND(B60-B62,2))</f>
        <v>0</v>
      </c>
      <c r="C64" s="28">
        <f t="shared" si="14"/>
        <v>0</v>
      </c>
      <c r="D64" s="28">
        <f t="shared" si="14"/>
        <v>0</v>
      </c>
      <c r="E64" s="28">
        <f t="shared" si="14"/>
        <v>0</v>
      </c>
      <c r="F64" s="28">
        <f t="shared" si="14"/>
        <v>0</v>
      </c>
      <c r="G64" s="28">
        <f t="shared" si="14"/>
        <v>0</v>
      </c>
      <c r="H64" s="28">
        <f t="shared" si="14"/>
        <v>0</v>
      </c>
      <c r="I64" s="28">
        <f t="shared" si="14"/>
        <v>0</v>
      </c>
      <c r="J64" s="28">
        <f t="shared" si="14"/>
        <v>0</v>
      </c>
      <c r="K64" s="28">
        <f t="shared" si="14"/>
        <v>0</v>
      </c>
      <c r="L64" s="28">
        <f t="shared" si="14"/>
        <v>0</v>
      </c>
      <c r="M64" s="29">
        <f t="shared" si="14"/>
        <v>0</v>
      </c>
    </row>
    <row r="65" spans="1:13" x14ac:dyDescent="0.25">
      <c r="A65" s="17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5"/>
    </row>
    <row r="66" spans="1:13" x14ac:dyDescent="0.25">
      <c r="A66" s="17" t="s">
        <v>105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3"/>
    </row>
    <row r="67" spans="1:13" x14ac:dyDescent="0.25">
      <c r="A67" s="17" t="s">
        <v>7</v>
      </c>
      <c r="B67" s="28">
        <f t="shared" ref="B67:M67" si="15">B66</f>
        <v>0</v>
      </c>
      <c r="C67" s="28">
        <f t="shared" si="15"/>
        <v>0</v>
      </c>
      <c r="D67" s="28">
        <f t="shared" si="15"/>
        <v>0</v>
      </c>
      <c r="E67" s="28">
        <f t="shared" si="15"/>
        <v>0</v>
      </c>
      <c r="F67" s="28">
        <f t="shared" si="15"/>
        <v>0</v>
      </c>
      <c r="G67" s="28">
        <f t="shared" si="15"/>
        <v>0</v>
      </c>
      <c r="H67" s="28">
        <f t="shared" si="15"/>
        <v>0</v>
      </c>
      <c r="I67" s="28">
        <f t="shared" si="15"/>
        <v>0</v>
      </c>
      <c r="J67" s="28">
        <f t="shared" si="15"/>
        <v>0</v>
      </c>
      <c r="K67" s="28">
        <f t="shared" si="15"/>
        <v>0</v>
      </c>
      <c r="L67" s="28">
        <f t="shared" si="15"/>
        <v>0</v>
      </c>
      <c r="M67" s="29">
        <f t="shared" si="15"/>
        <v>0</v>
      </c>
    </row>
    <row r="68" spans="1:13" x14ac:dyDescent="0.25">
      <c r="A68" s="17" t="s">
        <v>6</v>
      </c>
      <c r="B68" s="46"/>
      <c r="C68" s="46"/>
      <c r="D68" s="46"/>
      <c r="E68" s="46"/>
      <c r="F68" s="42"/>
      <c r="G68" s="42"/>
      <c r="H68" s="42"/>
      <c r="I68" s="42"/>
      <c r="J68" s="42"/>
      <c r="K68" s="42"/>
      <c r="L68" s="42"/>
      <c r="M68" s="43"/>
    </row>
    <row r="69" spans="1:13" x14ac:dyDescent="0.25">
      <c r="A69" s="17" t="s">
        <v>5</v>
      </c>
      <c r="B69" s="28">
        <f t="shared" ref="B69:M69" si="16">B68</f>
        <v>0</v>
      </c>
      <c r="C69" s="28">
        <f t="shared" si="16"/>
        <v>0</v>
      </c>
      <c r="D69" s="28">
        <f t="shared" si="16"/>
        <v>0</v>
      </c>
      <c r="E69" s="28">
        <f t="shared" si="16"/>
        <v>0</v>
      </c>
      <c r="F69" s="28">
        <f t="shared" si="16"/>
        <v>0</v>
      </c>
      <c r="G69" s="28">
        <f t="shared" si="16"/>
        <v>0</v>
      </c>
      <c r="H69" s="28">
        <f t="shared" si="16"/>
        <v>0</v>
      </c>
      <c r="I69" s="28">
        <f t="shared" si="16"/>
        <v>0</v>
      </c>
      <c r="J69" s="28">
        <f t="shared" si="16"/>
        <v>0</v>
      </c>
      <c r="K69" s="28">
        <f t="shared" si="16"/>
        <v>0</v>
      </c>
      <c r="L69" s="28">
        <f t="shared" si="16"/>
        <v>0</v>
      </c>
      <c r="M69" s="29">
        <f t="shared" si="16"/>
        <v>0</v>
      </c>
    </row>
    <row r="70" spans="1:13" x14ac:dyDescent="0.25">
      <c r="A70" s="17" t="s">
        <v>4</v>
      </c>
      <c r="B70" s="28">
        <f t="shared" ref="B70:M70" si="17">SUM(ROUND(B67-B69,2))</f>
        <v>0</v>
      </c>
      <c r="C70" s="28">
        <f t="shared" si="17"/>
        <v>0</v>
      </c>
      <c r="D70" s="28">
        <f t="shared" si="17"/>
        <v>0</v>
      </c>
      <c r="E70" s="28">
        <f t="shared" si="17"/>
        <v>0</v>
      </c>
      <c r="F70" s="28">
        <f t="shared" si="17"/>
        <v>0</v>
      </c>
      <c r="G70" s="28">
        <f t="shared" si="17"/>
        <v>0</v>
      </c>
      <c r="H70" s="28">
        <f t="shared" si="17"/>
        <v>0</v>
      </c>
      <c r="I70" s="28">
        <f t="shared" si="17"/>
        <v>0</v>
      </c>
      <c r="J70" s="28">
        <f t="shared" si="17"/>
        <v>0</v>
      </c>
      <c r="K70" s="28">
        <f t="shared" si="17"/>
        <v>0</v>
      </c>
      <c r="L70" s="28">
        <f t="shared" si="17"/>
        <v>0</v>
      </c>
      <c r="M70" s="29">
        <f t="shared" si="17"/>
        <v>0</v>
      </c>
    </row>
    <row r="71" spans="1:13" x14ac:dyDescent="0.25">
      <c r="A71" s="19" t="s">
        <v>3</v>
      </c>
      <c r="B71" s="46"/>
      <c r="C71" s="46"/>
      <c r="D71" s="46"/>
      <c r="E71" s="46"/>
      <c r="F71" s="42"/>
      <c r="G71" s="42"/>
      <c r="H71" s="42"/>
      <c r="I71" s="42"/>
      <c r="J71" s="42"/>
      <c r="K71" s="42"/>
      <c r="L71" s="42"/>
      <c r="M71" s="43"/>
    </row>
    <row r="72" spans="1:13" x14ac:dyDescent="0.25">
      <c r="A72" s="17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50"/>
    </row>
    <row r="73" spans="1:13" x14ac:dyDescent="0.25">
      <c r="A73" s="17" t="s">
        <v>106</v>
      </c>
      <c r="B73" s="28">
        <f t="shared" ref="B73:M73" si="18">SUM(ROUND(B64+B70-B71,2))</f>
        <v>0</v>
      </c>
      <c r="C73" s="28">
        <f t="shared" si="18"/>
        <v>0</v>
      </c>
      <c r="D73" s="28">
        <f t="shared" si="18"/>
        <v>0</v>
      </c>
      <c r="E73" s="28">
        <f t="shared" si="18"/>
        <v>0</v>
      </c>
      <c r="F73" s="28">
        <f t="shared" si="18"/>
        <v>0</v>
      </c>
      <c r="G73" s="28">
        <f t="shared" si="18"/>
        <v>0</v>
      </c>
      <c r="H73" s="28">
        <f t="shared" si="18"/>
        <v>0</v>
      </c>
      <c r="I73" s="28">
        <f t="shared" si="18"/>
        <v>0</v>
      </c>
      <c r="J73" s="28">
        <f t="shared" si="18"/>
        <v>0</v>
      </c>
      <c r="K73" s="28">
        <f t="shared" si="18"/>
        <v>0</v>
      </c>
      <c r="L73" s="28">
        <f t="shared" si="18"/>
        <v>0</v>
      </c>
      <c r="M73" s="29">
        <f t="shared" si="18"/>
        <v>0</v>
      </c>
    </row>
    <row r="74" spans="1:13" x14ac:dyDescent="0.25">
      <c r="A74" s="17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50"/>
    </row>
    <row r="75" spans="1:13" x14ac:dyDescent="0.25">
      <c r="A75" s="17" t="s">
        <v>107</v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3"/>
    </row>
    <row r="76" spans="1:13" x14ac:dyDescent="0.25">
      <c r="A76" s="17" t="s">
        <v>2</v>
      </c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50"/>
    </row>
    <row r="77" spans="1:13" x14ac:dyDescent="0.25">
      <c r="A77" s="17" t="s">
        <v>1</v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3"/>
    </row>
    <row r="78" spans="1:13" x14ac:dyDescent="0.25">
      <c r="A78" s="17" t="str">
        <f>IF(A79="15. Profit After Tax [for the year]","","15. Net Profit/loss [13-14]")</f>
        <v>15. Net Profit/loss [13-14]</v>
      </c>
      <c r="B78" s="28">
        <f>B73-B75-B76</f>
        <v>0</v>
      </c>
      <c r="C78" s="28">
        <f>IF(B78="","",SUM((ROUND(C73-(C76+C75),2))))</f>
        <v>0</v>
      </c>
      <c r="D78" s="28">
        <f>IF(A78="","",SUM((ROUND(D73-(D76+D75),2))))</f>
        <v>0</v>
      </c>
      <c r="E78" s="28">
        <f>IF(A78="","",SUM((ROUND(E73-(E76+E75),2))))</f>
        <v>0</v>
      </c>
      <c r="F78" s="28">
        <f>IF(C78="","",SUM((ROUND(F73-(F76+F75),2))))</f>
        <v>0</v>
      </c>
      <c r="G78" s="28">
        <f>IF(D78="","",SUM((ROUND(G73-(G76+G75),2))))</f>
        <v>0</v>
      </c>
      <c r="H78" s="28">
        <f>IF(E78="","",SUM((ROUND(H73-(H76+H75),2))))</f>
        <v>0</v>
      </c>
      <c r="I78" s="28">
        <f>IF(F78="","",SUM((ROUND(I73-(I76+I75),2))))</f>
        <v>0</v>
      </c>
      <c r="J78" s="28">
        <f>IF(F78="","",SUM((ROUND(J73-(J76+J75),2))))</f>
        <v>0</v>
      </c>
      <c r="K78" s="28">
        <f>IF(G78="","",SUM((ROUND(K73-(K76+K75),2))))</f>
        <v>0</v>
      </c>
      <c r="L78" s="28">
        <f>IF(H78="","",SUM((ROUND(L73-(L76+L75),2))))</f>
        <v>0</v>
      </c>
      <c r="M78" s="29">
        <f>IF(I78="","",SUM((ROUND(M73-(M76+M75),2))))</f>
        <v>0</v>
      </c>
    </row>
    <row r="79" spans="1:13" x14ac:dyDescent="0.25">
      <c r="A79" s="18" t="str">
        <f>IF(OR(B76&gt;0,C76&gt;0,D76&gt;0,E76&gt;0),"14. Profit After Tax [for the year]","")</f>
        <v/>
      </c>
      <c r="B79" s="51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50"/>
    </row>
    <row r="80" spans="1:13" x14ac:dyDescent="0.25">
      <c r="A80" s="17" t="s">
        <v>108</v>
      </c>
      <c r="B80" s="5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3"/>
    </row>
    <row r="81" spans="1:13" x14ac:dyDescent="0.25">
      <c r="A81" s="17"/>
      <c r="B81" s="51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50"/>
    </row>
    <row r="82" spans="1:13" x14ac:dyDescent="0.25">
      <c r="A82" s="17" t="s">
        <v>0</v>
      </c>
      <c r="B82" s="28">
        <f>IFERROR((B80/Liabilities!B67),0)</f>
        <v>0</v>
      </c>
      <c r="C82" s="28">
        <f>IFERROR((C80/Liabilities!C67),0)</f>
        <v>0</v>
      </c>
      <c r="D82" s="28">
        <f>IFERROR((D80/Liabilities!D67),0)</f>
        <v>0</v>
      </c>
      <c r="E82" s="28">
        <f>IFERROR((E80/Liabilities!E67),0)</f>
        <v>0</v>
      </c>
      <c r="F82" s="28">
        <f>IFERROR((F80/Liabilities!F67),0)</f>
        <v>0</v>
      </c>
      <c r="G82" s="28">
        <f>IFERROR((G80/Liabilities!G67),0)</f>
        <v>0</v>
      </c>
      <c r="H82" s="28">
        <f>IFERROR((H80/Liabilities!H67),0)</f>
        <v>0</v>
      </c>
      <c r="I82" s="28">
        <f>IFERROR((I80/Liabilities!I67),0)</f>
        <v>0</v>
      </c>
      <c r="J82" s="28">
        <f>IFERROR((J80/Liabilities!J67),0)</f>
        <v>0</v>
      </c>
      <c r="K82" s="28">
        <f>IFERROR((K80/Liabilities!K67),0)</f>
        <v>0</v>
      </c>
      <c r="L82" s="28">
        <f>IFERROR((L80/Liabilities!L67),0)</f>
        <v>0</v>
      </c>
      <c r="M82" s="29">
        <f>IFERROR((M80/Liabilities!M67),0)</f>
        <v>0</v>
      </c>
    </row>
    <row r="83" spans="1:13" x14ac:dyDescent="0.25">
      <c r="A83" s="17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50"/>
    </row>
    <row r="84" spans="1:13" x14ac:dyDescent="0.25">
      <c r="A84" s="17" t="s">
        <v>109</v>
      </c>
      <c r="B84" s="28">
        <f t="shared" ref="B84:M84" si="19">B78-B80</f>
        <v>0</v>
      </c>
      <c r="C84" s="28">
        <f t="shared" si="19"/>
        <v>0</v>
      </c>
      <c r="D84" s="28">
        <f t="shared" si="19"/>
        <v>0</v>
      </c>
      <c r="E84" s="28">
        <f t="shared" si="19"/>
        <v>0</v>
      </c>
      <c r="F84" s="28">
        <f t="shared" si="19"/>
        <v>0</v>
      </c>
      <c r="G84" s="28">
        <f t="shared" si="19"/>
        <v>0</v>
      </c>
      <c r="H84" s="28">
        <f t="shared" si="19"/>
        <v>0</v>
      </c>
      <c r="I84" s="28">
        <f t="shared" si="19"/>
        <v>0</v>
      </c>
      <c r="J84" s="28">
        <f t="shared" si="19"/>
        <v>0</v>
      </c>
      <c r="K84" s="28">
        <f t="shared" si="19"/>
        <v>0</v>
      </c>
      <c r="L84" s="28">
        <f t="shared" si="19"/>
        <v>0</v>
      </c>
      <c r="M84" s="29">
        <f t="shared" si="19"/>
        <v>0</v>
      </c>
    </row>
    <row r="85" spans="1:13" x14ac:dyDescent="0.25">
      <c r="A85" s="17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50"/>
    </row>
    <row r="86" spans="1:13" ht="15.75" thickBot="1" x14ac:dyDescent="0.3">
      <c r="A86" s="20" t="s">
        <v>110</v>
      </c>
      <c r="B86" s="53">
        <f t="shared" ref="B86:M86" si="20">IFERROR((B84/B78),0)</f>
        <v>0</v>
      </c>
      <c r="C86" s="53">
        <f t="shared" si="20"/>
        <v>0</v>
      </c>
      <c r="D86" s="53">
        <f t="shared" si="20"/>
        <v>0</v>
      </c>
      <c r="E86" s="53">
        <f t="shared" si="20"/>
        <v>0</v>
      </c>
      <c r="F86" s="53">
        <f t="shared" si="20"/>
        <v>0</v>
      </c>
      <c r="G86" s="53">
        <f t="shared" si="20"/>
        <v>0</v>
      </c>
      <c r="H86" s="53">
        <f t="shared" si="20"/>
        <v>0</v>
      </c>
      <c r="I86" s="53">
        <f t="shared" si="20"/>
        <v>0</v>
      </c>
      <c r="J86" s="53">
        <f t="shared" si="20"/>
        <v>0</v>
      </c>
      <c r="K86" s="53">
        <f t="shared" si="20"/>
        <v>0</v>
      </c>
      <c r="L86" s="53">
        <f t="shared" si="20"/>
        <v>0</v>
      </c>
      <c r="M86" s="54">
        <f t="shared" si="20"/>
        <v>0</v>
      </c>
    </row>
  </sheetData>
  <mergeCells count="4">
    <mergeCell ref="A1:E1"/>
    <mergeCell ref="A2:E2"/>
    <mergeCell ref="A3:E3"/>
    <mergeCell ref="A4:C4"/>
  </mergeCells>
  <dataValidations count="4">
    <dataValidation type="decimal" operator="greaterThanOrEqual" allowBlank="1" showInputMessage="1" showErrorMessage="1" sqref="B8:M16 B18:M81">
      <formula1>0</formula1>
    </dataValidation>
    <dataValidation operator="greaterThanOrEqual" allowBlank="1" showInputMessage="1" showErrorMessage="1" sqref="B82:M86 B17:M17"/>
    <dataValidation type="list" allowBlank="1" showInputMessage="1" showErrorMessage="1" sqref="L4 D4">
      <formula1>$N$2</formula1>
    </dataValidation>
    <dataValidation type="list" allowBlank="1" showInputMessage="1" showErrorMessage="1" sqref="M4 E4">
      <formula1>$N$1:$R$1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7"/>
  <sheetViews>
    <sheetView workbookViewId="0">
      <pane xSplit="1" ySplit="7" topLeftCell="B8" activePane="bottomRight" state="frozen"/>
      <selection activeCell="B67" sqref="B67"/>
      <selection pane="topRight" activeCell="B67" sqref="B67"/>
      <selection pane="bottomLeft" activeCell="B67" sqref="B67"/>
      <selection pane="bottomRight" activeCell="B8" sqref="B8"/>
    </sheetView>
  </sheetViews>
  <sheetFormatPr defaultColWidth="0" defaultRowHeight="15" zeroHeight="1" x14ac:dyDescent="0.25"/>
  <cols>
    <col min="1" max="1" width="46.7109375" style="58" customWidth="1" collapsed="1"/>
    <col min="2" max="5" width="17.7109375" style="58" customWidth="1" collapsed="1"/>
    <col min="6" max="13" width="17.7109375" style="58" hidden="1" customWidth="1" collapsed="1"/>
    <col min="14" max="16384" width="9.140625" style="58" hidden="1"/>
  </cols>
  <sheetData>
    <row r="1" spans="1:13" x14ac:dyDescent="0.25">
      <c r="A1" s="130" t="s">
        <v>75</v>
      </c>
      <c r="B1" s="130"/>
      <c r="C1" s="130"/>
      <c r="D1" s="130"/>
      <c r="E1" s="130"/>
      <c r="F1" s="115"/>
      <c r="G1" s="115"/>
      <c r="H1" s="115"/>
      <c r="I1" s="6" t="s">
        <v>46</v>
      </c>
      <c r="J1" s="6" t="s">
        <v>162</v>
      </c>
      <c r="K1" s="6" t="s">
        <v>163</v>
      </c>
      <c r="L1" s="5" t="s">
        <v>45</v>
      </c>
      <c r="M1" s="5" t="s">
        <v>40</v>
      </c>
    </row>
    <row r="2" spans="1:13" x14ac:dyDescent="0.25">
      <c r="A2" s="131" t="s">
        <v>74</v>
      </c>
      <c r="B2" s="131"/>
      <c r="C2" s="131"/>
      <c r="D2" s="131"/>
      <c r="E2" s="131"/>
      <c r="F2" s="116"/>
      <c r="G2" s="116"/>
      <c r="H2" s="116"/>
      <c r="I2" s="116"/>
      <c r="J2" s="116"/>
      <c r="K2" s="116"/>
      <c r="L2" s="116"/>
      <c r="M2" s="116"/>
    </row>
    <row r="3" spans="1:13" ht="15.75" thickBot="1" x14ac:dyDescent="0.3">
      <c r="A3" s="135" t="s">
        <v>73</v>
      </c>
      <c r="B3" s="135"/>
      <c r="C3" s="135"/>
      <c r="D3" s="135"/>
      <c r="E3" s="135"/>
      <c r="F3" s="117"/>
      <c r="G3" s="117"/>
      <c r="H3" s="117"/>
      <c r="I3" s="117"/>
      <c r="J3" s="117"/>
      <c r="K3" s="117"/>
      <c r="L3" s="117"/>
      <c r="M3" s="117"/>
    </row>
    <row r="4" spans="1:13" ht="33" customHeight="1" thickBot="1" x14ac:dyDescent="0.3">
      <c r="A4" s="132" t="s">
        <v>42</v>
      </c>
      <c r="B4" s="132"/>
      <c r="C4" s="132"/>
      <c r="D4" s="2" t="s">
        <v>41</v>
      </c>
      <c r="E4" s="3" t="s">
        <v>40</v>
      </c>
      <c r="F4" s="114"/>
      <c r="G4" s="114"/>
      <c r="H4" s="114"/>
      <c r="I4" s="114"/>
      <c r="J4" s="114"/>
      <c r="K4" s="114"/>
      <c r="L4" s="1">
        <f>'Operating Stmt.'!L4</f>
        <v>0</v>
      </c>
      <c r="M4" s="1">
        <f>'Operating Stmt.'!M4</f>
        <v>0</v>
      </c>
    </row>
    <row r="5" spans="1:13" ht="18.75" x14ac:dyDescent="0.25">
      <c r="A5" s="126" t="s">
        <v>72</v>
      </c>
      <c r="B5" s="63">
        <f>'Operating Stmt.'!B5</f>
        <v>2015</v>
      </c>
      <c r="C5" s="63">
        <f>'Operating Stmt.'!C5</f>
        <v>2016</v>
      </c>
      <c r="D5" s="63">
        <f>'Operating Stmt.'!D5</f>
        <v>2017</v>
      </c>
      <c r="E5" s="63">
        <f>'Operating Stmt.'!E5</f>
        <v>2018</v>
      </c>
      <c r="F5" s="63">
        <f>'Operating Stmt.'!F5</f>
        <v>2019</v>
      </c>
      <c r="G5" s="63">
        <f>'Operating Stmt.'!G5</f>
        <v>2020</v>
      </c>
      <c r="H5" s="63">
        <f>'Operating Stmt.'!H5</f>
        <v>2021</v>
      </c>
      <c r="I5" s="63">
        <f>'Operating Stmt.'!I5</f>
        <v>2022</v>
      </c>
      <c r="J5" s="63">
        <f>'Operating Stmt.'!J5</f>
        <v>2023</v>
      </c>
      <c r="K5" s="63">
        <f>'Operating Stmt.'!K5</f>
        <v>2024</v>
      </c>
      <c r="L5" s="63">
        <f>'Operating Stmt.'!L5</f>
        <v>2025</v>
      </c>
      <c r="M5" s="64">
        <f>'Operating Stmt.'!M5</f>
        <v>2026</v>
      </c>
    </row>
    <row r="6" spans="1:13" ht="3.75" customHeight="1" x14ac:dyDescent="0.25">
      <c r="A6" s="127"/>
      <c r="B6" s="128" t="str">
        <f>+'Operating Stmt.'!B6:B6</f>
        <v>Audited</v>
      </c>
      <c r="C6" s="128" t="str">
        <f>+'Operating Stmt.'!C6:C6</f>
        <v>Audited</v>
      </c>
      <c r="D6" s="128" t="str">
        <f>+'Operating Stmt.'!D6:D6</f>
        <v>Audited</v>
      </c>
      <c r="E6" s="128" t="str">
        <f>+'Operating Stmt.'!E6:E6</f>
        <v>Estimated</v>
      </c>
      <c r="F6" s="128" t="str">
        <f>+'Operating Stmt.'!F6:F6</f>
        <v>Projected</v>
      </c>
      <c r="G6" s="128" t="str">
        <f>+'Operating Stmt.'!G6:G6</f>
        <v>Projected</v>
      </c>
      <c r="H6" s="128" t="str">
        <f>+'Operating Stmt.'!H6:H6</f>
        <v>Projected</v>
      </c>
      <c r="I6" s="128" t="str">
        <f>+'Operating Stmt.'!I6:I6</f>
        <v>Projected</v>
      </c>
      <c r="J6" s="128" t="str">
        <f>+'Operating Stmt.'!J6:J6</f>
        <v>Projected</v>
      </c>
      <c r="K6" s="128" t="str">
        <f>+'Operating Stmt.'!K6:K6</f>
        <v>Projected</v>
      </c>
      <c r="L6" s="128" t="str">
        <f>+'Operating Stmt.'!L6:L6</f>
        <v>Projected</v>
      </c>
      <c r="M6" s="133" t="str">
        <f>+'Operating Stmt.'!M6:M6</f>
        <v>Projected</v>
      </c>
    </row>
    <row r="7" spans="1:13" x14ac:dyDescent="0.25">
      <c r="A7" s="127"/>
      <c r="B7" s="136"/>
      <c r="C7" s="136"/>
      <c r="D7" s="136"/>
      <c r="E7" s="136"/>
      <c r="F7" s="129"/>
      <c r="G7" s="129"/>
      <c r="H7" s="129"/>
      <c r="I7" s="129"/>
      <c r="J7" s="129"/>
      <c r="K7" s="129"/>
      <c r="L7" s="129"/>
      <c r="M7" s="134"/>
    </row>
    <row r="8" spans="1:13" x14ac:dyDescent="0.25">
      <c r="A8" s="68" t="s">
        <v>71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80"/>
    </row>
    <row r="9" spans="1:13" ht="45" x14ac:dyDescent="0.25">
      <c r="A9" s="19" t="s">
        <v>70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59"/>
    </row>
    <row r="10" spans="1:13" x14ac:dyDescent="0.25">
      <c r="A10" s="17" t="s">
        <v>2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59"/>
    </row>
    <row r="11" spans="1:13" x14ac:dyDescent="0.25">
      <c r="A11" s="17" t="s">
        <v>69</v>
      </c>
      <c r="B11" s="14"/>
      <c r="C11" s="14"/>
      <c r="D11" s="14"/>
      <c r="E11" s="14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17" t="s">
        <v>68</v>
      </c>
      <c r="B12" s="14"/>
      <c r="C12" s="14"/>
      <c r="D12" s="14"/>
      <c r="E12" s="14"/>
      <c r="F12" s="10"/>
      <c r="G12" s="10"/>
      <c r="H12" s="10"/>
      <c r="I12" s="10"/>
      <c r="J12" s="10"/>
      <c r="K12" s="10"/>
      <c r="L12" s="10"/>
      <c r="M12" s="11"/>
    </row>
    <row r="13" spans="1:13" x14ac:dyDescent="0.25">
      <c r="A13" s="17" t="s">
        <v>112</v>
      </c>
      <c r="B13" s="14"/>
      <c r="C13" s="14"/>
      <c r="D13" s="14"/>
      <c r="E13" s="14"/>
      <c r="F13" s="10"/>
      <c r="G13" s="10"/>
      <c r="H13" s="10"/>
      <c r="I13" s="10"/>
      <c r="J13" s="10"/>
      <c r="K13" s="10"/>
      <c r="L13" s="10"/>
      <c r="M13" s="11"/>
    </row>
    <row r="14" spans="1:13" x14ac:dyDescent="0.25">
      <c r="A14" s="17" t="s">
        <v>67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59"/>
    </row>
    <row r="15" spans="1:13" x14ac:dyDescent="0.25">
      <c r="A15" s="17" t="s">
        <v>66</v>
      </c>
      <c r="B15" s="12">
        <f t="shared" ref="B15:M15" si="0">SUM(ROUND(B11+B12,2))</f>
        <v>0</v>
      </c>
      <c r="C15" s="12">
        <f t="shared" si="0"/>
        <v>0</v>
      </c>
      <c r="D15" s="12">
        <f t="shared" si="0"/>
        <v>0</v>
      </c>
      <c r="E15" s="12">
        <f t="shared" si="0"/>
        <v>0</v>
      </c>
      <c r="F15" s="12">
        <f t="shared" si="0"/>
        <v>0</v>
      </c>
      <c r="G15" s="12">
        <f t="shared" si="0"/>
        <v>0</v>
      </c>
      <c r="H15" s="12">
        <f t="shared" si="0"/>
        <v>0</v>
      </c>
      <c r="I15" s="12">
        <f t="shared" si="0"/>
        <v>0</v>
      </c>
      <c r="J15" s="12">
        <f t="shared" si="0"/>
        <v>0</v>
      </c>
      <c r="K15" s="12">
        <f t="shared" si="0"/>
        <v>0</v>
      </c>
      <c r="L15" s="12">
        <f t="shared" si="0"/>
        <v>0</v>
      </c>
      <c r="M15" s="13">
        <f t="shared" si="0"/>
        <v>0</v>
      </c>
    </row>
    <row r="16" spans="1:13" x14ac:dyDescent="0.25">
      <c r="A16" s="17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59"/>
    </row>
    <row r="17" spans="1:13" x14ac:dyDescent="0.25">
      <c r="A17" s="17" t="s">
        <v>65</v>
      </c>
      <c r="B17" s="14"/>
      <c r="C17" s="14"/>
      <c r="D17" s="14"/>
      <c r="E17" s="14"/>
      <c r="F17" s="10"/>
      <c r="G17" s="10"/>
      <c r="H17" s="10"/>
      <c r="I17" s="10"/>
      <c r="J17" s="10"/>
      <c r="K17" s="10"/>
      <c r="L17" s="10"/>
      <c r="M17" s="11"/>
    </row>
    <row r="18" spans="1:13" x14ac:dyDescent="0.25">
      <c r="A18" s="17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59"/>
    </row>
    <row r="19" spans="1:13" x14ac:dyDescent="0.25">
      <c r="A19" s="17" t="s">
        <v>64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1"/>
    </row>
    <row r="20" spans="1:13" x14ac:dyDescent="0.25">
      <c r="A20" s="17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59"/>
    </row>
    <row r="21" spans="1:13" ht="30" x14ac:dyDescent="0.25">
      <c r="A21" s="19" t="s">
        <v>63</v>
      </c>
      <c r="B21" s="14"/>
      <c r="C21" s="14"/>
      <c r="D21" s="14"/>
      <c r="E21" s="14"/>
      <c r="F21" s="10"/>
      <c r="G21" s="10"/>
      <c r="H21" s="10"/>
      <c r="I21" s="10"/>
      <c r="J21" s="10"/>
      <c r="K21" s="10"/>
      <c r="L21" s="10"/>
      <c r="M21" s="11"/>
    </row>
    <row r="22" spans="1:13" x14ac:dyDescent="0.25">
      <c r="A22" s="17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59"/>
    </row>
    <row r="23" spans="1:13" x14ac:dyDescent="0.25">
      <c r="A23" s="17" t="s">
        <v>62</v>
      </c>
      <c r="B23" s="14"/>
      <c r="C23" s="14"/>
      <c r="D23" s="14"/>
      <c r="E23" s="14"/>
      <c r="F23" s="10"/>
      <c r="G23" s="10"/>
      <c r="H23" s="10"/>
      <c r="I23" s="10"/>
      <c r="J23" s="10"/>
      <c r="K23" s="10"/>
      <c r="L23" s="10"/>
      <c r="M23" s="11"/>
    </row>
    <row r="24" spans="1:13" x14ac:dyDescent="0.25">
      <c r="A24" s="17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59"/>
    </row>
    <row r="25" spans="1:13" x14ac:dyDescent="0.25">
      <c r="A25" s="17" t="s">
        <v>61</v>
      </c>
      <c r="B25" s="14"/>
      <c r="C25" s="14"/>
      <c r="D25" s="14"/>
      <c r="E25" s="14"/>
      <c r="F25" s="10"/>
      <c r="G25" s="10"/>
      <c r="H25" s="10"/>
      <c r="I25" s="10"/>
      <c r="J25" s="10"/>
      <c r="K25" s="10"/>
      <c r="L25" s="10"/>
      <c r="M25" s="11"/>
    </row>
    <row r="26" spans="1:13" x14ac:dyDescent="0.25">
      <c r="A26" s="17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59"/>
    </row>
    <row r="27" spans="1:13" ht="30" x14ac:dyDescent="0.25">
      <c r="A27" s="19" t="s">
        <v>60</v>
      </c>
      <c r="B27" s="14"/>
      <c r="C27" s="14"/>
      <c r="D27" s="14"/>
      <c r="E27" s="14"/>
      <c r="F27" s="10"/>
      <c r="G27" s="10"/>
      <c r="H27" s="10"/>
      <c r="I27" s="10"/>
      <c r="J27" s="10"/>
      <c r="K27" s="10"/>
      <c r="L27" s="10"/>
      <c r="M27" s="11"/>
    </row>
    <row r="28" spans="1:13" x14ac:dyDescent="0.25">
      <c r="A28" s="17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59"/>
    </row>
    <row r="29" spans="1:13" ht="45" x14ac:dyDescent="0.25">
      <c r="A29" s="69" t="s">
        <v>59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x14ac:dyDescent="0.25">
      <c r="A30" s="6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62"/>
    </row>
    <row r="31" spans="1:13" x14ac:dyDescent="0.25">
      <c r="A31" s="17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59"/>
    </row>
    <row r="32" spans="1:13" ht="30" x14ac:dyDescent="0.25">
      <c r="A32" s="82" t="s">
        <v>58</v>
      </c>
      <c r="B32" s="81"/>
      <c r="C32" s="14"/>
      <c r="D32" s="14"/>
      <c r="E32" s="14"/>
      <c r="F32" s="10"/>
      <c r="G32" s="10"/>
      <c r="H32" s="10"/>
      <c r="I32" s="10"/>
      <c r="J32" s="10"/>
      <c r="K32" s="10"/>
      <c r="L32" s="10"/>
      <c r="M32" s="11"/>
    </row>
    <row r="33" spans="1:13" x14ac:dyDescent="0.25">
      <c r="A33" s="124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59"/>
    </row>
    <row r="34" spans="1:13" x14ac:dyDescent="0.25">
      <c r="A34" s="12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59"/>
    </row>
    <row r="35" spans="1:13" x14ac:dyDescent="0.25">
      <c r="A35" s="70" t="s">
        <v>57</v>
      </c>
      <c r="B35" s="12">
        <f t="shared" ref="B35:M35" si="1">SUM(ROUND(B17+B19+B21+B23+B25+B27+B29+B32,2))</f>
        <v>0</v>
      </c>
      <c r="C35" s="12">
        <f t="shared" si="1"/>
        <v>0</v>
      </c>
      <c r="D35" s="12">
        <f t="shared" si="1"/>
        <v>0</v>
      </c>
      <c r="E35" s="12">
        <f t="shared" si="1"/>
        <v>0</v>
      </c>
      <c r="F35" s="12">
        <f t="shared" si="1"/>
        <v>0</v>
      </c>
      <c r="G35" s="12">
        <f t="shared" si="1"/>
        <v>0</v>
      </c>
      <c r="H35" s="12">
        <f t="shared" si="1"/>
        <v>0</v>
      </c>
      <c r="I35" s="12">
        <f t="shared" si="1"/>
        <v>0</v>
      </c>
      <c r="J35" s="12">
        <f t="shared" si="1"/>
        <v>0</v>
      </c>
      <c r="K35" s="12">
        <f t="shared" si="1"/>
        <v>0</v>
      </c>
      <c r="L35" s="12">
        <f t="shared" si="1"/>
        <v>0</v>
      </c>
      <c r="M35" s="13">
        <f t="shared" si="1"/>
        <v>0</v>
      </c>
    </row>
    <row r="36" spans="1:13" x14ac:dyDescent="0.25">
      <c r="A36" s="17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59"/>
    </row>
    <row r="37" spans="1:13" ht="30" x14ac:dyDescent="0.25">
      <c r="A37" s="71" t="s">
        <v>56</v>
      </c>
      <c r="B37" s="12">
        <f t="shared" ref="B37:M37" si="2">SUM(ROUND(B15+B35,2))</f>
        <v>0</v>
      </c>
      <c r="C37" s="12">
        <f t="shared" si="2"/>
        <v>0</v>
      </c>
      <c r="D37" s="12">
        <f t="shared" si="2"/>
        <v>0</v>
      </c>
      <c r="E37" s="12">
        <f t="shared" si="2"/>
        <v>0</v>
      </c>
      <c r="F37" s="12">
        <f t="shared" si="2"/>
        <v>0</v>
      </c>
      <c r="G37" s="12">
        <f t="shared" si="2"/>
        <v>0</v>
      </c>
      <c r="H37" s="12">
        <f t="shared" si="2"/>
        <v>0</v>
      </c>
      <c r="I37" s="12">
        <f t="shared" si="2"/>
        <v>0</v>
      </c>
      <c r="J37" s="12">
        <f t="shared" si="2"/>
        <v>0</v>
      </c>
      <c r="K37" s="12">
        <f t="shared" si="2"/>
        <v>0</v>
      </c>
      <c r="L37" s="12">
        <f t="shared" si="2"/>
        <v>0</v>
      </c>
      <c r="M37" s="13">
        <f t="shared" si="2"/>
        <v>0</v>
      </c>
    </row>
    <row r="38" spans="1:13" x14ac:dyDescent="0.25">
      <c r="A38" s="7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8"/>
    </row>
    <row r="39" spans="1:13" x14ac:dyDescent="0.25">
      <c r="A39" s="73" t="s">
        <v>55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59"/>
    </row>
    <row r="40" spans="1:13" x14ac:dyDescent="0.25">
      <c r="A40" s="17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59"/>
    </row>
    <row r="41" spans="1:13" x14ac:dyDescent="0.25">
      <c r="A41" s="17" t="s">
        <v>54</v>
      </c>
      <c r="B41" s="14"/>
      <c r="C41" s="14"/>
      <c r="D41" s="14"/>
      <c r="E41" s="14"/>
      <c r="F41" s="10"/>
      <c r="G41" s="10"/>
      <c r="H41" s="10"/>
      <c r="I41" s="10"/>
      <c r="J41" s="10"/>
      <c r="K41" s="10"/>
      <c r="L41" s="10"/>
      <c r="M41" s="11"/>
    </row>
    <row r="42" spans="1:13" x14ac:dyDescent="0.25">
      <c r="A42" s="17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59"/>
    </row>
    <row r="43" spans="1:13" x14ac:dyDescent="0.25">
      <c r="A43" s="19" t="s">
        <v>165</v>
      </c>
      <c r="B43" s="14"/>
      <c r="C43" s="14"/>
      <c r="D43" s="14"/>
      <c r="E43" s="14"/>
      <c r="F43" s="10"/>
      <c r="G43" s="10"/>
      <c r="H43" s="10"/>
      <c r="I43" s="10"/>
      <c r="J43" s="10"/>
      <c r="K43" s="10"/>
      <c r="L43" s="10"/>
      <c r="M43" s="11"/>
    </row>
    <row r="44" spans="1:13" x14ac:dyDescent="0.25">
      <c r="A44" s="17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59"/>
    </row>
    <row r="45" spans="1:13" ht="30" x14ac:dyDescent="0.25">
      <c r="A45" s="19" t="s">
        <v>53</v>
      </c>
      <c r="B45" s="9">
        <f>SUM(ROUND(B46+B47,2))</f>
        <v>0</v>
      </c>
      <c r="C45" s="9">
        <f t="shared" ref="C45:M45" si="3">SUM(ROUND(C46+C47,2))</f>
        <v>0</v>
      </c>
      <c r="D45" s="9">
        <f t="shared" si="3"/>
        <v>0</v>
      </c>
      <c r="E45" s="9">
        <f t="shared" si="3"/>
        <v>0</v>
      </c>
      <c r="F45" s="9">
        <f t="shared" si="3"/>
        <v>0</v>
      </c>
      <c r="G45" s="9">
        <f t="shared" si="3"/>
        <v>0</v>
      </c>
      <c r="H45" s="9">
        <f t="shared" si="3"/>
        <v>0</v>
      </c>
      <c r="I45" s="9">
        <f t="shared" si="3"/>
        <v>0</v>
      </c>
      <c r="J45" s="9">
        <f t="shared" si="3"/>
        <v>0</v>
      </c>
      <c r="K45" s="9">
        <f t="shared" si="3"/>
        <v>0</v>
      </c>
      <c r="L45" s="9">
        <f t="shared" si="3"/>
        <v>0</v>
      </c>
      <c r="M45" s="9">
        <f t="shared" si="3"/>
        <v>0</v>
      </c>
    </row>
    <row r="46" spans="1:13" x14ac:dyDescent="0.25">
      <c r="A46" s="74" t="s">
        <v>111</v>
      </c>
      <c r="B46" s="14"/>
      <c r="C46" s="14"/>
      <c r="D46" s="14"/>
      <c r="E46" s="14"/>
      <c r="F46" s="10"/>
      <c r="G46" s="10"/>
      <c r="H46" s="10"/>
      <c r="I46" s="10"/>
      <c r="J46" s="10"/>
      <c r="K46" s="10"/>
      <c r="L46" s="10"/>
      <c r="M46" s="11"/>
    </row>
    <row r="47" spans="1:13" x14ac:dyDescent="0.25">
      <c r="A47" s="74" t="s">
        <v>158</v>
      </c>
      <c r="B47" s="14"/>
      <c r="C47" s="14"/>
      <c r="D47" s="14"/>
      <c r="E47" s="14"/>
      <c r="F47" s="10"/>
      <c r="G47" s="10"/>
      <c r="H47" s="10"/>
      <c r="I47" s="10"/>
      <c r="J47" s="10"/>
      <c r="K47" s="10"/>
      <c r="L47" s="10"/>
      <c r="M47" s="11"/>
    </row>
    <row r="48" spans="1:13" x14ac:dyDescent="0.25">
      <c r="A48" s="17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59"/>
    </row>
    <row r="49" spans="1:13" ht="30" x14ac:dyDescent="0.25">
      <c r="A49" s="19" t="s">
        <v>52</v>
      </c>
      <c r="B49" s="14"/>
      <c r="C49" s="14"/>
      <c r="D49" s="14"/>
      <c r="E49" s="14"/>
      <c r="F49" s="10"/>
      <c r="G49" s="10"/>
      <c r="H49" s="10"/>
      <c r="I49" s="10"/>
      <c r="J49" s="10"/>
      <c r="K49" s="10"/>
      <c r="L49" s="10"/>
      <c r="M49" s="11"/>
    </row>
    <row r="50" spans="1:13" x14ac:dyDescent="0.25">
      <c r="A50" s="17" t="s">
        <v>51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59"/>
    </row>
    <row r="51" spans="1:13" x14ac:dyDescent="0.25">
      <c r="A51" s="17" t="s">
        <v>50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83"/>
    </row>
    <row r="52" spans="1:13" x14ac:dyDescent="0.25">
      <c r="A52" s="17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59"/>
    </row>
    <row r="53" spans="1:13" x14ac:dyDescent="0.25">
      <c r="A53" s="17" t="s">
        <v>49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</row>
    <row r="54" spans="1:13" x14ac:dyDescent="0.25">
      <c r="A54" s="17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59"/>
    </row>
    <row r="55" spans="1:13" x14ac:dyDescent="0.25">
      <c r="A55" s="75" t="s">
        <v>48</v>
      </c>
      <c r="B55" s="12">
        <f t="shared" ref="B55:M55" si="4">SUM(ROUND(B41+B43+B45+B49+B51+B53,2))</f>
        <v>0</v>
      </c>
      <c r="C55" s="12">
        <f t="shared" si="4"/>
        <v>0</v>
      </c>
      <c r="D55" s="12">
        <f t="shared" si="4"/>
        <v>0</v>
      </c>
      <c r="E55" s="12">
        <f t="shared" si="4"/>
        <v>0</v>
      </c>
      <c r="F55" s="12">
        <f t="shared" si="4"/>
        <v>0</v>
      </c>
      <c r="G55" s="12">
        <f t="shared" si="4"/>
        <v>0</v>
      </c>
      <c r="H55" s="12">
        <f t="shared" si="4"/>
        <v>0</v>
      </c>
      <c r="I55" s="12">
        <f t="shared" si="4"/>
        <v>0</v>
      </c>
      <c r="J55" s="12">
        <f t="shared" si="4"/>
        <v>0</v>
      </c>
      <c r="K55" s="12">
        <f t="shared" si="4"/>
        <v>0</v>
      </c>
      <c r="L55" s="12">
        <f t="shared" si="4"/>
        <v>0</v>
      </c>
      <c r="M55" s="13">
        <f t="shared" si="4"/>
        <v>0</v>
      </c>
    </row>
    <row r="56" spans="1:13" x14ac:dyDescent="0.25">
      <c r="A56" s="75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3"/>
    </row>
    <row r="57" spans="1:13" x14ac:dyDescent="0.25">
      <c r="A57" s="75" t="s">
        <v>114</v>
      </c>
      <c r="B57" s="9">
        <f>SUM(ROUND(B58+B59+B60+B61,2))</f>
        <v>0</v>
      </c>
      <c r="C57" s="9">
        <f t="shared" ref="C57:M57" si="5">SUM(ROUND(C58+C59+C60+C61,2))</f>
        <v>0</v>
      </c>
      <c r="D57" s="9">
        <f t="shared" si="5"/>
        <v>0</v>
      </c>
      <c r="E57" s="9">
        <f t="shared" si="5"/>
        <v>0</v>
      </c>
      <c r="F57" s="9">
        <f t="shared" si="5"/>
        <v>0</v>
      </c>
      <c r="G57" s="9">
        <f t="shared" si="5"/>
        <v>0</v>
      </c>
      <c r="H57" s="9">
        <f t="shared" si="5"/>
        <v>0</v>
      </c>
      <c r="I57" s="9">
        <f t="shared" si="5"/>
        <v>0</v>
      </c>
      <c r="J57" s="9">
        <f t="shared" si="5"/>
        <v>0</v>
      </c>
      <c r="K57" s="9">
        <f t="shared" si="5"/>
        <v>0</v>
      </c>
      <c r="L57" s="9">
        <f t="shared" si="5"/>
        <v>0</v>
      </c>
      <c r="M57" s="9">
        <f t="shared" si="5"/>
        <v>0</v>
      </c>
    </row>
    <row r="58" spans="1:13" x14ac:dyDescent="0.25">
      <c r="A58" s="76" t="s">
        <v>159</v>
      </c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5"/>
    </row>
    <row r="59" spans="1:13" x14ac:dyDescent="0.25">
      <c r="A59" s="76" t="s">
        <v>161</v>
      </c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5"/>
    </row>
    <row r="60" spans="1:13" x14ac:dyDescent="0.25">
      <c r="A60" s="76" t="s">
        <v>160</v>
      </c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5"/>
    </row>
    <row r="61" spans="1:13" x14ac:dyDescent="0.25">
      <c r="A61" s="76" t="s">
        <v>113</v>
      </c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5"/>
    </row>
    <row r="62" spans="1:13" x14ac:dyDescent="0.25">
      <c r="A62" s="17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59"/>
    </row>
    <row r="63" spans="1:13" ht="30" x14ac:dyDescent="0.25">
      <c r="A63" s="77" t="s">
        <v>115</v>
      </c>
      <c r="B63" s="12">
        <f t="shared" ref="B63:M63" si="6">SUM(ROUND(B37+B55+B57,2))</f>
        <v>0</v>
      </c>
      <c r="C63" s="12">
        <f t="shared" si="6"/>
        <v>0</v>
      </c>
      <c r="D63" s="12">
        <f t="shared" si="6"/>
        <v>0</v>
      </c>
      <c r="E63" s="12">
        <f t="shared" si="6"/>
        <v>0</v>
      </c>
      <c r="F63" s="12">
        <f t="shared" si="6"/>
        <v>0</v>
      </c>
      <c r="G63" s="12">
        <f t="shared" si="6"/>
        <v>0</v>
      </c>
      <c r="H63" s="12">
        <f t="shared" si="6"/>
        <v>0</v>
      </c>
      <c r="I63" s="12">
        <f t="shared" si="6"/>
        <v>0</v>
      </c>
      <c r="J63" s="12">
        <f t="shared" si="6"/>
        <v>0</v>
      </c>
      <c r="K63" s="12">
        <f t="shared" si="6"/>
        <v>0</v>
      </c>
      <c r="L63" s="12">
        <f t="shared" si="6"/>
        <v>0</v>
      </c>
      <c r="M63" s="13">
        <f t="shared" si="6"/>
        <v>0</v>
      </c>
    </row>
    <row r="64" spans="1:13" x14ac:dyDescent="0.25">
      <c r="A64" s="17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59"/>
    </row>
    <row r="65" spans="1:13" x14ac:dyDescent="0.25">
      <c r="A65" s="68" t="s">
        <v>47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59"/>
    </row>
    <row r="66" spans="1:13" x14ac:dyDescent="0.25">
      <c r="A66" s="17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59"/>
    </row>
    <row r="67" spans="1:13" x14ac:dyDescent="0.25">
      <c r="A67" s="17" t="s">
        <v>116</v>
      </c>
      <c r="B67" s="14"/>
      <c r="C67" s="14"/>
      <c r="D67" s="14"/>
      <c r="E67" s="14"/>
      <c r="F67" s="10"/>
      <c r="G67" s="10"/>
      <c r="H67" s="10"/>
      <c r="I67" s="10"/>
      <c r="J67" s="10"/>
      <c r="K67" s="10"/>
      <c r="L67" s="10"/>
      <c r="M67" s="11"/>
    </row>
    <row r="68" spans="1:13" x14ac:dyDescent="0.25">
      <c r="A68" s="17"/>
      <c r="B68" s="9"/>
      <c r="C68" s="9"/>
      <c r="D68" s="9"/>
      <c r="E68" s="9"/>
      <c r="F68" s="15"/>
      <c r="G68" s="15"/>
      <c r="H68" s="15"/>
      <c r="I68" s="15"/>
      <c r="J68" s="15"/>
      <c r="K68" s="15"/>
      <c r="L68" s="15"/>
      <c r="M68" s="59"/>
    </row>
    <row r="69" spans="1:13" x14ac:dyDescent="0.25">
      <c r="A69" s="17" t="s">
        <v>117</v>
      </c>
      <c r="B69" s="14"/>
      <c r="C69" s="14"/>
      <c r="D69" s="14"/>
      <c r="E69" s="14"/>
      <c r="F69" s="10"/>
      <c r="G69" s="10"/>
      <c r="H69" s="10"/>
      <c r="I69" s="10"/>
      <c r="J69" s="10"/>
      <c r="K69" s="10"/>
      <c r="L69" s="10"/>
      <c r="M69" s="11"/>
    </row>
    <row r="70" spans="1:13" x14ac:dyDescent="0.25">
      <c r="A70" s="17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59"/>
    </row>
    <row r="71" spans="1:13" x14ac:dyDescent="0.25">
      <c r="A71" s="17" t="s">
        <v>118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1"/>
    </row>
    <row r="72" spans="1:13" x14ac:dyDescent="0.25">
      <c r="A72" s="17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59"/>
    </row>
    <row r="73" spans="1:13" x14ac:dyDescent="0.25">
      <c r="A73" s="17" t="s">
        <v>119</v>
      </c>
      <c r="B73" s="14"/>
      <c r="C73" s="14"/>
      <c r="D73" s="14"/>
      <c r="E73" s="14"/>
      <c r="F73" s="10"/>
      <c r="G73" s="10"/>
      <c r="H73" s="10"/>
      <c r="I73" s="10"/>
      <c r="J73" s="10"/>
      <c r="K73" s="10"/>
      <c r="L73" s="10"/>
      <c r="M73" s="11"/>
    </row>
    <row r="74" spans="1:13" x14ac:dyDescent="0.25">
      <c r="A74" s="17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59"/>
    </row>
    <row r="75" spans="1:13" x14ac:dyDescent="0.25">
      <c r="A75" s="17" t="s">
        <v>120</v>
      </c>
      <c r="B75" s="14"/>
      <c r="C75" s="14"/>
      <c r="D75" s="14"/>
      <c r="E75" s="14"/>
      <c r="F75" s="10"/>
      <c r="G75" s="10"/>
      <c r="H75" s="10"/>
      <c r="I75" s="10"/>
      <c r="J75" s="10"/>
      <c r="K75" s="10"/>
      <c r="L75" s="10"/>
      <c r="M75" s="11"/>
    </row>
    <row r="76" spans="1:13" x14ac:dyDescent="0.25">
      <c r="A76" s="17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59"/>
    </row>
    <row r="77" spans="1:13" x14ac:dyDescent="0.25">
      <c r="A77" s="17" t="s">
        <v>121</v>
      </c>
      <c r="B77" s="14"/>
      <c r="C77" s="14"/>
      <c r="D77" s="14"/>
      <c r="E77" s="14"/>
      <c r="F77" s="10"/>
      <c r="G77" s="10"/>
      <c r="H77" s="10"/>
      <c r="I77" s="10"/>
      <c r="J77" s="10"/>
      <c r="K77" s="10"/>
      <c r="L77" s="10"/>
      <c r="M77" s="11"/>
    </row>
    <row r="78" spans="1:13" x14ac:dyDescent="0.25">
      <c r="A78" s="17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59"/>
    </row>
    <row r="79" spans="1:13" x14ac:dyDescent="0.25">
      <c r="A79" s="19" t="s">
        <v>122</v>
      </c>
      <c r="B79" s="14"/>
      <c r="C79" s="14"/>
      <c r="D79" s="14"/>
      <c r="E79" s="14"/>
      <c r="F79" s="10"/>
      <c r="G79" s="10"/>
      <c r="H79" s="10"/>
      <c r="I79" s="10"/>
      <c r="J79" s="10"/>
      <c r="K79" s="10"/>
      <c r="L79" s="10"/>
      <c r="M79" s="11"/>
    </row>
    <row r="80" spans="1:13" x14ac:dyDescent="0.25">
      <c r="A80" s="17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59"/>
    </row>
    <row r="81" spans="1:13" x14ac:dyDescent="0.25">
      <c r="A81" s="17" t="s">
        <v>164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1"/>
    </row>
    <row r="82" spans="1:13" x14ac:dyDescent="0.25">
      <c r="A82" s="17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59"/>
    </row>
    <row r="83" spans="1:13" x14ac:dyDescent="0.25">
      <c r="A83" s="17" t="s">
        <v>123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1"/>
    </row>
    <row r="84" spans="1:13" x14ac:dyDescent="0.25">
      <c r="A84" s="17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59"/>
    </row>
    <row r="85" spans="1:13" x14ac:dyDescent="0.25">
      <c r="A85" s="17" t="s">
        <v>124</v>
      </c>
      <c r="B85" s="12">
        <f>SUM(ROUND(B67+B69+B71+B73+B75+B77+B79+B81+B83,2))</f>
        <v>0</v>
      </c>
      <c r="C85" s="12">
        <f t="shared" ref="C85:M85" si="7">SUM(ROUND(C67+C69+C71+C73+C75+C77+C79+C81+C83,2))</f>
        <v>0</v>
      </c>
      <c r="D85" s="12">
        <f t="shared" si="7"/>
        <v>0</v>
      </c>
      <c r="E85" s="12">
        <f t="shared" si="7"/>
        <v>0</v>
      </c>
      <c r="F85" s="12">
        <f t="shared" si="7"/>
        <v>0</v>
      </c>
      <c r="G85" s="12">
        <f t="shared" si="7"/>
        <v>0</v>
      </c>
      <c r="H85" s="12">
        <f t="shared" si="7"/>
        <v>0</v>
      </c>
      <c r="I85" s="12">
        <f t="shared" si="7"/>
        <v>0</v>
      </c>
      <c r="J85" s="12">
        <f t="shared" si="7"/>
        <v>0</v>
      </c>
      <c r="K85" s="12">
        <f t="shared" si="7"/>
        <v>0</v>
      </c>
      <c r="L85" s="12">
        <f t="shared" si="7"/>
        <v>0</v>
      </c>
      <c r="M85" s="13">
        <f t="shared" si="7"/>
        <v>0</v>
      </c>
    </row>
    <row r="86" spans="1:13" x14ac:dyDescent="0.25">
      <c r="A86" s="17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59"/>
    </row>
    <row r="87" spans="1:13" ht="15.75" thickBot="1" x14ac:dyDescent="0.3">
      <c r="A87" s="78" t="s">
        <v>125</v>
      </c>
      <c r="B87" s="60">
        <f t="shared" ref="B87:M87" si="8">SUM(ROUND(B63+B85,2))</f>
        <v>0</v>
      </c>
      <c r="C87" s="60">
        <f t="shared" si="8"/>
        <v>0</v>
      </c>
      <c r="D87" s="60">
        <f t="shared" si="8"/>
        <v>0</v>
      </c>
      <c r="E87" s="60">
        <f t="shared" si="8"/>
        <v>0</v>
      </c>
      <c r="F87" s="60">
        <f t="shared" si="8"/>
        <v>0</v>
      </c>
      <c r="G87" s="60">
        <f t="shared" si="8"/>
        <v>0</v>
      </c>
      <c r="H87" s="60">
        <f t="shared" si="8"/>
        <v>0</v>
      </c>
      <c r="I87" s="60">
        <f t="shared" si="8"/>
        <v>0</v>
      </c>
      <c r="J87" s="60">
        <f t="shared" si="8"/>
        <v>0</v>
      </c>
      <c r="K87" s="60">
        <f t="shared" si="8"/>
        <v>0</v>
      </c>
      <c r="L87" s="60">
        <f t="shared" si="8"/>
        <v>0</v>
      </c>
      <c r="M87" s="61">
        <f t="shared" si="8"/>
        <v>0</v>
      </c>
    </row>
  </sheetData>
  <sheetProtection algorithmName="SHA-512" hashValue="IWMHzxcwP5R3s4K/NXk7tFG/s7indXlJ+Mhjc7xoO34G+AaJ/1E2RaCEN6y8jCUdoNkppABwUqOUCM1HX5/WgA==" saltValue="Fq5pf4kf/AxEYRJLYXYdDg==" spinCount="100000" sheet="1" objects="1" scenarios="1"/>
  <mergeCells count="18">
    <mergeCell ref="M6:M7"/>
    <mergeCell ref="F6:F7"/>
    <mergeCell ref="G6:G7"/>
    <mergeCell ref="K6:K7"/>
    <mergeCell ref="J6:J7"/>
    <mergeCell ref="I6:I7"/>
    <mergeCell ref="A33:A34"/>
    <mergeCell ref="A5:A7"/>
    <mergeCell ref="L6:L7"/>
    <mergeCell ref="A1:E1"/>
    <mergeCell ref="A2:E2"/>
    <mergeCell ref="A4:C4"/>
    <mergeCell ref="H6:H7"/>
    <mergeCell ref="A3:E3"/>
    <mergeCell ref="B6:B7"/>
    <mergeCell ref="C6:C7"/>
    <mergeCell ref="D6:D7"/>
    <mergeCell ref="E6:E7"/>
  </mergeCells>
  <dataValidations count="4">
    <dataValidation type="decimal" operator="greaterThanOrEqual" allowBlank="1" showInputMessage="1" showErrorMessage="1" sqref="B11:M13 B17:M32 B82:M83 B41:M53 B67:M80 B57:M57">
      <formula1>0</formula1>
    </dataValidation>
    <dataValidation type="whole" operator="lessThanOrEqual" allowBlank="1" showInputMessage="1" showErrorMessage="1" sqref="B81:M81">
      <formula1>1E+35</formula1>
    </dataValidation>
    <dataValidation type="list" allowBlank="1" showInputMessage="1" showErrorMessage="1" sqref="E4">
      <formula1>$I$1:$M$1</formula1>
    </dataValidation>
    <dataValidation type="list" allowBlank="1" showInputMessage="1" showErrorMessage="1" sqref="D4">
      <formula1>$N$2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9"/>
  <sheetViews>
    <sheetView zoomScaleNormal="100" workbookViewId="0">
      <pane xSplit="1" ySplit="7" topLeftCell="B8" activePane="bottomRight" state="frozen"/>
      <selection activeCell="B67" sqref="B67"/>
      <selection pane="topRight" activeCell="B67" sqref="B67"/>
      <selection pane="bottomLeft" activeCell="B67" sqref="B67"/>
      <selection pane="bottomRight" activeCell="B8" sqref="B8"/>
    </sheetView>
  </sheetViews>
  <sheetFormatPr defaultColWidth="0" defaultRowHeight="15" zeroHeight="1" x14ac:dyDescent="0.25"/>
  <cols>
    <col min="1" max="1" width="45.140625" style="86" customWidth="1" collapsed="1"/>
    <col min="2" max="5" width="17.7109375" style="58" customWidth="1" collapsed="1"/>
    <col min="6" max="13" width="17.7109375" style="58" hidden="1" customWidth="1" collapsed="1"/>
    <col min="14" max="16384" width="0" style="58" hidden="1"/>
  </cols>
  <sheetData>
    <row r="1" spans="1:13" x14ac:dyDescent="0.25">
      <c r="A1" s="130" t="s">
        <v>97</v>
      </c>
      <c r="B1" s="130"/>
      <c r="C1" s="130"/>
      <c r="D1" s="130"/>
      <c r="E1" s="130"/>
      <c r="F1" s="115"/>
      <c r="G1" s="115"/>
      <c r="H1" s="115"/>
      <c r="I1" s="6" t="s">
        <v>46</v>
      </c>
      <c r="J1" s="6" t="s">
        <v>162</v>
      </c>
      <c r="K1" s="6" t="s">
        <v>163</v>
      </c>
      <c r="L1" s="5" t="s">
        <v>45</v>
      </c>
      <c r="M1" s="5" t="s">
        <v>40</v>
      </c>
    </row>
    <row r="2" spans="1:13" x14ac:dyDescent="0.25">
      <c r="A2" s="131" t="s">
        <v>74</v>
      </c>
      <c r="B2" s="131"/>
      <c r="C2" s="131"/>
      <c r="D2" s="131"/>
      <c r="E2" s="131"/>
      <c r="F2" s="116"/>
      <c r="G2" s="116"/>
      <c r="H2" s="116"/>
      <c r="I2" s="116"/>
      <c r="J2" s="116"/>
      <c r="K2" s="116"/>
      <c r="L2" s="116"/>
      <c r="M2" s="116"/>
    </row>
    <row r="3" spans="1:13" ht="15.75" thickBot="1" x14ac:dyDescent="0.3">
      <c r="A3" s="140" t="s">
        <v>73</v>
      </c>
      <c r="B3" s="140"/>
      <c r="C3" s="140"/>
      <c r="D3" s="140"/>
      <c r="E3" s="140"/>
      <c r="F3" s="118"/>
      <c r="G3" s="118"/>
      <c r="H3" s="118"/>
      <c r="I3" s="118"/>
      <c r="J3" s="118"/>
      <c r="K3" s="118"/>
      <c r="L3" s="118"/>
      <c r="M3" s="118"/>
    </row>
    <row r="4" spans="1:13" ht="33" customHeight="1" thickBot="1" x14ac:dyDescent="0.3">
      <c r="A4" s="132" t="s">
        <v>42</v>
      </c>
      <c r="B4" s="132"/>
      <c r="C4" s="132"/>
      <c r="D4" s="2" t="s">
        <v>41</v>
      </c>
      <c r="E4" s="3" t="s">
        <v>40</v>
      </c>
      <c r="F4" s="114"/>
      <c r="G4" s="114"/>
      <c r="H4" s="114"/>
      <c r="I4" s="114"/>
      <c r="J4" s="114"/>
      <c r="K4" s="114"/>
      <c r="L4" s="1">
        <f>'Operating Stmt.'!L4</f>
        <v>0</v>
      </c>
      <c r="M4" s="1">
        <f>'Operating Stmt.'!M4</f>
        <v>0</v>
      </c>
    </row>
    <row r="5" spans="1:13" ht="18.75" x14ac:dyDescent="0.25">
      <c r="A5" s="138" t="s">
        <v>96</v>
      </c>
      <c r="B5" s="96">
        <f>'Operating Stmt.'!B5</f>
        <v>2015</v>
      </c>
      <c r="C5" s="96">
        <f>'Operating Stmt.'!C5</f>
        <v>2016</v>
      </c>
      <c r="D5" s="96">
        <f>'Operating Stmt.'!D5</f>
        <v>2017</v>
      </c>
      <c r="E5" s="96">
        <f>'Operating Stmt.'!E5</f>
        <v>2018</v>
      </c>
      <c r="F5" s="96">
        <f>'Operating Stmt.'!F5</f>
        <v>2019</v>
      </c>
      <c r="G5" s="96">
        <f>'Operating Stmt.'!G5</f>
        <v>2020</v>
      </c>
      <c r="H5" s="96">
        <f>'Operating Stmt.'!H5</f>
        <v>2021</v>
      </c>
      <c r="I5" s="96">
        <f>'Operating Stmt.'!I5</f>
        <v>2022</v>
      </c>
      <c r="J5" s="96">
        <f>'Operating Stmt.'!J5</f>
        <v>2023</v>
      </c>
      <c r="K5" s="96">
        <f>'Operating Stmt.'!K5</f>
        <v>2024</v>
      </c>
      <c r="L5" s="96">
        <f>'Operating Stmt.'!L5</f>
        <v>2025</v>
      </c>
      <c r="M5" s="97">
        <f>'Operating Stmt.'!M5</f>
        <v>2026</v>
      </c>
    </row>
    <row r="6" spans="1:13" ht="16.5" customHeight="1" x14ac:dyDescent="0.25">
      <c r="A6" s="139"/>
      <c r="B6" s="128" t="str">
        <f>Liabilities!B6</f>
        <v>Audited</v>
      </c>
      <c r="C6" s="128" t="str">
        <f>Liabilities!C6</f>
        <v>Audited</v>
      </c>
      <c r="D6" s="128" t="str">
        <f>Liabilities!D6</f>
        <v>Audited</v>
      </c>
      <c r="E6" s="128" t="str">
        <f>Liabilities!E6</f>
        <v>Estimated</v>
      </c>
      <c r="F6" s="128" t="str">
        <f>Liabilities!F6</f>
        <v>Projected</v>
      </c>
      <c r="G6" s="128" t="str">
        <f>Liabilities!G6</f>
        <v>Projected</v>
      </c>
      <c r="H6" s="128" t="str">
        <f>Liabilities!H6</f>
        <v>Projected</v>
      </c>
      <c r="I6" s="128" t="str">
        <f>Liabilities!I6</f>
        <v>Projected</v>
      </c>
      <c r="J6" s="128" t="str">
        <f>Liabilities!J6</f>
        <v>Projected</v>
      </c>
      <c r="K6" s="128" t="str">
        <f>Liabilities!K6</f>
        <v>Projected</v>
      </c>
      <c r="L6" s="128" t="str">
        <f>Liabilities!L6</f>
        <v>Projected</v>
      </c>
      <c r="M6" s="133" t="str">
        <f>Liabilities!M6</f>
        <v>Projected</v>
      </c>
    </row>
    <row r="7" spans="1:13" x14ac:dyDescent="0.25">
      <c r="A7" s="139"/>
      <c r="B7" s="136"/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7"/>
    </row>
    <row r="8" spans="1:13" x14ac:dyDescent="0.25">
      <c r="A8" s="98" t="s">
        <v>95</v>
      </c>
      <c r="B8" s="99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1"/>
    </row>
    <row r="9" spans="1:13" x14ac:dyDescent="0.25">
      <c r="A9" s="102" t="s">
        <v>129</v>
      </c>
      <c r="B9" s="16"/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102"/>
      <c r="B10" s="88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59"/>
    </row>
    <row r="11" spans="1:13" ht="30" x14ac:dyDescent="0.25">
      <c r="A11" s="103" t="s">
        <v>168</v>
      </c>
      <c r="B11" s="89">
        <f t="shared" ref="B11:M11" si="0">SUM(ROUND(B13+B15,2))</f>
        <v>0</v>
      </c>
      <c r="C11" s="89">
        <f t="shared" si="0"/>
        <v>0</v>
      </c>
      <c r="D11" s="89">
        <f t="shared" si="0"/>
        <v>0</v>
      </c>
      <c r="E11" s="89">
        <f t="shared" si="0"/>
        <v>0</v>
      </c>
      <c r="F11" s="89">
        <f t="shared" si="0"/>
        <v>0</v>
      </c>
      <c r="G11" s="89">
        <f t="shared" si="0"/>
        <v>0</v>
      </c>
      <c r="H11" s="89">
        <f t="shared" si="0"/>
        <v>0</v>
      </c>
      <c r="I11" s="89">
        <f t="shared" si="0"/>
        <v>0</v>
      </c>
      <c r="J11" s="89">
        <f t="shared" si="0"/>
        <v>0</v>
      </c>
      <c r="K11" s="89">
        <f t="shared" si="0"/>
        <v>0</v>
      </c>
      <c r="L11" s="89">
        <f t="shared" si="0"/>
        <v>0</v>
      </c>
      <c r="M11" s="90">
        <f t="shared" si="0"/>
        <v>0</v>
      </c>
    </row>
    <row r="12" spans="1:13" x14ac:dyDescent="0.25">
      <c r="A12" s="102" t="s">
        <v>85</v>
      </c>
      <c r="B12" s="88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59"/>
    </row>
    <row r="13" spans="1:13" x14ac:dyDescent="0.25">
      <c r="A13" s="102" t="s">
        <v>94</v>
      </c>
      <c r="B13" s="16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1"/>
    </row>
    <row r="14" spans="1:13" x14ac:dyDescent="0.25">
      <c r="A14" s="102" t="s">
        <v>79</v>
      </c>
      <c r="B14" s="88"/>
      <c r="C14" s="88"/>
      <c r="D14" s="88"/>
      <c r="E14" s="88"/>
      <c r="F14" s="15"/>
      <c r="G14" s="15"/>
      <c r="H14" s="15"/>
      <c r="I14" s="15"/>
      <c r="J14" s="15"/>
      <c r="K14" s="15"/>
      <c r="L14" s="15"/>
      <c r="M14" s="59"/>
    </row>
    <row r="15" spans="1:13" x14ac:dyDescent="0.25">
      <c r="A15" s="102" t="s">
        <v>93</v>
      </c>
      <c r="B15" s="16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1"/>
    </row>
    <row r="16" spans="1:13" ht="45" x14ac:dyDescent="0.25">
      <c r="A16" s="103" t="s">
        <v>130</v>
      </c>
      <c r="B16" s="16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1"/>
    </row>
    <row r="17" spans="1:13" x14ac:dyDescent="0.25">
      <c r="A17" s="102" t="s">
        <v>77</v>
      </c>
      <c r="B17" s="88"/>
      <c r="C17" s="88"/>
      <c r="D17" s="88"/>
      <c r="E17" s="88"/>
      <c r="F17" s="15"/>
      <c r="G17" s="15"/>
      <c r="H17" s="15"/>
      <c r="I17" s="15"/>
      <c r="J17" s="15"/>
      <c r="K17" s="15"/>
      <c r="L17" s="15"/>
      <c r="M17" s="59"/>
    </row>
    <row r="18" spans="1:13" ht="30" x14ac:dyDescent="0.25">
      <c r="A18" s="103" t="s">
        <v>92</v>
      </c>
      <c r="B18" s="16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1"/>
    </row>
    <row r="19" spans="1:13" x14ac:dyDescent="0.25">
      <c r="A19" s="102" t="s">
        <v>91</v>
      </c>
      <c r="B19" s="88"/>
      <c r="C19" s="88"/>
      <c r="D19" s="88"/>
      <c r="E19" s="88"/>
      <c r="F19" s="15"/>
      <c r="G19" s="15"/>
      <c r="H19" s="15"/>
      <c r="I19" s="15"/>
      <c r="J19" s="15"/>
      <c r="K19" s="15"/>
      <c r="L19" s="15"/>
      <c r="M19" s="59"/>
    </row>
    <row r="20" spans="1:13" ht="30" x14ac:dyDescent="0.25">
      <c r="A20" s="103" t="s">
        <v>131</v>
      </c>
      <c r="B20" s="16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1"/>
    </row>
    <row r="21" spans="1:13" x14ac:dyDescent="0.25">
      <c r="A21" s="102"/>
      <c r="B21" s="88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59"/>
    </row>
    <row r="22" spans="1:13" x14ac:dyDescent="0.25">
      <c r="A22" s="102" t="s">
        <v>132</v>
      </c>
      <c r="B22" s="89">
        <f t="shared" ref="B22:M22" si="1">SUM(ROUND(B24+B29+B31+B33,2))</f>
        <v>0</v>
      </c>
      <c r="C22" s="89">
        <f t="shared" si="1"/>
        <v>0</v>
      </c>
      <c r="D22" s="89">
        <f t="shared" si="1"/>
        <v>0</v>
      </c>
      <c r="E22" s="89">
        <f t="shared" si="1"/>
        <v>0</v>
      </c>
      <c r="F22" s="89">
        <f t="shared" si="1"/>
        <v>0</v>
      </c>
      <c r="G22" s="89">
        <f t="shared" si="1"/>
        <v>0</v>
      </c>
      <c r="H22" s="89">
        <f t="shared" si="1"/>
        <v>0</v>
      </c>
      <c r="I22" s="89">
        <f t="shared" si="1"/>
        <v>0</v>
      </c>
      <c r="J22" s="89">
        <f t="shared" si="1"/>
        <v>0</v>
      </c>
      <c r="K22" s="89">
        <f t="shared" si="1"/>
        <v>0</v>
      </c>
      <c r="L22" s="89">
        <f t="shared" si="1"/>
        <v>0</v>
      </c>
      <c r="M22" s="90">
        <f t="shared" si="1"/>
        <v>0</v>
      </c>
    </row>
    <row r="23" spans="1:13" x14ac:dyDescent="0.25">
      <c r="A23" s="102"/>
      <c r="B23" s="88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59"/>
    </row>
    <row r="24" spans="1:13" x14ac:dyDescent="0.25">
      <c r="A24" s="102" t="s">
        <v>90</v>
      </c>
      <c r="B24" s="89">
        <f t="shared" ref="B24:M24" si="2">SUM(ROUND(B26+B27,2))</f>
        <v>0</v>
      </c>
      <c r="C24" s="12">
        <f t="shared" si="2"/>
        <v>0</v>
      </c>
      <c r="D24" s="12">
        <f t="shared" si="2"/>
        <v>0</v>
      </c>
      <c r="E24" s="12">
        <f t="shared" si="2"/>
        <v>0</v>
      </c>
      <c r="F24" s="12">
        <f t="shared" si="2"/>
        <v>0</v>
      </c>
      <c r="G24" s="12">
        <f t="shared" si="2"/>
        <v>0</v>
      </c>
      <c r="H24" s="12">
        <f t="shared" si="2"/>
        <v>0</v>
      </c>
      <c r="I24" s="12">
        <f t="shared" si="2"/>
        <v>0</v>
      </c>
      <c r="J24" s="12">
        <f t="shared" si="2"/>
        <v>0</v>
      </c>
      <c r="K24" s="12">
        <f t="shared" si="2"/>
        <v>0</v>
      </c>
      <c r="L24" s="12">
        <f t="shared" si="2"/>
        <v>0</v>
      </c>
      <c r="M24" s="13">
        <f t="shared" si="2"/>
        <v>0</v>
      </c>
    </row>
    <row r="25" spans="1:13" x14ac:dyDescent="0.25">
      <c r="A25" s="102" t="s">
        <v>79</v>
      </c>
      <c r="B25" s="88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59"/>
    </row>
    <row r="26" spans="1:13" x14ac:dyDescent="0.25">
      <c r="A26" s="102" t="s">
        <v>86</v>
      </c>
      <c r="B26" s="16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1"/>
    </row>
    <row r="27" spans="1:13" x14ac:dyDescent="0.25">
      <c r="A27" s="102" t="s">
        <v>166</v>
      </c>
      <c r="B27" s="16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1"/>
    </row>
    <row r="28" spans="1:13" x14ac:dyDescent="0.25">
      <c r="A28" s="102"/>
      <c r="B28" s="88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59"/>
    </row>
    <row r="29" spans="1:13" x14ac:dyDescent="0.25">
      <c r="A29" s="102" t="s">
        <v>89</v>
      </c>
      <c r="B29" s="89">
        <f>'Operating Stmt.'!B42</f>
        <v>0</v>
      </c>
      <c r="C29" s="89">
        <f>'Operating Stmt.'!C42</f>
        <v>0</v>
      </c>
      <c r="D29" s="89">
        <f>'Operating Stmt.'!D42</f>
        <v>0</v>
      </c>
      <c r="E29" s="89">
        <f>'Operating Stmt.'!E42</f>
        <v>0</v>
      </c>
      <c r="F29" s="89">
        <f>'Operating Stmt.'!F42</f>
        <v>0</v>
      </c>
      <c r="G29" s="89">
        <f>'Operating Stmt.'!G42</f>
        <v>0</v>
      </c>
      <c r="H29" s="89">
        <f>'Operating Stmt.'!H42</f>
        <v>0</v>
      </c>
      <c r="I29" s="89">
        <f>'Operating Stmt.'!I42</f>
        <v>0</v>
      </c>
      <c r="J29" s="89">
        <f>'Operating Stmt.'!J42</f>
        <v>0</v>
      </c>
      <c r="K29" s="89">
        <f>'Operating Stmt.'!K42</f>
        <v>0</v>
      </c>
      <c r="L29" s="89">
        <f>'Operating Stmt.'!L42</f>
        <v>0</v>
      </c>
      <c r="M29" s="90">
        <f>'Operating Stmt.'!M42</f>
        <v>0</v>
      </c>
    </row>
    <row r="30" spans="1:13" x14ac:dyDescent="0.25">
      <c r="A30" s="102"/>
      <c r="B30" s="88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59"/>
    </row>
    <row r="31" spans="1:13" x14ac:dyDescent="0.25">
      <c r="A31" s="102" t="s">
        <v>88</v>
      </c>
      <c r="B31" s="89">
        <f>'Operating Stmt.'!B50</f>
        <v>0</v>
      </c>
      <c r="C31" s="89">
        <f>'Operating Stmt.'!C50</f>
        <v>0</v>
      </c>
      <c r="D31" s="89">
        <f>'Operating Stmt.'!D50</f>
        <v>0</v>
      </c>
      <c r="E31" s="89">
        <f>'Operating Stmt.'!E50</f>
        <v>0</v>
      </c>
      <c r="F31" s="89">
        <f>'Operating Stmt.'!F50</f>
        <v>0</v>
      </c>
      <c r="G31" s="89">
        <f>'Operating Stmt.'!G50</f>
        <v>0</v>
      </c>
      <c r="H31" s="89">
        <f>'Operating Stmt.'!H50</f>
        <v>0</v>
      </c>
      <c r="I31" s="89">
        <f>'Operating Stmt.'!I50</f>
        <v>0</v>
      </c>
      <c r="J31" s="89">
        <f>'Operating Stmt.'!J50</f>
        <v>0</v>
      </c>
      <c r="K31" s="89">
        <f>'Operating Stmt.'!K50</f>
        <v>0</v>
      </c>
      <c r="L31" s="89">
        <f>'Operating Stmt.'!L50</f>
        <v>0</v>
      </c>
      <c r="M31" s="90">
        <f>'Operating Stmt.'!M50</f>
        <v>0</v>
      </c>
    </row>
    <row r="32" spans="1:13" x14ac:dyDescent="0.25">
      <c r="A32" s="102"/>
      <c r="B32" s="88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59"/>
    </row>
    <row r="33" spans="1:13" x14ac:dyDescent="0.25">
      <c r="A33" s="102" t="s">
        <v>87</v>
      </c>
      <c r="B33" s="89">
        <f t="shared" ref="B33:M33" si="3">SUM(ROUND(B34+B35,2))</f>
        <v>0</v>
      </c>
      <c r="C33" s="12">
        <f t="shared" si="3"/>
        <v>0</v>
      </c>
      <c r="D33" s="12">
        <f t="shared" si="3"/>
        <v>0</v>
      </c>
      <c r="E33" s="12">
        <f t="shared" si="3"/>
        <v>0</v>
      </c>
      <c r="F33" s="12">
        <f t="shared" si="3"/>
        <v>0</v>
      </c>
      <c r="G33" s="12">
        <f t="shared" si="3"/>
        <v>0</v>
      </c>
      <c r="H33" s="12">
        <f t="shared" si="3"/>
        <v>0</v>
      </c>
      <c r="I33" s="12">
        <f t="shared" si="3"/>
        <v>0</v>
      </c>
      <c r="J33" s="12">
        <f t="shared" si="3"/>
        <v>0</v>
      </c>
      <c r="K33" s="12">
        <f t="shared" si="3"/>
        <v>0</v>
      </c>
      <c r="L33" s="12">
        <f t="shared" si="3"/>
        <v>0</v>
      </c>
      <c r="M33" s="13">
        <f t="shared" si="3"/>
        <v>0</v>
      </c>
    </row>
    <row r="34" spans="1:13" x14ac:dyDescent="0.25">
      <c r="A34" s="102" t="s">
        <v>86</v>
      </c>
      <c r="B34" s="16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1"/>
    </row>
    <row r="35" spans="1:13" x14ac:dyDescent="0.25">
      <c r="A35" s="102" t="s">
        <v>166</v>
      </c>
      <c r="B35" s="16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1"/>
    </row>
    <row r="36" spans="1:13" x14ac:dyDescent="0.25">
      <c r="A36" s="102"/>
      <c r="B36" s="88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59"/>
    </row>
    <row r="37" spans="1:13" ht="30" x14ac:dyDescent="0.25">
      <c r="A37" s="103" t="s">
        <v>133</v>
      </c>
      <c r="B37" s="16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1"/>
    </row>
    <row r="38" spans="1:13" x14ac:dyDescent="0.25">
      <c r="A38" s="102" t="s">
        <v>51</v>
      </c>
      <c r="B38" s="88"/>
      <c r="C38" s="88"/>
      <c r="D38" s="88"/>
      <c r="E38" s="88"/>
      <c r="F38" s="15"/>
      <c r="G38" s="15"/>
      <c r="H38" s="15"/>
      <c r="I38" s="15"/>
      <c r="J38" s="15"/>
      <c r="K38" s="15"/>
      <c r="L38" s="15"/>
      <c r="M38" s="59"/>
    </row>
    <row r="39" spans="1:13" ht="26.25" customHeight="1" x14ac:dyDescent="0.25">
      <c r="A39" s="102" t="s">
        <v>134</v>
      </c>
      <c r="B39" s="16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1"/>
    </row>
    <row r="40" spans="1:13" x14ac:dyDescent="0.25">
      <c r="A40" s="102"/>
      <c r="B40" s="88"/>
      <c r="C40" s="88"/>
      <c r="D40" s="88"/>
      <c r="E40" s="88"/>
      <c r="F40" s="15"/>
      <c r="G40" s="15"/>
      <c r="H40" s="15"/>
      <c r="I40" s="15"/>
      <c r="J40" s="15"/>
      <c r="K40" s="15"/>
      <c r="L40" s="15"/>
      <c r="M40" s="59"/>
    </row>
    <row r="41" spans="1:13" ht="30" x14ac:dyDescent="0.25">
      <c r="A41" s="103" t="s">
        <v>135</v>
      </c>
      <c r="B41" s="16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1"/>
    </row>
    <row r="42" spans="1:13" x14ac:dyDescent="0.25">
      <c r="A42" s="104"/>
      <c r="B42" s="88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59"/>
    </row>
    <row r="43" spans="1:13" x14ac:dyDescent="0.25">
      <c r="A43" s="102" t="s">
        <v>136</v>
      </c>
      <c r="B43" s="89">
        <f t="shared" ref="B43:M43" si="4">SUM(ROUND(B9+B11+B16+B18+B20+B22+B37+B39+B41,2))</f>
        <v>0</v>
      </c>
      <c r="C43" s="12">
        <f t="shared" si="4"/>
        <v>0</v>
      </c>
      <c r="D43" s="12">
        <f t="shared" si="4"/>
        <v>0</v>
      </c>
      <c r="E43" s="12">
        <f t="shared" si="4"/>
        <v>0</v>
      </c>
      <c r="F43" s="12">
        <f t="shared" si="4"/>
        <v>0</v>
      </c>
      <c r="G43" s="12">
        <f t="shared" si="4"/>
        <v>0</v>
      </c>
      <c r="H43" s="12">
        <f t="shared" si="4"/>
        <v>0</v>
      </c>
      <c r="I43" s="12">
        <f t="shared" si="4"/>
        <v>0</v>
      </c>
      <c r="J43" s="12">
        <f t="shared" si="4"/>
        <v>0</v>
      </c>
      <c r="K43" s="12">
        <f t="shared" si="4"/>
        <v>0</v>
      </c>
      <c r="L43" s="12">
        <f t="shared" si="4"/>
        <v>0</v>
      </c>
      <c r="M43" s="13">
        <f t="shared" si="4"/>
        <v>0</v>
      </c>
    </row>
    <row r="44" spans="1:13" x14ac:dyDescent="0.25">
      <c r="A44" s="103"/>
      <c r="B44" s="88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59"/>
    </row>
    <row r="45" spans="1:13" ht="30" x14ac:dyDescent="0.25">
      <c r="A45" s="103" t="s">
        <v>137</v>
      </c>
      <c r="B45" s="88">
        <f>SUM(ROUND(B46+B47+B48+B49+B50,2))</f>
        <v>0</v>
      </c>
      <c r="C45" s="88">
        <f t="shared" ref="C45:M45" si="5">SUM(ROUND(C46+C47+C48+C49+C50,2))</f>
        <v>0</v>
      </c>
      <c r="D45" s="88">
        <f t="shared" si="5"/>
        <v>0</v>
      </c>
      <c r="E45" s="88">
        <f t="shared" si="5"/>
        <v>0</v>
      </c>
      <c r="F45" s="88">
        <f t="shared" si="5"/>
        <v>0</v>
      </c>
      <c r="G45" s="88">
        <f t="shared" si="5"/>
        <v>0</v>
      </c>
      <c r="H45" s="88">
        <f t="shared" si="5"/>
        <v>0</v>
      </c>
      <c r="I45" s="88">
        <f t="shared" si="5"/>
        <v>0</v>
      </c>
      <c r="J45" s="88">
        <f t="shared" si="5"/>
        <v>0</v>
      </c>
      <c r="K45" s="88">
        <f t="shared" si="5"/>
        <v>0</v>
      </c>
      <c r="L45" s="88">
        <f t="shared" si="5"/>
        <v>0</v>
      </c>
      <c r="M45" s="88">
        <f t="shared" si="5"/>
        <v>0</v>
      </c>
    </row>
    <row r="46" spans="1:13" x14ac:dyDescent="0.25">
      <c r="A46" s="105" t="s">
        <v>144</v>
      </c>
      <c r="B46" s="16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1"/>
    </row>
    <row r="47" spans="1:13" x14ac:dyDescent="0.25">
      <c r="A47" s="105" t="s">
        <v>145</v>
      </c>
      <c r="B47" s="16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1"/>
    </row>
    <row r="48" spans="1:13" x14ac:dyDescent="0.25">
      <c r="A48" s="109"/>
      <c r="B48" s="16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1"/>
    </row>
    <row r="49" spans="1:13" x14ac:dyDescent="0.25">
      <c r="A49" s="109"/>
      <c r="B49" s="16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1"/>
    </row>
    <row r="50" spans="1:13" x14ac:dyDescent="0.25">
      <c r="A50" s="109"/>
      <c r="B50" s="16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1"/>
    </row>
    <row r="51" spans="1:13" x14ac:dyDescent="0.25">
      <c r="A51" s="102" t="s">
        <v>85</v>
      </c>
      <c r="B51" s="88"/>
      <c r="C51" s="88"/>
      <c r="D51" s="88"/>
      <c r="E51" s="88"/>
      <c r="F51" s="15"/>
      <c r="G51" s="15"/>
      <c r="H51" s="15"/>
      <c r="I51" s="15"/>
      <c r="J51" s="15"/>
      <c r="K51" s="15"/>
      <c r="L51" s="15"/>
      <c r="M51" s="59"/>
    </row>
    <row r="52" spans="1:13" x14ac:dyDescent="0.25">
      <c r="A52" s="102" t="s">
        <v>138</v>
      </c>
      <c r="B52" s="16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1"/>
    </row>
    <row r="53" spans="1:13" x14ac:dyDescent="0.25">
      <c r="A53" s="102"/>
      <c r="B53" s="88"/>
      <c r="C53" s="88"/>
      <c r="D53" s="88"/>
      <c r="E53" s="88"/>
      <c r="F53" s="15"/>
      <c r="G53" s="15"/>
      <c r="H53" s="15"/>
      <c r="I53" s="15"/>
      <c r="J53" s="15"/>
      <c r="K53" s="15"/>
      <c r="L53" s="15"/>
      <c r="M53" s="59"/>
    </row>
    <row r="54" spans="1:13" x14ac:dyDescent="0.25">
      <c r="A54" s="102" t="s">
        <v>139</v>
      </c>
      <c r="B54" s="16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1"/>
    </row>
    <row r="55" spans="1:13" x14ac:dyDescent="0.25">
      <c r="A55" s="102"/>
      <c r="B55" s="88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59"/>
    </row>
    <row r="56" spans="1:13" x14ac:dyDescent="0.25">
      <c r="A56" s="102" t="s">
        <v>140</v>
      </c>
      <c r="B56" s="89">
        <f>SUM(ROUND(B45-B52-B54,2))</f>
        <v>0</v>
      </c>
      <c r="C56" s="89">
        <f t="shared" ref="C56:M56" si="6">SUM(ROUND(C45-C52-C54,2))</f>
        <v>0</v>
      </c>
      <c r="D56" s="89">
        <f t="shared" si="6"/>
        <v>0</v>
      </c>
      <c r="E56" s="89">
        <f t="shared" si="6"/>
        <v>0</v>
      </c>
      <c r="F56" s="89">
        <f t="shared" si="6"/>
        <v>0</v>
      </c>
      <c r="G56" s="89">
        <f t="shared" si="6"/>
        <v>0</v>
      </c>
      <c r="H56" s="89">
        <f t="shared" si="6"/>
        <v>0</v>
      </c>
      <c r="I56" s="89">
        <f t="shared" si="6"/>
        <v>0</v>
      </c>
      <c r="J56" s="89">
        <f t="shared" si="6"/>
        <v>0</v>
      </c>
      <c r="K56" s="89">
        <f t="shared" si="6"/>
        <v>0</v>
      </c>
      <c r="L56" s="89">
        <f t="shared" si="6"/>
        <v>0</v>
      </c>
      <c r="M56" s="89">
        <f t="shared" si="6"/>
        <v>0</v>
      </c>
    </row>
    <row r="57" spans="1:13" x14ac:dyDescent="0.25">
      <c r="A57" s="102"/>
      <c r="B57" s="88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59"/>
    </row>
    <row r="58" spans="1:13" x14ac:dyDescent="0.25">
      <c r="A58" s="98" t="s">
        <v>84</v>
      </c>
      <c r="B58" s="88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59"/>
    </row>
    <row r="59" spans="1:13" x14ac:dyDescent="0.25">
      <c r="A59" s="102"/>
      <c r="B59" s="88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59"/>
    </row>
    <row r="60" spans="1:13" x14ac:dyDescent="0.25">
      <c r="A60" s="102" t="s">
        <v>146</v>
      </c>
      <c r="B60" s="16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1"/>
    </row>
    <row r="61" spans="1:13" x14ac:dyDescent="0.25">
      <c r="A61" s="102"/>
      <c r="B61" s="88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59"/>
    </row>
    <row r="62" spans="1:13" ht="30" x14ac:dyDescent="0.25">
      <c r="A62" s="103" t="s">
        <v>147</v>
      </c>
      <c r="B62" s="89">
        <f>B64+B65+B67+B69+B71</f>
        <v>0</v>
      </c>
      <c r="C62" s="12">
        <f t="shared" ref="C62:M62" si="7">SUM(ROUND(C64+C65+C67+C69+C71,2))</f>
        <v>0</v>
      </c>
      <c r="D62" s="12">
        <f t="shared" si="7"/>
        <v>0</v>
      </c>
      <c r="E62" s="12">
        <f t="shared" si="7"/>
        <v>0</v>
      </c>
      <c r="F62" s="12">
        <f t="shared" si="7"/>
        <v>0</v>
      </c>
      <c r="G62" s="12">
        <f t="shared" si="7"/>
        <v>0</v>
      </c>
      <c r="H62" s="12">
        <f t="shared" si="7"/>
        <v>0</v>
      </c>
      <c r="I62" s="12">
        <f t="shared" si="7"/>
        <v>0</v>
      </c>
      <c r="J62" s="12">
        <f t="shared" si="7"/>
        <v>0</v>
      </c>
      <c r="K62" s="12">
        <f t="shared" si="7"/>
        <v>0</v>
      </c>
      <c r="L62" s="12">
        <f t="shared" si="7"/>
        <v>0</v>
      </c>
      <c r="M62" s="13">
        <f t="shared" si="7"/>
        <v>0</v>
      </c>
    </row>
    <row r="63" spans="1:13" x14ac:dyDescent="0.25">
      <c r="A63" s="102" t="s">
        <v>83</v>
      </c>
      <c r="B63" s="88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59"/>
    </row>
    <row r="64" spans="1:13" ht="22.5" customHeight="1" x14ac:dyDescent="0.25">
      <c r="A64" s="103" t="s">
        <v>82</v>
      </c>
      <c r="B64" s="16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1"/>
    </row>
    <row r="65" spans="1:13" x14ac:dyDescent="0.25">
      <c r="A65" s="102" t="s">
        <v>81</v>
      </c>
      <c r="B65" s="16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1"/>
    </row>
    <row r="66" spans="1:13" x14ac:dyDescent="0.25">
      <c r="A66" s="102"/>
      <c r="B66" s="88"/>
      <c r="C66" s="88"/>
      <c r="D66" s="88"/>
      <c r="E66" s="88"/>
      <c r="F66" s="15"/>
      <c r="G66" s="15"/>
      <c r="H66" s="15"/>
      <c r="I66" s="15"/>
      <c r="J66" s="15"/>
      <c r="K66" s="15"/>
      <c r="L66" s="15"/>
      <c r="M66" s="59"/>
    </row>
    <row r="67" spans="1:13" ht="30" x14ac:dyDescent="0.25">
      <c r="A67" s="103" t="s">
        <v>80</v>
      </c>
      <c r="B67" s="16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1"/>
    </row>
    <row r="68" spans="1:13" x14ac:dyDescent="0.25">
      <c r="A68" s="102" t="s">
        <v>79</v>
      </c>
      <c r="B68" s="88"/>
      <c r="C68" s="88"/>
      <c r="D68" s="88"/>
      <c r="E68" s="88"/>
      <c r="F68" s="15"/>
      <c r="G68" s="15"/>
      <c r="H68" s="15"/>
      <c r="I68" s="15"/>
      <c r="J68" s="15"/>
      <c r="K68" s="15"/>
      <c r="L68" s="15"/>
      <c r="M68" s="59"/>
    </row>
    <row r="69" spans="1:13" ht="30" x14ac:dyDescent="0.25">
      <c r="A69" s="103" t="s">
        <v>78</v>
      </c>
      <c r="B69" s="16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1"/>
    </row>
    <row r="70" spans="1:13" x14ac:dyDescent="0.25">
      <c r="A70" s="102" t="s">
        <v>77</v>
      </c>
      <c r="B70" s="88"/>
      <c r="C70" s="88"/>
      <c r="D70" s="88"/>
      <c r="E70" s="88"/>
      <c r="F70" s="15"/>
      <c r="G70" s="15"/>
      <c r="H70" s="15"/>
      <c r="I70" s="15"/>
      <c r="J70" s="15"/>
      <c r="K70" s="15"/>
      <c r="L70" s="15"/>
      <c r="M70" s="59"/>
    </row>
    <row r="71" spans="1:13" x14ac:dyDescent="0.25">
      <c r="A71" s="102" t="s">
        <v>76</v>
      </c>
      <c r="B71" s="94">
        <f>SUM(ROUND(B72+B73+B74,2))</f>
        <v>0</v>
      </c>
      <c r="C71" s="94">
        <f t="shared" ref="C71:M71" si="8">SUM(ROUND(C72+C73+C74,2))</f>
        <v>0</v>
      </c>
      <c r="D71" s="94">
        <f t="shared" si="8"/>
        <v>0</v>
      </c>
      <c r="E71" s="94">
        <f t="shared" si="8"/>
        <v>0</v>
      </c>
      <c r="F71" s="94">
        <f t="shared" si="8"/>
        <v>0</v>
      </c>
      <c r="G71" s="94">
        <f t="shared" si="8"/>
        <v>0</v>
      </c>
      <c r="H71" s="94">
        <f t="shared" si="8"/>
        <v>0</v>
      </c>
      <c r="I71" s="94">
        <f t="shared" si="8"/>
        <v>0</v>
      </c>
      <c r="J71" s="94">
        <f t="shared" si="8"/>
        <v>0</v>
      </c>
      <c r="K71" s="94">
        <f t="shared" si="8"/>
        <v>0</v>
      </c>
      <c r="L71" s="94">
        <f t="shared" si="8"/>
        <v>0</v>
      </c>
      <c r="M71" s="95">
        <f t="shared" si="8"/>
        <v>0</v>
      </c>
    </row>
    <row r="72" spans="1:13" x14ac:dyDescent="0.25">
      <c r="A72" s="106" t="s">
        <v>126</v>
      </c>
      <c r="B72" s="16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1"/>
    </row>
    <row r="73" spans="1:13" x14ac:dyDescent="0.25">
      <c r="A73" s="106" t="s">
        <v>127</v>
      </c>
      <c r="B73" s="16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1"/>
    </row>
    <row r="74" spans="1:13" x14ac:dyDescent="0.25">
      <c r="A74" s="106" t="s">
        <v>128</v>
      </c>
      <c r="B74" s="16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1"/>
    </row>
    <row r="75" spans="1:13" x14ac:dyDescent="0.25">
      <c r="A75" s="102"/>
      <c r="B75" s="88"/>
      <c r="C75" s="88"/>
      <c r="D75" s="88"/>
      <c r="E75" s="88"/>
      <c r="F75" s="15"/>
      <c r="G75" s="15"/>
      <c r="H75" s="15"/>
      <c r="I75" s="15"/>
      <c r="J75" s="15"/>
      <c r="K75" s="15"/>
      <c r="L75" s="15"/>
      <c r="M75" s="59"/>
    </row>
    <row r="76" spans="1:13" x14ac:dyDescent="0.25">
      <c r="A76" s="102" t="s">
        <v>148</v>
      </c>
      <c r="B76" s="16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1"/>
    </row>
    <row r="77" spans="1:13" x14ac:dyDescent="0.25">
      <c r="A77" s="102" t="s">
        <v>2</v>
      </c>
      <c r="B77" s="88"/>
      <c r="C77" s="88"/>
      <c r="D77" s="88"/>
      <c r="E77" s="88"/>
      <c r="F77" s="15"/>
      <c r="G77" s="15"/>
      <c r="H77" s="15"/>
      <c r="I77" s="15"/>
      <c r="J77" s="15"/>
      <c r="K77" s="15"/>
      <c r="L77" s="15"/>
      <c r="M77" s="59"/>
    </row>
    <row r="78" spans="1:13" ht="30" x14ac:dyDescent="0.25">
      <c r="A78" s="103" t="s">
        <v>149</v>
      </c>
      <c r="B78" s="16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1"/>
    </row>
    <row r="79" spans="1:13" x14ac:dyDescent="0.25">
      <c r="A79" s="102"/>
      <c r="B79" s="88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59"/>
    </row>
    <row r="80" spans="1:13" x14ac:dyDescent="0.25">
      <c r="A80" s="107" t="s">
        <v>150</v>
      </c>
      <c r="B80" s="89">
        <f>SUM(ROUND(B60+B62+B76+B78,2))</f>
        <v>0</v>
      </c>
      <c r="C80" s="89">
        <f t="shared" ref="C80:M80" si="9">SUM(ROUND(C60+C62+C76+C78,2))</f>
        <v>0</v>
      </c>
      <c r="D80" s="89">
        <f t="shared" si="9"/>
        <v>0</v>
      </c>
      <c r="E80" s="89">
        <f t="shared" si="9"/>
        <v>0</v>
      </c>
      <c r="F80" s="89">
        <f t="shared" si="9"/>
        <v>0</v>
      </c>
      <c r="G80" s="89">
        <f t="shared" si="9"/>
        <v>0</v>
      </c>
      <c r="H80" s="89">
        <f t="shared" si="9"/>
        <v>0</v>
      </c>
      <c r="I80" s="89">
        <f t="shared" si="9"/>
        <v>0</v>
      </c>
      <c r="J80" s="89">
        <f t="shared" si="9"/>
        <v>0</v>
      </c>
      <c r="K80" s="89">
        <f t="shared" si="9"/>
        <v>0</v>
      </c>
      <c r="L80" s="89">
        <f t="shared" si="9"/>
        <v>0</v>
      </c>
      <c r="M80" s="89">
        <f t="shared" si="9"/>
        <v>0</v>
      </c>
    </row>
    <row r="81" spans="1:13" x14ac:dyDescent="0.25">
      <c r="A81" s="102"/>
      <c r="B81" s="88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59"/>
    </row>
    <row r="82" spans="1:13" ht="45" x14ac:dyDescent="0.25">
      <c r="A82" s="103" t="s">
        <v>151</v>
      </c>
      <c r="B82" s="89">
        <f t="shared" ref="B82:M82" si="10">ROUND(B83+B84+B85+B86+B87,2)</f>
        <v>0</v>
      </c>
      <c r="C82" s="89">
        <f t="shared" si="10"/>
        <v>0</v>
      </c>
      <c r="D82" s="89">
        <f t="shared" si="10"/>
        <v>0</v>
      </c>
      <c r="E82" s="89">
        <f t="shared" si="10"/>
        <v>0</v>
      </c>
      <c r="F82" s="89">
        <f t="shared" si="10"/>
        <v>0</v>
      </c>
      <c r="G82" s="89">
        <f t="shared" si="10"/>
        <v>0</v>
      </c>
      <c r="H82" s="89">
        <f t="shared" si="10"/>
        <v>0</v>
      </c>
      <c r="I82" s="89">
        <f t="shared" si="10"/>
        <v>0</v>
      </c>
      <c r="J82" s="89">
        <f t="shared" si="10"/>
        <v>0</v>
      </c>
      <c r="K82" s="89">
        <f t="shared" si="10"/>
        <v>0</v>
      </c>
      <c r="L82" s="89">
        <f t="shared" si="10"/>
        <v>0</v>
      </c>
      <c r="M82" s="90">
        <f t="shared" si="10"/>
        <v>0</v>
      </c>
    </row>
    <row r="83" spans="1:13" x14ac:dyDescent="0.25">
      <c r="A83" s="91" t="s">
        <v>141</v>
      </c>
      <c r="B83" s="16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1"/>
    </row>
    <row r="84" spans="1:13" x14ac:dyDescent="0.25">
      <c r="A84" s="91" t="s">
        <v>142</v>
      </c>
      <c r="B84" s="16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1"/>
    </row>
    <row r="85" spans="1:13" x14ac:dyDescent="0.25">
      <c r="A85" s="91" t="s">
        <v>167</v>
      </c>
      <c r="B85" s="16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1"/>
    </row>
    <row r="86" spans="1:13" x14ac:dyDescent="0.25">
      <c r="A86" s="91" t="s">
        <v>143</v>
      </c>
      <c r="B86" s="16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1"/>
    </row>
    <row r="87" spans="1:13" x14ac:dyDescent="0.25">
      <c r="A87" s="91" t="s">
        <v>113</v>
      </c>
      <c r="B87" s="16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1"/>
    </row>
    <row r="88" spans="1:13" x14ac:dyDescent="0.25">
      <c r="A88" s="87"/>
      <c r="B88" s="88"/>
      <c r="C88" s="88"/>
      <c r="D88" s="88"/>
      <c r="E88" s="88"/>
      <c r="F88" s="15"/>
      <c r="G88" s="15"/>
      <c r="H88" s="15"/>
      <c r="I88" s="15"/>
      <c r="J88" s="15"/>
      <c r="K88" s="15"/>
      <c r="L88" s="15"/>
      <c r="M88" s="59"/>
    </row>
    <row r="89" spans="1:13" x14ac:dyDescent="0.25">
      <c r="A89" s="102" t="s">
        <v>155</v>
      </c>
      <c r="B89" s="89">
        <f>SUM(ROUND(B43+B56+B80+B82,2))</f>
        <v>0</v>
      </c>
      <c r="C89" s="89">
        <f t="shared" ref="C89:M89" si="11">SUM(ROUND(C43+C56+C80+C82,2))</f>
        <v>0</v>
      </c>
      <c r="D89" s="89">
        <f t="shared" si="11"/>
        <v>0</v>
      </c>
      <c r="E89" s="89">
        <f t="shared" si="11"/>
        <v>0</v>
      </c>
      <c r="F89" s="89">
        <f t="shared" si="11"/>
        <v>0</v>
      </c>
      <c r="G89" s="89">
        <f t="shared" si="11"/>
        <v>0</v>
      </c>
      <c r="H89" s="89">
        <f t="shared" si="11"/>
        <v>0</v>
      </c>
      <c r="I89" s="89">
        <f t="shared" si="11"/>
        <v>0</v>
      </c>
      <c r="J89" s="89">
        <f t="shared" si="11"/>
        <v>0</v>
      </c>
      <c r="K89" s="89">
        <f t="shared" si="11"/>
        <v>0</v>
      </c>
      <c r="L89" s="89">
        <f t="shared" si="11"/>
        <v>0</v>
      </c>
      <c r="M89" s="89">
        <f t="shared" si="11"/>
        <v>0</v>
      </c>
    </row>
    <row r="90" spans="1:13" x14ac:dyDescent="0.25">
      <c r="A90" s="102"/>
      <c r="B90" s="88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59"/>
    </row>
    <row r="91" spans="1:13" x14ac:dyDescent="0.25">
      <c r="A91" s="107" t="s">
        <v>156</v>
      </c>
      <c r="B91" s="89">
        <f>ROUND(Liabilities!B85-Liabilities!B75-Asset!B82,2)</f>
        <v>0</v>
      </c>
      <c r="C91" s="89">
        <f>ROUND(Liabilities!C85-Liabilities!C75-Asset!C82,2)</f>
        <v>0</v>
      </c>
      <c r="D91" s="89">
        <f>ROUND(Liabilities!D85-Liabilities!D75-Asset!D82,2)</f>
        <v>0</v>
      </c>
      <c r="E91" s="89">
        <f>ROUND(Liabilities!E85-Liabilities!E75-Asset!E82,2)</f>
        <v>0</v>
      </c>
      <c r="F91" s="89">
        <f>ROUND(Liabilities!F85-Liabilities!F75-Asset!F82,2)</f>
        <v>0</v>
      </c>
      <c r="G91" s="89">
        <f>ROUND(Liabilities!G85-Liabilities!G75-Asset!G82,2)</f>
        <v>0</v>
      </c>
      <c r="H91" s="89">
        <f>ROUND(Liabilities!H85-Liabilities!H75-Asset!H82,2)</f>
        <v>0</v>
      </c>
      <c r="I91" s="89">
        <f>ROUND(Liabilities!I85-Liabilities!I75-Asset!I82,2)</f>
        <v>0</v>
      </c>
      <c r="J91" s="89">
        <f>ROUND(Liabilities!J85-Liabilities!J75-Asset!J82,2)</f>
        <v>0</v>
      </c>
      <c r="K91" s="89">
        <f>ROUND(Liabilities!K85-Liabilities!K75-Asset!K82,2)</f>
        <v>0</v>
      </c>
      <c r="L91" s="89">
        <f>ROUND(Liabilities!L85-Liabilities!L75-Asset!L82,2)</f>
        <v>0</v>
      </c>
      <c r="M91" s="90">
        <f>ROUND(Liabilities!M85-Liabilities!M75-Asset!M82,2)</f>
        <v>0</v>
      </c>
    </row>
    <row r="92" spans="1:13" x14ac:dyDescent="0.25">
      <c r="A92" s="102"/>
      <c r="B92" s="88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59"/>
    </row>
    <row r="93" spans="1:13" x14ac:dyDescent="0.25">
      <c r="A93" s="102" t="s">
        <v>157</v>
      </c>
      <c r="B93" s="89">
        <f>SUM(ROUND(Liabilities!B55+Liabilities!B85,2))-(ROUND(B56+B80+B82,2))</f>
        <v>0</v>
      </c>
      <c r="C93" s="89">
        <f>SUM(ROUND(Liabilities!C55+Liabilities!C85,2))-(ROUND(C56+C80+C82,2))</f>
        <v>0</v>
      </c>
      <c r="D93" s="89">
        <f>SUM(ROUND(Liabilities!D55+Liabilities!D85,2))-(ROUND(D56+D80+D82,2))</f>
        <v>0</v>
      </c>
      <c r="E93" s="89">
        <f>SUM(ROUND(Liabilities!E55+Liabilities!E85,2))-(ROUND(E56+E80+E82,2))</f>
        <v>0</v>
      </c>
      <c r="F93" s="89">
        <f>SUM(ROUND(Liabilities!F55+Liabilities!F85,2))-(ROUND(F56+F80+F82,2))</f>
        <v>0</v>
      </c>
      <c r="G93" s="89">
        <f>SUM(ROUND(Liabilities!G55+Liabilities!G85,2))-(ROUND(G56+G80+G82,2))</f>
        <v>0</v>
      </c>
      <c r="H93" s="89">
        <f>SUM(ROUND(Liabilities!H55+Liabilities!H85,2))-(ROUND(H56+H80+H82,2))</f>
        <v>0</v>
      </c>
      <c r="I93" s="89">
        <f>SUM(ROUND(Liabilities!I55+Liabilities!I85,2))-(ROUND(I56+I80+I82,2))</f>
        <v>0</v>
      </c>
      <c r="J93" s="89">
        <f>SUM(ROUND(Liabilities!J55+Liabilities!J85,2))-(ROUND(J56+J80+J82,2))</f>
        <v>0</v>
      </c>
      <c r="K93" s="89">
        <f>SUM(ROUND(Liabilities!K55+Liabilities!K85,2))-(ROUND(K56+K80+K82,2))</f>
        <v>0</v>
      </c>
      <c r="L93" s="89">
        <f>SUM(ROUND(Liabilities!L55+Liabilities!L85,2))-(ROUND(L56+L80+L82,2))</f>
        <v>0</v>
      </c>
      <c r="M93" s="90">
        <f>SUM(ROUND(Liabilities!M55+Liabilities!M85,2))-(ROUND(M56+M80+M82,2))</f>
        <v>0</v>
      </c>
    </row>
    <row r="94" spans="1:13" x14ac:dyDescent="0.25">
      <c r="A94" s="102"/>
      <c r="B94" s="88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59"/>
    </row>
    <row r="95" spans="1:13" x14ac:dyDescent="0.25">
      <c r="A95" s="102" t="s">
        <v>152</v>
      </c>
      <c r="B95" s="89">
        <f>IF(Liabilities!B37=0,0,(ROUND(B43/Liabilities!B37,2)))</f>
        <v>0</v>
      </c>
      <c r="C95" s="89">
        <f>IF(Liabilities!C37=0,0,(ROUND(C43/Liabilities!C37,2)))</f>
        <v>0</v>
      </c>
      <c r="D95" s="89">
        <f>IF(Liabilities!D37=0,0,(ROUND(D43/Liabilities!D37,2)))</f>
        <v>0</v>
      </c>
      <c r="E95" s="89">
        <f>IF(Liabilities!E37=0,0,(ROUND(E43/Liabilities!E37,2)))</f>
        <v>0</v>
      </c>
      <c r="F95" s="89">
        <f>IF(Liabilities!F37=0,0,(ROUND(F43/Liabilities!F37,2)))</f>
        <v>0</v>
      </c>
      <c r="G95" s="89">
        <f>IF(Liabilities!G37=0,0,(ROUND(G43/Liabilities!G37,2)))</f>
        <v>0</v>
      </c>
      <c r="H95" s="89">
        <f>IF(Liabilities!H37=0,0,(ROUND(H43/Liabilities!H37,2)))</f>
        <v>0</v>
      </c>
      <c r="I95" s="89">
        <f>IF(Liabilities!I37=0,0,(ROUND(I43/Liabilities!I37,2)))</f>
        <v>0</v>
      </c>
      <c r="J95" s="89">
        <f>IF(Liabilities!J37=0,0,(ROUND(J43/Liabilities!J37,2)))</f>
        <v>0</v>
      </c>
      <c r="K95" s="89">
        <f>IF(Liabilities!K37=0,0,(ROUND(K43/Liabilities!K37,2)))</f>
        <v>0</v>
      </c>
      <c r="L95" s="89">
        <f>IF(Liabilities!L37=0,0,(ROUND(L43/Liabilities!L37,2)))</f>
        <v>0</v>
      </c>
      <c r="M95" s="90">
        <f>IF(Liabilities!M37=0,0,(ROUND(M43/Liabilities!M37,2)))</f>
        <v>0</v>
      </c>
    </row>
    <row r="96" spans="1:13" x14ac:dyDescent="0.25">
      <c r="A96" s="102"/>
      <c r="B96" s="88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59"/>
    </row>
    <row r="97" spans="1:13" x14ac:dyDescent="0.25">
      <c r="A97" s="102" t="s">
        <v>153</v>
      </c>
      <c r="B97" s="89">
        <f>IF(B91=0,0,SUM(Liabilities!B63/B91,2))</f>
        <v>0</v>
      </c>
      <c r="C97" s="89">
        <f>IF(C91=0,0,SUM(Liabilities!C63/C91,2))</f>
        <v>0</v>
      </c>
      <c r="D97" s="89">
        <f>IF(D91=0,0,SUM(Liabilities!D63/D91,2))</f>
        <v>0</v>
      </c>
      <c r="E97" s="89">
        <f>IF(E91=0,0,SUM(Liabilities!E63/E91,2))</f>
        <v>0</v>
      </c>
      <c r="F97" s="89">
        <f>IF(F91=0,0,SUM(Liabilities!F63/F91,2))</f>
        <v>0</v>
      </c>
      <c r="G97" s="89">
        <f>IF(G91=0,0,SUM(Liabilities!G63/G91,2))</f>
        <v>0</v>
      </c>
      <c r="H97" s="89">
        <f>IF(H91=0,0,SUM(Liabilities!H63/H91,2))</f>
        <v>0</v>
      </c>
      <c r="I97" s="89">
        <f>IF(I91=0,0,SUM(Liabilities!I63/I91,2))</f>
        <v>0</v>
      </c>
      <c r="J97" s="89">
        <f>IF(J91=0,0,SUM(Liabilities!J63/J91,2))</f>
        <v>0</v>
      </c>
      <c r="K97" s="89">
        <f>IF(K91=0,0,SUM(Liabilities!K63/K91,2))</f>
        <v>0</v>
      </c>
      <c r="L97" s="89">
        <f>IF(L91=0,0,SUM(Liabilities!L63/L91,2))</f>
        <v>0</v>
      </c>
      <c r="M97" s="90">
        <f>IF(M91=0,0,SUM(Liabilities!M63/M91,2))</f>
        <v>0</v>
      </c>
    </row>
    <row r="98" spans="1:13" x14ac:dyDescent="0.25">
      <c r="A98" s="102"/>
      <c r="B98" s="88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59"/>
    </row>
    <row r="99" spans="1:13" ht="15.75" thickBot="1" x14ac:dyDescent="0.3">
      <c r="A99" s="108" t="s">
        <v>154</v>
      </c>
      <c r="B99" s="92">
        <f>IF(B91=0,0,SUM(ROUND(Liabilities!B55/B91,2)))</f>
        <v>0</v>
      </c>
      <c r="C99" s="92">
        <f>IF(C91=0,0,SUM(ROUND(Liabilities!C55/C91,2)))</f>
        <v>0</v>
      </c>
      <c r="D99" s="92">
        <f>IF(D91=0,0,SUM(ROUND(Liabilities!D55/D91,2)))</f>
        <v>0</v>
      </c>
      <c r="E99" s="92">
        <f>IF(E91=0,0,SUM(ROUND(Liabilities!E55/E91,2)))</f>
        <v>0</v>
      </c>
      <c r="F99" s="92">
        <f>IF(F91=0,0,SUM(ROUND(Liabilities!F55/F91,2)))</f>
        <v>0</v>
      </c>
      <c r="G99" s="92">
        <f>IF(G91=0,0,SUM(ROUND(Liabilities!G55/G91,2)))</f>
        <v>0</v>
      </c>
      <c r="H99" s="92">
        <f>IF(H91=0,0,SUM(ROUND(Liabilities!H55/H91,2)))</f>
        <v>0</v>
      </c>
      <c r="I99" s="92">
        <f>IF(I91=0,0,SUM(ROUND(Liabilities!I55/I91,2)))</f>
        <v>0</v>
      </c>
      <c r="J99" s="92">
        <f>IF(J91=0,0,SUM(ROUND(Liabilities!J55/J91,2)))</f>
        <v>0</v>
      </c>
      <c r="K99" s="92">
        <f>IF(K91=0,0,SUM(ROUND(Liabilities!K55/K91,2)))</f>
        <v>0</v>
      </c>
      <c r="L99" s="92">
        <f>IF(L91=0,0,SUM(ROUND(Liabilities!L55/L91,2)))</f>
        <v>0</v>
      </c>
      <c r="M99" s="93">
        <f>IF(M91=0,0,SUM(ROUND(Liabilities!M55/M91,2)))</f>
        <v>0</v>
      </c>
    </row>
  </sheetData>
  <sheetProtection algorithmName="SHA-512" hashValue="6ozfzw+P2sC9dh9OL7fzWG4sYGlsPg9JNCqqLhQzJEXPZdv99WHj79mM8OYlxTQAo2Mk/nOpThiBTEGdJ0Scdw==" saltValue="uFLdcO0+tzxeQnqTAuAuWg==" spinCount="100000" sheet="1" objects="1" scenarios="1"/>
  <mergeCells count="17">
    <mergeCell ref="A1:E1"/>
    <mergeCell ref="A2:E2"/>
    <mergeCell ref="A3:E3"/>
    <mergeCell ref="A4:C4"/>
    <mergeCell ref="M6:M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</mergeCells>
  <dataValidations count="2">
    <dataValidation type="list" allowBlank="1" showInputMessage="1" showErrorMessage="1" sqref="E4">
      <formula1>$I$1:$M$1</formula1>
    </dataValidation>
    <dataValidation type="list" allowBlank="1" showInputMessage="1" showErrorMessage="1" sqref="D4">
      <formula1>$N$2</formula1>
    </dataValidation>
  </dataValidations>
  <pageMargins left="0.7" right="0.7" top="0.75" bottom="0.75" header="0.3" footer="0.3"/>
  <pageSetup paperSize="9" scale="50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Operating Stmt.</vt:lpstr>
      <vt:lpstr>Liabilities</vt:lpstr>
      <vt:lpstr>Asset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2018-04-25T10:04:13Z</dcterms:modified>
</cp:coreProperties>
</file>