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olbachiaEvolHist_2023\output\"/>
    </mc:Choice>
  </mc:AlternateContent>
  <xr:revisionPtr revIDLastSave="0" documentId="13_ncr:1_{7E396EB8-2C24-4BA8-A4E7-9BC5024437E7}" xr6:coauthVersionLast="36" xr6:coauthVersionMax="36" xr10:uidLastSave="{00000000-0000-0000-0000-000000000000}"/>
  <bookViews>
    <workbookView xWindow="0" yWindow="0" windowWidth="19008" windowHeight="9180" activeTab="1" xr2:uid="{D0DB968F-2B84-4F0B-A5F6-69E240F65827}"/>
  </bookViews>
  <sheets>
    <sheet name="Names" sheetId="1" r:id="rId1"/>
    <sheet name="Table1" sheetId="2" r:id="rId2"/>
    <sheet name="Tabelle1" sheetId="7" r:id="rId3"/>
    <sheet name="SRA" sheetId="3" r:id="rId4"/>
    <sheet name="RefSeq" sheetId="4" r:id="rId5"/>
    <sheet name="AssemblyStats" sheetId="5" r:id="rId6"/>
    <sheet name="Summary" sheetId="6" r:id="rId7"/>
  </sheets>
  <definedNames>
    <definedName name="_xlnm._FilterDatabase" localSheetId="5" hidden="1">AssemblyStats!$A$1:$I$1</definedName>
    <definedName name="_xlnm._FilterDatabase" localSheetId="6" hidden="1">Summary!$A$2:$L$2</definedName>
    <definedName name="_xlnm._FilterDatabase" localSheetId="1" hidden="1">Table1!$A$1:$H$49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2" l="1"/>
  <c r="B27" i="2"/>
  <c r="E6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49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8" i="2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" i="6"/>
  <c r="B3" i="2" l="1"/>
  <c r="B4" i="2"/>
  <c r="B5" i="2"/>
  <c r="B6" i="2"/>
  <c r="B7" i="2"/>
  <c r="B17" i="2"/>
  <c r="B9" i="2"/>
  <c r="B10" i="2"/>
  <c r="B11" i="2"/>
  <c r="B21" i="2"/>
  <c r="B13" i="2"/>
  <c r="B8" i="2"/>
  <c r="B15" i="2"/>
  <c r="B12" i="2"/>
  <c r="B14" i="2"/>
  <c r="B18" i="2"/>
  <c r="B19" i="2"/>
  <c r="B20" i="2"/>
  <c r="B16" i="2"/>
  <c r="B22" i="2"/>
  <c r="B23" i="2"/>
  <c r="B24" i="2"/>
  <c r="B25" i="2"/>
  <c r="B26" i="2"/>
  <c r="B28" i="2"/>
  <c r="B2" i="2"/>
</calcChain>
</file>

<file path=xl/sharedStrings.xml><?xml version="1.0" encoding="utf-8"?>
<sst xmlns="http://schemas.openxmlformats.org/spreadsheetml/2006/main" count="1379" uniqueCount="479">
  <si>
    <t>HG0026</t>
  </si>
  <si>
    <t>HG0027</t>
  </si>
  <si>
    <t>HG0034</t>
  </si>
  <si>
    <t>HG0029</t>
  </si>
  <si>
    <t>HG_09</t>
  </si>
  <si>
    <t>HG_15</t>
  </si>
  <si>
    <t>HG_16</t>
  </si>
  <si>
    <t>HG_20</t>
  </si>
  <si>
    <t>HG47203</t>
  </si>
  <si>
    <t>HG47204</t>
  </si>
  <si>
    <t>wMelCS</t>
  </si>
  <si>
    <t>wMelCSb</t>
  </si>
  <si>
    <t>wMel_donor</t>
  </si>
  <si>
    <t>wMel_Indiana</t>
  </si>
  <si>
    <t>wMel_run1</t>
  </si>
  <si>
    <t>Re1_full</t>
  </si>
  <si>
    <t>Re3</t>
  </si>
  <si>
    <t>Re6_full</t>
  </si>
  <si>
    <t>Re10</t>
  </si>
  <si>
    <t>Ak7_full</t>
  </si>
  <si>
    <t>Ak9_full</t>
  </si>
  <si>
    <t>MEL_full</t>
  </si>
  <si>
    <t>CS</t>
  </si>
  <si>
    <t>POP</t>
  </si>
  <si>
    <t>wYak</t>
  </si>
  <si>
    <t>HG0021</t>
  </si>
  <si>
    <t>HG0025</t>
  </si>
  <si>
    <t>HG0028</t>
  </si>
  <si>
    <t>HG0035</t>
  </si>
  <si>
    <t>HG_14</t>
  </si>
  <si>
    <t>HG_17</t>
  </si>
  <si>
    <t>HG_18</t>
  </si>
  <si>
    <t>HG_19</t>
  </si>
  <si>
    <t>HG_21</t>
  </si>
  <si>
    <t>HG29702</t>
  </si>
  <si>
    <t>HG47205</t>
  </si>
  <si>
    <t>wMelCSPOP2</t>
  </si>
  <si>
    <t>wMelCSPOP</t>
  </si>
  <si>
    <t>wMelOctoless</t>
  </si>
  <si>
    <t>wMel_run2</t>
  </si>
  <si>
    <t>wMel_run3</t>
  </si>
  <si>
    <t>Germany_Passau_1800_HG_09</t>
  </si>
  <si>
    <t>Sweden_Lund_1800_376</t>
  </si>
  <si>
    <t>Sweden_Lund_1800_HG0034</t>
  </si>
  <si>
    <t>Denmark_Zealand_1800_HG0029</t>
  </si>
  <si>
    <t>Sweden_Smaland_1800_HG0035</t>
  </si>
  <si>
    <t>Sweden_Lund_1933_HG0026</t>
  </si>
  <si>
    <t>Sweden_Lund_1933_HG0028</t>
  </si>
  <si>
    <t>Germany_Passau_1800_HG29702</t>
  </si>
  <si>
    <t>Sweden_Lund_1933_HG47203</t>
  </si>
  <si>
    <t>Sweden_Lund_1933_HG47204</t>
  </si>
  <si>
    <t>Sweden_Lund_1933_HG47205</t>
  </si>
  <si>
    <t>Sweden_Lund_1933_HG_21</t>
  </si>
  <si>
    <t>Sweden_Lund_1933_HG0027</t>
  </si>
  <si>
    <t>Sweden_Lund_1933_HG_20</t>
  </si>
  <si>
    <t>Sweden_Lund_1933_HG_19</t>
  </si>
  <si>
    <t>Sweden_Lund_1933_HG_18</t>
  </si>
  <si>
    <t>Sweden_Lund_1933_HG_17</t>
  </si>
  <si>
    <t>Sweden_Lund_1933_HG_16</t>
  </si>
  <si>
    <t>Sweden_Lund_1933_HG_15</t>
  </si>
  <si>
    <t>Sweden_Lund_1933_HG_14</t>
  </si>
  <si>
    <t>Sweden_Lund_1800_380</t>
  </si>
  <si>
    <t>Sweden_Lund_1800_378</t>
  </si>
  <si>
    <t>Sweden_Lund_1800_377</t>
  </si>
  <si>
    <t>Sweden_Lund_1933_HG0025</t>
  </si>
  <si>
    <t>Sweden_Lund_1933_HG0021</t>
  </si>
  <si>
    <t>wMelCS_Gulbenkian</t>
  </si>
  <si>
    <t>wMelCSb_Gulbenkian</t>
  </si>
  <si>
    <t>wMelCSPOP2_Gulbenkian</t>
  </si>
  <si>
    <t>wMelCSPOP_Gulbenkian</t>
  </si>
  <si>
    <t>wMel_Donor4Aedes</t>
  </si>
  <si>
    <t>wMelOctoless_Gulbenkian</t>
  </si>
  <si>
    <t>wMel1_Gulbenkian</t>
  </si>
  <si>
    <t>wMel2_Gulbenkian</t>
  </si>
  <si>
    <t>wMel3_Gulbenkian</t>
  </si>
  <si>
    <t>wMel1_Portugal</t>
  </si>
  <si>
    <t>wMelCS1_Portugal</t>
  </si>
  <si>
    <t>wMel2_Portugal</t>
  </si>
  <si>
    <t>wMelCS2_Portugal</t>
  </si>
  <si>
    <t>wMel1_Finland</t>
  </si>
  <si>
    <t>wMel2_Finland</t>
  </si>
  <si>
    <t>wMel_LabStrain_Gulbenkian</t>
  </si>
  <si>
    <t>wMelCS_LabStrain_Gulbenkian</t>
  </si>
  <si>
    <t>wMelCSPOP_LabStrain_Gulbenkian</t>
  </si>
  <si>
    <t>mtDyak</t>
  </si>
  <si>
    <t xml:space="preserve">NCBI Accession </t>
  </si>
  <si>
    <t>Run</t>
  </si>
  <si>
    <t>LibraryName</t>
  </si>
  <si>
    <t>ScientificName</t>
  </si>
  <si>
    <t>SRR23876563</t>
  </si>
  <si>
    <t>Drosophila_melanogaster</t>
  </si>
  <si>
    <t>SRR23876584</t>
  </si>
  <si>
    <t>SRR23876583</t>
  </si>
  <si>
    <t>SRR23876582</t>
  </si>
  <si>
    <t>SRR23876562</t>
  </si>
  <si>
    <t>SRR23876581</t>
  </si>
  <si>
    <t>SRR23876580</t>
  </si>
  <si>
    <t>SRR23876579</t>
  </si>
  <si>
    <t>SRR23876578</t>
  </si>
  <si>
    <t>SRR23876577</t>
  </si>
  <si>
    <t>SRR23876576</t>
  </si>
  <si>
    <t>SRR23876575</t>
  </si>
  <si>
    <t>SRR23876573</t>
  </si>
  <si>
    <t>SRR23876586</t>
  </si>
  <si>
    <t>SRR23876585</t>
  </si>
  <si>
    <t>SRR23876567</t>
  </si>
  <si>
    <t>SRR23876574</t>
  </si>
  <si>
    <t>SRR23876568</t>
  </si>
  <si>
    <t>SRR23876565</t>
  </si>
  <si>
    <t>SRR23876564</t>
  </si>
  <si>
    <t>SRR23876566</t>
  </si>
  <si>
    <t>SRR23876569</t>
  </si>
  <si>
    <t>SRR23876570</t>
  </si>
  <si>
    <t>SRR23876571</t>
  </si>
  <si>
    <t>SRR23876572</t>
  </si>
  <si>
    <t>SRR17978916</t>
  </si>
  <si>
    <t>SRR1645077</t>
  </si>
  <si>
    <t>SRR10424182</t>
  </si>
  <si>
    <t>SRR10424181</t>
  </si>
  <si>
    <t>SRR10424180</t>
  </si>
  <si>
    <t>SRR945468</t>
  </si>
  <si>
    <t>SRR10438626</t>
  </si>
  <si>
    <t>SRR10466884</t>
  </si>
  <si>
    <t>SRR10443617</t>
  </si>
  <si>
    <t>SRR10466882</t>
  </si>
  <si>
    <t>GCF_007971685.1</t>
  </si>
  <si>
    <t>PRJNA224116</t>
  </si>
  <si>
    <t>SAMN12414615</t>
  </si>
  <si>
    <t>na</t>
  </si>
  <si>
    <t>Wolbachia pipientis</t>
  </si>
  <si>
    <t>strain=wMel_N25</t>
  </si>
  <si>
    <t>latest</t>
  </si>
  <si>
    <t>Complete Genome</t>
  </si>
  <si>
    <t>Major</t>
  </si>
  <si>
    <t>Full</t>
  </si>
  <si>
    <t>ASM797168v1</t>
  </si>
  <si>
    <t>University of Georgia</t>
  </si>
  <si>
    <t>GCA_007971685.1</t>
  </si>
  <si>
    <t>identical</t>
  </si>
  <si>
    <t>https://ftp.ncbi.nlm.nih.gov/genomes/all/GCF/007/971/685/GCF_007971685.1_ASM797168v1</t>
  </si>
  <si>
    <t>GCF_007972595.1</t>
  </si>
  <si>
    <t>SAMN12414621</t>
  </si>
  <si>
    <t>strain=wMel_I23</t>
  </si>
  <si>
    <t>ASM797259v1</t>
  </si>
  <si>
    <t>GCA_007972595.1</t>
  </si>
  <si>
    <t>https://ftp.ncbi.nlm.nih.gov/genomes/all/GCF/007/972/595/GCF_007972595.1_ASM797259v1</t>
  </si>
  <si>
    <t>GCF_007972745.1</t>
  </si>
  <si>
    <t>SAMN12414613</t>
  </si>
  <si>
    <t>strain=wMel_ZH26</t>
  </si>
  <si>
    <t>ASM797274v1</t>
  </si>
  <si>
    <t>GCA_007972745.1</t>
  </si>
  <si>
    <t>https://ftp.ncbi.nlm.nih.gov/genomes/all/GCF/007/972/745/GCF_007972745.1_ASM797274v1</t>
  </si>
  <si>
    <t>GCF_000008025.1</t>
  </si>
  <si>
    <t>SAMN02604000</t>
  </si>
  <si>
    <t>Wolbachia endosymbiont of Drosophila melanogaster</t>
  </si>
  <si>
    <t>strain=wMel</t>
  </si>
  <si>
    <t>ASM802v1</t>
  </si>
  <si>
    <t>TIGR</t>
  </si>
  <si>
    <t>GCA_000008025.1</t>
  </si>
  <si>
    <t>https://ftp.ncbi.nlm.nih.gov/genomes/all/GCF/000/008/025/GCF_000008025.1_ASM802v1</t>
  </si>
  <si>
    <t>GCF_014354335.1</t>
  </si>
  <si>
    <t>SAMN15865276</t>
  </si>
  <si>
    <t>JACSNK000000000.1</t>
  </si>
  <si>
    <t>strain=wMelCS</t>
  </si>
  <si>
    <t>CSBerkeley</t>
  </si>
  <si>
    <t>Scaffold</t>
  </si>
  <si>
    <t>ASM1435433v1</t>
  </si>
  <si>
    <t>University of Montana</t>
  </si>
  <si>
    <t>GCA_014354335.1</t>
  </si>
  <si>
    <t>https://ftp.ncbi.nlm.nih.gov/genomes/all/GCF/014/354/335/GCF_014354335.1_ASM1435433v1</t>
  </si>
  <si>
    <t>GCF_014354345.1</t>
  </si>
  <si>
    <t>SAMN15865275</t>
  </si>
  <si>
    <t>JACSNL000000000.1</t>
  </si>
  <si>
    <t>PC75</t>
  </si>
  <si>
    <t>ASM1435434v1</t>
  </si>
  <si>
    <t>GCA_014354345.1</t>
  </si>
  <si>
    <t>https://ftp.ncbi.nlm.nih.gov/genomes/all/GCF/014/354/345/GCF_014354345.1_ASM1435434v1</t>
  </si>
  <si>
    <t>GCF_016584325.1</t>
  </si>
  <si>
    <t>SAMN13190964</t>
  </si>
  <si>
    <t>wMelpop</t>
  </si>
  <si>
    <t>ASM1658432v1</t>
  </si>
  <si>
    <t>Instituto Gulbenkian de Ciencia</t>
  </si>
  <si>
    <t>GCA_016584325.1</t>
  </si>
  <si>
    <t>https://ftp.ncbi.nlm.nih.gov/genomes/all/GCF/016/584/325/GCF_016584325.1_ASM1658432v1</t>
  </si>
  <si>
    <t>GCF_016584355.1</t>
  </si>
  <si>
    <t>SAMN13190963</t>
  </si>
  <si>
    <t>wMelPop2</t>
  </si>
  <si>
    <t>ASM1658435v1</t>
  </si>
  <si>
    <t>GCA_016584355.1</t>
  </si>
  <si>
    <t>https://ftp.ncbi.nlm.nih.gov/genomes/all/GCF/016/584/355/GCF_016584355.1_ASM1658435v1</t>
  </si>
  <si>
    <t>GCF_016584375.1</t>
  </si>
  <si>
    <t>SAMN13190962</t>
  </si>
  <si>
    <t>ASM1658437v1</t>
  </si>
  <si>
    <t>GCA_016584375.1</t>
  </si>
  <si>
    <t>https://ftp.ncbi.nlm.nih.gov/genomes/all/GCF/016/584/375/GCF_016584375.1_ASM1658437v1</t>
  </si>
  <si>
    <t>GCF_016584405.1</t>
  </si>
  <si>
    <t>SAMN13190961</t>
  </si>
  <si>
    <t>wMelCS_b</t>
  </si>
  <si>
    <t>ASM1658440v1</t>
  </si>
  <si>
    <t>GCA_016584405.1</t>
  </si>
  <si>
    <t>https://ftp.ncbi.nlm.nih.gov/genomes/all/GCF/016/584/405/GCF_016584405.1_ASM1658440v1</t>
  </si>
  <si>
    <t>GCF_016584425.1</t>
  </si>
  <si>
    <t>SAMN13190960</t>
  </si>
  <si>
    <t>representative genome</t>
  </si>
  <si>
    <t>wMel</t>
  </si>
  <si>
    <t>ASM1658442v1</t>
  </si>
  <si>
    <t>GCA_016584425.1</t>
  </si>
  <si>
    <t>https://ftp.ncbi.nlm.nih.gov/genomes/all/GCF/016/584/425/GCF_016584425.1_ASM1658442v1</t>
  </si>
  <si>
    <t>GCF_021347805.1</t>
  </si>
  <si>
    <t>SAMN21027149</t>
  </si>
  <si>
    <t>JAIUXN000000000.1</t>
  </si>
  <si>
    <t>wMel_Trop</t>
  </si>
  <si>
    <t>ASM2134780v1</t>
  </si>
  <si>
    <t>GCA_021347805.1</t>
  </si>
  <si>
    <t>https://ftp.ncbi.nlm.nih.gov/genomes/all/GCF/021/347/805/GCF_021347805.1_ASM2134780v1</t>
  </si>
  <si>
    <t>GCF_021347845.1</t>
  </si>
  <si>
    <t>SAMN21027150</t>
  </si>
  <si>
    <t>JAIUXM000000000.1</t>
  </si>
  <si>
    <t>wMel_Temp</t>
  </si>
  <si>
    <t>ASM2134784v1</t>
  </si>
  <si>
    <t>GCA_021347845.1</t>
  </si>
  <si>
    <t>https://ftp.ncbi.nlm.nih.gov/genomes/all/GCF/021/347/845/GCF_021347845.1_ASM2134784v1</t>
  </si>
  <si>
    <t>GCF_947533255.1</t>
  </si>
  <si>
    <t>SAMEA112128137</t>
  </si>
  <si>
    <t>strain=wMelPlus</t>
  </si>
  <si>
    <t>wMelPlus_assembly</t>
  </si>
  <si>
    <t>institute of cytology and genetics of sb ras</t>
  </si>
  <si>
    <t>GCA_947533255.1</t>
  </si>
  <si>
    <t>https://ftp.ncbi.nlm.nih.gov/genomes/all/GCF/947/533/255/GCF_947533255.1_wMelPlus_assembly</t>
  </si>
  <si>
    <t>GCF_947538885.1</t>
  </si>
  <si>
    <t>SAMEA112128138</t>
  </si>
  <si>
    <t>strain=wMelCS112</t>
  </si>
  <si>
    <t>wMelCS112_assembly</t>
  </si>
  <si>
    <t>GCA_947538885.1</t>
  </si>
  <si>
    <t>https://ftp.ncbi.nlm.nih.gov/genomes/all/GCF/947/538/885/GCF_947538885.1_wMelCS112_assembly</t>
  </si>
  <si>
    <t>GCF_000475015.1</t>
  </si>
  <si>
    <t>SAMN02296948</t>
  </si>
  <si>
    <t>AQQE00000000.1</t>
  </si>
  <si>
    <t>Wolbachia pipientis wMelPop</t>
  </si>
  <si>
    <t>strain=wMelPop</t>
  </si>
  <si>
    <t>wMelPop</t>
  </si>
  <si>
    <t>Monash University</t>
  </si>
  <si>
    <t>GCA_000475015.1</t>
  </si>
  <si>
    <t>https://ftp.ncbi.nlm.nih.gov/genomes/all/GCF/000/475/015/GCF_000475015.1_wMelPop</t>
  </si>
  <si>
    <t>GCF_002907525.1</t>
  </si>
  <si>
    <t>SAMN05920297</t>
  </si>
  <si>
    <t>MLZJ00000000.1</t>
  </si>
  <si>
    <t>Wolbachia sp. wMel_KL</t>
  </si>
  <si>
    <t>strain=wMel_KL</t>
  </si>
  <si>
    <t>Contig</t>
  </si>
  <si>
    <t>ASM290752v1</t>
  </si>
  <si>
    <t>Jaypee Institute of Information Technology</t>
  </si>
  <si>
    <t>GCA_002907525.1</t>
  </si>
  <si>
    <t>https://ftp.ncbi.nlm.nih.gov/genomes/all/GCF/002/907/525/GCF_002907525.1_ASM290752v1</t>
  </si>
  <si>
    <t>GCF_002907445.1</t>
  </si>
  <si>
    <t>SAMN05932998</t>
  </si>
  <si>
    <t>MNCG00000000.1</t>
  </si>
  <si>
    <t>Wolbachia sp. wMel_AMD</t>
  </si>
  <si>
    <t>strain=wMel_AMD</t>
  </si>
  <si>
    <t>ASM290744v1</t>
  </si>
  <si>
    <t>GCA_002907445.1</t>
  </si>
  <si>
    <t>https://ftp.ncbi.nlm.nih.gov/genomes/all/GCF/002/907/445/GCF_002907445.1_ASM290744v1</t>
  </si>
  <si>
    <t>Sequencing Technology</t>
  </si>
  <si>
    <t>Illumina</t>
  </si>
  <si>
    <t>Oxford Nanopore</t>
  </si>
  <si>
    <t>unclear</t>
  </si>
  <si>
    <t>yes</t>
  </si>
  <si>
    <t>no</t>
  </si>
  <si>
    <t>Infection Status</t>
  </si>
  <si>
    <t>Type</t>
  </si>
  <si>
    <t>raw sequencing data</t>
  </si>
  <si>
    <t>ID</t>
  </si>
  <si>
    <t>Contigs</t>
  </si>
  <si>
    <t>GC</t>
  </si>
  <si>
    <t>Largest</t>
  </si>
  <si>
    <t>Length</t>
  </si>
  <si>
    <t>N50</t>
  </si>
  <si>
    <t>N90</t>
  </si>
  <si>
    <t>AK7_full</t>
  </si>
  <si>
    <t>AK9_full</t>
  </si>
  <si>
    <t>Historic</t>
  </si>
  <si>
    <t>Contemporary</t>
  </si>
  <si>
    <t>X</t>
  </si>
  <si>
    <t>Museum</t>
  </si>
  <si>
    <t>Recent</t>
  </si>
  <si>
    <t>Autosomes</t>
  </si>
  <si>
    <t>Read depth [fold]</t>
  </si>
  <si>
    <t>Wolbachia</t>
  </si>
  <si>
    <t>Sample ID</t>
  </si>
  <si>
    <t>Mitochondrion</t>
  </si>
  <si>
    <r>
      <rPr>
        <i/>
        <sz val="11"/>
        <color theme="1"/>
        <rFont val="Calibri"/>
        <family val="2"/>
        <scheme val="minor"/>
      </rPr>
      <t>Wolbachia</t>
    </r>
    <r>
      <rPr>
        <sz val="11"/>
        <color theme="1"/>
        <rFont val="Calibri"/>
        <family val="2"/>
        <scheme val="minor"/>
      </rPr>
      <t xml:space="preserve"> reference coverage</t>
    </r>
  </si>
  <si>
    <r>
      <rPr>
        <i/>
        <sz val="11"/>
        <color theme="1"/>
        <rFont val="Calibri"/>
        <family val="2"/>
        <scheme val="minor"/>
      </rPr>
      <t>Wolbachia</t>
    </r>
    <r>
      <rPr>
        <sz val="11"/>
        <color theme="1"/>
        <rFont val="Calibri"/>
        <family val="2"/>
        <scheme val="minor"/>
      </rPr>
      <t xml:space="preserve"> relative titer</t>
    </r>
  </si>
  <si>
    <r>
      <rPr>
        <i/>
        <sz val="11"/>
        <color theme="1"/>
        <rFont val="Calibri"/>
        <family val="2"/>
        <scheme val="minor"/>
      </rPr>
      <t>Wolbachia</t>
    </r>
    <r>
      <rPr>
        <sz val="11"/>
        <color theme="1"/>
        <rFont val="Calibri"/>
        <family val="2"/>
        <scheme val="minor"/>
      </rPr>
      <t xml:space="preserve"> Type</t>
    </r>
  </si>
  <si>
    <t>Original ID</t>
  </si>
  <si>
    <t xml:space="preserve">Accession </t>
  </si>
  <si>
    <t>NA</t>
  </si>
  <si>
    <t>wMel_N25</t>
  </si>
  <si>
    <t>wMel_I23</t>
  </si>
  <si>
    <t>wMel_ZH26</t>
  </si>
  <si>
    <t>wMel_KL</t>
  </si>
  <si>
    <t>wMel_REF</t>
  </si>
  <si>
    <t>RefSeq assembly</t>
  </si>
  <si>
    <t>Data type</t>
  </si>
  <si>
    <t>Age</t>
  </si>
  <si>
    <r>
      <rPr>
        <b/>
        <i/>
        <sz val="8"/>
        <color theme="1"/>
        <rFont val="Calibri"/>
        <family val="2"/>
        <scheme val="minor"/>
      </rPr>
      <t>Wolbachia</t>
    </r>
    <r>
      <rPr>
        <b/>
        <sz val="8"/>
        <color theme="1"/>
        <rFont val="Calibri"/>
        <family val="2"/>
        <scheme val="minor"/>
      </rPr>
      <t xml:space="preserve"> Type</t>
    </r>
  </si>
  <si>
    <t>Origin</t>
  </si>
  <si>
    <t>Sweden</t>
  </si>
  <si>
    <t>Germany</t>
  </si>
  <si>
    <t>Denmark</t>
  </si>
  <si>
    <t>Date</t>
  </si>
  <si>
    <t>Reference</t>
  </si>
  <si>
    <t>USA</t>
  </si>
  <si>
    <t>Finland</t>
  </si>
  <si>
    <t>Portugal</t>
  </si>
  <si>
    <t>DGRP338</t>
  </si>
  <si>
    <t>DGRP335</t>
  </si>
  <si>
    <t>EZ2</t>
  </si>
  <si>
    <t>ED6N</t>
  </si>
  <si>
    <t>ED3</t>
  </si>
  <si>
    <t>ED2</t>
  </si>
  <si>
    <t>ED10N</t>
  </si>
  <si>
    <t>ZI268</t>
  </si>
  <si>
    <t>RG5</t>
  </si>
  <si>
    <t>ZS11</t>
  </si>
  <si>
    <t>SP80</t>
  </si>
  <si>
    <t>KR7</t>
  </si>
  <si>
    <t>UG5N</t>
  </si>
  <si>
    <t>ZO12</t>
  </si>
  <si>
    <t>TZ14</t>
  </si>
  <si>
    <t>RG34</t>
  </si>
  <si>
    <t>RG3</t>
  </si>
  <si>
    <t>KN34</t>
  </si>
  <si>
    <t>GA125</t>
  </si>
  <si>
    <t>DGRP646</t>
  </si>
  <si>
    <t>DGRP370</t>
  </si>
  <si>
    <t>CK2</t>
  </si>
  <si>
    <t>SRR834513</t>
  </si>
  <si>
    <t>SRR018523</t>
  </si>
  <si>
    <t>SRR189078</t>
  </si>
  <si>
    <t>SRR189077</t>
  </si>
  <si>
    <t>SRR189059</t>
  </si>
  <si>
    <t>SRR189058</t>
  </si>
  <si>
    <t>SRR189056</t>
  </si>
  <si>
    <t>SRR189425</t>
  </si>
  <si>
    <t>SRR189270</t>
  </si>
  <si>
    <t>SRR835083</t>
  </si>
  <si>
    <t>SRR834539</t>
  </si>
  <si>
    <t>SRR189408</t>
  </si>
  <si>
    <t>SRR189281</t>
  </si>
  <si>
    <t>SRR189260</t>
  </si>
  <si>
    <t>SRR189415</t>
  </si>
  <si>
    <t>SRR306618</t>
  </si>
  <si>
    <t>SRR189273</t>
  </si>
  <si>
    <t>SRR189390</t>
  </si>
  <si>
    <t>SRR189387</t>
  </si>
  <si>
    <t>SRR189243</t>
  </si>
  <si>
    <t>SRR189100</t>
  </si>
  <si>
    <t>SRR189040</t>
  </si>
  <si>
    <t>Table S2. Population samples from which the sequenced genomes originated. The number of sequenced individuals for each focal chromosome arm is given.</t>
  </si>
  <si>
    <t>Number of genomes for each euchromatic chromosome</t>
  </si>
  <si>
    <t>Population ID</t>
  </si>
  <si>
    <t>Country</t>
  </si>
  <si>
    <t>Locality</t>
  </si>
  <si>
    <t>Collector(s)</t>
  </si>
  <si>
    <t>Latitude (negative=south)</t>
  </si>
  <si>
    <t>Longitude (negative=west)</t>
  </si>
  <si>
    <t>Elevation (m)</t>
  </si>
  <si>
    <t>Comments</t>
  </si>
  <si>
    <t>CK</t>
  </si>
  <si>
    <t>Congo</t>
  </si>
  <si>
    <t>Kisangani</t>
  </si>
  <si>
    <t>J. Kennis</t>
  </si>
  <si>
    <t>CO</t>
  </si>
  <si>
    <t>Cameroon</t>
  </si>
  <si>
    <t>Oku</t>
  </si>
  <si>
    <t>J. Pool</t>
  </si>
  <si>
    <t>3 additional chromosome 3 extractions exist, but derive from strains that were separately sequenced from haploid embryos</t>
  </si>
  <si>
    <t>EA</t>
  </si>
  <si>
    <t>Ethiopia</t>
  </si>
  <si>
    <t>Gambella</t>
  </si>
  <si>
    <t>R. Corbett-Detig</t>
  </si>
  <si>
    <t>EB</t>
  </si>
  <si>
    <t>Bonga</t>
  </si>
  <si>
    <t>ED</t>
  </si>
  <si>
    <t>Dodola</t>
  </si>
  <si>
    <t>EF</t>
  </si>
  <si>
    <t>Fiche</t>
  </si>
  <si>
    <t>EG</t>
  </si>
  <si>
    <t>Egypt</t>
  </si>
  <si>
    <t>Cairo</t>
  </si>
  <si>
    <t>contains heterozygous intervals (masked in consensus sequences)</t>
  </si>
  <si>
    <t>EM</t>
  </si>
  <si>
    <t>Masha</t>
  </si>
  <si>
    <t>ER</t>
  </si>
  <si>
    <t>Debre Birhan</t>
  </si>
  <si>
    <t>EZ</t>
  </si>
  <si>
    <t>Ziway</t>
  </si>
  <si>
    <t>FR</t>
  </si>
  <si>
    <t>France</t>
  </si>
  <si>
    <t>Lyon</t>
  </si>
  <si>
    <t>GA</t>
  </si>
  <si>
    <t>Gabon</t>
  </si>
  <si>
    <t>Franceville</t>
  </si>
  <si>
    <t>B. Ballard &amp; S. Charlat</t>
  </si>
  <si>
    <t>GA191 is missing chromosome 2 data due to heterozygosity</t>
  </si>
  <si>
    <t>GU</t>
  </si>
  <si>
    <t>Guinea</t>
  </si>
  <si>
    <t>DondŽ</t>
  </si>
  <si>
    <t>B. B. Sow</t>
  </si>
  <si>
    <t>KM</t>
  </si>
  <si>
    <t>Kenya</t>
  </si>
  <si>
    <t>Malindi</t>
  </si>
  <si>
    <t>B. Ballard</t>
  </si>
  <si>
    <t>KN</t>
  </si>
  <si>
    <t>Nyahururu</t>
  </si>
  <si>
    <t>KO</t>
  </si>
  <si>
    <t>Molo</t>
  </si>
  <si>
    <t>KR</t>
  </si>
  <si>
    <t>Marigat</t>
  </si>
  <si>
    <t>KT</t>
  </si>
  <si>
    <t>Thika</t>
  </si>
  <si>
    <t>NG</t>
  </si>
  <si>
    <t>Nigeria</t>
  </si>
  <si>
    <t>Maiduguri</t>
  </si>
  <si>
    <t>D. Gwary &amp; B. Sastawa</t>
  </si>
  <si>
    <t>RAL</t>
  </si>
  <si>
    <t>United States</t>
  </si>
  <si>
    <t>Raleigh NC</t>
  </si>
  <si>
    <t>T. Mackay</t>
  </si>
  <si>
    <t>(sample sizes before heterozygosity and IBD masking)</t>
  </si>
  <si>
    <t>RC</t>
  </si>
  <si>
    <t>Rwanda</t>
  </si>
  <si>
    <t>Cyangugu</t>
  </si>
  <si>
    <t>RG</t>
  </si>
  <si>
    <t>Gikongoro</t>
  </si>
  <si>
    <t>SB</t>
  </si>
  <si>
    <t>South Africa</t>
  </si>
  <si>
    <t>Barkly East</t>
  </si>
  <si>
    <t>SD</t>
  </si>
  <si>
    <t>Dullstroom</t>
  </si>
  <si>
    <t>SD82 is missing chromosome 2 data due to heterozygosity</t>
  </si>
  <si>
    <t>SE</t>
  </si>
  <si>
    <t>Port Edward</t>
  </si>
  <si>
    <t>SF</t>
  </si>
  <si>
    <t>Fouriesburg</t>
  </si>
  <si>
    <t>SF7 is missing chromosome 2 data due to heterozygosity</t>
  </si>
  <si>
    <t>SP</t>
  </si>
  <si>
    <t>Phalaborwa</t>
  </si>
  <si>
    <t>TZ</t>
  </si>
  <si>
    <t>Tanzania</t>
  </si>
  <si>
    <t>Uyole</t>
  </si>
  <si>
    <t>L. Nsemwa</t>
  </si>
  <si>
    <t>UG</t>
  </si>
  <si>
    <t>Uganda</t>
  </si>
  <si>
    <t>Namulonge</t>
  </si>
  <si>
    <t>J. Ogwang</t>
  </si>
  <si>
    <t>UK</t>
  </si>
  <si>
    <t>Kisoro</t>
  </si>
  <si>
    <t>UK120 is missing chromosome 2 data due to heterozygosity</t>
  </si>
  <si>
    <t>UM</t>
  </si>
  <si>
    <t>Masindi</t>
  </si>
  <si>
    <t>ZI</t>
  </si>
  <si>
    <t>Zambia</t>
  </si>
  <si>
    <t>Siavonga</t>
  </si>
  <si>
    <t>ZI382 is missing chromosome X due to heterozygosity</t>
  </si>
  <si>
    <t>ZK</t>
  </si>
  <si>
    <t>Zimbabwe</t>
  </si>
  <si>
    <t>Lake Kariba</t>
  </si>
  <si>
    <t>T. Mutangadura</t>
  </si>
  <si>
    <t>ZL</t>
  </si>
  <si>
    <t>Livingstone</t>
  </si>
  <si>
    <t>ZO</t>
  </si>
  <si>
    <t>Solwezi</t>
  </si>
  <si>
    <t>ZS</t>
  </si>
  <si>
    <t>Sengwa</t>
  </si>
  <si>
    <t>R. Ramey</t>
  </si>
  <si>
    <t>10.1093/molbev/msw195</t>
  </si>
  <si>
    <t>10.1093/gbe/evt169</t>
  </si>
  <si>
    <t>10.1101/2023.04.24.538033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</si>
</sst>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1"/>
    <xf numFmtId="3" fontId="0" fillId="0" borderId="0" xfId="0" applyNumberFormat="1"/>
    <xf numFmtId="17" fontId="0" fillId="0" borderId="0" xfId="0" applyNumberFormat="1"/>
    <xf numFmtId="0" fontId="4" fillId="0" borderId="0" xfId="0" applyFont="1" applyFill="1" applyBorder="1"/>
    <xf numFmtId="164" fontId="4" fillId="0" borderId="0" xfId="0" applyNumberFormat="1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gbe/evt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1A4E-AA77-4079-B35D-3D61714AFD53}">
  <dimension ref="A1:C46"/>
  <sheetViews>
    <sheetView topLeftCell="A13" workbookViewId="0">
      <selection activeCell="C1" sqref="C1:C46"/>
    </sheetView>
  </sheetViews>
  <sheetFormatPr baseColWidth="10" defaultRowHeight="14.4" x14ac:dyDescent="0.3"/>
  <cols>
    <col min="2" max="2" width="30.88671875" bestFit="1" customWidth="1"/>
  </cols>
  <sheetData>
    <row r="1" spans="1:3" x14ac:dyDescent="0.3">
      <c r="A1" t="s">
        <v>4</v>
      </c>
      <c r="B1" t="s">
        <v>41</v>
      </c>
      <c r="C1" t="s">
        <v>4</v>
      </c>
    </row>
    <row r="2" spans="1:3" x14ac:dyDescent="0.3">
      <c r="A2">
        <v>376</v>
      </c>
      <c r="B2" t="s">
        <v>42</v>
      </c>
      <c r="C2">
        <v>376</v>
      </c>
    </row>
    <row r="3" spans="1:3" x14ac:dyDescent="0.3">
      <c r="A3" t="s">
        <v>2</v>
      </c>
      <c r="B3" t="s">
        <v>43</v>
      </c>
      <c r="C3" t="s">
        <v>2</v>
      </c>
    </row>
    <row r="4" spans="1:3" x14ac:dyDescent="0.3">
      <c r="A4" t="s">
        <v>3</v>
      </c>
      <c r="B4" t="s">
        <v>44</v>
      </c>
      <c r="C4" t="s">
        <v>3</v>
      </c>
    </row>
    <row r="5" spans="1:3" x14ac:dyDescent="0.3">
      <c r="A5" t="s">
        <v>28</v>
      </c>
      <c r="B5" t="s">
        <v>45</v>
      </c>
      <c r="C5" t="s">
        <v>28</v>
      </c>
    </row>
    <row r="6" spans="1:3" x14ac:dyDescent="0.3">
      <c r="A6" t="s">
        <v>0</v>
      </c>
      <c r="B6" t="s">
        <v>46</v>
      </c>
      <c r="C6" t="s">
        <v>0</v>
      </c>
    </row>
    <row r="7" spans="1:3" x14ac:dyDescent="0.3">
      <c r="A7" t="s">
        <v>27</v>
      </c>
      <c r="B7" t="s">
        <v>47</v>
      </c>
      <c r="C7" t="s">
        <v>27</v>
      </c>
    </row>
    <row r="8" spans="1:3" x14ac:dyDescent="0.3">
      <c r="A8" t="s">
        <v>34</v>
      </c>
      <c r="B8" t="s">
        <v>48</v>
      </c>
      <c r="C8" t="s">
        <v>34</v>
      </c>
    </row>
    <row r="9" spans="1:3" x14ac:dyDescent="0.3">
      <c r="A9" t="s">
        <v>8</v>
      </c>
      <c r="B9" t="s">
        <v>49</v>
      </c>
      <c r="C9" t="s">
        <v>8</v>
      </c>
    </row>
    <row r="10" spans="1:3" x14ac:dyDescent="0.3">
      <c r="A10" t="s">
        <v>9</v>
      </c>
      <c r="B10" t="s">
        <v>50</v>
      </c>
      <c r="C10" t="s">
        <v>9</v>
      </c>
    </row>
    <row r="11" spans="1:3" x14ac:dyDescent="0.3">
      <c r="A11" t="s">
        <v>35</v>
      </c>
      <c r="B11" t="s">
        <v>51</v>
      </c>
      <c r="C11" t="s">
        <v>35</v>
      </c>
    </row>
    <row r="12" spans="1:3" x14ac:dyDescent="0.3">
      <c r="A12" t="s">
        <v>33</v>
      </c>
      <c r="B12" t="s">
        <v>52</v>
      </c>
      <c r="C12" t="s">
        <v>33</v>
      </c>
    </row>
    <row r="13" spans="1:3" x14ac:dyDescent="0.3">
      <c r="A13" t="s">
        <v>1</v>
      </c>
      <c r="B13" t="s">
        <v>53</v>
      </c>
      <c r="C13" t="s">
        <v>1</v>
      </c>
    </row>
    <row r="14" spans="1:3" x14ac:dyDescent="0.3">
      <c r="A14" t="s">
        <v>7</v>
      </c>
      <c r="B14" t="s">
        <v>54</v>
      </c>
      <c r="C14" t="s">
        <v>7</v>
      </c>
    </row>
    <row r="15" spans="1:3" x14ac:dyDescent="0.3">
      <c r="A15" t="s">
        <v>32</v>
      </c>
      <c r="B15" t="s">
        <v>55</v>
      </c>
      <c r="C15" t="s">
        <v>32</v>
      </c>
    </row>
    <row r="16" spans="1:3" x14ac:dyDescent="0.3">
      <c r="A16" t="s">
        <v>31</v>
      </c>
      <c r="B16" t="s">
        <v>56</v>
      </c>
      <c r="C16" t="s">
        <v>31</v>
      </c>
    </row>
    <row r="17" spans="1:3" x14ac:dyDescent="0.3">
      <c r="A17" t="s">
        <v>30</v>
      </c>
      <c r="B17" t="s">
        <v>57</v>
      </c>
      <c r="C17" t="s">
        <v>30</v>
      </c>
    </row>
    <row r="18" spans="1:3" x14ac:dyDescent="0.3">
      <c r="A18" t="s">
        <v>6</v>
      </c>
      <c r="B18" t="s">
        <v>58</v>
      </c>
      <c r="C18" t="s">
        <v>6</v>
      </c>
    </row>
    <row r="19" spans="1:3" x14ac:dyDescent="0.3">
      <c r="A19" t="s">
        <v>5</v>
      </c>
      <c r="B19" t="s">
        <v>59</v>
      </c>
      <c r="C19" t="s">
        <v>5</v>
      </c>
    </row>
    <row r="20" spans="1:3" x14ac:dyDescent="0.3">
      <c r="A20" t="s">
        <v>29</v>
      </c>
      <c r="B20" t="s">
        <v>60</v>
      </c>
      <c r="C20" t="s">
        <v>29</v>
      </c>
    </row>
    <row r="21" spans="1:3" x14ac:dyDescent="0.3">
      <c r="A21">
        <v>380</v>
      </c>
      <c r="B21" t="s">
        <v>61</v>
      </c>
      <c r="C21">
        <v>380</v>
      </c>
    </row>
    <row r="22" spans="1:3" x14ac:dyDescent="0.3">
      <c r="A22">
        <v>378</v>
      </c>
      <c r="B22" t="s">
        <v>62</v>
      </c>
      <c r="C22">
        <v>378</v>
      </c>
    </row>
    <row r="23" spans="1:3" x14ac:dyDescent="0.3">
      <c r="A23">
        <v>377</v>
      </c>
      <c r="B23" t="s">
        <v>63</v>
      </c>
      <c r="C23">
        <v>377</v>
      </c>
    </row>
    <row r="24" spans="1:3" x14ac:dyDescent="0.3">
      <c r="A24" t="s">
        <v>26</v>
      </c>
      <c r="B24" t="s">
        <v>64</v>
      </c>
      <c r="C24" t="s">
        <v>26</v>
      </c>
    </row>
    <row r="25" spans="1:3" x14ac:dyDescent="0.3">
      <c r="A25" t="s">
        <v>25</v>
      </c>
      <c r="B25" t="s">
        <v>65</v>
      </c>
      <c r="C25" t="s">
        <v>25</v>
      </c>
    </row>
    <row r="26" spans="1:3" x14ac:dyDescent="0.3">
      <c r="A26" t="s">
        <v>10</v>
      </c>
      <c r="B26" t="s">
        <v>66</v>
      </c>
      <c r="C26" t="s">
        <v>10</v>
      </c>
    </row>
    <row r="27" spans="1:3" x14ac:dyDescent="0.3">
      <c r="A27" t="s">
        <v>11</v>
      </c>
      <c r="B27" t="s">
        <v>67</v>
      </c>
      <c r="C27" t="s">
        <v>11</v>
      </c>
    </row>
    <row r="28" spans="1:3" x14ac:dyDescent="0.3">
      <c r="A28" t="s">
        <v>36</v>
      </c>
      <c r="B28" t="s">
        <v>68</v>
      </c>
      <c r="C28" t="s">
        <v>36</v>
      </c>
    </row>
    <row r="29" spans="1:3" x14ac:dyDescent="0.3">
      <c r="A29" t="s">
        <v>37</v>
      </c>
      <c r="B29" t="s">
        <v>69</v>
      </c>
      <c r="C29" t="s">
        <v>37</v>
      </c>
    </row>
    <row r="30" spans="1:3" x14ac:dyDescent="0.3">
      <c r="A30" t="s">
        <v>12</v>
      </c>
      <c r="B30" t="s">
        <v>70</v>
      </c>
      <c r="C30" t="s">
        <v>12</v>
      </c>
    </row>
    <row r="31" spans="1:3" x14ac:dyDescent="0.3">
      <c r="A31" t="s">
        <v>13</v>
      </c>
      <c r="B31" t="s">
        <v>13</v>
      </c>
      <c r="C31" t="s">
        <v>13</v>
      </c>
    </row>
    <row r="32" spans="1:3" x14ac:dyDescent="0.3">
      <c r="A32" t="s">
        <v>38</v>
      </c>
      <c r="B32" t="s">
        <v>71</v>
      </c>
      <c r="C32" t="s">
        <v>38</v>
      </c>
    </row>
    <row r="33" spans="1:3" x14ac:dyDescent="0.3">
      <c r="A33" t="s">
        <v>14</v>
      </c>
      <c r="B33" t="s">
        <v>72</v>
      </c>
      <c r="C33" t="s">
        <v>14</v>
      </c>
    </row>
    <row r="34" spans="1:3" x14ac:dyDescent="0.3">
      <c r="A34" t="s">
        <v>39</v>
      </c>
      <c r="B34" t="s">
        <v>73</v>
      </c>
      <c r="C34" t="s">
        <v>39</v>
      </c>
    </row>
    <row r="35" spans="1:3" x14ac:dyDescent="0.3">
      <c r="A35" t="s">
        <v>40</v>
      </c>
      <c r="B35" t="s">
        <v>74</v>
      </c>
      <c r="C35" t="s">
        <v>40</v>
      </c>
    </row>
    <row r="36" spans="1:3" x14ac:dyDescent="0.3">
      <c r="A36" t="s">
        <v>15</v>
      </c>
      <c r="B36" t="s">
        <v>75</v>
      </c>
      <c r="C36" t="s">
        <v>15</v>
      </c>
    </row>
    <row r="37" spans="1:3" x14ac:dyDescent="0.3">
      <c r="A37" t="s">
        <v>16</v>
      </c>
      <c r="B37" t="s">
        <v>76</v>
      </c>
      <c r="C37" t="s">
        <v>16</v>
      </c>
    </row>
    <row r="38" spans="1:3" x14ac:dyDescent="0.3">
      <c r="A38" t="s">
        <v>17</v>
      </c>
      <c r="B38" t="s">
        <v>77</v>
      </c>
      <c r="C38" t="s">
        <v>17</v>
      </c>
    </row>
    <row r="39" spans="1:3" x14ac:dyDescent="0.3">
      <c r="A39" t="s">
        <v>18</v>
      </c>
      <c r="B39" t="s">
        <v>78</v>
      </c>
      <c r="C39" t="s">
        <v>18</v>
      </c>
    </row>
    <row r="40" spans="1:3" x14ac:dyDescent="0.3">
      <c r="A40" t="s">
        <v>19</v>
      </c>
      <c r="B40" t="s">
        <v>79</v>
      </c>
      <c r="C40" t="s">
        <v>19</v>
      </c>
    </row>
    <row r="41" spans="1:3" x14ac:dyDescent="0.3">
      <c r="A41" t="s">
        <v>20</v>
      </c>
      <c r="B41" t="s">
        <v>80</v>
      </c>
      <c r="C41" t="s">
        <v>20</v>
      </c>
    </row>
    <row r="42" spans="1:3" x14ac:dyDescent="0.3">
      <c r="A42" t="s">
        <v>21</v>
      </c>
      <c r="B42" t="s">
        <v>81</v>
      </c>
      <c r="C42" t="s">
        <v>21</v>
      </c>
    </row>
    <row r="43" spans="1:3" x14ac:dyDescent="0.3">
      <c r="A43" t="s">
        <v>22</v>
      </c>
      <c r="B43" t="s">
        <v>82</v>
      </c>
      <c r="C43" t="s">
        <v>22</v>
      </c>
    </row>
    <row r="44" spans="1:3" x14ac:dyDescent="0.3">
      <c r="A44" t="s">
        <v>23</v>
      </c>
      <c r="B44" t="s">
        <v>83</v>
      </c>
      <c r="C44" t="s">
        <v>23</v>
      </c>
    </row>
    <row r="45" spans="1:3" x14ac:dyDescent="0.3">
      <c r="A45" t="s">
        <v>24</v>
      </c>
      <c r="B45" t="s">
        <v>24</v>
      </c>
      <c r="C45" t="s">
        <v>24</v>
      </c>
    </row>
    <row r="46" spans="1:3" x14ac:dyDescent="0.3">
      <c r="A46" t="s">
        <v>84</v>
      </c>
      <c r="B46" t="s">
        <v>84</v>
      </c>
      <c r="C46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4D77-0C5C-462D-821F-3A809E110AC4}">
  <dimension ref="A1:K69"/>
  <sheetViews>
    <sheetView tabSelected="1" workbookViewId="0">
      <selection activeCell="A70" sqref="A70"/>
    </sheetView>
  </sheetViews>
  <sheetFormatPr baseColWidth="10" defaultRowHeight="14.4" x14ac:dyDescent="0.3"/>
  <cols>
    <col min="1" max="1" width="13" style="6" bestFit="1" customWidth="1"/>
    <col min="2" max="2" width="16.44140625" bestFit="1" customWidth="1"/>
    <col min="3" max="3" width="13.21875" bestFit="1" customWidth="1"/>
    <col min="4" max="5" width="13.21875" customWidth="1"/>
    <col min="6" max="6" width="18.44140625" bestFit="1" customWidth="1"/>
    <col min="7" max="7" width="23.44140625" bestFit="1" customWidth="1"/>
    <col min="8" max="8" width="17.109375" bestFit="1" customWidth="1"/>
  </cols>
  <sheetData>
    <row r="1" spans="1:9" x14ac:dyDescent="0.3">
      <c r="A1" s="8" t="s">
        <v>293</v>
      </c>
      <c r="B1" s="7" t="s">
        <v>85</v>
      </c>
      <c r="C1" s="7" t="s">
        <v>303</v>
      </c>
      <c r="D1" s="7" t="s">
        <v>305</v>
      </c>
      <c r="E1" s="7" t="s">
        <v>309</v>
      </c>
      <c r="F1" s="7" t="s">
        <v>302</v>
      </c>
      <c r="G1" s="7" t="s">
        <v>262</v>
      </c>
      <c r="H1" s="7" t="s">
        <v>304</v>
      </c>
      <c r="I1" s="7" t="s">
        <v>310</v>
      </c>
    </row>
    <row r="2" spans="1:9" x14ac:dyDescent="0.3">
      <c r="A2" s="10">
        <v>376</v>
      </c>
      <c r="B2" s="9" t="str">
        <f>VLOOKUP(A2,SRA!$A$2:$D$36,2,0)</f>
        <v>SRR23876563</v>
      </c>
      <c r="C2" s="9" t="s">
        <v>280</v>
      </c>
      <c r="D2" s="9" t="s">
        <v>306</v>
      </c>
      <c r="E2" s="9">
        <v>1800</v>
      </c>
      <c r="F2" s="9" t="s">
        <v>270</v>
      </c>
      <c r="G2" s="9" t="s">
        <v>263</v>
      </c>
      <c r="H2" s="11" t="s">
        <v>295</v>
      </c>
      <c r="I2" t="s">
        <v>478</v>
      </c>
    </row>
    <row r="3" spans="1:9" x14ac:dyDescent="0.3">
      <c r="A3" s="13">
        <v>377</v>
      </c>
      <c r="B3" s="12" t="str">
        <f>VLOOKUP(A3,SRA!$A$2:$D$36,2,0)</f>
        <v>SRR23876584</v>
      </c>
      <c r="C3" s="12" t="s">
        <v>280</v>
      </c>
      <c r="D3" s="9" t="s">
        <v>306</v>
      </c>
      <c r="E3" s="9">
        <v>1800</v>
      </c>
      <c r="F3" s="12" t="s">
        <v>270</v>
      </c>
      <c r="G3" s="12" t="s">
        <v>263</v>
      </c>
      <c r="H3" s="14" t="s">
        <v>295</v>
      </c>
      <c r="I3" t="s">
        <v>478</v>
      </c>
    </row>
    <row r="4" spans="1:9" x14ac:dyDescent="0.3">
      <c r="A4" s="13">
        <v>378</v>
      </c>
      <c r="B4" s="12" t="str">
        <f>VLOOKUP(A4,SRA!$A$2:$D$36,2,0)</f>
        <v>SRR23876583</v>
      </c>
      <c r="C4" s="12" t="s">
        <v>280</v>
      </c>
      <c r="D4" s="9" t="s">
        <v>306</v>
      </c>
      <c r="E4" s="9">
        <v>1800</v>
      </c>
      <c r="F4" s="12" t="s">
        <v>270</v>
      </c>
      <c r="G4" s="12" t="s">
        <v>263</v>
      </c>
      <c r="H4" s="14" t="s">
        <v>295</v>
      </c>
      <c r="I4" t="s">
        <v>478</v>
      </c>
    </row>
    <row r="5" spans="1:9" x14ac:dyDescent="0.3">
      <c r="A5" s="13">
        <v>380</v>
      </c>
      <c r="B5" s="12" t="str">
        <f>VLOOKUP(A5,SRA!$A$2:$D$36,2,0)</f>
        <v>SRR23876582</v>
      </c>
      <c r="C5" s="12" t="s">
        <v>280</v>
      </c>
      <c r="D5" s="9" t="s">
        <v>306</v>
      </c>
      <c r="E5" s="9">
        <v>1800</v>
      </c>
      <c r="F5" s="12" t="s">
        <v>270</v>
      </c>
      <c r="G5" s="12" t="s">
        <v>263</v>
      </c>
      <c r="H5" s="14" t="s">
        <v>295</v>
      </c>
      <c r="I5" t="s">
        <v>478</v>
      </c>
    </row>
    <row r="6" spans="1:9" x14ac:dyDescent="0.3">
      <c r="A6" s="13" t="s">
        <v>25</v>
      </c>
      <c r="B6" s="12" t="str">
        <f>VLOOKUP(A6,SRA!$A$2:$D$36,2,0)</f>
        <v>SRR23876586</v>
      </c>
      <c r="C6" s="12" t="s">
        <v>280</v>
      </c>
      <c r="D6" s="9" t="s">
        <v>306</v>
      </c>
      <c r="E6" s="9">
        <v>1933</v>
      </c>
      <c r="F6" s="12" t="s">
        <v>270</v>
      </c>
      <c r="G6" s="12" t="s">
        <v>263</v>
      </c>
      <c r="H6" s="14" t="s">
        <v>295</v>
      </c>
      <c r="I6" t="s">
        <v>478</v>
      </c>
    </row>
    <row r="7" spans="1:9" x14ac:dyDescent="0.3">
      <c r="A7" s="13" t="s">
        <v>26</v>
      </c>
      <c r="B7" s="12" t="str">
        <f>VLOOKUP(A7,SRA!$A$2:$D$36,2,0)</f>
        <v>SRR23876585</v>
      </c>
      <c r="C7" s="12" t="s">
        <v>280</v>
      </c>
      <c r="D7" s="9" t="s">
        <v>306</v>
      </c>
      <c r="E7" s="9">
        <v>1933</v>
      </c>
      <c r="F7" s="12" t="s">
        <v>270</v>
      </c>
      <c r="G7" s="12" t="s">
        <v>263</v>
      </c>
      <c r="H7" s="14" t="s">
        <v>295</v>
      </c>
      <c r="I7" t="s">
        <v>478</v>
      </c>
    </row>
    <row r="8" spans="1:9" x14ac:dyDescent="0.3">
      <c r="A8" s="13" t="s">
        <v>4</v>
      </c>
      <c r="B8" s="12" t="str">
        <f>VLOOKUP(A8,SRA!$A$2:$D$36,2,0)</f>
        <v>SRR23876562</v>
      </c>
      <c r="C8" s="12" t="s">
        <v>280</v>
      </c>
      <c r="D8" s="9" t="s">
        <v>307</v>
      </c>
      <c r="E8" s="9">
        <v>1800</v>
      </c>
      <c r="F8" s="12" t="s">
        <v>270</v>
      </c>
      <c r="G8" s="12" t="s">
        <v>263</v>
      </c>
      <c r="H8" s="14" t="s">
        <v>295</v>
      </c>
      <c r="I8" t="s">
        <v>478</v>
      </c>
    </row>
    <row r="9" spans="1:9" x14ac:dyDescent="0.3">
      <c r="A9" s="13" t="s">
        <v>1</v>
      </c>
      <c r="B9" s="12" t="str">
        <f>VLOOKUP(A9,SRA!$A$2:$D$36,2,0)</f>
        <v>SRR23876574</v>
      </c>
      <c r="C9" s="12" t="s">
        <v>280</v>
      </c>
      <c r="D9" s="9" t="s">
        <v>306</v>
      </c>
      <c r="E9" s="9">
        <v>1933</v>
      </c>
      <c r="F9" s="12" t="s">
        <v>270</v>
      </c>
      <c r="G9" s="12" t="s">
        <v>263</v>
      </c>
      <c r="H9" s="14" t="s">
        <v>295</v>
      </c>
      <c r="I9" t="s">
        <v>478</v>
      </c>
    </row>
    <row r="10" spans="1:9" x14ac:dyDescent="0.3">
      <c r="A10" s="13" t="s">
        <v>27</v>
      </c>
      <c r="B10" s="12" t="str">
        <f>VLOOKUP(A10,SRA!$A$2:$D$36,2,0)</f>
        <v>SRR23876568</v>
      </c>
      <c r="C10" s="12" t="s">
        <v>280</v>
      </c>
      <c r="D10" s="9" t="s">
        <v>306</v>
      </c>
      <c r="E10" s="9">
        <v>1933</v>
      </c>
      <c r="F10" s="12" t="s">
        <v>270</v>
      </c>
      <c r="G10" s="12" t="s">
        <v>263</v>
      </c>
      <c r="H10" s="14" t="s">
        <v>295</v>
      </c>
      <c r="I10" t="s">
        <v>478</v>
      </c>
    </row>
    <row r="11" spans="1:9" x14ac:dyDescent="0.3">
      <c r="A11" s="13" t="s">
        <v>3</v>
      </c>
      <c r="B11" s="12" t="str">
        <f>VLOOKUP(A11,SRA!$A$2:$D$36,2,0)</f>
        <v>SRR23876565</v>
      </c>
      <c r="C11" s="12" t="s">
        <v>280</v>
      </c>
      <c r="D11" s="9" t="s">
        <v>308</v>
      </c>
      <c r="E11" s="9">
        <v>1800</v>
      </c>
      <c r="F11" s="12" t="s">
        <v>270</v>
      </c>
      <c r="G11" s="12" t="s">
        <v>263</v>
      </c>
      <c r="H11" s="14" t="s">
        <v>295</v>
      </c>
      <c r="I11" t="s">
        <v>478</v>
      </c>
    </row>
    <row r="12" spans="1:9" x14ac:dyDescent="0.3">
      <c r="A12" s="13" t="s">
        <v>5</v>
      </c>
      <c r="B12" s="12" t="str">
        <f>VLOOKUP(A12,SRA!$A$2:$D$36,2,0)</f>
        <v>SRR23876580</v>
      </c>
      <c r="C12" s="12" t="s">
        <v>280</v>
      </c>
      <c r="D12" s="9" t="s">
        <v>306</v>
      </c>
      <c r="E12" s="9">
        <v>1933</v>
      </c>
      <c r="F12" s="12" t="s">
        <v>270</v>
      </c>
      <c r="G12" s="12" t="s">
        <v>263</v>
      </c>
      <c r="H12" s="14" t="s">
        <v>295</v>
      </c>
      <c r="I12" t="s">
        <v>478</v>
      </c>
    </row>
    <row r="13" spans="1:9" x14ac:dyDescent="0.3">
      <c r="A13" s="13" t="s">
        <v>28</v>
      </c>
      <c r="B13" s="12" t="str">
        <f>VLOOKUP(A13,SRA!$A$2:$D$36,2,0)</f>
        <v>SRR23876566</v>
      </c>
      <c r="C13" s="12" t="s">
        <v>280</v>
      </c>
      <c r="D13" s="9" t="s">
        <v>306</v>
      </c>
      <c r="E13" s="9">
        <v>1800</v>
      </c>
      <c r="F13" s="12" t="s">
        <v>270</v>
      </c>
      <c r="G13" s="12" t="s">
        <v>263</v>
      </c>
      <c r="H13" s="14" t="s">
        <v>295</v>
      </c>
      <c r="I13" t="s">
        <v>478</v>
      </c>
    </row>
    <row r="14" spans="1:9" x14ac:dyDescent="0.3">
      <c r="A14" s="13" t="s">
        <v>6</v>
      </c>
      <c r="B14" s="12" t="str">
        <f>VLOOKUP(A14,SRA!$A$2:$D$36,2,0)</f>
        <v>SRR23876579</v>
      </c>
      <c r="C14" s="12" t="s">
        <v>280</v>
      </c>
      <c r="D14" s="9" t="s">
        <v>306</v>
      </c>
      <c r="E14" s="9">
        <v>1933</v>
      </c>
      <c r="F14" s="12" t="s">
        <v>270</v>
      </c>
      <c r="G14" s="12" t="s">
        <v>263</v>
      </c>
      <c r="H14" s="14" t="s">
        <v>295</v>
      </c>
      <c r="I14" t="s">
        <v>478</v>
      </c>
    </row>
    <row r="15" spans="1:9" x14ac:dyDescent="0.3">
      <c r="A15" s="13" t="s">
        <v>29</v>
      </c>
      <c r="B15" s="12" t="str">
        <f>VLOOKUP(A15,SRA!$A$2:$D$36,2,0)</f>
        <v>SRR23876581</v>
      </c>
      <c r="C15" s="12" t="s">
        <v>280</v>
      </c>
      <c r="D15" s="9" t="s">
        <v>306</v>
      </c>
      <c r="E15" s="9">
        <v>1933</v>
      </c>
      <c r="F15" s="12" t="s">
        <v>270</v>
      </c>
      <c r="G15" s="12" t="s">
        <v>263</v>
      </c>
      <c r="H15" s="14" t="s">
        <v>295</v>
      </c>
      <c r="I15" t="s">
        <v>478</v>
      </c>
    </row>
    <row r="16" spans="1:9" x14ac:dyDescent="0.3">
      <c r="A16" s="13" t="s">
        <v>7</v>
      </c>
      <c r="B16" s="12" t="str">
        <f>VLOOKUP(A16,SRA!$A$2:$D$36,2,0)</f>
        <v>SRR23876575</v>
      </c>
      <c r="C16" s="12" t="s">
        <v>280</v>
      </c>
      <c r="D16" s="9" t="s">
        <v>306</v>
      </c>
      <c r="E16" s="9">
        <v>1933</v>
      </c>
      <c r="F16" s="12" t="s">
        <v>270</v>
      </c>
      <c r="G16" s="12" t="s">
        <v>263</v>
      </c>
      <c r="H16" s="14" t="s">
        <v>295</v>
      </c>
      <c r="I16" t="s">
        <v>478</v>
      </c>
    </row>
    <row r="17" spans="1:9" x14ac:dyDescent="0.3">
      <c r="A17" s="13" t="s">
        <v>0</v>
      </c>
      <c r="B17" s="12" t="str">
        <f>VLOOKUP(A17,SRA!$A$2:$D$36,2,0)</f>
        <v>SRR23876567</v>
      </c>
      <c r="C17" s="12" t="s">
        <v>280</v>
      </c>
      <c r="D17" s="9" t="s">
        <v>306</v>
      </c>
      <c r="E17" s="9">
        <v>1933</v>
      </c>
      <c r="F17" s="12" t="s">
        <v>270</v>
      </c>
      <c r="G17" s="12" t="s">
        <v>263</v>
      </c>
      <c r="H17" s="14" t="s">
        <v>295</v>
      </c>
      <c r="I17" t="s">
        <v>478</v>
      </c>
    </row>
    <row r="18" spans="1:9" x14ac:dyDescent="0.3">
      <c r="A18" s="13" t="s">
        <v>30</v>
      </c>
      <c r="B18" s="12" t="str">
        <f>VLOOKUP(A18,SRA!$A$2:$D$36,2,0)</f>
        <v>SRR23876578</v>
      </c>
      <c r="C18" s="12" t="s">
        <v>280</v>
      </c>
      <c r="D18" s="9" t="s">
        <v>306</v>
      </c>
      <c r="E18" s="9">
        <v>1933</v>
      </c>
      <c r="F18" s="12" t="s">
        <v>270</v>
      </c>
      <c r="G18" s="12" t="s">
        <v>263</v>
      </c>
      <c r="H18" s="14" t="s">
        <v>295</v>
      </c>
      <c r="I18" t="s">
        <v>478</v>
      </c>
    </row>
    <row r="19" spans="1:9" x14ac:dyDescent="0.3">
      <c r="A19" s="13" t="s">
        <v>31</v>
      </c>
      <c r="B19" s="12" t="str">
        <f>VLOOKUP(A19,SRA!$A$2:$D$36,2,0)</f>
        <v>SRR23876577</v>
      </c>
      <c r="C19" s="12" t="s">
        <v>280</v>
      </c>
      <c r="D19" s="9" t="s">
        <v>306</v>
      </c>
      <c r="E19" s="9">
        <v>1933</v>
      </c>
      <c r="F19" s="12" t="s">
        <v>270</v>
      </c>
      <c r="G19" s="12" t="s">
        <v>263</v>
      </c>
      <c r="H19" s="14" t="s">
        <v>295</v>
      </c>
      <c r="I19" t="s">
        <v>478</v>
      </c>
    </row>
    <row r="20" spans="1:9" x14ac:dyDescent="0.3">
      <c r="A20" s="13" t="s">
        <v>32</v>
      </c>
      <c r="B20" s="12" t="str">
        <f>VLOOKUP(A20,SRA!$A$2:$D$36,2,0)</f>
        <v>SRR23876576</v>
      </c>
      <c r="C20" s="12" t="s">
        <v>280</v>
      </c>
      <c r="D20" s="9" t="s">
        <v>306</v>
      </c>
      <c r="E20" s="9">
        <v>1933</v>
      </c>
      <c r="F20" s="12" t="s">
        <v>270</v>
      </c>
      <c r="G20" s="12" t="s">
        <v>263</v>
      </c>
      <c r="H20" s="14" t="s">
        <v>295</v>
      </c>
      <c r="I20" t="s">
        <v>478</v>
      </c>
    </row>
    <row r="21" spans="1:9" x14ac:dyDescent="0.3">
      <c r="A21" s="13" t="s">
        <v>2</v>
      </c>
      <c r="B21" s="12" t="str">
        <f>VLOOKUP(A21,SRA!$A$2:$D$36,2,0)</f>
        <v>SRR23876564</v>
      </c>
      <c r="C21" s="12" t="s">
        <v>280</v>
      </c>
      <c r="D21" s="9" t="s">
        <v>306</v>
      </c>
      <c r="E21" s="9">
        <v>1800</v>
      </c>
      <c r="F21" s="12" t="s">
        <v>270</v>
      </c>
      <c r="G21" s="12" t="s">
        <v>263</v>
      </c>
      <c r="H21" s="14" t="s">
        <v>295</v>
      </c>
      <c r="I21" t="s">
        <v>478</v>
      </c>
    </row>
    <row r="22" spans="1:9" x14ac:dyDescent="0.3">
      <c r="A22" s="13" t="s">
        <v>33</v>
      </c>
      <c r="B22" s="12" t="str">
        <f>VLOOKUP(A22,SRA!$A$2:$D$36,2,0)</f>
        <v>SRR23876573</v>
      </c>
      <c r="C22" s="12" t="s">
        <v>280</v>
      </c>
      <c r="D22" s="9" t="s">
        <v>306</v>
      </c>
      <c r="E22" s="9">
        <v>1933</v>
      </c>
      <c r="F22" s="12" t="s">
        <v>270</v>
      </c>
      <c r="G22" s="12" t="s">
        <v>263</v>
      </c>
      <c r="H22" s="14" t="s">
        <v>295</v>
      </c>
      <c r="I22" t="s">
        <v>478</v>
      </c>
    </row>
    <row r="23" spans="1:9" x14ac:dyDescent="0.3">
      <c r="A23" s="13" t="s">
        <v>34</v>
      </c>
      <c r="B23" s="12" t="str">
        <f>VLOOKUP(A23,SRA!$A$2:$D$36,2,0)</f>
        <v>SRR23876569</v>
      </c>
      <c r="C23" s="12" t="s">
        <v>280</v>
      </c>
      <c r="D23" s="9" t="s">
        <v>307</v>
      </c>
      <c r="E23" s="9">
        <v>1800</v>
      </c>
      <c r="F23" s="12" t="s">
        <v>270</v>
      </c>
      <c r="G23" s="12" t="s">
        <v>263</v>
      </c>
      <c r="H23" s="14" t="s">
        <v>295</v>
      </c>
      <c r="I23" t="s">
        <v>478</v>
      </c>
    </row>
    <row r="24" spans="1:9" x14ac:dyDescent="0.3">
      <c r="A24" s="13" t="s">
        <v>8</v>
      </c>
      <c r="B24" s="12" t="str">
        <f>VLOOKUP(A24,SRA!$A$2:$D$36,2,0)</f>
        <v>SRR23876570</v>
      </c>
      <c r="C24" s="12" t="s">
        <v>280</v>
      </c>
      <c r="D24" s="9" t="s">
        <v>306</v>
      </c>
      <c r="E24" s="9">
        <v>1933</v>
      </c>
      <c r="F24" s="12" t="s">
        <v>270</v>
      </c>
      <c r="G24" s="12" t="s">
        <v>263</v>
      </c>
      <c r="H24" s="14" t="s">
        <v>295</v>
      </c>
      <c r="I24" t="s">
        <v>478</v>
      </c>
    </row>
    <row r="25" spans="1:9" x14ac:dyDescent="0.3">
      <c r="A25" s="13" t="s">
        <v>9</v>
      </c>
      <c r="B25" s="12" t="str">
        <f>VLOOKUP(A25,SRA!$A$2:$D$36,2,0)</f>
        <v>SRR23876571</v>
      </c>
      <c r="C25" s="12" t="s">
        <v>280</v>
      </c>
      <c r="D25" s="9" t="s">
        <v>306</v>
      </c>
      <c r="E25" s="9">
        <v>1933</v>
      </c>
      <c r="F25" s="12" t="s">
        <v>270</v>
      </c>
      <c r="G25" s="12" t="s">
        <v>263</v>
      </c>
      <c r="H25" s="14" t="s">
        <v>295</v>
      </c>
      <c r="I25" t="s">
        <v>478</v>
      </c>
    </row>
    <row r="26" spans="1:9" x14ac:dyDescent="0.3">
      <c r="A26" s="16" t="s">
        <v>35</v>
      </c>
      <c r="B26" s="15" t="str">
        <f>VLOOKUP(A26,SRA!$A$2:$D$36,2,0)</f>
        <v>SRR23876572</v>
      </c>
      <c r="C26" s="15" t="s">
        <v>280</v>
      </c>
      <c r="D26" s="9" t="s">
        <v>306</v>
      </c>
      <c r="E26" s="9">
        <v>1933</v>
      </c>
      <c r="F26" s="15" t="s">
        <v>270</v>
      </c>
      <c r="G26" s="15" t="s">
        <v>263</v>
      </c>
      <c r="H26" s="17" t="s">
        <v>295</v>
      </c>
      <c r="I26" t="s">
        <v>478</v>
      </c>
    </row>
    <row r="27" spans="1:9" x14ac:dyDescent="0.3">
      <c r="A27" s="13" t="s">
        <v>10</v>
      </c>
      <c r="B27" s="12" t="str">
        <f>VLOOKUP(A27,SRA!$A$2:$D$36,2,0)</f>
        <v>SRR945468</v>
      </c>
      <c r="C27" s="12" t="s">
        <v>281</v>
      </c>
      <c r="D27" s="9" t="s">
        <v>311</v>
      </c>
      <c r="E27" s="9" t="s">
        <v>295</v>
      </c>
      <c r="F27" s="12" t="s">
        <v>270</v>
      </c>
      <c r="G27" s="12" t="s">
        <v>263</v>
      </c>
      <c r="H27" s="14" t="s">
        <v>10</v>
      </c>
      <c r="I27" t="s">
        <v>477</v>
      </c>
    </row>
    <row r="28" spans="1:9" x14ac:dyDescent="0.3">
      <c r="A28" s="16" t="s">
        <v>11</v>
      </c>
      <c r="B28" s="15" t="str">
        <f>VLOOKUP(A28,SRA!$A$2:$D$36,2,0)</f>
        <v>SRR10438626</v>
      </c>
      <c r="C28" s="15" t="s">
        <v>281</v>
      </c>
      <c r="D28" s="9" t="s">
        <v>311</v>
      </c>
      <c r="E28" s="9" t="s">
        <v>295</v>
      </c>
      <c r="F28" s="15" t="s">
        <v>270</v>
      </c>
      <c r="G28" s="15" t="s">
        <v>263</v>
      </c>
      <c r="H28" s="17" t="s">
        <v>10</v>
      </c>
      <c r="I28" s="22" t="s">
        <v>477</v>
      </c>
    </row>
    <row r="29" spans="1:9" x14ac:dyDescent="0.3">
      <c r="A29" s="13" t="s">
        <v>19</v>
      </c>
      <c r="B29" s="12" t="s">
        <v>295</v>
      </c>
      <c r="C29" s="12" t="s">
        <v>281</v>
      </c>
      <c r="D29" s="9" t="s">
        <v>312</v>
      </c>
      <c r="E29" s="9">
        <v>2018</v>
      </c>
      <c r="F29" s="12" t="s">
        <v>270</v>
      </c>
      <c r="G29" s="12" t="s">
        <v>264</v>
      </c>
      <c r="H29" s="14" t="s">
        <v>204</v>
      </c>
      <c r="I29" s="25" t="s">
        <v>295</v>
      </c>
    </row>
    <row r="30" spans="1:9" x14ac:dyDescent="0.3">
      <c r="A30" s="13" t="s">
        <v>20</v>
      </c>
      <c r="B30" s="12" t="s">
        <v>295</v>
      </c>
      <c r="C30" s="12" t="s">
        <v>281</v>
      </c>
      <c r="D30" s="9" t="s">
        <v>312</v>
      </c>
      <c r="E30" s="9">
        <v>2018</v>
      </c>
      <c r="F30" s="12" t="s">
        <v>270</v>
      </c>
      <c r="G30" s="12" t="s">
        <v>264</v>
      </c>
      <c r="H30" s="14" t="s">
        <v>204</v>
      </c>
      <c r="I30" s="25" t="s">
        <v>295</v>
      </c>
    </row>
    <row r="31" spans="1:9" x14ac:dyDescent="0.3">
      <c r="A31" s="13" t="s">
        <v>22</v>
      </c>
      <c r="B31" s="12" t="s">
        <v>295</v>
      </c>
      <c r="C31" s="12" t="s">
        <v>281</v>
      </c>
      <c r="D31" s="9" t="s">
        <v>311</v>
      </c>
      <c r="E31" s="9" t="s">
        <v>295</v>
      </c>
      <c r="F31" s="12" t="s">
        <v>270</v>
      </c>
      <c r="G31" s="12" t="s">
        <v>264</v>
      </c>
      <c r="H31" s="14" t="s">
        <v>10</v>
      </c>
      <c r="I31" s="25" t="s">
        <v>295</v>
      </c>
    </row>
    <row r="32" spans="1:9" x14ac:dyDescent="0.3">
      <c r="A32" s="13" t="s">
        <v>21</v>
      </c>
      <c r="B32" s="12" t="s">
        <v>295</v>
      </c>
      <c r="C32" s="12" t="s">
        <v>281</v>
      </c>
      <c r="D32" s="9" t="s">
        <v>295</v>
      </c>
      <c r="E32" s="9" t="s">
        <v>295</v>
      </c>
      <c r="F32" s="12" t="s">
        <v>270</v>
      </c>
      <c r="G32" s="12" t="s">
        <v>264</v>
      </c>
      <c r="H32" s="14" t="s">
        <v>204</v>
      </c>
      <c r="I32" s="25" t="s">
        <v>295</v>
      </c>
    </row>
    <row r="33" spans="1:9" x14ac:dyDescent="0.3">
      <c r="A33" s="13" t="s">
        <v>23</v>
      </c>
      <c r="B33" s="12" t="s">
        <v>295</v>
      </c>
      <c r="C33" s="12" t="s">
        <v>281</v>
      </c>
      <c r="D33" s="9" t="s">
        <v>295</v>
      </c>
      <c r="E33" s="9" t="s">
        <v>295</v>
      </c>
      <c r="F33" s="12" t="s">
        <v>270</v>
      </c>
      <c r="G33" s="12" t="s">
        <v>264</v>
      </c>
      <c r="H33" s="14" t="s">
        <v>240</v>
      </c>
      <c r="I33" s="25" t="s">
        <v>295</v>
      </c>
    </row>
    <row r="34" spans="1:9" x14ac:dyDescent="0.3">
      <c r="A34" s="13" t="s">
        <v>15</v>
      </c>
      <c r="B34" s="12" t="s">
        <v>295</v>
      </c>
      <c r="C34" s="12" t="s">
        <v>281</v>
      </c>
      <c r="D34" s="9" t="s">
        <v>313</v>
      </c>
      <c r="E34" s="9">
        <v>2018</v>
      </c>
      <c r="F34" s="12" t="s">
        <v>270</v>
      </c>
      <c r="G34" s="12" t="s">
        <v>264</v>
      </c>
      <c r="H34" s="14" t="s">
        <v>204</v>
      </c>
      <c r="I34" s="25" t="s">
        <v>295</v>
      </c>
    </row>
    <row r="35" spans="1:9" x14ac:dyDescent="0.3">
      <c r="A35" s="13" t="s">
        <v>18</v>
      </c>
      <c r="B35" s="12" t="s">
        <v>295</v>
      </c>
      <c r="C35" s="12" t="s">
        <v>281</v>
      </c>
      <c r="D35" s="9" t="s">
        <v>313</v>
      </c>
      <c r="E35" s="9">
        <v>2018</v>
      </c>
      <c r="F35" s="12" t="s">
        <v>270</v>
      </c>
      <c r="G35" s="12" t="s">
        <v>264</v>
      </c>
      <c r="H35" s="14" t="s">
        <v>10</v>
      </c>
      <c r="I35" s="25" t="s">
        <v>295</v>
      </c>
    </row>
    <row r="36" spans="1:9" x14ac:dyDescent="0.3">
      <c r="A36" s="13" t="s">
        <v>16</v>
      </c>
      <c r="B36" s="12" t="s">
        <v>295</v>
      </c>
      <c r="C36" s="12" t="s">
        <v>281</v>
      </c>
      <c r="D36" s="9" t="s">
        <v>313</v>
      </c>
      <c r="E36" s="9">
        <v>2018</v>
      </c>
      <c r="F36" s="12" t="s">
        <v>270</v>
      </c>
      <c r="G36" s="12" t="s">
        <v>264</v>
      </c>
      <c r="H36" s="14" t="s">
        <v>10</v>
      </c>
      <c r="I36" s="25" t="s">
        <v>295</v>
      </c>
    </row>
    <row r="37" spans="1:9" x14ac:dyDescent="0.3">
      <c r="A37" s="16" t="s">
        <v>17</v>
      </c>
      <c r="B37" s="15" t="s">
        <v>295</v>
      </c>
      <c r="C37" s="15" t="s">
        <v>281</v>
      </c>
      <c r="D37" s="9" t="s">
        <v>313</v>
      </c>
      <c r="E37" s="9">
        <v>2018</v>
      </c>
      <c r="F37" s="15" t="s">
        <v>270</v>
      </c>
      <c r="G37" s="15" t="s">
        <v>264</v>
      </c>
      <c r="H37" s="17" t="s">
        <v>204</v>
      </c>
      <c r="I37" s="25" t="s">
        <v>295</v>
      </c>
    </row>
    <row r="38" spans="1:9" x14ac:dyDescent="0.3">
      <c r="A38" s="13" t="s">
        <v>296</v>
      </c>
      <c r="B38" s="12" t="s">
        <v>137</v>
      </c>
      <c r="C38" s="12" t="s">
        <v>281</v>
      </c>
      <c r="D38" s="9" t="s">
        <v>306</v>
      </c>
      <c r="E38" s="9">
        <v>1800</v>
      </c>
      <c r="F38" s="12" t="s">
        <v>301</v>
      </c>
      <c r="G38" s="12" t="s">
        <v>295</v>
      </c>
      <c r="H38" s="14" t="s">
        <v>204</v>
      </c>
    </row>
    <row r="39" spans="1:9" x14ac:dyDescent="0.3">
      <c r="A39" s="13" t="s">
        <v>297</v>
      </c>
      <c r="B39" s="12" t="s">
        <v>144</v>
      </c>
      <c r="C39" s="12" t="s">
        <v>281</v>
      </c>
      <c r="D39" s="9" t="s">
        <v>306</v>
      </c>
      <c r="E39" s="9">
        <v>1800</v>
      </c>
      <c r="F39" s="12" t="s">
        <v>301</v>
      </c>
      <c r="G39" s="12" t="s">
        <v>295</v>
      </c>
      <c r="H39" s="14" t="s">
        <v>204</v>
      </c>
    </row>
    <row r="40" spans="1:9" x14ac:dyDescent="0.3">
      <c r="A40" s="13" t="s">
        <v>298</v>
      </c>
      <c r="B40" s="12" t="s">
        <v>150</v>
      </c>
      <c r="C40" s="12" t="s">
        <v>281</v>
      </c>
      <c r="D40" s="9" t="s">
        <v>306</v>
      </c>
      <c r="E40" s="9">
        <v>1800</v>
      </c>
      <c r="F40" s="12" t="s">
        <v>301</v>
      </c>
      <c r="G40" s="12" t="s">
        <v>295</v>
      </c>
      <c r="H40" s="14" t="s">
        <v>204</v>
      </c>
    </row>
    <row r="41" spans="1:9" x14ac:dyDescent="0.3">
      <c r="A41" s="13" t="s">
        <v>300</v>
      </c>
      <c r="B41" s="12" t="s">
        <v>158</v>
      </c>
      <c r="C41" s="12" t="s">
        <v>281</v>
      </c>
      <c r="D41" s="9" t="s">
        <v>306</v>
      </c>
      <c r="E41" s="9">
        <v>1800</v>
      </c>
      <c r="F41" s="12" t="s">
        <v>301</v>
      </c>
      <c r="G41" s="12" t="s">
        <v>295</v>
      </c>
      <c r="H41" s="14" t="s">
        <v>204</v>
      </c>
    </row>
    <row r="42" spans="1:9" x14ac:dyDescent="0.3">
      <c r="A42" s="13" t="s">
        <v>197</v>
      </c>
      <c r="B42" s="12" t="s">
        <v>199</v>
      </c>
      <c r="C42" s="12" t="s">
        <v>281</v>
      </c>
      <c r="D42" s="9" t="s">
        <v>306</v>
      </c>
      <c r="E42" s="9">
        <v>1800</v>
      </c>
      <c r="F42" s="12" t="s">
        <v>301</v>
      </c>
      <c r="G42" s="12" t="s">
        <v>295</v>
      </c>
      <c r="H42" s="14" t="s">
        <v>10</v>
      </c>
    </row>
    <row r="43" spans="1:9" x14ac:dyDescent="0.3">
      <c r="A43" s="13" t="s">
        <v>211</v>
      </c>
      <c r="B43" s="12" t="s">
        <v>213</v>
      </c>
      <c r="C43" s="12" t="s">
        <v>281</v>
      </c>
      <c r="D43" s="9" t="s">
        <v>306</v>
      </c>
      <c r="E43" s="9">
        <v>1800</v>
      </c>
      <c r="F43" s="12" t="s">
        <v>301</v>
      </c>
      <c r="G43" s="12" t="s">
        <v>295</v>
      </c>
      <c r="H43" s="14" t="s">
        <v>204</v>
      </c>
    </row>
    <row r="44" spans="1:9" x14ac:dyDescent="0.3">
      <c r="A44" s="13" t="s">
        <v>218</v>
      </c>
      <c r="B44" s="12" t="s">
        <v>220</v>
      </c>
      <c r="C44" s="12" t="s">
        <v>281</v>
      </c>
      <c r="D44" s="9" t="s">
        <v>306</v>
      </c>
      <c r="E44" s="9">
        <v>1800</v>
      </c>
      <c r="F44" s="12" t="s">
        <v>301</v>
      </c>
      <c r="G44" s="12" t="s">
        <v>295</v>
      </c>
      <c r="H44" s="14" t="s">
        <v>204</v>
      </c>
    </row>
    <row r="45" spans="1:9" x14ac:dyDescent="0.3">
      <c r="A45" s="13" t="s">
        <v>299</v>
      </c>
      <c r="B45" s="12" t="s">
        <v>252</v>
      </c>
      <c r="C45" s="12" t="s">
        <v>281</v>
      </c>
      <c r="D45" s="9" t="s">
        <v>306</v>
      </c>
      <c r="E45" s="9">
        <v>1800</v>
      </c>
      <c r="F45" s="12" t="s">
        <v>301</v>
      </c>
      <c r="G45" s="12" t="s">
        <v>295</v>
      </c>
      <c r="H45" s="14" t="s">
        <v>204</v>
      </c>
    </row>
    <row r="46" spans="1:9" x14ac:dyDescent="0.3">
      <c r="A46" s="16" t="s">
        <v>204</v>
      </c>
      <c r="B46" s="15" t="s">
        <v>206</v>
      </c>
      <c r="C46" s="15" t="s">
        <v>281</v>
      </c>
      <c r="D46" s="9" t="s">
        <v>306</v>
      </c>
      <c r="E46" s="9">
        <v>1800</v>
      </c>
      <c r="F46" s="15" t="s">
        <v>301</v>
      </c>
      <c r="G46" s="15" t="s">
        <v>295</v>
      </c>
      <c r="H46" s="17" t="s">
        <v>204</v>
      </c>
    </row>
    <row r="47" spans="1:9" x14ac:dyDescent="0.3">
      <c r="A47" t="s">
        <v>314</v>
      </c>
      <c r="B47" t="s">
        <v>336</v>
      </c>
      <c r="C47" s="15" t="s">
        <v>281</v>
      </c>
      <c r="D47" s="9" t="s">
        <v>311</v>
      </c>
      <c r="E47" s="9">
        <v>2003</v>
      </c>
      <c r="F47" s="25" t="s">
        <v>270</v>
      </c>
      <c r="G47" s="25" t="s">
        <v>263</v>
      </c>
      <c r="H47" s="2" t="s">
        <v>10</v>
      </c>
      <c r="I47" t="s">
        <v>476</v>
      </c>
    </row>
    <row r="48" spans="1:9" x14ac:dyDescent="0.3">
      <c r="A48" t="s">
        <v>315</v>
      </c>
      <c r="B48" t="s">
        <v>337</v>
      </c>
      <c r="C48" s="15" t="s">
        <v>281</v>
      </c>
      <c r="D48" s="9" t="s">
        <v>311</v>
      </c>
      <c r="E48" s="9">
        <v>2003</v>
      </c>
      <c r="F48" s="25" t="s">
        <v>270</v>
      </c>
      <c r="G48" s="25" t="s">
        <v>263</v>
      </c>
      <c r="H48" s="2" t="s">
        <v>10</v>
      </c>
      <c r="I48" t="s">
        <v>476</v>
      </c>
    </row>
    <row r="49" spans="1:11" x14ac:dyDescent="0.3">
      <c r="A49" t="s">
        <v>316</v>
      </c>
      <c r="B49" t="s">
        <v>338</v>
      </c>
      <c r="C49" s="15" t="s">
        <v>281</v>
      </c>
      <c r="D49" s="9" t="str">
        <f>VLOOKUP(A49,Tabelle1!$A$6:$D$41,2,1)</f>
        <v>Ethiopia</v>
      </c>
      <c r="E49" s="9">
        <f>YEAR(VLOOKUP(A49,Tabelle1!$A$6:$D$41,4,1))</f>
        <v>2008</v>
      </c>
      <c r="F49" s="25" t="s">
        <v>270</v>
      </c>
      <c r="G49" s="25" t="s">
        <v>263</v>
      </c>
      <c r="H49" s="26" t="s">
        <v>204</v>
      </c>
      <c r="I49" t="s">
        <v>476</v>
      </c>
    </row>
    <row r="50" spans="1:11" x14ac:dyDescent="0.3">
      <c r="A50" t="s">
        <v>317</v>
      </c>
      <c r="B50" t="s">
        <v>339</v>
      </c>
      <c r="C50" s="15" t="s">
        <v>281</v>
      </c>
      <c r="D50" s="9" t="str">
        <f>VLOOKUP(A50,Tabelle1!$A$6:$D$41,2,1)</f>
        <v>Ethiopia</v>
      </c>
      <c r="E50" s="9">
        <f>YEAR(VLOOKUP(A50,Tabelle1!$A$6:$D$41,4,1))</f>
        <v>2008</v>
      </c>
      <c r="F50" s="25" t="s">
        <v>270</v>
      </c>
      <c r="G50" s="25" t="s">
        <v>263</v>
      </c>
      <c r="H50" s="26" t="s">
        <v>204</v>
      </c>
      <c r="I50" t="s">
        <v>476</v>
      </c>
    </row>
    <row r="51" spans="1:11" x14ac:dyDescent="0.3">
      <c r="A51" t="s">
        <v>318</v>
      </c>
      <c r="B51" t="s">
        <v>340</v>
      </c>
      <c r="C51" s="15" t="s">
        <v>281</v>
      </c>
      <c r="D51" s="9" t="str">
        <f>VLOOKUP(A51,Tabelle1!$A$6:$D$41,2,1)</f>
        <v>Ethiopia</v>
      </c>
      <c r="E51" s="9">
        <f>YEAR(VLOOKUP(A51,Tabelle1!$A$6:$D$41,4,1))</f>
        <v>2008</v>
      </c>
      <c r="F51" s="25" t="s">
        <v>270</v>
      </c>
      <c r="G51" s="25" t="s">
        <v>263</v>
      </c>
      <c r="H51" s="26" t="s">
        <v>204</v>
      </c>
      <c r="I51" t="s">
        <v>476</v>
      </c>
      <c r="K51" s="1"/>
    </row>
    <row r="52" spans="1:11" x14ac:dyDescent="0.3">
      <c r="A52" t="s">
        <v>319</v>
      </c>
      <c r="B52" t="s">
        <v>341</v>
      </c>
      <c r="C52" s="15" t="s">
        <v>281</v>
      </c>
      <c r="D52" s="9" t="str">
        <f>VLOOKUP(A52,Tabelle1!$A$6:$D$41,2,1)</f>
        <v>Ethiopia</v>
      </c>
      <c r="E52" s="9">
        <f>YEAR(VLOOKUP(A52,Tabelle1!$A$6:$D$41,4,1))</f>
        <v>2008</v>
      </c>
      <c r="F52" s="25" t="s">
        <v>270</v>
      </c>
      <c r="G52" s="25" t="s">
        <v>263</v>
      </c>
      <c r="H52" s="26" t="s">
        <v>204</v>
      </c>
      <c r="I52" t="s">
        <v>476</v>
      </c>
      <c r="K52" s="1"/>
    </row>
    <row r="53" spans="1:11" x14ac:dyDescent="0.3">
      <c r="A53" t="s">
        <v>320</v>
      </c>
      <c r="B53" t="s">
        <v>342</v>
      </c>
      <c r="C53" s="15" t="s">
        <v>281</v>
      </c>
      <c r="D53" s="9" t="str">
        <f>VLOOKUP(A53,Tabelle1!$A$6:$D$41,2,1)</f>
        <v>Ethiopia</v>
      </c>
      <c r="E53" s="9">
        <f>YEAR(VLOOKUP(A53,Tabelle1!$A$6:$D$41,4,1))</f>
        <v>2008</v>
      </c>
      <c r="F53" s="25" t="s">
        <v>270</v>
      </c>
      <c r="G53" s="25" t="s">
        <v>263</v>
      </c>
      <c r="H53" s="26" t="s">
        <v>204</v>
      </c>
      <c r="I53" t="s">
        <v>476</v>
      </c>
      <c r="K53" s="1"/>
    </row>
    <row r="54" spans="1:11" x14ac:dyDescent="0.3">
      <c r="A54" t="s">
        <v>321</v>
      </c>
      <c r="B54" t="s">
        <v>343</v>
      </c>
      <c r="C54" s="15" t="s">
        <v>281</v>
      </c>
      <c r="D54" s="9" t="str">
        <f>VLOOKUP(A54,Tabelle1!$A$6:$D$41,2,1)</f>
        <v>Zambia</v>
      </c>
      <c r="E54" s="9">
        <f>YEAR(VLOOKUP(A54,Tabelle1!$A$6:$D$41,4,1))</f>
        <v>2010</v>
      </c>
      <c r="F54" s="25" t="s">
        <v>270</v>
      </c>
      <c r="G54" s="25" t="s">
        <v>263</v>
      </c>
      <c r="H54" s="26" t="s">
        <v>204</v>
      </c>
      <c r="I54" t="s">
        <v>476</v>
      </c>
      <c r="K54" s="1"/>
    </row>
    <row r="55" spans="1:11" x14ac:dyDescent="0.3">
      <c r="A55" t="s">
        <v>322</v>
      </c>
      <c r="B55" t="s">
        <v>344</v>
      </c>
      <c r="C55" s="15" t="s">
        <v>281</v>
      </c>
      <c r="D55" s="9" t="str">
        <f>VLOOKUP(A55,Tabelle1!$A$6:$D$41,2,1)</f>
        <v>Rwanda</v>
      </c>
      <c r="E55" s="9">
        <f>YEAR(VLOOKUP(A55,Tabelle1!$A$6:$D$41,4,1))</f>
        <v>2008</v>
      </c>
      <c r="F55" s="25" t="s">
        <v>270</v>
      </c>
      <c r="G55" s="25" t="s">
        <v>263</v>
      </c>
      <c r="H55" s="26" t="s">
        <v>204</v>
      </c>
      <c r="I55" t="s">
        <v>476</v>
      </c>
      <c r="K55" s="1"/>
    </row>
    <row r="56" spans="1:11" x14ac:dyDescent="0.3">
      <c r="A56" t="s">
        <v>323</v>
      </c>
      <c r="B56" t="s">
        <v>347</v>
      </c>
      <c r="C56" s="15" t="s">
        <v>281</v>
      </c>
      <c r="D56" s="9" t="str">
        <f>VLOOKUP(A56,Tabelle1!$A$6:$D$41,2,1)</f>
        <v>Zimbabwe</v>
      </c>
      <c r="E56" s="9">
        <f>YEAR(VLOOKUP(A56,Tabelle1!$A$6:$D$41,4,1))</f>
        <v>1990</v>
      </c>
      <c r="F56" s="25" t="s">
        <v>270</v>
      </c>
      <c r="G56" s="25" t="s">
        <v>263</v>
      </c>
      <c r="H56" s="26" t="s">
        <v>204</v>
      </c>
      <c r="I56" t="s">
        <v>476</v>
      </c>
      <c r="K56" s="1"/>
    </row>
    <row r="57" spans="1:11" x14ac:dyDescent="0.3">
      <c r="A57" t="s">
        <v>324</v>
      </c>
      <c r="B57" t="s">
        <v>348</v>
      </c>
      <c r="C57" s="15" t="s">
        <v>281</v>
      </c>
      <c r="D57" s="9" t="str">
        <f>VLOOKUP(A57,Tabelle1!$A$6:$D$41,2,1)</f>
        <v>South Africa</v>
      </c>
      <c r="E57" s="9">
        <f>YEAR(VLOOKUP(A57,Tabelle1!$A$6:$D$41,4,1))</f>
        <v>2010</v>
      </c>
      <c r="F57" s="25" t="s">
        <v>270</v>
      </c>
      <c r="G57" s="25" t="s">
        <v>263</v>
      </c>
      <c r="H57" s="26" t="s">
        <v>204</v>
      </c>
      <c r="I57" t="s">
        <v>476</v>
      </c>
      <c r="K57" s="1"/>
    </row>
    <row r="58" spans="1:11" x14ac:dyDescent="0.3">
      <c r="A58" t="s">
        <v>325</v>
      </c>
      <c r="B58" t="s">
        <v>349</v>
      </c>
      <c r="C58" s="15" t="s">
        <v>281</v>
      </c>
      <c r="D58" s="9" t="str">
        <f>VLOOKUP(A58,Tabelle1!$A$6:$D$41,2,1)</f>
        <v>Kenya</v>
      </c>
      <c r="E58" s="9">
        <f>YEAR(VLOOKUP(A58,Tabelle1!$A$6:$D$41,4,1))</f>
        <v>2009</v>
      </c>
      <c r="F58" s="25" t="s">
        <v>270</v>
      </c>
      <c r="G58" s="25" t="s">
        <v>263</v>
      </c>
      <c r="H58" s="26" t="s">
        <v>204</v>
      </c>
      <c r="I58" t="s">
        <v>476</v>
      </c>
      <c r="K58" s="1"/>
    </row>
    <row r="59" spans="1:11" x14ac:dyDescent="0.3">
      <c r="A59" t="s">
        <v>326</v>
      </c>
      <c r="B59" t="s">
        <v>350</v>
      </c>
      <c r="C59" s="15" t="s">
        <v>281</v>
      </c>
      <c r="D59" s="9" t="str">
        <f>VLOOKUP(A59,Tabelle1!$A$6:$D$41,2,1)</f>
        <v>Uganda</v>
      </c>
      <c r="E59" s="9">
        <f>YEAR(VLOOKUP(A59,Tabelle1!$A$6:$D$41,4,1))</f>
        <v>2005</v>
      </c>
      <c r="F59" s="25" t="s">
        <v>270</v>
      </c>
      <c r="G59" s="25" t="s">
        <v>263</v>
      </c>
      <c r="H59" s="26" t="s">
        <v>204</v>
      </c>
      <c r="I59" t="s">
        <v>476</v>
      </c>
      <c r="K59" s="1"/>
    </row>
    <row r="60" spans="1:11" x14ac:dyDescent="0.3">
      <c r="A60" t="s">
        <v>327</v>
      </c>
      <c r="B60" t="s">
        <v>351</v>
      </c>
      <c r="C60" s="15" t="s">
        <v>281</v>
      </c>
      <c r="D60" s="9" t="str">
        <f>VLOOKUP(A60,Tabelle1!$A$6:$D$41,2,1)</f>
        <v>Zambia</v>
      </c>
      <c r="E60" s="9">
        <f>YEAR(VLOOKUP(A60,Tabelle1!$A$6:$D$41,4,1))</f>
        <v>2010</v>
      </c>
      <c r="F60" s="25" t="s">
        <v>270</v>
      </c>
      <c r="G60" s="25" t="s">
        <v>263</v>
      </c>
      <c r="H60" s="26" t="s">
        <v>204</v>
      </c>
      <c r="I60" t="s">
        <v>476</v>
      </c>
    </row>
    <row r="61" spans="1:11" x14ac:dyDescent="0.3">
      <c r="A61" t="s">
        <v>328</v>
      </c>
      <c r="B61" t="s">
        <v>352</v>
      </c>
      <c r="C61" s="15" t="s">
        <v>281</v>
      </c>
      <c r="D61" s="9" t="str">
        <f>VLOOKUP(A61,Tabelle1!$A$6:$D$41,2,1)</f>
        <v>Tanzania</v>
      </c>
      <c r="E61" s="9">
        <f>YEAR(VLOOKUP(A61,Tabelle1!$A$6:$D$41,4,1))</f>
        <v>2009</v>
      </c>
      <c r="F61" s="25" t="s">
        <v>270</v>
      </c>
      <c r="G61" s="25" t="s">
        <v>263</v>
      </c>
      <c r="H61" s="26" t="s">
        <v>204</v>
      </c>
      <c r="I61" t="s">
        <v>476</v>
      </c>
    </row>
    <row r="62" spans="1:11" x14ac:dyDescent="0.3">
      <c r="A62" t="s">
        <v>329</v>
      </c>
      <c r="B62" t="s">
        <v>353</v>
      </c>
      <c r="C62" s="15" t="s">
        <v>281</v>
      </c>
      <c r="D62" s="9" t="str">
        <f>VLOOKUP(A62,Tabelle1!$A$6:$D$41,2,1)</f>
        <v>Rwanda</v>
      </c>
      <c r="E62" s="9">
        <f>YEAR(VLOOKUP(A62,Tabelle1!$A$6:$D$41,4,1))</f>
        <v>2008</v>
      </c>
      <c r="F62" s="25" t="s">
        <v>270</v>
      </c>
      <c r="G62" s="25" t="s">
        <v>263</v>
      </c>
      <c r="H62" s="26" t="s">
        <v>204</v>
      </c>
      <c r="I62" t="s">
        <v>476</v>
      </c>
    </row>
    <row r="63" spans="1:11" x14ac:dyDescent="0.3">
      <c r="A63" t="s">
        <v>330</v>
      </c>
      <c r="B63" t="s">
        <v>354</v>
      </c>
      <c r="C63" s="15" t="s">
        <v>281</v>
      </c>
      <c r="D63" s="9" t="str">
        <f>VLOOKUP(A63,Tabelle1!$A$6:$D$41,2,1)</f>
        <v>Rwanda</v>
      </c>
      <c r="E63" s="9">
        <f>YEAR(VLOOKUP(A63,Tabelle1!$A$6:$D$41,4,1))</f>
        <v>2008</v>
      </c>
      <c r="F63" s="25" t="s">
        <v>270</v>
      </c>
      <c r="G63" s="25" t="s">
        <v>263</v>
      </c>
      <c r="H63" s="26" t="s">
        <v>204</v>
      </c>
      <c r="I63" t="s">
        <v>476</v>
      </c>
    </row>
    <row r="64" spans="1:11" x14ac:dyDescent="0.3">
      <c r="A64" t="s">
        <v>331</v>
      </c>
      <c r="B64" t="s">
        <v>355</v>
      </c>
      <c r="C64" s="15" t="s">
        <v>281</v>
      </c>
      <c r="D64" s="9" t="str">
        <f>VLOOKUP(A64,Tabelle1!$A$6:$D$41,2,1)</f>
        <v>Kenya</v>
      </c>
      <c r="E64" s="9">
        <f>YEAR(VLOOKUP(A64,Tabelle1!$A$6:$D$41,4,1))</f>
        <v>2009</v>
      </c>
      <c r="F64" s="25" t="s">
        <v>270</v>
      </c>
      <c r="G64" s="25" t="s">
        <v>263</v>
      </c>
      <c r="H64" s="26" t="s">
        <v>204</v>
      </c>
      <c r="I64" t="s">
        <v>476</v>
      </c>
    </row>
    <row r="65" spans="1:9" x14ac:dyDescent="0.3">
      <c r="A65" t="s">
        <v>332</v>
      </c>
      <c r="B65" t="s">
        <v>356</v>
      </c>
      <c r="C65" s="15" t="s">
        <v>281</v>
      </c>
      <c r="D65" s="9" t="str">
        <f>VLOOKUP(A65,Tabelle1!$A$6:$D$41,2,1)</f>
        <v>Gabon</v>
      </c>
      <c r="E65" s="9">
        <f>YEAR(VLOOKUP(A65,Tabelle1!$A$6:$D$41,4,1))</f>
        <v>2002</v>
      </c>
      <c r="F65" s="25" t="s">
        <v>270</v>
      </c>
      <c r="G65" s="25" t="s">
        <v>263</v>
      </c>
      <c r="H65" s="26" t="s">
        <v>204</v>
      </c>
      <c r="I65" t="s">
        <v>476</v>
      </c>
    </row>
    <row r="66" spans="1:9" x14ac:dyDescent="0.3">
      <c r="A66" t="s">
        <v>333</v>
      </c>
      <c r="B66" t="s">
        <v>345</v>
      </c>
      <c r="C66" s="15" t="s">
        <v>281</v>
      </c>
      <c r="D66" s="9" t="s">
        <v>311</v>
      </c>
      <c r="E66" s="9">
        <v>2003</v>
      </c>
      <c r="F66" s="25" t="s">
        <v>270</v>
      </c>
      <c r="G66" s="25" t="s">
        <v>263</v>
      </c>
      <c r="H66" s="26" t="s">
        <v>204</v>
      </c>
      <c r="I66" t="s">
        <v>476</v>
      </c>
    </row>
    <row r="67" spans="1:9" x14ac:dyDescent="0.3">
      <c r="A67" t="s">
        <v>334</v>
      </c>
      <c r="B67" t="s">
        <v>346</v>
      </c>
      <c r="C67" s="15" t="s">
        <v>281</v>
      </c>
      <c r="D67" s="9" t="s">
        <v>311</v>
      </c>
      <c r="E67" s="9">
        <v>2003</v>
      </c>
      <c r="F67" s="25" t="s">
        <v>270</v>
      </c>
      <c r="G67" s="25" t="s">
        <v>263</v>
      </c>
      <c r="H67" s="26" t="s">
        <v>204</v>
      </c>
      <c r="I67" t="s">
        <v>476</v>
      </c>
    </row>
    <row r="68" spans="1:9" x14ac:dyDescent="0.3">
      <c r="A68" t="s">
        <v>335</v>
      </c>
      <c r="B68" t="s">
        <v>357</v>
      </c>
      <c r="C68" s="15" t="s">
        <v>281</v>
      </c>
      <c r="D68" s="9" t="str">
        <f>VLOOKUP(A68,Tabelle1!$A$6:$D$41,2,1)</f>
        <v>Congo</v>
      </c>
      <c r="E68" s="9">
        <f>YEAR(VLOOKUP(A68,Tabelle1!$A$6:$D$41,4,1))</f>
        <v>2010</v>
      </c>
      <c r="F68" s="25" t="s">
        <v>270</v>
      </c>
      <c r="G68" s="25" t="s">
        <v>263</v>
      </c>
      <c r="H68" s="26" t="s">
        <v>204</v>
      </c>
      <c r="I68" t="s">
        <v>476</v>
      </c>
    </row>
    <row r="69" spans="1:9" x14ac:dyDescent="0.3">
      <c r="A69" s="6">
        <f>69-47</f>
        <v>22</v>
      </c>
    </row>
  </sheetData>
  <autoFilter ref="A1:H49" xr:uid="{636C30F3-6255-4FC2-B938-FA8041FC30FC}">
    <sortState ref="A3:H37">
      <sortCondition ref="G1:G49"/>
    </sortState>
  </autoFilter>
  <hyperlinks>
    <hyperlink ref="I28" r:id="rId1" display="https://doi.org/10.1093/gbe/evt169" xr:uid="{EAA77C32-A447-454E-A913-7AA8FD4E9D5A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3C33-FF21-43DD-9368-74CE7EA64FEF}">
  <dimension ref="A1:L600"/>
  <sheetViews>
    <sheetView topLeftCell="A8" workbookViewId="0">
      <selection sqref="A1:M54"/>
    </sheetView>
  </sheetViews>
  <sheetFormatPr baseColWidth="10" defaultRowHeight="14.4" x14ac:dyDescent="0.3"/>
  <sheetData>
    <row r="1" spans="1:12" x14ac:dyDescent="0.3">
      <c r="A1" t="s">
        <v>358</v>
      </c>
    </row>
    <row r="4" spans="1:12" x14ac:dyDescent="0.3">
      <c r="I4" t="s">
        <v>359</v>
      </c>
    </row>
    <row r="5" spans="1:12" x14ac:dyDescent="0.3">
      <c r="A5" t="s">
        <v>360</v>
      </c>
      <c r="B5" t="s">
        <v>361</v>
      </c>
      <c r="C5" t="s">
        <v>362</v>
      </c>
      <c r="D5" t="s">
        <v>309</v>
      </c>
      <c r="E5" t="s">
        <v>363</v>
      </c>
      <c r="F5" t="s">
        <v>364</v>
      </c>
      <c r="G5" t="s">
        <v>365</v>
      </c>
      <c r="H5" t="s">
        <v>366</v>
      </c>
      <c r="I5" t="s">
        <v>282</v>
      </c>
      <c r="J5">
        <v>2</v>
      </c>
      <c r="K5">
        <v>3</v>
      </c>
      <c r="L5" t="s">
        <v>367</v>
      </c>
    </row>
    <row r="6" spans="1:12" x14ac:dyDescent="0.3">
      <c r="A6" t="s">
        <v>368</v>
      </c>
      <c r="B6" t="s">
        <v>369</v>
      </c>
      <c r="C6" t="s">
        <v>370</v>
      </c>
      <c r="D6" s="24">
        <v>40391</v>
      </c>
      <c r="E6" t="s">
        <v>371</v>
      </c>
      <c r="F6">
        <v>0.51</v>
      </c>
      <c r="G6">
        <v>25.19</v>
      </c>
      <c r="H6">
        <v>400</v>
      </c>
      <c r="I6">
        <v>2</v>
      </c>
      <c r="J6">
        <v>2</v>
      </c>
      <c r="K6">
        <v>2</v>
      </c>
    </row>
    <row r="7" spans="1:12" x14ac:dyDescent="0.3">
      <c r="A7" t="s">
        <v>372</v>
      </c>
      <c r="B7" t="s">
        <v>373</v>
      </c>
      <c r="C7" t="s">
        <v>374</v>
      </c>
      <c r="D7" s="24">
        <v>38078</v>
      </c>
      <c r="E7" t="s">
        <v>375</v>
      </c>
      <c r="F7">
        <v>6.25</v>
      </c>
      <c r="G7">
        <v>10.43</v>
      </c>
      <c r="H7">
        <v>2169</v>
      </c>
      <c r="I7">
        <v>10</v>
      </c>
      <c r="J7">
        <v>10</v>
      </c>
      <c r="K7">
        <v>10</v>
      </c>
      <c r="L7" t="s">
        <v>376</v>
      </c>
    </row>
    <row r="8" spans="1:12" x14ac:dyDescent="0.3">
      <c r="A8" t="s">
        <v>377</v>
      </c>
      <c r="B8" t="s">
        <v>378</v>
      </c>
      <c r="C8" t="s">
        <v>379</v>
      </c>
      <c r="D8" s="24">
        <v>40878</v>
      </c>
      <c r="E8" t="s">
        <v>380</v>
      </c>
      <c r="F8">
        <v>8.25</v>
      </c>
      <c r="G8">
        <v>34.590000000000003</v>
      </c>
      <c r="H8">
        <v>525</v>
      </c>
      <c r="I8">
        <v>4</v>
      </c>
      <c r="J8">
        <v>4</v>
      </c>
      <c r="K8">
        <v>4</v>
      </c>
    </row>
    <row r="9" spans="1:12" x14ac:dyDescent="0.3">
      <c r="A9" t="s">
        <v>381</v>
      </c>
      <c r="B9" t="s">
        <v>378</v>
      </c>
      <c r="C9" t="s">
        <v>382</v>
      </c>
      <c r="D9" s="24">
        <v>40878</v>
      </c>
      <c r="E9" t="s">
        <v>380</v>
      </c>
      <c r="F9">
        <v>7.26</v>
      </c>
      <c r="G9">
        <v>36.25</v>
      </c>
      <c r="H9">
        <v>1725</v>
      </c>
      <c r="I9">
        <v>5</v>
      </c>
      <c r="J9">
        <v>5</v>
      </c>
      <c r="K9">
        <v>5</v>
      </c>
    </row>
    <row r="10" spans="1:12" x14ac:dyDescent="0.3">
      <c r="A10" t="s">
        <v>383</v>
      </c>
      <c r="B10" t="s">
        <v>378</v>
      </c>
      <c r="C10" t="s">
        <v>384</v>
      </c>
      <c r="D10" s="24">
        <v>39783</v>
      </c>
      <c r="E10" t="s">
        <v>375</v>
      </c>
      <c r="F10">
        <v>6.98</v>
      </c>
      <c r="G10">
        <v>39.18</v>
      </c>
      <c r="H10">
        <v>2492</v>
      </c>
      <c r="I10">
        <v>6</v>
      </c>
      <c r="J10">
        <v>7</v>
      </c>
      <c r="K10">
        <v>6</v>
      </c>
    </row>
    <row r="11" spans="1:12" x14ac:dyDescent="0.3">
      <c r="A11" t="s">
        <v>385</v>
      </c>
      <c r="B11" t="s">
        <v>378</v>
      </c>
      <c r="C11" t="s">
        <v>386</v>
      </c>
      <c r="D11" s="24">
        <v>40878</v>
      </c>
      <c r="E11" t="s">
        <v>380</v>
      </c>
      <c r="F11">
        <v>9.81</v>
      </c>
      <c r="G11">
        <v>38.630000000000003</v>
      </c>
      <c r="H11">
        <v>3070</v>
      </c>
      <c r="I11">
        <v>5</v>
      </c>
      <c r="J11">
        <v>5</v>
      </c>
      <c r="K11">
        <v>5</v>
      </c>
    </row>
    <row r="12" spans="1:12" x14ac:dyDescent="0.3">
      <c r="A12" t="s">
        <v>387</v>
      </c>
      <c r="B12" t="s">
        <v>388</v>
      </c>
      <c r="C12" t="s">
        <v>389</v>
      </c>
      <c r="D12" s="24">
        <v>40544</v>
      </c>
      <c r="E12" t="s">
        <v>380</v>
      </c>
      <c r="F12">
        <v>30.1</v>
      </c>
      <c r="G12">
        <v>31.32</v>
      </c>
      <c r="H12">
        <v>25</v>
      </c>
      <c r="I12">
        <v>3</v>
      </c>
      <c r="J12">
        <v>2</v>
      </c>
      <c r="K12">
        <v>2</v>
      </c>
      <c r="L12" t="s">
        <v>390</v>
      </c>
    </row>
    <row r="13" spans="1:12" x14ac:dyDescent="0.3">
      <c r="A13" t="s">
        <v>391</v>
      </c>
      <c r="B13" t="s">
        <v>378</v>
      </c>
      <c r="C13" t="s">
        <v>392</v>
      </c>
      <c r="D13" s="24">
        <v>40878</v>
      </c>
      <c r="E13" t="s">
        <v>380</v>
      </c>
      <c r="F13">
        <v>7.74</v>
      </c>
      <c r="G13">
        <v>35.479999999999997</v>
      </c>
      <c r="H13">
        <v>2260</v>
      </c>
      <c r="I13">
        <v>3</v>
      </c>
      <c r="J13">
        <v>3</v>
      </c>
      <c r="K13">
        <v>3</v>
      </c>
    </row>
    <row r="14" spans="1:12" x14ac:dyDescent="0.3">
      <c r="A14" t="s">
        <v>393</v>
      </c>
      <c r="B14" t="s">
        <v>378</v>
      </c>
      <c r="C14" t="s">
        <v>394</v>
      </c>
      <c r="D14" s="24">
        <v>40878</v>
      </c>
      <c r="E14" t="s">
        <v>380</v>
      </c>
      <c r="F14">
        <v>9.68</v>
      </c>
      <c r="G14">
        <v>39.53</v>
      </c>
      <c r="H14">
        <v>2840</v>
      </c>
      <c r="I14">
        <v>5</v>
      </c>
      <c r="J14">
        <v>5</v>
      </c>
      <c r="K14">
        <v>5</v>
      </c>
    </row>
    <row r="15" spans="1:12" x14ac:dyDescent="0.3">
      <c r="A15" t="s">
        <v>395</v>
      </c>
      <c r="B15" t="s">
        <v>378</v>
      </c>
      <c r="C15" t="s">
        <v>396</v>
      </c>
      <c r="D15" s="24">
        <v>39783</v>
      </c>
      <c r="E15" t="s">
        <v>375</v>
      </c>
      <c r="F15">
        <v>7.93</v>
      </c>
      <c r="G15">
        <v>38.72</v>
      </c>
      <c r="H15">
        <v>1642</v>
      </c>
      <c r="I15">
        <v>5</v>
      </c>
      <c r="J15">
        <v>4</v>
      </c>
      <c r="K15">
        <v>5</v>
      </c>
    </row>
    <row r="16" spans="1:12" x14ac:dyDescent="0.3">
      <c r="A16" t="s">
        <v>397</v>
      </c>
      <c r="B16" t="s">
        <v>398</v>
      </c>
      <c r="C16" t="s">
        <v>399</v>
      </c>
      <c r="D16" s="24">
        <v>40360</v>
      </c>
      <c r="E16" t="s">
        <v>375</v>
      </c>
      <c r="F16">
        <v>45.77</v>
      </c>
      <c r="G16">
        <v>4.8600000000000003</v>
      </c>
      <c r="H16">
        <v>175</v>
      </c>
      <c r="I16">
        <v>9</v>
      </c>
      <c r="J16">
        <v>9</v>
      </c>
      <c r="K16">
        <v>9</v>
      </c>
    </row>
    <row r="17" spans="1:12" x14ac:dyDescent="0.3">
      <c r="A17" t="s">
        <v>400</v>
      </c>
      <c r="B17" t="s">
        <v>401</v>
      </c>
      <c r="C17" t="s">
        <v>402</v>
      </c>
      <c r="D17" s="24">
        <v>37316</v>
      </c>
      <c r="E17" t="s">
        <v>403</v>
      </c>
      <c r="F17">
        <v>-1.65</v>
      </c>
      <c r="G17">
        <v>13.6</v>
      </c>
      <c r="H17">
        <v>332</v>
      </c>
      <c r="I17">
        <v>10</v>
      </c>
      <c r="J17">
        <v>9</v>
      </c>
      <c r="K17">
        <v>10</v>
      </c>
      <c r="L17" t="s">
        <v>404</v>
      </c>
    </row>
    <row r="18" spans="1:12" x14ac:dyDescent="0.3">
      <c r="A18" t="s">
        <v>405</v>
      </c>
      <c r="B18" t="s">
        <v>406</v>
      </c>
      <c r="C18" t="s">
        <v>407</v>
      </c>
      <c r="D18" s="24">
        <v>38504</v>
      </c>
      <c r="E18" t="s">
        <v>408</v>
      </c>
      <c r="F18">
        <v>10.7</v>
      </c>
      <c r="G18">
        <v>-12.25</v>
      </c>
      <c r="H18">
        <v>801</v>
      </c>
      <c r="I18">
        <v>5</v>
      </c>
      <c r="J18">
        <v>5</v>
      </c>
      <c r="K18">
        <v>7</v>
      </c>
    </row>
    <row r="19" spans="1:12" x14ac:dyDescent="0.3">
      <c r="A19" t="s">
        <v>409</v>
      </c>
      <c r="B19" t="s">
        <v>410</v>
      </c>
      <c r="C19" t="s">
        <v>411</v>
      </c>
      <c r="D19" s="24">
        <v>37438</v>
      </c>
      <c r="E19" t="s">
        <v>412</v>
      </c>
      <c r="F19">
        <v>-1.43</v>
      </c>
      <c r="G19">
        <v>40.03</v>
      </c>
      <c r="H19">
        <v>78</v>
      </c>
      <c r="I19">
        <v>4</v>
      </c>
      <c r="J19">
        <v>3</v>
      </c>
      <c r="K19">
        <v>1</v>
      </c>
      <c r="L19" t="s">
        <v>390</v>
      </c>
    </row>
    <row r="20" spans="1:12" x14ac:dyDescent="0.3">
      <c r="A20" t="s">
        <v>413</v>
      </c>
      <c r="B20" t="s">
        <v>410</v>
      </c>
      <c r="C20" t="s">
        <v>414</v>
      </c>
      <c r="D20" s="24">
        <v>39814</v>
      </c>
      <c r="E20" t="s">
        <v>375</v>
      </c>
      <c r="F20">
        <v>0.04</v>
      </c>
      <c r="G20">
        <v>36.36</v>
      </c>
      <c r="H20">
        <v>2303</v>
      </c>
      <c r="I20">
        <v>6</v>
      </c>
      <c r="J20">
        <v>5</v>
      </c>
      <c r="K20">
        <v>6</v>
      </c>
    </row>
    <row r="21" spans="1:12" x14ac:dyDescent="0.3">
      <c r="A21" t="s">
        <v>415</v>
      </c>
      <c r="B21" t="s">
        <v>410</v>
      </c>
      <c r="C21" t="s">
        <v>416</v>
      </c>
      <c r="D21" s="24">
        <v>39814</v>
      </c>
      <c r="E21" t="s">
        <v>375</v>
      </c>
      <c r="F21">
        <v>-0.25</v>
      </c>
      <c r="G21">
        <v>35.729999999999997</v>
      </c>
      <c r="H21">
        <v>2506</v>
      </c>
      <c r="I21">
        <v>4</v>
      </c>
      <c r="J21">
        <v>0</v>
      </c>
      <c r="K21">
        <v>4</v>
      </c>
    </row>
    <row r="22" spans="1:12" x14ac:dyDescent="0.3">
      <c r="A22" t="s">
        <v>417</v>
      </c>
      <c r="B22" t="s">
        <v>410</v>
      </c>
      <c r="C22" t="s">
        <v>418</v>
      </c>
      <c r="D22" s="24">
        <v>39814</v>
      </c>
      <c r="E22" t="s">
        <v>375</v>
      </c>
      <c r="F22">
        <v>0.47</v>
      </c>
      <c r="G22">
        <v>35.979999999999997</v>
      </c>
      <c r="H22">
        <v>1062</v>
      </c>
      <c r="I22">
        <v>6</v>
      </c>
      <c r="J22">
        <v>4</v>
      </c>
      <c r="K22">
        <v>6</v>
      </c>
    </row>
    <row r="23" spans="1:12" x14ac:dyDescent="0.3">
      <c r="A23" t="s">
        <v>419</v>
      </c>
      <c r="B23" t="s">
        <v>410</v>
      </c>
      <c r="C23" t="s">
        <v>420</v>
      </c>
      <c r="D23" s="24">
        <v>39814</v>
      </c>
      <c r="E23" t="s">
        <v>375</v>
      </c>
      <c r="F23">
        <v>-1.04</v>
      </c>
      <c r="G23">
        <v>37.08</v>
      </c>
      <c r="H23">
        <v>1531</v>
      </c>
      <c r="I23">
        <v>2</v>
      </c>
      <c r="J23">
        <v>2</v>
      </c>
      <c r="K23">
        <v>2</v>
      </c>
    </row>
    <row r="24" spans="1:12" x14ac:dyDescent="0.3">
      <c r="A24" t="s">
        <v>421</v>
      </c>
      <c r="B24" t="s">
        <v>422</v>
      </c>
      <c r="C24" t="s">
        <v>423</v>
      </c>
      <c r="D24" s="24">
        <v>38231</v>
      </c>
      <c r="E24" t="s">
        <v>424</v>
      </c>
      <c r="F24">
        <v>11.85</v>
      </c>
      <c r="G24">
        <v>13.16</v>
      </c>
      <c r="H24">
        <v>295</v>
      </c>
      <c r="I24">
        <v>6</v>
      </c>
      <c r="J24">
        <v>6</v>
      </c>
      <c r="K24">
        <v>6</v>
      </c>
    </row>
    <row r="25" spans="1:12" x14ac:dyDescent="0.3">
      <c r="A25" t="s">
        <v>425</v>
      </c>
      <c r="B25" t="s">
        <v>426</v>
      </c>
      <c r="C25" t="s">
        <v>427</v>
      </c>
      <c r="D25">
        <v>2003</v>
      </c>
      <c r="E25" t="s">
        <v>428</v>
      </c>
      <c r="F25">
        <v>35.76</v>
      </c>
      <c r="G25">
        <v>-78.66</v>
      </c>
      <c r="H25">
        <v>91</v>
      </c>
      <c r="I25">
        <v>205</v>
      </c>
      <c r="J25">
        <v>205</v>
      </c>
      <c r="K25">
        <v>205</v>
      </c>
      <c r="L25" t="s">
        <v>429</v>
      </c>
    </row>
    <row r="26" spans="1:12" x14ac:dyDescent="0.3">
      <c r="A26" t="s">
        <v>430</v>
      </c>
      <c r="B26" t="s">
        <v>431</v>
      </c>
      <c r="C26" t="s">
        <v>432</v>
      </c>
      <c r="D26" s="24">
        <v>39783</v>
      </c>
      <c r="E26" t="s">
        <v>375</v>
      </c>
      <c r="F26">
        <v>-2.29</v>
      </c>
      <c r="G26">
        <v>28.55</v>
      </c>
      <c r="H26">
        <v>1602</v>
      </c>
      <c r="I26">
        <v>2</v>
      </c>
      <c r="J26">
        <v>2</v>
      </c>
      <c r="K26">
        <v>2</v>
      </c>
    </row>
    <row r="27" spans="1:12" x14ac:dyDescent="0.3">
      <c r="A27" t="s">
        <v>433</v>
      </c>
      <c r="B27" t="s">
        <v>431</v>
      </c>
      <c r="C27" t="s">
        <v>434</v>
      </c>
      <c r="D27" s="24">
        <v>39783</v>
      </c>
      <c r="E27" t="s">
        <v>375</v>
      </c>
      <c r="F27">
        <v>-2.4900000000000002</v>
      </c>
      <c r="G27">
        <v>28.92</v>
      </c>
      <c r="H27">
        <v>1927</v>
      </c>
      <c r="I27">
        <v>27</v>
      </c>
      <c r="J27">
        <v>27</v>
      </c>
      <c r="K27">
        <v>27</v>
      </c>
    </row>
    <row r="28" spans="1:12" x14ac:dyDescent="0.3">
      <c r="A28" t="s">
        <v>435</v>
      </c>
      <c r="B28" t="s">
        <v>436</v>
      </c>
      <c r="C28" t="s">
        <v>437</v>
      </c>
      <c r="D28" s="24">
        <v>40878</v>
      </c>
      <c r="E28" t="s">
        <v>375</v>
      </c>
      <c r="F28">
        <v>-30.97</v>
      </c>
      <c r="G28">
        <v>27.59</v>
      </c>
      <c r="H28">
        <v>1800</v>
      </c>
      <c r="I28">
        <v>5</v>
      </c>
      <c r="J28">
        <v>5</v>
      </c>
      <c r="K28">
        <v>5</v>
      </c>
    </row>
    <row r="29" spans="1:12" x14ac:dyDescent="0.3">
      <c r="A29" t="s">
        <v>438</v>
      </c>
      <c r="B29" t="s">
        <v>436</v>
      </c>
      <c r="C29" t="s">
        <v>439</v>
      </c>
      <c r="D29" s="24">
        <v>40878</v>
      </c>
      <c r="E29" t="s">
        <v>375</v>
      </c>
      <c r="F29">
        <v>-25.42</v>
      </c>
      <c r="G29">
        <v>30.1</v>
      </c>
      <c r="H29">
        <v>2000</v>
      </c>
      <c r="I29">
        <v>5</v>
      </c>
      <c r="J29">
        <v>4</v>
      </c>
      <c r="K29">
        <v>5</v>
      </c>
      <c r="L29" t="s">
        <v>440</v>
      </c>
    </row>
    <row r="30" spans="1:12" x14ac:dyDescent="0.3">
      <c r="A30" t="s">
        <v>441</v>
      </c>
      <c r="B30" t="s">
        <v>436</v>
      </c>
      <c r="C30" t="s">
        <v>442</v>
      </c>
      <c r="D30" s="24">
        <v>40878</v>
      </c>
      <c r="E30" t="s">
        <v>375</v>
      </c>
      <c r="F30">
        <v>-31.06</v>
      </c>
      <c r="G30">
        <v>30.22</v>
      </c>
      <c r="H30">
        <v>50</v>
      </c>
      <c r="I30">
        <v>3</v>
      </c>
      <c r="J30">
        <v>3</v>
      </c>
      <c r="K30">
        <v>3</v>
      </c>
    </row>
    <row r="31" spans="1:12" x14ac:dyDescent="0.3">
      <c r="A31" t="s">
        <v>443</v>
      </c>
      <c r="B31" t="s">
        <v>436</v>
      </c>
      <c r="C31" t="s">
        <v>444</v>
      </c>
      <c r="D31" s="24">
        <v>40878</v>
      </c>
      <c r="E31" t="s">
        <v>375</v>
      </c>
      <c r="F31">
        <v>-28.6</v>
      </c>
      <c r="G31">
        <v>28.05</v>
      </c>
      <c r="H31">
        <v>1800</v>
      </c>
      <c r="I31">
        <v>5</v>
      </c>
      <c r="J31">
        <v>4</v>
      </c>
      <c r="K31">
        <v>5</v>
      </c>
      <c r="L31" t="s">
        <v>445</v>
      </c>
    </row>
    <row r="32" spans="1:12" x14ac:dyDescent="0.3">
      <c r="A32" t="s">
        <v>446</v>
      </c>
      <c r="B32" t="s">
        <v>436</v>
      </c>
      <c r="C32" t="s">
        <v>447</v>
      </c>
      <c r="D32" s="24">
        <v>40360</v>
      </c>
      <c r="E32" t="s">
        <v>380</v>
      </c>
      <c r="F32">
        <v>-23.94</v>
      </c>
      <c r="G32">
        <v>31.14</v>
      </c>
      <c r="H32">
        <v>350</v>
      </c>
      <c r="I32">
        <v>7</v>
      </c>
      <c r="J32">
        <v>7</v>
      </c>
      <c r="K32">
        <v>7</v>
      </c>
    </row>
    <row r="33" spans="1:12" x14ac:dyDescent="0.3">
      <c r="A33" t="s">
        <v>448</v>
      </c>
      <c r="B33" t="s">
        <v>449</v>
      </c>
      <c r="C33" t="s">
        <v>450</v>
      </c>
      <c r="D33" s="24">
        <v>40148</v>
      </c>
      <c r="E33" t="s">
        <v>451</v>
      </c>
      <c r="F33">
        <v>-8.89</v>
      </c>
      <c r="G33">
        <v>33.44</v>
      </c>
      <c r="H33">
        <v>1800</v>
      </c>
      <c r="I33">
        <v>3</v>
      </c>
      <c r="J33">
        <v>3</v>
      </c>
      <c r="K33">
        <v>3</v>
      </c>
    </row>
    <row r="34" spans="1:12" x14ac:dyDescent="0.3">
      <c r="A34" t="s">
        <v>452</v>
      </c>
      <c r="B34" t="s">
        <v>453</v>
      </c>
      <c r="C34" t="s">
        <v>454</v>
      </c>
      <c r="D34" s="24">
        <v>38443</v>
      </c>
      <c r="E34" t="s">
        <v>455</v>
      </c>
      <c r="F34">
        <v>0.53</v>
      </c>
      <c r="G34">
        <v>32.6</v>
      </c>
      <c r="H34">
        <v>1134</v>
      </c>
      <c r="I34">
        <v>4</v>
      </c>
      <c r="J34">
        <v>4</v>
      </c>
      <c r="K34">
        <v>6</v>
      </c>
    </row>
    <row r="35" spans="1:12" x14ac:dyDescent="0.3">
      <c r="A35" t="s">
        <v>456</v>
      </c>
      <c r="B35" t="s">
        <v>453</v>
      </c>
      <c r="C35" t="s">
        <v>457</v>
      </c>
      <c r="D35" s="24">
        <v>40909</v>
      </c>
      <c r="E35" t="s">
        <v>380</v>
      </c>
      <c r="F35">
        <v>-1.28</v>
      </c>
      <c r="G35">
        <v>29.69</v>
      </c>
      <c r="H35">
        <v>1925</v>
      </c>
      <c r="I35">
        <v>5</v>
      </c>
      <c r="J35">
        <v>4</v>
      </c>
      <c r="K35">
        <v>5</v>
      </c>
      <c r="L35" t="s">
        <v>458</v>
      </c>
    </row>
    <row r="36" spans="1:12" x14ac:dyDescent="0.3">
      <c r="A36" t="s">
        <v>459</v>
      </c>
      <c r="B36" t="s">
        <v>453</v>
      </c>
      <c r="C36" t="s">
        <v>460</v>
      </c>
      <c r="D36" s="24">
        <v>40360</v>
      </c>
      <c r="E36" t="s">
        <v>375</v>
      </c>
      <c r="F36">
        <v>1.68</v>
      </c>
      <c r="G36">
        <v>31.72</v>
      </c>
      <c r="H36">
        <v>1170</v>
      </c>
      <c r="I36">
        <v>3</v>
      </c>
      <c r="J36">
        <v>3</v>
      </c>
      <c r="K36">
        <v>3</v>
      </c>
    </row>
    <row r="37" spans="1:12" x14ac:dyDescent="0.3">
      <c r="A37" t="s">
        <v>461</v>
      </c>
      <c r="B37" t="s">
        <v>462</v>
      </c>
      <c r="C37" t="s">
        <v>463</v>
      </c>
      <c r="D37" s="24">
        <v>40360</v>
      </c>
      <c r="E37" t="s">
        <v>380</v>
      </c>
      <c r="F37">
        <v>-16.54</v>
      </c>
      <c r="G37">
        <v>28.72</v>
      </c>
      <c r="H37">
        <v>530</v>
      </c>
      <c r="I37">
        <v>196</v>
      </c>
      <c r="J37">
        <v>197</v>
      </c>
      <c r="K37">
        <v>197</v>
      </c>
      <c r="L37" t="s">
        <v>464</v>
      </c>
    </row>
    <row r="38" spans="1:12" x14ac:dyDescent="0.3">
      <c r="A38" t="s">
        <v>465</v>
      </c>
      <c r="B38" t="s">
        <v>466</v>
      </c>
      <c r="C38" t="s">
        <v>467</v>
      </c>
      <c r="D38" s="24">
        <v>34455</v>
      </c>
      <c r="E38" t="s">
        <v>468</v>
      </c>
      <c r="F38">
        <v>-16.52</v>
      </c>
      <c r="G38">
        <v>28.8</v>
      </c>
      <c r="H38">
        <v>619</v>
      </c>
      <c r="I38">
        <v>3</v>
      </c>
      <c r="J38">
        <v>0</v>
      </c>
      <c r="K38">
        <v>2</v>
      </c>
      <c r="L38" t="s">
        <v>390</v>
      </c>
    </row>
    <row r="39" spans="1:12" x14ac:dyDescent="0.3">
      <c r="A39" t="s">
        <v>469</v>
      </c>
      <c r="B39" t="s">
        <v>462</v>
      </c>
      <c r="C39" t="s">
        <v>470</v>
      </c>
      <c r="D39" s="24">
        <v>40360</v>
      </c>
      <c r="E39" t="s">
        <v>380</v>
      </c>
      <c r="F39">
        <v>-17.86</v>
      </c>
      <c r="G39">
        <v>25.86</v>
      </c>
      <c r="H39">
        <v>900</v>
      </c>
      <c r="I39">
        <v>1</v>
      </c>
      <c r="J39">
        <v>1</v>
      </c>
      <c r="K39">
        <v>1</v>
      </c>
    </row>
    <row r="40" spans="1:12" x14ac:dyDescent="0.3">
      <c r="A40" t="s">
        <v>471</v>
      </c>
      <c r="B40" t="s">
        <v>462</v>
      </c>
      <c r="C40" t="s">
        <v>472</v>
      </c>
      <c r="D40" s="24">
        <v>40360</v>
      </c>
      <c r="E40" t="s">
        <v>380</v>
      </c>
      <c r="F40">
        <v>-12.18</v>
      </c>
      <c r="G40">
        <v>26.4</v>
      </c>
      <c r="H40">
        <v>1380</v>
      </c>
      <c r="I40">
        <v>2</v>
      </c>
      <c r="J40">
        <v>2</v>
      </c>
      <c r="K40">
        <v>2</v>
      </c>
    </row>
    <row r="41" spans="1:12" x14ac:dyDescent="0.3">
      <c r="A41" t="s">
        <v>473</v>
      </c>
      <c r="B41" t="s">
        <v>466</v>
      </c>
      <c r="C41" t="s">
        <v>474</v>
      </c>
      <c r="D41" s="24">
        <v>33117</v>
      </c>
      <c r="E41" t="s">
        <v>475</v>
      </c>
      <c r="F41">
        <v>-18.16</v>
      </c>
      <c r="G41">
        <v>28.22</v>
      </c>
      <c r="H41">
        <v>865</v>
      </c>
      <c r="I41">
        <v>4</v>
      </c>
      <c r="J41">
        <v>4</v>
      </c>
      <c r="K41">
        <v>4</v>
      </c>
    </row>
    <row r="256" spans="7:8" x14ac:dyDescent="0.3">
      <c r="G256" s="23"/>
      <c r="H256" s="23"/>
    </row>
    <row r="260" spans="7:8" x14ac:dyDescent="0.3">
      <c r="G260" s="23"/>
      <c r="H260" s="23"/>
    </row>
    <row r="284" spans="7:8" x14ac:dyDescent="0.3">
      <c r="G284" s="23"/>
      <c r="H284" s="23"/>
    </row>
    <row r="303" spans="7:8" x14ac:dyDescent="0.3">
      <c r="G303" s="23"/>
      <c r="H303" s="23"/>
    </row>
    <row r="309" spans="7:8" x14ac:dyDescent="0.3">
      <c r="G309" s="23"/>
      <c r="H309" s="23"/>
    </row>
    <row r="319" spans="7:8" x14ac:dyDescent="0.3">
      <c r="G319" s="23"/>
      <c r="H319" s="23"/>
    </row>
    <row r="325" spans="7:8" x14ac:dyDescent="0.3">
      <c r="G325" s="23"/>
      <c r="H325" s="23"/>
    </row>
    <row r="364" spans="7:8" x14ac:dyDescent="0.3">
      <c r="G364" s="23"/>
      <c r="H364" s="23"/>
    </row>
    <row r="369" spans="7:8" x14ac:dyDescent="0.3">
      <c r="G369" s="23"/>
      <c r="H369" s="23"/>
    </row>
    <row r="405" spans="7:8" x14ac:dyDescent="0.3">
      <c r="G405" s="23"/>
      <c r="H405" s="23"/>
    </row>
    <row r="425" spans="7:8" x14ac:dyDescent="0.3">
      <c r="G425" s="23"/>
      <c r="H425" s="23"/>
    </row>
    <row r="451" spans="7:8" x14ac:dyDescent="0.3">
      <c r="G451" s="23"/>
      <c r="H451" s="23"/>
    </row>
    <row r="457" spans="7:8" x14ac:dyDescent="0.3">
      <c r="G457" s="23"/>
      <c r="H457" s="23"/>
    </row>
    <row r="467" spans="7:8" x14ac:dyDescent="0.3">
      <c r="G467" s="23"/>
    </row>
    <row r="474" spans="7:8" x14ac:dyDescent="0.3">
      <c r="G474" s="23"/>
      <c r="H474" s="23"/>
    </row>
    <row r="495" spans="7:8" x14ac:dyDescent="0.3">
      <c r="G495" s="23"/>
      <c r="H495" s="23"/>
    </row>
    <row r="500" spans="7:8" x14ac:dyDescent="0.3">
      <c r="G500" s="23"/>
      <c r="H500" s="23"/>
    </row>
    <row r="528" spans="7:8" x14ac:dyDescent="0.3">
      <c r="G528" s="23"/>
      <c r="H528" s="23"/>
    </row>
    <row r="529" spans="7:8" x14ac:dyDescent="0.3">
      <c r="G529" s="23"/>
      <c r="H529" s="23"/>
    </row>
    <row r="553" spans="7:8" x14ac:dyDescent="0.3">
      <c r="G553" s="23"/>
      <c r="H553" s="23"/>
    </row>
    <row r="558" spans="7:8" x14ac:dyDescent="0.3">
      <c r="G558" s="23"/>
      <c r="H558" s="23"/>
    </row>
    <row r="566" spans="7:8" x14ac:dyDescent="0.3">
      <c r="G566" s="23"/>
      <c r="H566" s="23"/>
    </row>
    <row r="567" spans="7:8" x14ac:dyDescent="0.3">
      <c r="G567" s="23"/>
      <c r="H567" s="23"/>
    </row>
    <row r="570" spans="7:8" x14ac:dyDescent="0.3">
      <c r="G570" s="23"/>
      <c r="H570" s="23"/>
    </row>
    <row r="576" spans="7:8" x14ac:dyDescent="0.3">
      <c r="G576" s="23"/>
      <c r="H576" s="23"/>
    </row>
    <row r="586" spans="7:8" x14ac:dyDescent="0.3">
      <c r="G586" s="23"/>
      <c r="H586" s="23"/>
    </row>
    <row r="600" spans="7:8" x14ac:dyDescent="0.3">
      <c r="G600" s="23"/>
      <c r="H600" s="2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0BF9-3580-423B-BF14-F03EE5E90432}">
  <dimension ref="A1:C36"/>
  <sheetViews>
    <sheetView topLeftCell="A7" workbookViewId="0">
      <selection activeCell="H38" sqref="H38"/>
    </sheetView>
  </sheetViews>
  <sheetFormatPr baseColWidth="10" defaultRowHeight="14.4" x14ac:dyDescent="0.3"/>
  <sheetData>
    <row r="1" spans="1:3" x14ac:dyDescent="0.3">
      <c r="A1" t="s">
        <v>87</v>
      </c>
      <c r="B1" t="s">
        <v>86</v>
      </c>
      <c r="C1" t="s">
        <v>88</v>
      </c>
    </row>
    <row r="2" spans="1:3" x14ac:dyDescent="0.3">
      <c r="A2">
        <v>376</v>
      </c>
      <c r="B2" t="s">
        <v>89</v>
      </c>
      <c r="C2" t="s">
        <v>90</v>
      </c>
    </row>
    <row r="3" spans="1:3" x14ac:dyDescent="0.3">
      <c r="A3">
        <v>377</v>
      </c>
      <c r="B3" t="s">
        <v>91</v>
      </c>
      <c r="C3" t="s">
        <v>90</v>
      </c>
    </row>
    <row r="4" spans="1:3" x14ac:dyDescent="0.3">
      <c r="A4">
        <v>378</v>
      </c>
      <c r="B4" t="s">
        <v>92</v>
      </c>
      <c r="C4" t="s">
        <v>90</v>
      </c>
    </row>
    <row r="5" spans="1:3" x14ac:dyDescent="0.3">
      <c r="A5">
        <v>380</v>
      </c>
      <c r="B5" t="s">
        <v>93</v>
      </c>
      <c r="C5" t="s">
        <v>90</v>
      </c>
    </row>
    <row r="6" spans="1:3" x14ac:dyDescent="0.3">
      <c r="A6" t="s">
        <v>4</v>
      </c>
      <c r="B6" t="s">
        <v>94</v>
      </c>
      <c r="C6" t="s">
        <v>90</v>
      </c>
    </row>
    <row r="7" spans="1:3" x14ac:dyDescent="0.3">
      <c r="A7" t="s">
        <v>29</v>
      </c>
      <c r="B7" t="s">
        <v>95</v>
      </c>
      <c r="C7" t="s">
        <v>90</v>
      </c>
    </row>
    <row r="8" spans="1:3" x14ac:dyDescent="0.3">
      <c r="A8" t="s">
        <v>5</v>
      </c>
      <c r="B8" t="s">
        <v>96</v>
      </c>
      <c r="C8" t="s">
        <v>90</v>
      </c>
    </row>
    <row r="9" spans="1:3" x14ac:dyDescent="0.3">
      <c r="A9" t="s">
        <v>6</v>
      </c>
      <c r="B9" t="s">
        <v>97</v>
      </c>
      <c r="C9" t="s">
        <v>90</v>
      </c>
    </row>
    <row r="10" spans="1:3" x14ac:dyDescent="0.3">
      <c r="A10" t="s">
        <v>30</v>
      </c>
      <c r="B10" t="s">
        <v>98</v>
      </c>
      <c r="C10" t="s">
        <v>90</v>
      </c>
    </row>
    <row r="11" spans="1:3" x14ac:dyDescent="0.3">
      <c r="A11" t="s">
        <v>31</v>
      </c>
      <c r="B11" t="s">
        <v>99</v>
      </c>
      <c r="C11" t="s">
        <v>90</v>
      </c>
    </row>
    <row r="12" spans="1:3" x14ac:dyDescent="0.3">
      <c r="A12" t="s">
        <v>32</v>
      </c>
      <c r="B12" t="s">
        <v>100</v>
      </c>
      <c r="C12" t="s">
        <v>90</v>
      </c>
    </row>
    <row r="13" spans="1:3" x14ac:dyDescent="0.3">
      <c r="A13" t="s">
        <v>7</v>
      </c>
      <c r="B13" t="s">
        <v>101</v>
      </c>
      <c r="C13" t="s">
        <v>90</v>
      </c>
    </row>
    <row r="14" spans="1:3" x14ac:dyDescent="0.3">
      <c r="A14" t="s">
        <v>33</v>
      </c>
      <c r="B14" t="s">
        <v>102</v>
      </c>
      <c r="C14" t="s">
        <v>90</v>
      </c>
    </row>
    <row r="15" spans="1:3" x14ac:dyDescent="0.3">
      <c r="A15" t="s">
        <v>25</v>
      </c>
      <c r="B15" t="s">
        <v>103</v>
      </c>
      <c r="C15" t="s">
        <v>90</v>
      </c>
    </row>
    <row r="16" spans="1:3" x14ac:dyDescent="0.3">
      <c r="A16" t="s">
        <v>26</v>
      </c>
      <c r="B16" t="s">
        <v>104</v>
      </c>
      <c r="C16" t="s">
        <v>90</v>
      </c>
    </row>
    <row r="17" spans="1:3" x14ac:dyDescent="0.3">
      <c r="A17" t="s">
        <v>0</v>
      </c>
      <c r="B17" t="s">
        <v>105</v>
      </c>
      <c r="C17" t="s">
        <v>90</v>
      </c>
    </row>
    <row r="18" spans="1:3" x14ac:dyDescent="0.3">
      <c r="A18" t="s">
        <v>1</v>
      </c>
      <c r="B18" t="s">
        <v>106</v>
      </c>
      <c r="C18" t="s">
        <v>90</v>
      </c>
    </row>
    <row r="19" spans="1:3" x14ac:dyDescent="0.3">
      <c r="A19" t="s">
        <v>27</v>
      </c>
      <c r="B19" t="s">
        <v>107</v>
      </c>
      <c r="C19" t="s">
        <v>90</v>
      </c>
    </row>
    <row r="20" spans="1:3" x14ac:dyDescent="0.3">
      <c r="A20" t="s">
        <v>3</v>
      </c>
      <c r="B20" t="s">
        <v>108</v>
      </c>
      <c r="C20" t="s">
        <v>90</v>
      </c>
    </row>
    <row r="21" spans="1:3" x14ac:dyDescent="0.3">
      <c r="A21" t="s">
        <v>2</v>
      </c>
      <c r="B21" t="s">
        <v>109</v>
      </c>
      <c r="C21" t="s">
        <v>90</v>
      </c>
    </row>
    <row r="22" spans="1:3" x14ac:dyDescent="0.3">
      <c r="A22" t="s">
        <v>28</v>
      </c>
      <c r="B22" t="s">
        <v>110</v>
      </c>
      <c r="C22" t="s">
        <v>90</v>
      </c>
    </row>
    <row r="23" spans="1:3" x14ac:dyDescent="0.3">
      <c r="A23" t="s">
        <v>34</v>
      </c>
      <c r="B23" t="s">
        <v>111</v>
      </c>
      <c r="C23" t="s">
        <v>90</v>
      </c>
    </row>
    <row r="24" spans="1:3" x14ac:dyDescent="0.3">
      <c r="A24" t="s">
        <v>8</v>
      </c>
      <c r="B24" t="s">
        <v>112</v>
      </c>
      <c r="C24" t="s">
        <v>90</v>
      </c>
    </row>
    <row r="25" spans="1:3" x14ac:dyDescent="0.3">
      <c r="A25" t="s">
        <v>9</v>
      </c>
      <c r="B25" t="s">
        <v>113</v>
      </c>
      <c r="C25" t="s">
        <v>90</v>
      </c>
    </row>
    <row r="26" spans="1:3" x14ac:dyDescent="0.3">
      <c r="A26" t="s">
        <v>35</v>
      </c>
      <c r="B26" t="s">
        <v>114</v>
      </c>
      <c r="C26" t="s">
        <v>90</v>
      </c>
    </row>
    <row r="27" spans="1:3" x14ac:dyDescent="0.3">
      <c r="A27" t="s">
        <v>12</v>
      </c>
      <c r="B27" t="s">
        <v>115</v>
      </c>
      <c r="C27" t="s">
        <v>90</v>
      </c>
    </row>
    <row r="28" spans="1:3" x14ac:dyDescent="0.3">
      <c r="A28" t="s">
        <v>13</v>
      </c>
      <c r="B28" t="s">
        <v>116</v>
      </c>
      <c r="C28" t="s">
        <v>90</v>
      </c>
    </row>
    <row r="29" spans="1:3" x14ac:dyDescent="0.3">
      <c r="A29" t="s">
        <v>14</v>
      </c>
      <c r="B29" t="s">
        <v>117</v>
      </c>
      <c r="C29" t="s">
        <v>90</v>
      </c>
    </row>
    <row r="30" spans="1:3" x14ac:dyDescent="0.3">
      <c r="A30" t="s">
        <v>39</v>
      </c>
      <c r="B30" t="s">
        <v>118</v>
      </c>
      <c r="C30" t="s">
        <v>90</v>
      </c>
    </row>
    <row r="31" spans="1:3" x14ac:dyDescent="0.3">
      <c r="A31" t="s">
        <v>40</v>
      </c>
      <c r="B31" t="s">
        <v>119</v>
      </c>
      <c r="C31" t="s">
        <v>90</v>
      </c>
    </row>
    <row r="32" spans="1:3" x14ac:dyDescent="0.3">
      <c r="A32" t="s">
        <v>10</v>
      </c>
      <c r="B32" t="s">
        <v>120</v>
      </c>
      <c r="C32" t="s">
        <v>90</v>
      </c>
    </row>
    <row r="33" spans="1:3" x14ac:dyDescent="0.3">
      <c r="A33" t="s">
        <v>11</v>
      </c>
      <c r="B33" t="s">
        <v>121</v>
      </c>
      <c r="C33" t="s">
        <v>90</v>
      </c>
    </row>
    <row r="34" spans="1:3" x14ac:dyDescent="0.3">
      <c r="A34" t="s">
        <v>37</v>
      </c>
      <c r="B34" t="s">
        <v>122</v>
      </c>
      <c r="C34" t="s">
        <v>90</v>
      </c>
    </row>
    <row r="35" spans="1:3" x14ac:dyDescent="0.3">
      <c r="A35" t="s">
        <v>36</v>
      </c>
      <c r="B35" t="s">
        <v>123</v>
      </c>
      <c r="C35" t="s">
        <v>90</v>
      </c>
    </row>
    <row r="36" spans="1:3" x14ac:dyDescent="0.3">
      <c r="A36" t="s">
        <v>38</v>
      </c>
      <c r="B36" t="s">
        <v>124</v>
      </c>
      <c r="C36" t="s">
        <v>90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E6E-F5A3-4101-9715-12005F3EC543}">
  <dimension ref="A1:W18"/>
  <sheetViews>
    <sheetView topLeftCell="H1" workbookViewId="0">
      <selection activeCell="H11" sqref="A11:XFD11"/>
    </sheetView>
  </sheetViews>
  <sheetFormatPr baseColWidth="10" defaultRowHeight="14.4" x14ac:dyDescent="0.3"/>
  <cols>
    <col min="3" max="3" width="16.21875" bestFit="1" customWidth="1"/>
    <col min="4" max="4" width="18.21875" bestFit="1" customWidth="1"/>
    <col min="8" max="8" width="47.109375" bestFit="1" customWidth="1"/>
    <col min="9" max="9" width="16.77734375" bestFit="1" customWidth="1"/>
    <col min="16" max="16" width="19.6640625" bestFit="1" customWidth="1"/>
    <col min="17" max="17" width="37.5546875" bestFit="1" customWidth="1"/>
    <col min="18" max="18" width="16.33203125" bestFit="1" customWidth="1"/>
  </cols>
  <sheetData>
    <row r="1" spans="1:23" x14ac:dyDescent="0.3">
      <c r="A1" t="s">
        <v>125</v>
      </c>
      <c r="B1" t="s">
        <v>126</v>
      </c>
      <c r="C1" t="s">
        <v>127</v>
      </c>
      <c r="E1" t="s">
        <v>128</v>
      </c>
      <c r="F1">
        <v>955</v>
      </c>
      <c r="G1">
        <v>955</v>
      </c>
      <c r="H1" t="s">
        <v>129</v>
      </c>
      <c r="I1" t="s">
        <v>130</v>
      </c>
      <c r="K1" t="s">
        <v>131</v>
      </c>
      <c r="L1" t="s">
        <v>132</v>
      </c>
      <c r="M1" t="s">
        <v>133</v>
      </c>
      <c r="N1" t="s">
        <v>134</v>
      </c>
      <c r="O1" s="1">
        <v>43689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W1" t="s">
        <v>128</v>
      </c>
    </row>
    <row r="2" spans="1:23" x14ac:dyDescent="0.3">
      <c r="A2" t="s">
        <v>140</v>
      </c>
      <c r="B2" t="s">
        <v>126</v>
      </c>
      <c r="C2" t="s">
        <v>141</v>
      </c>
      <c r="E2" t="s">
        <v>128</v>
      </c>
      <c r="F2">
        <v>955</v>
      </c>
      <c r="G2">
        <v>955</v>
      </c>
      <c r="H2" t="s">
        <v>129</v>
      </c>
      <c r="I2" t="s">
        <v>142</v>
      </c>
      <c r="K2" t="s">
        <v>131</v>
      </c>
      <c r="L2" t="s">
        <v>132</v>
      </c>
      <c r="M2" t="s">
        <v>133</v>
      </c>
      <c r="N2" t="s">
        <v>134</v>
      </c>
      <c r="O2" s="1">
        <v>43689</v>
      </c>
      <c r="P2" t="s">
        <v>143</v>
      </c>
      <c r="Q2" t="s">
        <v>136</v>
      </c>
      <c r="R2" t="s">
        <v>144</v>
      </c>
      <c r="S2" t="s">
        <v>138</v>
      </c>
      <c r="T2" t="s">
        <v>145</v>
      </c>
      <c r="W2" t="s">
        <v>128</v>
      </c>
    </row>
    <row r="3" spans="1:23" x14ac:dyDescent="0.3">
      <c r="A3" t="s">
        <v>146</v>
      </c>
      <c r="B3" t="s">
        <v>126</v>
      </c>
      <c r="C3" t="s">
        <v>147</v>
      </c>
      <c r="E3" t="s">
        <v>128</v>
      </c>
      <c r="F3">
        <v>955</v>
      </c>
      <c r="G3">
        <v>955</v>
      </c>
      <c r="H3" t="s">
        <v>129</v>
      </c>
      <c r="I3" t="s">
        <v>148</v>
      </c>
      <c r="K3" t="s">
        <v>131</v>
      </c>
      <c r="L3" t="s">
        <v>132</v>
      </c>
      <c r="M3" t="s">
        <v>133</v>
      </c>
      <c r="N3" t="s">
        <v>134</v>
      </c>
      <c r="O3" s="1">
        <v>43689</v>
      </c>
      <c r="P3" t="s">
        <v>149</v>
      </c>
      <c r="Q3" t="s">
        <v>136</v>
      </c>
      <c r="R3" t="s">
        <v>150</v>
      </c>
      <c r="S3" t="s">
        <v>138</v>
      </c>
      <c r="T3" t="s">
        <v>151</v>
      </c>
      <c r="W3" t="s">
        <v>128</v>
      </c>
    </row>
    <row r="4" spans="1:23" x14ac:dyDescent="0.3">
      <c r="A4" t="s">
        <v>152</v>
      </c>
      <c r="B4" t="s">
        <v>126</v>
      </c>
      <c r="C4" t="s">
        <v>153</v>
      </c>
      <c r="E4" t="s">
        <v>128</v>
      </c>
      <c r="F4">
        <v>163164</v>
      </c>
      <c r="G4">
        <v>163164</v>
      </c>
      <c r="H4" t="s">
        <v>154</v>
      </c>
      <c r="I4" t="s">
        <v>155</v>
      </c>
      <c r="K4" t="s">
        <v>131</v>
      </c>
      <c r="L4" t="s">
        <v>132</v>
      </c>
      <c r="M4" t="s">
        <v>133</v>
      </c>
      <c r="N4" t="s">
        <v>134</v>
      </c>
      <c r="O4" s="1">
        <v>38022</v>
      </c>
      <c r="P4" t="s">
        <v>156</v>
      </c>
      <c r="Q4" t="s">
        <v>157</v>
      </c>
      <c r="R4" t="s">
        <v>158</v>
      </c>
      <c r="S4" t="s">
        <v>138</v>
      </c>
      <c r="T4" t="s">
        <v>159</v>
      </c>
      <c r="W4" t="s">
        <v>128</v>
      </c>
    </row>
    <row r="5" spans="1:23" x14ac:dyDescent="0.3">
      <c r="A5" t="s">
        <v>160</v>
      </c>
      <c r="B5" t="s">
        <v>126</v>
      </c>
      <c r="C5" t="s">
        <v>161</v>
      </c>
      <c r="D5" t="s">
        <v>162</v>
      </c>
      <c r="E5" t="s">
        <v>128</v>
      </c>
      <c r="F5">
        <v>163164</v>
      </c>
      <c r="G5">
        <v>163164</v>
      </c>
      <c r="H5" t="s">
        <v>154</v>
      </c>
      <c r="I5" t="s">
        <v>163</v>
      </c>
      <c r="J5" t="s">
        <v>164</v>
      </c>
      <c r="K5" t="s">
        <v>131</v>
      </c>
      <c r="L5" t="s">
        <v>165</v>
      </c>
      <c r="M5" t="s">
        <v>133</v>
      </c>
      <c r="N5" t="s">
        <v>134</v>
      </c>
      <c r="O5" s="1">
        <v>44075</v>
      </c>
      <c r="P5" t="s">
        <v>166</v>
      </c>
      <c r="Q5" t="s">
        <v>167</v>
      </c>
      <c r="R5" t="s">
        <v>168</v>
      </c>
      <c r="S5" t="s">
        <v>138</v>
      </c>
      <c r="T5" t="s">
        <v>169</v>
      </c>
      <c r="W5" t="s">
        <v>128</v>
      </c>
    </row>
    <row r="6" spans="1:23" x14ac:dyDescent="0.3">
      <c r="A6" t="s">
        <v>170</v>
      </c>
      <c r="B6" t="s">
        <v>126</v>
      </c>
      <c r="C6" t="s">
        <v>171</v>
      </c>
      <c r="D6" t="s">
        <v>172</v>
      </c>
      <c r="E6" t="s">
        <v>128</v>
      </c>
      <c r="F6">
        <v>163164</v>
      </c>
      <c r="G6">
        <v>163164</v>
      </c>
      <c r="H6" t="s">
        <v>154</v>
      </c>
      <c r="I6" t="s">
        <v>155</v>
      </c>
      <c r="J6" t="s">
        <v>173</v>
      </c>
      <c r="K6" t="s">
        <v>131</v>
      </c>
      <c r="L6" t="s">
        <v>165</v>
      </c>
      <c r="M6" t="s">
        <v>133</v>
      </c>
      <c r="N6" t="s">
        <v>134</v>
      </c>
      <c r="O6" s="1">
        <v>44075</v>
      </c>
      <c r="P6" t="s">
        <v>174</v>
      </c>
      <c r="Q6" t="s">
        <v>167</v>
      </c>
      <c r="R6" t="s">
        <v>175</v>
      </c>
      <c r="S6" t="s">
        <v>138</v>
      </c>
      <c r="T6" t="s">
        <v>176</v>
      </c>
      <c r="W6" t="s">
        <v>128</v>
      </c>
    </row>
    <row r="7" spans="1:23" x14ac:dyDescent="0.3">
      <c r="A7" t="s">
        <v>177</v>
      </c>
      <c r="B7" t="s">
        <v>126</v>
      </c>
      <c r="C7" t="s">
        <v>178</v>
      </c>
      <c r="E7" t="s">
        <v>128</v>
      </c>
      <c r="F7">
        <v>163164</v>
      </c>
      <c r="G7">
        <v>163164</v>
      </c>
      <c r="H7" t="s">
        <v>154</v>
      </c>
      <c r="J7" t="s">
        <v>179</v>
      </c>
      <c r="K7" t="s">
        <v>131</v>
      </c>
      <c r="L7" t="s">
        <v>132</v>
      </c>
      <c r="M7" t="s">
        <v>133</v>
      </c>
      <c r="N7" t="s">
        <v>134</v>
      </c>
      <c r="O7" s="1">
        <v>44204</v>
      </c>
      <c r="P7" t="s">
        <v>180</v>
      </c>
      <c r="Q7" t="s">
        <v>181</v>
      </c>
      <c r="R7" t="s">
        <v>182</v>
      </c>
      <c r="S7" t="s">
        <v>138</v>
      </c>
      <c r="T7" t="s">
        <v>183</v>
      </c>
      <c r="W7" t="s">
        <v>128</v>
      </c>
    </row>
    <row r="8" spans="1:23" x14ac:dyDescent="0.3">
      <c r="A8" t="s">
        <v>184</v>
      </c>
      <c r="B8" t="s">
        <v>126</v>
      </c>
      <c r="C8" t="s">
        <v>185</v>
      </c>
      <c r="E8" t="s">
        <v>128</v>
      </c>
      <c r="F8">
        <v>163164</v>
      </c>
      <c r="G8">
        <v>163164</v>
      </c>
      <c r="H8" t="s">
        <v>154</v>
      </c>
      <c r="J8" t="s">
        <v>186</v>
      </c>
      <c r="K8" t="s">
        <v>131</v>
      </c>
      <c r="L8" t="s">
        <v>132</v>
      </c>
      <c r="M8" t="s">
        <v>133</v>
      </c>
      <c r="N8" t="s">
        <v>134</v>
      </c>
      <c r="O8" s="1">
        <v>44204</v>
      </c>
      <c r="P8" t="s">
        <v>187</v>
      </c>
      <c r="Q8" t="s">
        <v>181</v>
      </c>
      <c r="R8" t="s">
        <v>188</v>
      </c>
      <c r="S8" t="s">
        <v>138</v>
      </c>
      <c r="T8" t="s">
        <v>189</v>
      </c>
      <c r="W8" t="s">
        <v>128</v>
      </c>
    </row>
    <row r="9" spans="1:23" x14ac:dyDescent="0.3">
      <c r="A9" t="s">
        <v>190</v>
      </c>
      <c r="B9" t="s">
        <v>126</v>
      </c>
      <c r="C9" t="s">
        <v>191</v>
      </c>
      <c r="E9" t="s">
        <v>128</v>
      </c>
      <c r="F9">
        <v>163164</v>
      </c>
      <c r="G9">
        <v>163164</v>
      </c>
      <c r="H9" t="s">
        <v>154</v>
      </c>
      <c r="J9" t="s">
        <v>38</v>
      </c>
      <c r="K9" t="s">
        <v>131</v>
      </c>
      <c r="L9" t="s">
        <v>132</v>
      </c>
      <c r="M9" t="s">
        <v>133</v>
      </c>
      <c r="N9" t="s">
        <v>134</v>
      </c>
      <c r="O9" s="1">
        <v>44204</v>
      </c>
      <c r="P9" t="s">
        <v>192</v>
      </c>
      <c r="Q9" t="s">
        <v>181</v>
      </c>
      <c r="R9" t="s">
        <v>193</v>
      </c>
      <c r="S9" t="s">
        <v>138</v>
      </c>
      <c r="T9" t="s">
        <v>194</v>
      </c>
      <c r="W9" t="s">
        <v>128</v>
      </c>
    </row>
    <row r="10" spans="1:23" x14ac:dyDescent="0.3">
      <c r="A10" t="s">
        <v>195</v>
      </c>
      <c r="B10" t="s">
        <v>126</v>
      </c>
      <c r="C10" t="s">
        <v>196</v>
      </c>
      <c r="E10" t="s">
        <v>128</v>
      </c>
      <c r="F10">
        <v>163164</v>
      </c>
      <c r="G10">
        <v>163164</v>
      </c>
      <c r="H10" t="s">
        <v>154</v>
      </c>
      <c r="J10" t="s">
        <v>197</v>
      </c>
      <c r="K10" t="s">
        <v>131</v>
      </c>
      <c r="L10" t="s">
        <v>132</v>
      </c>
      <c r="M10" t="s">
        <v>133</v>
      </c>
      <c r="N10" t="s">
        <v>134</v>
      </c>
      <c r="O10" s="1">
        <v>44204</v>
      </c>
      <c r="P10" t="s">
        <v>198</v>
      </c>
      <c r="Q10" t="s">
        <v>181</v>
      </c>
      <c r="R10" t="s">
        <v>199</v>
      </c>
      <c r="S10" t="s">
        <v>138</v>
      </c>
      <c r="T10" t="s">
        <v>200</v>
      </c>
      <c r="W10" t="s">
        <v>128</v>
      </c>
    </row>
    <row r="11" spans="1:23" x14ac:dyDescent="0.3">
      <c r="A11" t="s">
        <v>201</v>
      </c>
      <c r="B11" t="s">
        <v>126</v>
      </c>
      <c r="C11" t="s">
        <v>202</v>
      </c>
      <c r="E11" t="s">
        <v>203</v>
      </c>
      <c r="F11">
        <v>163164</v>
      </c>
      <c r="G11">
        <v>163164</v>
      </c>
      <c r="H11" t="s">
        <v>154</v>
      </c>
      <c r="J11" t="s">
        <v>204</v>
      </c>
      <c r="K11" t="s">
        <v>131</v>
      </c>
      <c r="L11" t="s">
        <v>132</v>
      </c>
      <c r="M11" t="s">
        <v>133</v>
      </c>
      <c r="N11" t="s">
        <v>134</v>
      </c>
      <c r="O11" s="1">
        <v>44204</v>
      </c>
      <c r="P11" t="s">
        <v>205</v>
      </c>
      <c r="Q11" t="s">
        <v>181</v>
      </c>
      <c r="R11" t="s">
        <v>206</v>
      </c>
      <c r="S11" t="s">
        <v>138</v>
      </c>
      <c r="T11" t="s">
        <v>207</v>
      </c>
      <c r="W11" t="s">
        <v>128</v>
      </c>
    </row>
    <row r="12" spans="1:23" x14ac:dyDescent="0.3">
      <c r="A12" t="s">
        <v>208</v>
      </c>
      <c r="B12" t="s">
        <v>126</v>
      </c>
      <c r="C12" t="s">
        <v>209</v>
      </c>
      <c r="D12" t="s">
        <v>210</v>
      </c>
      <c r="E12" t="s">
        <v>128</v>
      </c>
      <c r="F12">
        <v>163164</v>
      </c>
      <c r="G12">
        <v>163164</v>
      </c>
      <c r="H12" t="s">
        <v>154</v>
      </c>
      <c r="J12" t="s">
        <v>211</v>
      </c>
      <c r="K12" t="s">
        <v>131</v>
      </c>
      <c r="L12" t="s">
        <v>165</v>
      </c>
      <c r="M12" t="s">
        <v>133</v>
      </c>
      <c r="N12" t="s">
        <v>134</v>
      </c>
      <c r="O12" s="1">
        <v>44564</v>
      </c>
      <c r="P12" t="s">
        <v>212</v>
      </c>
      <c r="Q12" t="s">
        <v>167</v>
      </c>
      <c r="R12" t="s">
        <v>213</v>
      </c>
      <c r="S12" t="s">
        <v>138</v>
      </c>
      <c r="T12" t="s">
        <v>214</v>
      </c>
      <c r="W12" t="s">
        <v>128</v>
      </c>
    </row>
    <row r="13" spans="1:23" x14ac:dyDescent="0.3">
      <c r="A13" t="s">
        <v>215</v>
      </c>
      <c r="B13" t="s">
        <v>126</v>
      </c>
      <c r="C13" t="s">
        <v>216</v>
      </c>
      <c r="D13" t="s">
        <v>217</v>
      </c>
      <c r="E13" t="s">
        <v>128</v>
      </c>
      <c r="F13">
        <v>163164</v>
      </c>
      <c r="G13">
        <v>163164</v>
      </c>
      <c r="H13" t="s">
        <v>154</v>
      </c>
      <c r="J13" t="s">
        <v>218</v>
      </c>
      <c r="K13" t="s">
        <v>131</v>
      </c>
      <c r="L13" t="s">
        <v>165</v>
      </c>
      <c r="M13" t="s">
        <v>133</v>
      </c>
      <c r="N13" t="s">
        <v>134</v>
      </c>
      <c r="O13" s="1">
        <v>44564</v>
      </c>
      <c r="P13" t="s">
        <v>219</v>
      </c>
      <c r="Q13" t="s">
        <v>167</v>
      </c>
      <c r="R13" t="s">
        <v>220</v>
      </c>
      <c r="S13" t="s">
        <v>138</v>
      </c>
      <c r="T13" t="s">
        <v>221</v>
      </c>
      <c r="W13" t="s">
        <v>128</v>
      </c>
    </row>
    <row r="14" spans="1:23" x14ac:dyDescent="0.3">
      <c r="A14" t="s">
        <v>222</v>
      </c>
      <c r="B14" t="s">
        <v>126</v>
      </c>
      <c r="C14" t="s">
        <v>223</v>
      </c>
      <c r="E14" t="s">
        <v>128</v>
      </c>
      <c r="F14">
        <v>163164</v>
      </c>
      <c r="G14">
        <v>163164</v>
      </c>
      <c r="H14" t="s">
        <v>154</v>
      </c>
      <c r="I14" t="s">
        <v>224</v>
      </c>
      <c r="K14" t="s">
        <v>131</v>
      </c>
      <c r="L14" t="s">
        <v>132</v>
      </c>
      <c r="M14" t="s">
        <v>133</v>
      </c>
      <c r="N14" t="s">
        <v>134</v>
      </c>
      <c r="O14" s="1">
        <v>44902</v>
      </c>
      <c r="P14" t="s">
        <v>225</v>
      </c>
      <c r="Q14" t="s">
        <v>226</v>
      </c>
      <c r="R14" t="s">
        <v>227</v>
      </c>
      <c r="S14" t="s">
        <v>138</v>
      </c>
      <c r="T14" t="s">
        <v>228</v>
      </c>
      <c r="W14" t="s">
        <v>128</v>
      </c>
    </row>
    <row r="15" spans="1:23" x14ac:dyDescent="0.3">
      <c r="A15" t="s">
        <v>229</v>
      </c>
      <c r="B15" t="s">
        <v>126</v>
      </c>
      <c r="C15" t="s">
        <v>230</v>
      </c>
      <c r="E15" t="s">
        <v>128</v>
      </c>
      <c r="F15">
        <v>163164</v>
      </c>
      <c r="G15">
        <v>163164</v>
      </c>
      <c r="H15" t="s">
        <v>154</v>
      </c>
      <c r="I15" t="s">
        <v>231</v>
      </c>
      <c r="K15" t="s">
        <v>131</v>
      </c>
      <c r="L15" t="s">
        <v>132</v>
      </c>
      <c r="M15" t="s">
        <v>133</v>
      </c>
      <c r="N15" t="s">
        <v>134</v>
      </c>
      <c r="O15" s="1">
        <v>44903</v>
      </c>
      <c r="P15" t="s">
        <v>232</v>
      </c>
      <c r="Q15" t="s">
        <v>226</v>
      </c>
      <c r="R15" t="s">
        <v>233</v>
      </c>
      <c r="S15" t="s">
        <v>138</v>
      </c>
      <c r="T15" t="s">
        <v>234</v>
      </c>
      <c r="W15" t="s">
        <v>128</v>
      </c>
    </row>
    <row r="16" spans="1:23" x14ac:dyDescent="0.3">
      <c r="A16" t="s">
        <v>235</v>
      </c>
      <c r="B16" t="s">
        <v>126</v>
      </c>
      <c r="C16" t="s">
        <v>236</v>
      </c>
      <c r="D16" t="s">
        <v>237</v>
      </c>
      <c r="E16" t="s">
        <v>128</v>
      </c>
      <c r="F16">
        <v>1317678</v>
      </c>
      <c r="G16">
        <v>163164</v>
      </c>
      <c r="H16" t="s">
        <v>238</v>
      </c>
      <c r="I16" t="s">
        <v>239</v>
      </c>
      <c r="K16" t="s">
        <v>131</v>
      </c>
      <c r="L16" t="s">
        <v>165</v>
      </c>
      <c r="M16" t="s">
        <v>133</v>
      </c>
      <c r="N16" t="s">
        <v>134</v>
      </c>
      <c r="O16" s="1">
        <v>41568</v>
      </c>
      <c r="P16" t="s">
        <v>240</v>
      </c>
      <c r="Q16" t="s">
        <v>241</v>
      </c>
      <c r="R16" t="s">
        <v>242</v>
      </c>
      <c r="S16" t="s">
        <v>138</v>
      </c>
      <c r="T16" t="s">
        <v>243</v>
      </c>
      <c r="W16" t="s">
        <v>128</v>
      </c>
    </row>
    <row r="17" spans="1:23" x14ac:dyDescent="0.3">
      <c r="A17" t="s">
        <v>244</v>
      </c>
      <c r="B17" t="s">
        <v>126</v>
      </c>
      <c r="C17" t="s">
        <v>245</v>
      </c>
      <c r="D17" t="s">
        <v>246</v>
      </c>
      <c r="E17" t="s">
        <v>128</v>
      </c>
      <c r="F17">
        <v>1911515</v>
      </c>
      <c r="G17">
        <v>1911515</v>
      </c>
      <c r="H17" t="s">
        <v>247</v>
      </c>
      <c r="I17" t="s">
        <v>248</v>
      </c>
      <c r="K17" t="s">
        <v>131</v>
      </c>
      <c r="L17" t="s">
        <v>249</v>
      </c>
      <c r="M17" t="s">
        <v>133</v>
      </c>
      <c r="N17" t="s">
        <v>134</v>
      </c>
      <c r="O17" s="1">
        <v>43130</v>
      </c>
      <c r="P17" t="s">
        <v>250</v>
      </c>
      <c r="Q17" t="s">
        <v>251</v>
      </c>
      <c r="R17" t="s">
        <v>252</v>
      </c>
      <c r="S17" t="s">
        <v>138</v>
      </c>
      <c r="T17" t="s">
        <v>253</v>
      </c>
      <c r="W17" t="s">
        <v>128</v>
      </c>
    </row>
    <row r="18" spans="1:23" x14ac:dyDescent="0.3">
      <c r="A18" t="s">
        <v>254</v>
      </c>
      <c r="B18" t="s">
        <v>126</v>
      </c>
      <c r="C18" t="s">
        <v>255</v>
      </c>
      <c r="D18" t="s">
        <v>256</v>
      </c>
      <c r="E18" t="s">
        <v>128</v>
      </c>
      <c r="F18">
        <v>1912095</v>
      </c>
      <c r="G18">
        <v>1912095</v>
      </c>
      <c r="H18" t="s">
        <v>257</v>
      </c>
      <c r="I18" t="s">
        <v>258</v>
      </c>
      <c r="K18" t="s">
        <v>131</v>
      </c>
      <c r="L18" t="s">
        <v>249</v>
      </c>
      <c r="M18" t="s">
        <v>133</v>
      </c>
      <c r="N18" t="s">
        <v>134</v>
      </c>
      <c r="O18" s="1">
        <v>43130</v>
      </c>
      <c r="P18" t="s">
        <v>259</v>
      </c>
      <c r="Q18" t="s">
        <v>251</v>
      </c>
      <c r="R18" t="s">
        <v>260</v>
      </c>
      <c r="S18" t="s">
        <v>138</v>
      </c>
      <c r="T18" t="s">
        <v>261</v>
      </c>
      <c r="W18" t="s">
        <v>128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8BD9-4DC3-409C-8359-A60C8FC6BBE3}">
  <dimension ref="A1:I20"/>
  <sheetViews>
    <sheetView workbookViewId="0">
      <selection activeCell="D9" sqref="D9"/>
    </sheetView>
  </sheetViews>
  <sheetFormatPr baseColWidth="10" defaultRowHeight="14.4" x14ac:dyDescent="0.3"/>
  <cols>
    <col min="1" max="1" width="21.6640625" bestFit="1" customWidth="1"/>
    <col min="2" max="2" width="29.77734375" bestFit="1" customWidth="1"/>
    <col min="3" max="3" width="21.6640625" customWidth="1"/>
  </cols>
  <sheetData>
    <row r="1" spans="1:9" x14ac:dyDescent="0.3">
      <c r="A1" t="s">
        <v>271</v>
      </c>
      <c r="B1" t="s">
        <v>288</v>
      </c>
      <c r="C1" t="s">
        <v>303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</row>
    <row r="2" spans="1:9" x14ac:dyDescent="0.3">
      <c r="A2">
        <v>377</v>
      </c>
      <c r="B2" t="str">
        <f>VLOOKUP(A2,Names!$A$1:$B$46,2,0)</f>
        <v>Sweden_Lund_1800_377</v>
      </c>
      <c r="C2" t="s">
        <v>280</v>
      </c>
      <c r="D2">
        <v>170</v>
      </c>
      <c r="E2">
        <v>41.22</v>
      </c>
      <c r="F2">
        <v>1689</v>
      </c>
      <c r="G2">
        <v>122320</v>
      </c>
      <c r="H2">
        <v>698</v>
      </c>
      <c r="I2">
        <v>526</v>
      </c>
    </row>
    <row r="3" spans="1:9" x14ac:dyDescent="0.3">
      <c r="A3">
        <v>378</v>
      </c>
      <c r="B3" t="str">
        <f>VLOOKUP(A3,Names!$A$1:$B$46,2,0)</f>
        <v>Sweden_Lund_1800_378</v>
      </c>
      <c r="C3" t="s">
        <v>280</v>
      </c>
      <c r="D3">
        <v>116</v>
      </c>
      <c r="E3">
        <v>40.57</v>
      </c>
      <c r="F3">
        <v>2400</v>
      </c>
      <c r="G3">
        <v>88387</v>
      </c>
      <c r="H3">
        <v>738</v>
      </c>
      <c r="I3">
        <v>536</v>
      </c>
    </row>
    <row r="4" spans="1:9" x14ac:dyDescent="0.3">
      <c r="A4" t="s">
        <v>4</v>
      </c>
      <c r="B4" t="str">
        <f>VLOOKUP(A4,Names!$A$1:$B$46,2,0)</f>
        <v>Germany_Passau_1800_HG_09</v>
      </c>
      <c r="C4" t="s">
        <v>280</v>
      </c>
      <c r="D4">
        <v>888</v>
      </c>
      <c r="E4">
        <v>35.090000000000003</v>
      </c>
      <c r="F4">
        <v>4474</v>
      </c>
      <c r="G4">
        <v>893957</v>
      </c>
      <c r="H4">
        <v>1098</v>
      </c>
      <c r="I4">
        <v>601</v>
      </c>
    </row>
    <row r="5" spans="1:9" x14ac:dyDescent="0.3">
      <c r="A5" t="s">
        <v>5</v>
      </c>
      <c r="B5" t="str">
        <f>VLOOKUP(A5,Names!$A$1:$B$46,2,0)</f>
        <v>Sweden_Lund_1933_HG_15</v>
      </c>
      <c r="C5" t="s">
        <v>280</v>
      </c>
      <c r="D5">
        <v>344</v>
      </c>
      <c r="E5">
        <v>36.11</v>
      </c>
      <c r="F5">
        <v>23477</v>
      </c>
      <c r="G5">
        <v>1342387</v>
      </c>
      <c r="H5">
        <v>9929</v>
      </c>
      <c r="I5">
        <v>1391</v>
      </c>
    </row>
    <row r="6" spans="1:9" x14ac:dyDescent="0.3">
      <c r="A6" t="s">
        <v>6</v>
      </c>
      <c r="B6" t="str">
        <f>VLOOKUP(A6,Names!$A$1:$B$46,2,0)</f>
        <v>Sweden_Lund_1933_HG_16</v>
      </c>
      <c r="C6" t="s">
        <v>280</v>
      </c>
      <c r="D6">
        <v>434</v>
      </c>
      <c r="E6">
        <v>35.97</v>
      </c>
      <c r="F6">
        <v>18847</v>
      </c>
      <c r="G6">
        <v>1320501</v>
      </c>
      <c r="H6">
        <v>6441</v>
      </c>
      <c r="I6">
        <v>1088</v>
      </c>
    </row>
    <row r="7" spans="1:9" x14ac:dyDescent="0.3">
      <c r="A7" t="s">
        <v>7</v>
      </c>
      <c r="B7" t="str">
        <f>VLOOKUP(A7,Names!$A$1:$B$46,2,0)</f>
        <v>Sweden_Lund_1933_HG_20</v>
      </c>
      <c r="C7" t="s">
        <v>280</v>
      </c>
      <c r="D7">
        <v>608</v>
      </c>
      <c r="E7">
        <v>35.75</v>
      </c>
      <c r="F7">
        <v>17791</v>
      </c>
      <c r="G7">
        <v>1283117</v>
      </c>
      <c r="H7">
        <v>3321</v>
      </c>
      <c r="I7">
        <v>869</v>
      </c>
    </row>
    <row r="8" spans="1:9" x14ac:dyDescent="0.3">
      <c r="A8" t="s">
        <v>0</v>
      </c>
      <c r="B8" t="str">
        <f>VLOOKUP(A8,Names!$A$1:$B$46,2,0)</f>
        <v>Sweden_Lund_1933_HG0026</v>
      </c>
      <c r="C8" t="s">
        <v>280</v>
      </c>
      <c r="D8">
        <v>736</v>
      </c>
      <c r="E8">
        <v>35.65</v>
      </c>
      <c r="F8">
        <v>3086</v>
      </c>
      <c r="G8">
        <v>598293</v>
      </c>
      <c r="H8">
        <v>807</v>
      </c>
      <c r="I8">
        <v>547</v>
      </c>
    </row>
    <row r="9" spans="1:9" x14ac:dyDescent="0.3">
      <c r="A9" t="s">
        <v>2</v>
      </c>
      <c r="B9" t="str">
        <f>VLOOKUP(A9,Names!$A$1:$B$46,2,0)</f>
        <v>Sweden_Lund_1800_HG0034</v>
      </c>
      <c r="C9" t="s">
        <v>280</v>
      </c>
      <c r="D9">
        <v>34</v>
      </c>
      <c r="E9">
        <v>42.31</v>
      </c>
      <c r="F9">
        <v>2074</v>
      </c>
      <c r="G9">
        <v>26114</v>
      </c>
      <c r="H9">
        <v>808</v>
      </c>
      <c r="I9">
        <v>536</v>
      </c>
    </row>
    <row r="10" spans="1:9" x14ac:dyDescent="0.3">
      <c r="A10" t="s">
        <v>8</v>
      </c>
      <c r="B10" t="str">
        <f>VLOOKUP(A10,Names!$A$1:$B$46,2,0)</f>
        <v>Sweden_Lund_1933_HG47203</v>
      </c>
      <c r="C10" t="s">
        <v>280</v>
      </c>
      <c r="D10">
        <v>490</v>
      </c>
      <c r="E10">
        <v>35.74</v>
      </c>
      <c r="F10">
        <v>20317</v>
      </c>
      <c r="G10">
        <v>1281146</v>
      </c>
      <c r="H10">
        <v>4904</v>
      </c>
      <c r="I10">
        <v>941</v>
      </c>
    </row>
    <row r="11" spans="1:9" x14ac:dyDescent="0.3">
      <c r="A11" t="s">
        <v>9</v>
      </c>
      <c r="B11" t="str">
        <f>VLOOKUP(A11,Names!$A$1:$B$46,2,0)</f>
        <v>Sweden_Lund_1933_HG47204</v>
      </c>
      <c r="C11" t="s">
        <v>280</v>
      </c>
      <c r="D11">
        <v>328</v>
      </c>
      <c r="E11">
        <v>35.94</v>
      </c>
      <c r="F11">
        <v>36386</v>
      </c>
      <c r="G11">
        <v>1352402</v>
      </c>
      <c r="H11">
        <v>14530</v>
      </c>
      <c r="I11">
        <v>1108</v>
      </c>
    </row>
    <row r="12" spans="1:9" x14ac:dyDescent="0.3">
      <c r="A12" t="s">
        <v>278</v>
      </c>
      <c r="B12" t="str">
        <f>VLOOKUP(A12,Names!$A$1:$B$46,2,0)</f>
        <v>wMel1_Finland</v>
      </c>
      <c r="C12" t="s">
        <v>281</v>
      </c>
      <c r="D12">
        <v>28</v>
      </c>
      <c r="E12">
        <v>35.29</v>
      </c>
      <c r="F12">
        <v>186712</v>
      </c>
      <c r="G12">
        <v>1261419</v>
      </c>
      <c r="H12">
        <v>105326</v>
      </c>
      <c r="I12">
        <v>27572</v>
      </c>
    </row>
    <row r="13" spans="1:9" x14ac:dyDescent="0.3">
      <c r="A13" t="s">
        <v>279</v>
      </c>
      <c r="B13" t="str">
        <f>VLOOKUP(A13,Names!$A$1:$B$46,2,0)</f>
        <v>wMel2_Finland</v>
      </c>
      <c r="C13" t="s">
        <v>281</v>
      </c>
      <c r="D13">
        <v>27</v>
      </c>
      <c r="E13">
        <v>35.409999999999997</v>
      </c>
      <c r="F13">
        <v>209106</v>
      </c>
      <c r="G13">
        <v>1317183</v>
      </c>
      <c r="H13">
        <v>125544</v>
      </c>
      <c r="I13">
        <v>32583</v>
      </c>
    </row>
    <row r="14" spans="1:9" x14ac:dyDescent="0.3">
      <c r="A14" t="s">
        <v>15</v>
      </c>
      <c r="B14" t="str">
        <f>VLOOKUP(A14,Names!$A$1:$B$46,2,0)</f>
        <v>wMel1_Portugal</v>
      </c>
      <c r="C14" t="s">
        <v>281</v>
      </c>
      <c r="D14">
        <v>23</v>
      </c>
      <c r="E14">
        <v>35.35</v>
      </c>
      <c r="F14">
        <v>319617</v>
      </c>
      <c r="G14">
        <v>1268608</v>
      </c>
      <c r="H14">
        <v>158063</v>
      </c>
      <c r="I14">
        <v>31013</v>
      </c>
    </row>
    <row r="15" spans="1:9" x14ac:dyDescent="0.3">
      <c r="A15" t="s">
        <v>17</v>
      </c>
      <c r="B15" t="str">
        <f>VLOOKUP(A15,Names!$A$1:$B$46,2,0)</f>
        <v>wMel2_Portugal</v>
      </c>
      <c r="C15" t="s">
        <v>281</v>
      </c>
      <c r="D15">
        <v>25</v>
      </c>
      <c r="E15">
        <v>35.68</v>
      </c>
      <c r="F15">
        <v>301634</v>
      </c>
      <c r="G15">
        <v>1326130</v>
      </c>
      <c r="H15">
        <v>158072</v>
      </c>
      <c r="I15">
        <v>31014</v>
      </c>
    </row>
    <row r="16" spans="1:9" x14ac:dyDescent="0.3">
      <c r="A16" t="s">
        <v>18</v>
      </c>
      <c r="B16" t="str">
        <f>VLOOKUP(A16,Names!$A$1:$B$46,2,0)</f>
        <v>wMelCS2_Portugal</v>
      </c>
      <c r="C16" t="s">
        <v>281</v>
      </c>
      <c r="D16">
        <v>28</v>
      </c>
      <c r="E16">
        <v>35.26</v>
      </c>
      <c r="F16">
        <v>365624</v>
      </c>
      <c r="G16">
        <v>1247994</v>
      </c>
      <c r="H16">
        <v>124743</v>
      </c>
      <c r="I16">
        <v>24669</v>
      </c>
    </row>
    <row r="17" spans="1:9" x14ac:dyDescent="0.3">
      <c r="A17" t="s">
        <v>16</v>
      </c>
      <c r="B17" t="str">
        <f>VLOOKUP(A17,Names!$A$1:$B$46,2,0)</f>
        <v>wMelCS1_Portugal</v>
      </c>
      <c r="C17" t="s">
        <v>281</v>
      </c>
      <c r="D17">
        <v>22</v>
      </c>
      <c r="E17">
        <v>35.28</v>
      </c>
      <c r="F17">
        <v>347181</v>
      </c>
      <c r="G17">
        <v>1260048</v>
      </c>
      <c r="H17">
        <v>116215</v>
      </c>
      <c r="I17">
        <v>37219</v>
      </c>
    </row>
    <row r="18" spans="1:9" x14ac:dyDescent="0.3">
      <c r="A18" t="s">
        <v>21</v>
      </c>
      <c r="B18" t="str">
        <f>VLOOKUP(A18,Names!$A$1:$B$46,2,0)</f>
        <v>wMel_LabStrain_Gulbenkian</v>
      </c>
      <c r="C18" t="s">
        <v>281</v>
      </c>
      <c r="D18">
        <v>34</v>
      </c>
      <c r="E18">
        <v>35.29</v>
      </c>
      <c r="F18">
        <v>135716</v>
      </c>
      <c r="G18">
        <v>1284797</v>
      </c>
      <c r="H18">
        <v>86112</v>
      </c>
      <c r="I18">
        <v>19843</v>
      </c>
    </row>
    <row r="19" spans="1:9" x14ac:dyDescent="0.3">
      <c r="A19" t="s">
        <v>22</v>
      </c>
      <c r="B19" t="str">
        <f>VLOOKUP(A19,Names!$A$1:$B$46,2,0)</f>
        <v>wMelCS_LabStrain_Gulbenkian</v>
      </c>
      <c r="C19" t="s">
        <v>281</v>
      </c>
      <c r="D19">
        <v>33</v>
      </c>
      <c r="E19">
        <v>35.299999999999997</v>
      </c>
      <c r="F19">
        <v>226845</v>
      </c>
      <c r="G19">
        <v>1252003</v>
      </c>
      <c r="H19">
        <v>86121</v>
      </c>
      <c r="I19">
        <v>17045</v>
      </c>
    </row>
    <row r="20" spans="1:9" x14ac:dyDescent="0.3">
      <c r="A20" t="s">
        <v>23</v>
      </c>
      <c r="B20" t="str">
        <f>VLOOKUP(A20,Names!$A$1:$B$46,2,0)</f>
        <v>wMelCSPOP_LabStrain_Gulbenkian</v>
      </c>
      <c r="C20" t="s">
        <v>281</v>
      </c>
      <c r="D20">
        <v>29</v>
      </c>
      <c r="E20">
        <v>35.299999999999997</v>
      </c>
      <c r="F20">
        <v>238089</v>
      </c>
      <c r="G20">
        <v>1266220</v>
      </c>
      <c r="H20">
        <v>124125</v>
      </c>
      <c r="I20">
        <v>30868</v>
      </c>
    </row>
  </sheetData>
  <autoFilter ref="B1:I1" xr:uid="{2D8A2AED-B2F9-4147-A75C-E43640CD564D}">
    <sortState ref="B2:I20">
      <sortCondition descending="1" ref="C1"/>
    </sortState>
  </autoFilter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B24F-9645-4DA9-B3EB-08FFA5985103}">
  <dimension ref="A1:L35"/>
  <sheetViews>
    <sheetView topLeftCell="A13" workbookViewId="0">
      <selection activeCell="C1" sqref="C1:C2"/>
    </sheetView>
  </sheetViews>
  <sheetFormatPr baseColWidth="10" defaultRowHeight="14.4" x14ac:dyDescent="0.3"/>
  <cols>
    <col min="1" max="1" width="29.77734375" bestFit="1" customWidth="1"/>
    <col min="2" max="3" width="29.77734375" customWidth="1"/>
    <col min="4" max="4" width="8.33203125" bestFit="1" customWidth="1"/>
    <col min="5" max="5" width="13.88671875" bestFit="1" customWidth="1"/>
    <col min="7" max="7" width="12.6640625" bestFit="1" customWidth="1"/>
    <col min="9" max="9" width="15.77734375" bestFit="1" customWidth="1"/>
    <col min="11" max="11" width="18.5546875" customWidth="1"/>
    <col min="12" max="12" width="14.5546875" customWidth="1"/>
  </cols>
  <sheetData>
    <row r="1" spans="1:12" x14ac:dyDescent="0.3">
      <c r="A1" s="19" t="s">
        <v>288</v>
      </c>
      <c r="B1" s="19" t="s">
        <v>293</v>
      </c>
      <c r="C1" s="5" t="s">
        <v>294</v>
      </c>
      <c r="D1" s="19" t="s">
        <v>269</v>
      </c>
      <c r="E1" s="18" t="s">
        <v>292</v>
      </c>
      <c r="F1" s="21" t="s">
        <v>268</v>
      </c>
      <c r="G1" s="20" t="s">
        <v>286</v>
      </c>
      <c r="H1" s="20"/>
      <c r="I1" s="20"/>
      <c r="J1" s="20"/>
      <c r="K1" s="18" t="s">
        <v>290</v>
      </c>
      <c r="L1" s="18" t="s">
        <v>291</v>
      </c>
    </row>
    <row r="2" spans="1:12" x14ac:dyDescent="0.3">
      <c r="A2" s="19"/>
      <c r="B2" s="19"/>
      <c r="C2" s="5"/>
      <c r="D2" s="19"/>
      <c r="E2" s="18"/>
      <c r="F2" s="21"/>
      <c r="G2" t="s">
        <v>285</v>
      </c>
      <c r="H2" t="s">
        <v>282</v>
      </c>
      <c r="I2" t="s">
        <v>289</v>
      </c>
      <c r="J2" s="4" t="s">
        <v>287</v>
      </c>
      <c r="K2" s="18"/>
      <c r="L2" s="18"/>
    </row>
    <row r="3" spans="1:12" x14ac:dyDescent="0.3">
      <c r="A3" t="s">
        <v>42</v>
      </c>
      <c r="B3" s="6">
        <f>VLOOKUP(A3,Names!$B$1:$C$46,2,0)</f>
        <v>376</v>
      </c>
      <c r="C3" s="6"/>
      <c r="D3" t="s">
        <v>283</v>
      </c>
      <c r="E3" t="s">
        <v>10</v>
      </c>
      <c r="F3" t="s">
        <v>265</v>
      </c>
      <c r="G3" s="2">
        <v>140.32925</v>
      </c>
      <c r="H3" s="2">
        <v>79.599199999999996</v>
      </c>
      <c r="I3" s="2">
        <v>685.22400000000005</v>
      </c>
      <c r="J3" s="2">
        <v>3.95282</v>
      </c>
      <c r="K3" s="2">
        <v>33.066299999999998</v>
      </c>
      <c r="L3" s="3">
        <v>2.8168183040955402E-2</v>
      </c>
    </row>
    <row r="4" spans="1:12" x14ac:dyDescent="0.3">
      <c r="A4" t="s">
        <v>63</v>
      </c>
      <c r="B4" s="6">
        <f>VLOOKUP(A4,Names!$B$1:$C$46,2,0)</f>
        <v>377</v>
      </c>
      <c r="C4" s="6"/>
      <c r="D4" t="s">
        <v>283</v>
      </c>
      <c r="E4" t="s">
        <v>10</v>
      </c>
      <c r="F4" t="s">
        <v>266</v>
      </c>
      <c r="G4" s="2">
        <v>151.0275</v>
      </c>
      <c r="H4" s="2">
        <v>85.313800000000001</v>
      </c>
      <c r="I4" s="2">
        <v>1049.8599999999999</v>
      </c>
      <c r="J4" s="2">
        <v>48.388399999999997</v>
      </c>
      <c r="K4" s="2">
        <v>95.361000000000004</v>
      </c>
      <c r="L4" s="3">
        <v>0.32039463011703101</v>
      </c>
    </row>
    <row r="5" spans="1:12" x14ac:dyDescent="0.3">
      <c r="A5" t="s">
        <v>62</v>
      </c>
      <c r="B5" s="6">
        <f>VLOOKUP(A5,Names!$B$1:$C$46,2,0)</f>
        <v>378</v>
      </c>
      <c r="C5" s="6"/>
      <c r="D5" t="s">
        <v>283</v>
      </c>
      <c r="E5" t="s">
        <v>10</v>
      </c>
      <c r="F5" t="s">
        <v>266</v>
      </c>
      <c r="G5" s="2">
        <v>97.275749999999903</v>
      </c>
      <c r="H5" s="2">
        <v>98.640500000000003</v>
      </c>
      <c r="I5" s="2">
        <v>1985.03</v>
      </c>
      <c r="J5" s="2">
        <v>55.932299999999998</v>
      </c>
      <c r="K5" s="2">
        <v>89.320700000000002</v>
      </c>
      <c r="L5" s="3">
        <v>0.574987085681683</v>
      </c>
    </row>
    <row r="6" spans="1:12" x14ac:dyDescent="0.3">
      <c r="A6" t="s">
        <v>65</v>
      </c>
      <c r="B6" s="6" t="str">
        <f>VLOOKUP(A6,Names!$B$1:$C$46,2,0)</f>
        <v>HG0021</v>
      </c>
      <c r="C6" s="6"/>
      <c r="D6" t="s">
        <v>283</v>
      </c>
      <c r="E6" t="s">
        <v>10</v>
      </c>
      <c r="F6" t="s">
        <v>267</v>
      </c>
      <c r="G6" s="2">
        <v>52.957900000000002</v>
      </c>
      <c r="H6" s="2">
        <v>29.728200000000001</v>
      </c>
      <c r="I6" s="2">
        <v>2802.56</v>
      </c>
      <c r="J6" s="2">
        <v>0.415626</v>
      </c>
      <c r="K6" s="2">
        <v>5.0220000000000002</v>
      </c>
      <c r="L6" s="3">
        <v>7.8482341633637192E-3</v>
      </c>
    </row>
    <row r="7" spans="1:12" x14ac:dyDescent="0.3">
      <c r="A7" t="s">
        <v>64</v>
      </c>
      <c r="B7" s="6" t="str">
        <f>VLOOKUP(A7,Names!$B$1:$C$46,2,0)</f>
        <v>HG0025</v>
      </c>
      <c r="C7" s="6"/>
      <c r="D7" t="s">
        <v>283</v>
      </c>
      <c r="E7" t="s">
        <v>10</v>
      </c>
      <c r="F7" t="s">
        <v>265</v>
      </c>
      <c r="G7" s="2">
        <v>4.1364375000000004</v>
      </c>
      <c r="H7" s="2">
        <v>4.3342200000000002</v>
      </c>
      <c r="I7" s="2">
        <v>417.74099999999999</v>
      </c>
      <c r="J7" s="2">
        <v>0.153479</v>
      </c>
      <c r="K7" s="2">
        <v>1.74454</v>
      </c>
      <c r="L7" s="3">
        <v>3.7104150612695098E-2</v>
      </c>
    </row>
    <row r="8" spans="1:12" x14ac:dyDescent="0.3">
      <c r="A8" t="s">
        <v>46</v>
      </c>
      <c r="B8" s="6" t="str">
        <f>VLOOKUP(A8,Names!$B$1:$C$46,2,0)</f>
        <v>HG0026</v>
      </c>
      <c r="C8" s="6"/>
      <c r="D8" t="s">
        <v>283</v>
      </c>
      <c r="E8" t="s">
        <v>10</v>
      </c>
      <c r="F8" t="s">
        <v>266</v>
      </c>
      <c r="G8" s="2">
        <v>105.31075</v>
      </c>
      <c r="H8" s="2">
        <v>110.253</v>
      </c>
      <c r="I8" s="2">
        <v>9095.7900000000009</v>
      </c>
      <c r="J8" s="2">
        <v>219.994</v>
      </c>
      <c r="K8" s="2">
        <v>99.881799999999998</v>
      </c>
      <c r="L8" s="3">
        <v>2.0889985115479601</v>
      </c>
    </row>
    <row r="9" spans="1:12" x14ac:dyDescent="0.3">
      <c r="A9" t="s">
        <v>53</v>
      </c>
      <c r="B9" s="6" t="str">
        <f>VLOOKUP(A9,Names!$B$1:$C$46,2,0)</f>
        <v>HG0027</v>
      </c>
      <c r="C9" s="6"/>
      <c r="D9" t="s">
        <v>283</v>
      </c>
      <c r="E9" t="s">
        <v>10</v>
      </c>
      <c r="F9" t="s">
        <v>265</v>
      </c>
      <c r="G9" s="2">
        <v>43.691650000000003</v>
      </c>
      <c r="H9" s="2">
        <v>24.176300000000001</v>
      </c>
      <c r="I9" s="2">
        <v>4844.41</v>
      </c>
      <c r="J9" s="2">
        <v>8.0627499999999994</v>
      </c>
      <c r="K9" s="2">
        <v>46.128</v>
      </c>
      <c r="L9" s="3">
        <v>0.18453754893669599</v>
      </c>
    </row>
    <row r="10" spans="1:12" x14ac:dyDescent="0.3">
      <c r="A10" t="s">
        <v>47</v>
      </c>
      <c r="B10" s="6" t="str">
        <f>VLOOKUP(A10,Names!$B$1:$C$46,2,0)</f>
        <v>HG0028</v>
      </c>
      <c r="C10" s="6"/>
      <c r="D10" t="s">
        <v>283</v>
      </c>
      <c r="E10" t="s">
        <v>10</v>
      </c>
      <c r="F10" t="s">
        <v>267</v>
      </c>
      <c r="G10" s="2">
        <v>75.814125000000004</v>
      </c>
      <c r="H10" s="2">
        <v>43.197400000000002</v>
      </c>
      <c r="I10" s="2">
        <v>4352.84</v>
      </c>
      <c r="J10" s="2">
        <v>1.2904800000000001</v>
      </c>
      <c r="K10" s="2">
        <v>10.4579</v>
      </c>
      <c r="L10" s="3">
        <v>1.7021630204134101E-2</v>
      </c>
    </row>
    <row r="11" spans="1:12" x14ac:dyDescent="0.3">
      <c r="A11" t="s">
        <v>44</v>
      </c>
      <c r="B11" s="6" t="str">
        <f>VLOOKUP(A11,Names!$B$1:$C$46,2,0)</f>
        <v>HG0029</v>
      </c>
      <c r="C11" s="6"/>
      <c r="D11" t="s">
        <v>283</v>
      </c>
      <c r="E11" t="s">
        <v>10</v>
      </c>
      <c r="F11" t="s">
        <v>265</v>
      </c>
      <c r="G11" s="2">
        <v>51.1303499999999</v>
      </c>
      <c r="H11" s="2">
        <v>39.618499999999997</v>
      </c>
      <c r="I11" s="2">
        <v>2524.27</v>
      </c>
      <c r="J11" s="2">
        <v>4.9610799999999999</v>
      </c>
      <c r="K11" s="2">
        <v>37.819899999999997</v>
      </c>
      <c r="L11" s="3">
        <v>9.7028086058476001E-2</v>
      </c>
    </row>
    <row r="12" spans="1:12" x14ac:dyDescent="0.3">
      <c r="A12" t="s">
        <v>43</v>
      </c>
      <c r="B12" s="6" t="str">
        <f>VLOOKUP(A12,Names!$B$1:$C$46,2,0)</f>
        <v>HG0034</v>
      </c>
      <c r="C12" s="6"/>
      <c r="D12" t="s">
        <v>283</v>
      </c>
      <c r="E12" t="s">
        <v>10</v>
      </c>
      <c r="F12" t="s">
        <v>266</v>
      </c>
      <c r="G12" s="2">
        <v>42.482075000000002</v>
      </c>
      <c r="H12" s="2">
        <v>43.120199999999997</v>
      </c>
      <c r="I12" s="2">
        <v>3328.5</v>
      </c>
      <c r="J12" s="2">
        <v>21.076899999999998</v>
      </c>
      <c r="K12" s="2">
        <v>60.808799999999998</v>
      </c>
      <c r="L12" s="3">
        <v>0.49613631160907201</v>
      </c>
    </row>
    <row r="13" spans="1:12" x14ac:dyDescent="0.3">
      <c r="A13" t="s">
        <v>45</v>
      </c>
      <c r="B13" s="6" t="str">
        <f>VLOOKUP(A13,Names!$B$1:$C$46,2,0)</f>
        <v>HG0035</v>
      </c>
      <c r="C13" s="6"/>
      <c r="D13" t="s">
        <v>283</v>
      </c>
      <c r="E13" t="s">
        <v>10</v>
      </c>
      <c r="F13" t="s">
        <v>265</v>
      </c>
      <c r="G13" s="2">
        <v>25.363125</v>
      </c>
      <c r="H13" s="2">
        <v>24.986699999999999</v>
      </c>
      <c r="I13" s="2">
        <v>4230.1400000000003</v>
      </c>
      <c r="J13" s="2">
        <v>2.3711099999999998</v>
      </c>
      <c r="K13" s="2">
        <v>13.1471</v>
      </c>
      <c r="L13" s="3">
        <v>9.3486508464552295E-2</v>
      </c>
    </row>
    <row r="14" spans="1:12" x14ac:dyDescent="0.3">
      <c r="A14" t="s">
        <v>48</v>
      </c>
      <c r="B14" s="6" t="str">
        <f>VLOOKUP(A14,Names!$B$1:$C$46,2,0)</f>
        <v>HG29702</v>
      </c>
      <c r="C14" s="6"/>
      <c r="D14" t="s">
        <v>283</v>
      </c>
      <c r="E14" t="s">
        <v>10</v>
      </c>
      <c r="F14" t="s">
        <v>267</v>
      </c>
      <c r="G14" s="2">
        <v>49.559449999999998</v>
      </c>
      <c r="H14" s="2">
        <v>52.957999999999998</v>
      </c>
      <c r="I14" s="2">
        <v>4546.91</v>
      </c>
      <c r="J14" s="2">
        <v>0.22276599999999999</v>
      </c>
      <c r="K14" s="2">
        <v>6.3454899999999999</v>
      </c>
      <c r="L14" s="3">
        <v>4.4949247822564601E-3</v>
      </c>
    </row>
    <row r="15" spans="1:12" x14ac:dyDescent="0.3">
      <c r="A15" t="s">
        <v>49</v>
      </c>
      <c r="B15" s="6" t="str">
        <f>VLOOKUP(A15,Names!$B$1:$C$46,2,0)</f>
        <v>HG47203</v>
      </c>
      <c r="C15" s="6"/>
      <c r="D15" t="s">
        <v>283</v>
      </c>
      <c r="E15" t="s">
        <v>10</v>
      </c>
      <c r="F15" t="s">
        <v>266</v>
      </c>
      <c r="G15" s="2">
        <v>51.592924999999902</v>
      </c>
      <c r="H15" s="2">
        <v>53.350900000000003</v>
      </c>
      <c r="I15" s="2">
        <v>5945.5</v>
      </c>
      <c r="J15" s="2">
        <v>138.73500000000001</v>
      </c>
      <c r="K15" s="2">
        <v>99.998999999999995</v>
      </c>
      <c r="L15" s="3">
        <v>2.6890314902673098</v>
      </c>
    </row>
    <row r="16" spans="1:12" x14ac:dyDescent="0.3">
      <c r="A16" t="s">
        <v>50</v>
      </c>
      <c r="B16" s="6" t="str">
        <f>VLOOKUP(A16,Names!$B$1:$C$46,2,0)</f>
        <v>HG47204</v>
      </c>
      <c r="C16" s="6"/>
      <c r="D16" t="s">
        <v>283</v>
      </c>
      <c r="E16" t="s">
        <v>10</v>
      </c>
      <c r="F16" t="s">
        <v>266</v>
      </c>
      <c r="G16" s="2">
        <v>87.544425000000004</v>
      </c>
      <c r="H16" s="2">
        <v>91.464399999999998</v>
      </c>
      <c r="I16" s="2">
        <v>5662.52</v>
      </c>
      <c r="J16" s="2">
        <v>501.66300000000001</v>
      </c>
      <c r="K16" s="2">
        <v>99.999700000000004</v>
      </c>
      <c r="L16" s="3">
        <v>5.7303820317512999</v>
      </c>
    </row>
    <row r="17" spans="1:12" x14ac:dyDescent="0.3">
      <c r="A17" t="s">
        <v>51</v>
      </c>
      <c r="B17" s="6" t="str">
        <f>VLOOKUP(A17,Names!$B$1:$C$46,2,0)</f>
        <v>HG47205</v>
      </c>
      <c r="C17" s="6"/>
      <c r="D17" t="s">
        <v>283</v>
      </c>
      <c r="E17" t="s">
        <v>10</v>
      </c>
      <c r="F17" t="s">
        <v>265</v>
      </c>
      <c r="G17" s="2">
        <v>42.490274999999997</v>
      </c>
      <c r="H17" s="2">
        <v>43.511400000000002</v>
      </c>
      <c r="I17" s="2">
        <v>2899.85</v>
      </c>
      <c r="J17" s="2">
        <v>2.3037299999999998</v>
      </c>
      <c r="K17" s="2">
        <v>34.639800000000001</v>
      </c>
      <c r="L17" s="3">
        <v>5.42178180771953E-2</v>
      </c>
    </row>
    <row r="18" spans="1:12" x14ac:dyDescent="0.3">
      <c r="A18" t="s">
        <v>41</v>
      </c>
      <c r="B18" s="6" t="str">
        <f>VLOOKUP(A18,Names!$B$1:$C$46,2,0)</f>
        <v>HG_09</v>
      </c>
      <c r="C18" s="6"/>
      <c r="D18" t="s">
        <v>283</v>
      </c>
      <c r="E18" t="s">
        <v>10</v>
      </c>
      <c r="F18" t="s">
        <v>266</v>
      </c>
      <c r="G18" s="2">
        <v>191.86250000000001</v>
      </c>
      <c r="H18" s="2">
        <v>202.614</v>
      </c>
      <c r="I18" s="2">
        <v>86391</v>
      </c>
      <c r="J18" s="2">
        <v>227.72800000000001</v>
      </c>
      <c r="K18" s="2">
        <v>99.942999999999998</v>
      </c>
      <c r="L18" s="3">
        <v>1.18693335070688</v>
      </c>
    </row>
    <row r="19" spans="1:12" x14ac:dyDescent="0.3">
      <c r="A19" t="s">
        <v>60</v>
      </c>
      <c r="B19" s="6" t="str">
        <f>VLOOKUP(A19,Names!$B$1:$C$46,2,0)</f>
        <v>HG_14</v>
      </c>
      <c r="C19" s="6"/>
      <c r="D19" t="s">
        <v>283</v>
      </c>
      <c r="E19" t="s">
        <v>10</v>
      </c>
      <c r="F19" t="s">
        <v>267</v>
      </c>
      <c r="G19" s="2">
        <v>203.934</v>
      </c>
      <c r="H19" s="2">
        <v>115.128</v>
      </c>
      <c r="I19" s="2">
        <v>12996.7</v>
      </c>
      <c r="J19" s="2">
        <v>0.29356399999999999</v>
      </c>
      <c r="K19" s="2">
        <v>2.8732099999999998</v>
      </c>
      <c r="L19" s="3">
        <v>1.4395049378720501E-3</v>
      </c>
    </row>
    <row r="20" spans="1:12" x14ac:dyDescent="0.3">
      <c r="A20" t="s">
        <v>59</v>
      </c>
      <c r="B20" s="6" t="str">
        <f>VLOOKUP(A20,Names!$B$1:$C$46,2,0)</f>
        <v>HG_15</v>
      </c>
      <c r="C20" s="6"/>
      <c r="D20" t="s">
        <v>283</v>
      </c>
      <c r="E20" t="s">
        <v>10</v>
      </c>
      <c r="F20" t="s">
        <v>266</v>
      </c>
      <c r="G20" s="2">
        <v>129.75725</v>
      </c>
      <c r="H20" s="2">
        <v>72.791200000000003</v>
      </c>
      <c r="I20" s="2">
        <v>12445.7</v>
      </c>
      <c r="J20" s="2">
        <v>749.20299999999997</v>
      </c>
      <c r="K20" s="2">
        <v>99.999600000000001</v>
      </c>
      <c r="L20" s="3">
        <v>5.7738816135514499</v>
      </c>
    </row>
    <row r="21" spans="1:12" x14ac:dyDescent="0.3">
      <c r="A21" t="s">
        <v>58</v>
      </c>
      <c r="B21" s="6" t="str">
        <f>VLOOKUP(A21,Names!$B$1:$C$46,2,0)</f>
        <v>HG_16</v>
      </c>
      <c r="C21" s="6"/>
      <c r="D21" t="s">
        <v>283</v>
      </c>
      <c r="E21" t="s">
        <v>10</v>
      </c>
      <c r="F21" t="s">
        <v>266</v>
      </c>
      <c r="G21" s="2">
        <v>238.18025</v>
      </c>
      <c r="H21" s="2">
        <v>142.018</v>
      </c>
      <c r="I21" s="2">
        <v>12097.5</v>
      </c>
      <c r="J21" s="2">
        <v>1039.05</v>
      </c>
      <c r="K21" s="2">
        <v>99.999700000000004</v>
      </c>
      <c r="L21" s="3">
        <v>4.3624523863754403</v>
      </c>
    </row>
    <row r="22" spans="1:12" x14ac:dyDescent="0.3">
      <c r="A22" t="s">
        <v>57</v>
      </c>
      <c r="B22" s="6" t="str">
        <f>VLOOKUP(A22,Names!$B$1:$C$46,2,0)</f>
        <v>HG_17</v>
      </c>
      <c r="C22" s="6"/>
      <c r="D22" t="s">
        <v>283</v>
      </c>
      <c r="E22" t="s">
        <v>10</v>
      </c>
      <c r="F22" t="s">
        <v>267</v>
      </c>
      <c r="G22" s="2">
        <v>128.42699999999999</v>
      </c>
      <c r="H22" s="2">
        <v>74.249200000000002</v>
      </c>
      <c r="I22" s="2">
        <v>9062.7000000000007</v>
      </c>
      <c r="J22" s="2">
        <v>0.22845599999999999</v>
      </c>
      <c r="K22" s="2">
        <v>3.2445599999999999</v>
      </c>
      <c r="L22" s="3">
        <v>1.7788782732602901E-3</v>
      </c>
    </row>
    <row r="23" spans="1:12" x14ac:dyDescent="0.3">
      <c r="A23" t="s">
        <v>56</v>
      </c>
      <c r="B23" s="6" t="str">
        <f>VLOOKUP(A23,Names!$B$1:$C$46,2,0)</f>
        <v>HG_18</v>
      </c>
      <c r="C23" s="6"/>
      <c r="D23" t="s">
        <v>283</v>
      </c>
      <c r="E23" t="s">
        <v>10</v>
      </c>
      <c r="F23" t="s">
        <v>267</v>
      </c>
      <c r="G23" s="2">
        <v>67.085274999999996</v>
      </c>
      <c r="H23" s="2">
        <v>67.797399999999996</v>
      </c>
      <c r="I23" s="2">
        <v>3406.63</v>
      </c>
      <c r="J23" s="2">
        <v>0.31228400000000001</v>
      </c>
      <c r="K23" s="2">
        <v>3.4016899999999999</v>
      </c>
      <c r="L23" s="3">
        <v>4.6550304817264297E-3</v>
      </c>
    </row>
    <row r="24" spans="1:12" x14ac:dyDescent="0.3">
      <c r="A24" t="s">
        <v>55</v>
      </c>
      <c r="B24" s="6" t="str">
        <f>VLOOKUP(A24,Names!$B$1:$C$46,2,0)</f>
        <v>HG_19</v>
      </c>
      <c r="C24" s="6"/>
      <c r="D24" t="s">
        <v>283</v>
      </c>
      <c r="E24" t="s">
        <v>10</v>
      </c>
      <c r="F24" t="s">
        <v>267</v>
      </c>
      <c r="G24" s="2">
        <v>217.47325000000001</v>
      </c>
      <c r="H24" s="2">
        <v>123.854</v>
      </c>
      <c r="I24" s="2">
        <v>11804.6</v>
      </c>
      <c r="J24" s="2">
        <v>0.529586</v>
      </c>
      <c r="K24" s="2">
        <v>6.2374299999999998</v>
      </c>
      <c r="L24" s="3">
        <v>2.4351776597811401E-3</v>
      </c>
    </row>
    <row r="25" spans="1:12" x14ac:dyDescent="0.3">
      <c r="A25" t="s">
        <v>54</v>
      </c>
      <c r="B25" s="6" t="str">
        <f>VLOOKUP(A25,Names!$B$1:$C$46,2,0)</f>
        <v>HG_20</v>
      </c>
      <c r="C25" s="6"/>
      <c r="D25" t="s">
        <v>283</v>
      </c>
      <c r="E25" t="s">
        <v>10</v>
      </c>
      <c r="F25" t="s">
        <v>266</v>
      </c>
      <c r="G25" s="2">
        <v>117.81399999999999</v>
      </c>
      <c r="H25" s="2">
        <v>123.166</v>
      </c>
      <c r="I25" s="2">
        <v>8569.74</v>
      </c>
      <c r="J25" s="2">
        <v>326.73700000000002</v>
      </c>
      <c r="K25" s="2">
        <v>99.999700000000004</v>
      </c>
      <c r="L25" s="3">
        <v>2.7733291459418998</v>
      </c>
    </row>
    <row r="26" spans="1:12" x14ac:dyDescent="0.3">
      <c r="A26" t="s">
        <v>52</v>
      </c>
      <c r="B26" s="6" t="str">
        <f>VLOOKUP(A26,Names!$B$1:$C$46,2,0)</f>
        <v>HG_21</v>
      </c>
      <c r="C26" s="6"/>
      <c r="D26" t="s">
        <v>283</v>
      </c>
      <c r="E26" t="s">
        <v>10</v>
      </c>
      <c r="F26" t="s">
        <v>267</v>
      </c>
      <c r="G26" s="2">
        <v>24.697749999999999</v>
      </c>
      <c r="H26" s="2">
        <v>13.8865</v>
      </c>
      <c r="I26" s="2">
        <v>1091.01</v>
      </c>
      <c r="J26" s="2">
        <v>3.3889900000000001E-2</v>
      </c>
      <c r="K26" s="2">
        <v>1.0747100000000001</v>
      </c>
      <c r="L26" s="3">
        <v>1.3721857254203301E-3</v>
      </c>
    </row>
    <row r="27" spans="1:12" x14ac:dyDescent="0.3">
      <c r="A27" t="s">
        <v>79</v>
      </c>
      <c r="B27" s="6" t="str">
        <f>VLOOKUP(A27,Names!$B$1:$C$46,2,0)</f>
        <v>Ak7_full</v>
      </c>
      <c r="C27" s="6"/>
      <c r="D27" t="s">
        <v>284</v>
      </c>
      <c r="E27" t="s">
        <v>204</v>
      </c>
      <c r="F27" t="s">
        <v>266</v>
      </c>
      <c r="G27" s="2">
        <v>3.8784475</v>
      </c>
      <c r="H27" s="2">
        <v>4.1205400000000001</v>
      </c>
      <c r="I27" s="2">
        <v>210.05500000000001</v>
      </c>
      <c r="J27" s="2">
        <v>17.197299999999998</v>
      </c>
      <c r="K27" s="2">
        <v>99.998999999999995</v>
      </c>
      <c r="L27" s="3">
        <v>4.4340680130387202</v>
      </c>
    </row>
    <row r="28" spans="1:12" x14ac:dyDescent="0.3">
      <c r="A28" t="s">
        <v>80</v>
      </c>
      <c r="B28" s="6" t="str">
        <f>VLOOKUP(A28,Names!$B$1:$C$46,2,0)</f>
        <v>Ak9_full</v>
      </c>
      <c r="C28" s="6"/>
      <c r="D28" t="s">
        <v>284</v>
      </c>
      <c r="E28" t="s">
        <v>204</v>
      </c>
      <c r="F28" t="s">
        <v>266</v>
      </c>
      <c r="G28" s="2">
        <v>4.0109199999999996</v>
      </c>
      <c r="H28" s="2">
        <v>4.26213</v>
      </c>
      <c r="I28" s="2">
        <v>383.68599999999998</v>
      </c>
      <c r="J28" s="2">
        <v>25.671199999999999</v>
      </c>
      <c r="K28" s="2">
        <v>99.999899999999997</v>
      </c>
      <c r="L28" s="3">
        <v>6.4003271069978904</v>
      </c>
    </row>
    <row r="29" spans="1:12" x14ac:dyDescent="0.3">
      <c r="A29" t="s">
        <v>82</v>
      </c>
      <c r="B29" s="6" t="str">
        <f>VLOOKUP(A29,Names!$B$1:$C$46,2,0)</f>
        <v>CS</v>
      </c>
      <c r="C29" s="6"/>
      <c r="D29" t="s">
        <v>284</v>
      </c>
      <c r="E29" t="s">
        <v>10</v>
      </c>
      <c r="F29" t="s">
        <v>266</v>
      </c>
      <c r="G29" s="2">
        <v>1.2935862499999999</v>
      </c>
      <c r="H29" s="2">
        <v>1.39195</v>
      </c>
      <c r="I29" s="2">
        <v>99.131200000000007</v>
      </c>
      <c r="J29" s="2">
        <v>15.15</v>
      </c>
      <c r="K29" s="2">
        <v>99.9268</v>
      </c>
      <c r="L29" s="3">
        <v>11.711627268765399</v>
      </c>
    </row>
    <row r="30" spans="1:12" x14ac:dyDescent="0.3">
      <c r="A30" t="s">
        <v>81</v>
      </c>
      <c r="B30" s="6" t="str">
        <f>VLOOKUP(A30,Names!$B$1:$C$46,2,0)</f>
        <v>MEL_full</v>
      </c>
      <c r="C30" s="6"/>
      <c r="D30" t="s">
        <v>284</v>
      </c>
      <c r="E30" t="s">
        <v>204</v>
      </c>
      <c r="F30" t="s">
        <v>266</v>
      </c>
      <c r="G30" s="2">
        <v>3.0536574999999999</v>
      </c>
      <c r="H30" s="2">
        <v>3.1977000000000002</v>
      </c>
      <c r="I30" s="2">
        <v>245.66900000000001</v>
      </c>
      <c r="J30" s="2">
        <v>14.193199999999999</v>
      </c>
      <c r="K30" s="2">
        <v>99.999600000000001</v>
      </c>
      <c r="L30" s="3">
        <v>4.6479344851215298</v>
      </c>
    </row>
    <row r="31" spans="1:12" x14ac:dyDescent="0.3">
      <c r="A31" t="s">
        <v>83</v>
      </c>
      <c r="B31" s="6" t="str">
        <f>VLOOKUP(A31,Names!$B$1:$C$46,2,0)</f>
        <v>POP</v>
      </c>
      <c r="C31" s="6"/>
      <c r="D31" t="s">
        <v>284</v>
      </c>
      <c r="E31" t="s">
        <v>240</v>
      </c>
      <c r="F31" t="s">
        <v>266</v>
      </c>
      <c r="G31" s="2">
        <v>1.1455374999999901</v>
      </c>
      <c r="H31" s="2">
        <v>1.20444</v>
      </c>
      <c r="I31" s="2">
        <v>116.93</v>
      </c>
      <c r="J31" s="2">
        <v>49.354900000000001</v>
      </c>
      <c r="K31" s="2">
        <v>99.992500000000007</v>
      </c>
      <c r="L31" s="3">
        <v>43.0844909049245</v>
      </c>
    </row>
    <row r="32" spans="1:12" x14ac:dyDescent="0.3">
      <c r="A32" t="s">
        <v>78</v>
      </c>
      <c r="B32" s="6" t="str">
        <f>VLOOKUP(A32,Names!$B$1:$C$46,2,0)</f>
        <v>Re10</v>
      </c>
      <c r="C32" s="6"/>
      <c r="D32" t="s">
        <v>284</v>
      </c>
      <c r="E32" t="s">
        <v>10</v>
      </c>
      <c r="F32" t="s">
        <v>266</v>
      </c>
      <c r="G32" s="2">
        <v>1.60768499999999</v>
      </c>
      <c r="H32" s="2">
        <v>1.7442299999999999</v>
      </c>
      <c r="I32" s="2">
        <v>163.02699999999999</v>
      </c>
      <c r="J32" s="2">
        <v>14.603899999999999</v>
      </c>
      <c r="K32" s="2">
        <v>99.964699999999993</v>
      </c>
      <c r="L32" s="3">
        <v>9.08380684027032</v>
      </c>
    </row>
    <row r="33" spans="1:12" x14ac:dyDescent="0.3">
      <c r="A33" t="s">
        <v>75</v>
      </c>
      <c r="B33" s="6" t="str">
        <f>VLOOKUP(A33,Names!$B$1:$C$46,2,0)</f>
        <v>Re1_full</v>
      </c>
      <c r="C33" s="6"/>
      <c r="D33" t="s">
        <v>284</v>
      </c>
      <c r="E33" t="s">
        <v>204</v>
      </c>
      <c r="F33" t="s">
        <v>266</v>
      </c>
      <c r="G33" s="2">
        <v>2.8650899999999999</v>
      </c>
      <c r="H33" s="2">
        <v>2.9426899999999998</v>
      </c>
      <c r="I33" s="2">
        <v>211.69800000000001</v>
      </c>
      <c r="J33" s="2">
        <v>13.575799999999999</v>
      </c>
      <c r="K33" s="2">
        <v>99.999600000000001</v>
      </c>
      <c r="L33" s="3">
        <v>4.73835027869979</v>
      </c>
    </row>
    <row r="34" spans="1:12" x14ac:dyDescent="0.3">
      <c r="A34" t="s">
        <v>76</v>
      </c>
      <c r="B34" s="6" t="str">
        <f>VLOOKUP(A34,Names!$B$1:$C$46,2,0)</f>
        <v>Re3</v>
      </c>
      <c r="C34" s="6"/>
      <c r="D34" t="s">
        <v>284</v>
      </c>
      <c r="E34" t="s">
        <v>10</v>
      </c>
      <c r="F34" t="s">
        <v>266</v>
      </c>
      <c r="G34" s="2">
        <v>1.2431975</v>
      </c>
      <c r="H34" s="2">
        <v>1.21421</v>
      </c>
      <c r="I34" s="2">
        <v>129.98500000000001</v>
      </c>
      <c r="J34" s="2">
        <v>19.186199999999999</v>
      </c>
      <c r="K34" s="2">
        <v>99.962100000000007</v>
      </c>
      <c r="L34" s="3">
        <v>15.432946092636101</v>
      </c>
    </row>
    <row r="35" spans="1:12" x14ac:dyDescent="0.3">
      <c r="A35" t="s">
        <v>77</v>
      </c>
      <c r="B35" s="6" t="str">
        <f>VLOOKUP(A35,Names!$B$1:$C$46,2,0)</f>
        <v>Re6_full</v>
      </c>
      <c r="C35" s="6"/>
      <c r="D35" t="s">
        <v>284</v>
      </c>
      <c r="E35" t="s">
        <v>204</v>
      </c>
      <c r="F35" t="s">
        <v>266</v>
      </c>
      <c r="G35" s="2">
        <v>4.6639125000000003</v>
      </c>
      <c r="H35" s="2">
        <v>4.9615400000000003</v>
      </c>
      <c r="I35" s="2">
        <v>395.86500000000001</v>
      </c>
      <c r="J35" s="2">
        <v>20.126300000000001</v>
      </c>
      <c r="K35" s="2">
        <v>99.965999999999994</v>
      </c>
      <c r="L35" s="3">
        <v>4.3153253839989496</v>
      </c>
    </row>
  </sheetData>
  <autoFilter ref="A2:L2" xr:uid="{77CC1048-1DFA-402C-9FC5-470CE7F007A3}">
    <sortState ref="A4:L35">
      <sortCondition ref="D2"/>
    </sortState>
  </autoFilter>
  <mergeCells count="8">
    <mergeCell ref="K1:K2"/>
    <mergeCell ref="L1:L2"/>
    <mergeCell ref="E1:E2"/>
    <mergeCell ref="D1:D2"/>
    <mergeCell ref="A1:A2"/>
    <mergeCell ref="G1:J1"/>
    <mergeCell ref="F1:F2"/>
    <mergeCell ref="B1:B2"/>
  </mergeCell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Names</vt:lpstr>
      <vt:lpstr>Table1</vt:lpstr>
      <vt:lpstr>Tabelle1</vt:lpstr>
      <vt:lpstr>SRA</vt:lpstr>
      <vt:lpstr>RefSeq</vt:lpstr>
      <vt:lpstr>AssemblyStats</vt:lpstr>
      <vt:lpstr>Summary</vt:lpstr>
    </vt:vector>
  </TitlesOfParts>
  <Company>Naturhistorisches Museum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Kapun Martin</dc:creator>
  <cp:lastModifiedBy>Kapun Martin</cp:lastModifiedBy>
  <dcterms:created xsi:type="dcterms:W3CDTF">2023-05-29T14:25:56Z</dcterms:created>
  <dcterms:modified xsi:type="dcterms:W3CDTF">2023-06-13T07:48:45Z</dcterms:modified>
</cp:coreProperties>
</file>