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US" sheetId="2" r:id="rId5"/>
  </sheets>
  <definedNames/>
  <calcPr/>
</workbook>
</file>

<file path=xl/sharedStrings.xml><?xml version="1.0" encoding="utf-8"?>
<sst xmlns="http://schemas.openxmlformats.org/spreadsheetml/2006/main" count="119" uniqueCount="101">
  <si>
    <t>MTM-1 (planar)</t>
  </si>
  <si>
    <t>MTM-2 (depth)</t>
  </si>
  <si>
    <t>dPSM-1 (planar)</t>
  </si>
  <si>
    <t>dPSM-2 (depth)</t>
  </si>
  <si>
    <t>lPSM-1(planar)</t>
  </si>
  <si>
    <t>lPSM-2 (depth)</t>
  </si>
  <si>
    <t>rPSM-1(planar)</t>
  </si>
  <si>
    <t>rPSM-2 (depth)</t>
  </si>
  <si>
    <t>Name</t>
  </si>
  <si>
    <t>ground truth</t>
  </si>
  <si>
    <t>10/20 No.1</t>
  </si>
  <si>
    <t>Hsin-Yi Hung</t>
  </si>
  <si>
    <t>10/24 No.2</t>
  </si>
  <si>
    <t>Mason Lo</t>
  </si>
  <si>
    <t>10/21 No.3</t>
  </si>
  <si>
    <t>Guanchen Li</t>
  </si>
  <si>
    <t>10/22 No.4</t>
  </si>
  <si>
    <t>Joseph Chen</t>
  </si>
  <si>
    <t>10/24 No.5</t>
  </si>
  <si>
    <t>Joyce Du</t>
  </si>
  <si>
    <t>10/22 No.6</t>
  </si>
  <si>
    <t>Ryan Hua</t>
  </si>
  <si>
    <t>10/23 No.7</t>
  </si>
  <si>
    <t>Yujie Zhang</t>
  </si>
  <si>
    <t>10/23 No.8</t>
  </si>
  <si>
    <t>Shuyuan Wang</t>
  </si>
  <si>
    <t>10/23 No.9</t>
  </si>
  <si>
    <t>Yolanda Su</t>
  </si>
  <si>
    <t>10/25 No.10</t>
  </si>
  <si>
    <t>MAX Guo</t>
  </si>
  <si>
    <t>10/26 No.11</t>
  </si>
  <si>
    <t>Tristan Wang</t>
  </si>
  <si>
    <t>10/26 No.12</t>
  </si>
  <si>
    <t>Rohan Mukundhan</t>
  </si>
  <si>
    <t>10/28 No.13</t>
  </si>
  <si>
    <t>Jason Chou</t>
  </si>
  <si>
    <t>10/29 No.14</t>
  </si>
  <si>
    <t>Andrea Liu</t>
  </si>
  <si>
    <t>10/31 No.15</t>
  </si>
  <si>
    <t>Pascal Hansen</t>
  </si>
  <si>
    <t>11/10 No.16</t>
  </si>
  <si>
    <t>Chang Chang</t>
  </si>
  <si>
    <t>11/10 No.17</t>
  </si>
  <si>
    <t>Boxun Hu</t>
  </si>
  <si>
    <t>11/10 No.18</t>
  </si>
  <si>
    <t>Juno Zhao</t>
  </si>
  <si>
    <t>11/10 No.19</t>
  </si>
  <si>
    <t>Yue Liu</t>
  </si>
  <si>
    <t>11/10 No.20</t>
  </si>
  <si>
    <t>Darin Shao</t>
  </si>
  <si>
    <t>AVG</t>
  </si>
  <si>
    <t>ERROR</t>
  </si>
  <si>
    <t>% Err</t>
  </si>
  <si>
    <t>MTM-Planar</t>
  </si>
  <si>
    <t>MTM-Depth</t>
  </si>
  <si>
    <t>Dual-PSM-Planar</t>
  </si>
  <si>
    <t>Dual-PSM-Depth</t>
  </si>
  <si>
    <t>PSML-Planar</t>
  </si>
  <si>
    <t>PSML-Depth</t>
  </si>
  <si>
    <t>PSMR-Planar</t>
  </si>
  <si>
    <t>PSMR-Depth</t>
  </si>
  <si>
    <t>MAPE</t>
  </si>
  <si>
    <t>SE</t>
  </si>
  <si>
    <t>RMSE</t>
  </si>
  <si>
    <t>AE</t>
  </si>
  <si>
    <t>MAE</t>
  </si>
  <si>
    <t>MAX ERROR</t>
  </si>
  <si>
    <t>Diffence</t>
  </si>
  <si>
    <t>Avg Diff</t>
  </si>
  <si>
    <t>STD Err</t>
  </si>
  <si>
    <t>95% upper limit</t>
  </si>
  <si>
    <t>95% lower limit</t>
  </si>
  <si>
    <t>For odd-numbered questions (1, 3, 5, 7, 9), subtract 1 from the user response. This gives you a score between 0 and 4.</t>
  </si>
  <si>
    <t>For even-numbered questions (2, 4, 6, 8, 10), subtract the response from 5. This also gives you a score between 0 and 4.</t>
  </si>
  <si>
    <t>User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</si>
  <si>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</si>
  <si>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</si>
  <si>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</si>
  <si>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</si>
  <si>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</si>
  <si>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</si>
  <si>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</si>
  <si>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</si>
  <si>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</si>
  <si>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</si>
  <si>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Sum</t>
  </si>
  <si>
    <t>0-100 Scaled Sum</t>
  </si>
  <si>
    <t>Experienced</t>
  </si>
  <si>
    <t>Mode 1(MTM)</t>
  </si>
  <si>
    <t>Mode 2(dPSM)</t>
  </si>
  <si>
    <t>Mode 3(sPSM)</t>
  </si>
  <si>
    <t>X</t>
  </si>
  <si>
    <t>Very Easy - 5</t>
  </si>
  <si>
    <t>Very Hard - 1</t>
  </si>
  <si>
    <t>Limited</t>
  </si>
  <si>
    <t>Familiar</t>
  </si>
  <si>
    <t>Mean of each Q</t>
  </si>
  <si>
    <t>Mean of each Mode</t>
  </si>
  <si>
    <t>Mean</t>
  </si>
  <si>
    <t>STD</t>
  </si>
  <si>
    <t>Median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</si>
</sst>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sz val="9.0"/>
      <color rgb="FF1155CC"/>
      <name val="&quot;Google Sans Mono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</fills>
  <borders count="2">
    <border/>
    <border>
      <bottom style="double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2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3" fontId="1" numFmtId="0" xfId="0" applyAlignment="1" applyFont="1">
      <alignment horizontal="center"/>
    </xf>
    <xf borderId="0" fillId="2" fontId="3" numFmtId="0" xfId="0" applyFont="1"/>
    <xf borderId="0" fillId="0" fontId="1" numFmtId="0" xfId="0" applyAlignment="1" applyFont="1">
      <alignment readingOrder="0"/>
    </xf>
    <xf borderId="0" fillId="0" fontId="1" numFmtId="0" xfId="0" applyFont="1"/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2.5"/>
    <col customWidth="1" min="4" max="4" width="14.0"/>
    <col customWidth="1" min="5" max="5" width="13.63"/>
    <col customWidth="1" min="11" max="11" width="15.13"/>
  </cols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/>
      <c r="K1" s="1" t="s">
        <v>8</v>
      </c>
      <c r="L1" s="1">
        <v>35.92</v>
      </c>
      <c r="M1" s="1">
        <v>50.96</v>
      </c>
      <c r="N1" s="1" t="s">
        <v>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10</v>
      </c>
      <c r="B2" s="1">
        <v>35.45</v>
      </c>
      <c r="C2" s="1">
        <v>54.6</v>
      </c>
      <c r="D2" s="1">
        <v>47.04</v>
      </c>
      <c r="E2" s="1">
        <v>63.47</v>
      </c>
      <c r="F2" s="1">
        <v>42.34</v>
      </c>
      <c r="G2" s="1">
        <v>59.3</v>
      </c>
      <c r="H2" s="1">
        <v>33.66</v>
      </c>
      <c r="I2" s="1">
        <v>50.43</v>
      </c>
      <c r="J2" s="2"/>
      <c r="K2" s="1" t="s">
        <v>11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 t="s">
        <v>12</v>
      </c>
      <c r="B3" s="1">
        <v>30.16</v>
      </c>
      <c r="C3" s="1">
        <v>38.36</v>
      </c>
      <c r="D3" s="1">
        <v>36.61</v>
      </c>
      <c r="E3" s="1">
        <v>48.89</v>
      </c>
      <c r="F3" s="1">
        <v>33.5</v>
      </c>
      <c r="G3" s="1">
        <v>47.31</v>
      </c>
      <c r="H3" s="1">
        <v>33.94</v>
      </c>
      <c r="I3" s="1">
        <v>47.92</v>
      </c>
      <c r="J3" s="2"/>
      <c r="K3" s="1" t="s">
        <v>13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1" t="s">
        <v>14</v>
      </c>
      <c r="B4" s="1">
        <v>31.94</v>
      </c>
      <c r="C4" s="1">
        <v>44.1</v>
      </c>
      <c r="D4" s="1">
        <v>52.58</v>
      </c>
      <c r="E4" s="1">
        <v>62.93</v>
      </c>
      <c r="F4" s="1">
        <v>33.84</v>
      </c>
      <c r="G4" s="1">
        <v>54.8</v>
      </c>
      <c r="H4" s="1">
        <v>31.88</v>
      </c>
      <c r="I4" s="1">
        <v>50.4</v>
      </c>
      <c r="J4" s="2"/>
      <c r="K4" s="1" t="s">
        <v>15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1" t="s">
        <v>16</v>
      </c>
      <c r="B5" s="1">
        <v>38.2</v>
      </c>
      <c r="C5" s="1">
        <v>55.09</v>
      </c>
      <c r="D5" s="1">
        <v>38.68</v>
      </c>
      <c r="E5" s="1">
        <v>54.27</v>
      </c>
      <c r="F5" s="1">
        <v>32.71</v>
      </c>
      <c r="G5" s="1">
        <v>58.12</v>
      </c>
      <c r="H5" s="1">
        <v>37.29</v>
      </c>
      <c r="I5" s="1">
        <v>48.76</v>
      </c>
      <c r="J5" s="2"/>
      <c r="K5" s="1" t="s">
        <v>17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 t="s">
        <v>18</v>
      </c>
      <c r="B6" s="1">
        <v>31.31</v>
      </c>
      <c r="C6" s="1">
        <v>49.03</v>
      </c>
      <c r="D6" s="1">
        <v>39.15</v>
      </c>
      <c r="E6" s="1">
        <v>54.41</v>
      </c>
      <c r="F6" s="1">
        <v>37.61</v>
      </c>
      <c r="G6" s="1">
        <v>49.82</v>
      </c>
      <c r="H6" s="1">
        <v>32.03</v>
      </c>
      <c r="I6" s="1">
        <v>51.77</v>
      </c>
      <c r="J6" s="2"/>
      <c r="K6" s="1" t="s">
        <v>19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 t="s">
        <v>20</v>
      </c>
      <c r="B7" s="1">
        <v>29.75</v>
      </c>
      <c r="C7" s="1">
        <v>50.24</v>
      </c>
      <c r="D7" s="1">
        <v>38.42</v>
      </c>
      <c r="E7" s="1">
        <v>65.42</v>
      </c>
      <c r="F7" s="1">
        <v>29.98</v>
      </c>
      <c r="G7" s="1">
        <v>46.67</v>
      </c>
      <c r="H7" s="1">
        <v>32.61</v>
      </c>
      <c r="I7" s="1">
        <v>50.19</v>
      </c>
      <c r="J7" s="2"/>
      <c r="K7" s="1" t="s">
        <v>21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 t="s">
        <v>22</v>
      </c>
      <c r="B8" s="1">
        <v>32.65</v>
      </c>
      <c r="C8" s="1">
        <v>35.34</v>
      </c>
      <c r="D8" s="1">
        <v>42.41</v>
      </c>
      <c r="E8" s="1">
        <v>54.58</v>
      </c>
      <c r="F8" s="1">
        <v>38.97</v>
      </c>
      <c r="G8" s="1">
        <v>49.1</v>
      </c>
      <c r="H8" s="1">
        <v>35.56</v>
      </c>
      <c r="I8" s="1">
        <v>55.58</v>
      </c>
      <c r="J8" s="2"/>
      <c r="K8" s="1" t="s">
        <v>23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 t="s">
        <v>24</v>
      </c>
      <c r="B9" s="1">
        <v>35.4</v>
      </c>
      <c r="C9" s="1">
        <v>47.33</v>
      </c>
      <c r="D9" s="1">
        <v>44.36</v>
      </c>
      <c r="E9" s="1">
        <v>65.17</v>
      </c>
      <c r="F9" s="1">
        <v>32.04</v>
      </c>
      <c r="G9" s="1">
        <v>62.802</v>
      </c>
      <c r="H9" s="1">
        <v>30.34</v>
      </c>
      <c r="I9" s="1">
        <v>48.8</v>
      </c>
      <c r="J9" s="2"/>
      <c r="K9" s="1" t="s">
        <v>25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 t="s">
        <v>26</v>
      </c>
      <c r="B10" s="1">
        <v>31.34</v>
      </c>
      <c r="C10" s="1">
        <v>46.64</v>
      </c>
      <c r="D10" s="1">
        <v>42.36</v>
      </c>
      <c r="E10" s="1">
        <v>52.88</v>
      </c>
      <c r="F10" s="1">
        <v>33.65</v>
      </c>
      <c r="G10" s="1">
        <v>52.94</v>
      </c>
      <c r="H10" s="1">
        <v>32.5</v>
      </c>
      <c r="I10" s="1">
        <v>48.52</v>
      </c>
      <c r="J10" s="2"/>
      <c r="K10" s="1" t="s">
        <v>27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 t="s">
        <v>28</v>
      </c>
      <c r="B11" s="1">
        <v>35.56</v>
      </c>
      <c r="C11" s="1">
        <v>48.59</v>
      </c>
      <c r="D11" s="1">
        <v>41.6</v>
      </c>
      <c r="E11" s="1">
        <v>56.41</v>
      </c>
      <c r="F11" s="1">
        <v>36.79</v>
      </c>
      <c r="G11" s="1">
        <v>53.56</v>
      </c>
      <c r="H11" s="1">
        <v>34.45</v>
      </c>
      <c r="I11" s="1">
        <v>49.78</v>
      </c>
      <c r="J11" s="2"/>
      <c r="K11" s="1" t="s">
        <v>29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 t="s">
        <v>30</v>
      </c>
      <c r="B12" s="1">
        <v>39.99</v>
      </c>
      <c r="C12" s="1">
        <v>48.23</v>
      </c>
      <c r="D12" s="1">
        <v>36.94</v>
      </c>
      <c r="E12" s="1">
        <v>52.32</v>
      </c>
      <c r="F12" s="1">
        <v>35.25</v>
      </c>
      <c r="G12" s="1">
        <v>51.11</v>
      </c>
      <c r="H12" s="1">
        <v>37.85</v>
      </c>
      <c r="I12" s="1">
        <v>49.13</v>
      </c>
      <c r="J12" s="2"/>
      <c r="K12" s="1" t="s">
        <v>31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" t="s">
        <v>32</v>
      </c>
      <c r="B13" s="1">
        <v>30.48</v>
      </c>
      <c r="C13" s="1">
        <v>43.83</v>
      </c>
      <c r="D13" s="1">
        <v>37.42</v>
      </c>
      <c r="E13" s="1">
        <v>50.58</v>
      </c>
      <c r="F13" s="1">
        <v>33.91</v>
      </c>
      <c r="G13" s="1">
        <v>55.35</v>
      </c>
      <c r="H13" s="1">
        <v>34.88</v>
      </c>
      <c r="I13" s="1">
        <v>51.47</v>
      </c>
      <c r="J13" s="2"/>
      <c r="K13" s="1" t="s">
        <v>33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 t="s">
        <v>34</v>
      </c>
      <c r="B14" s="1">
        <v>35.87</v>
      </c>
      <c r="C14" s="1">
        <v>47.25</v>
      </c>
      <c r="D14" s="1">
        <v>38.26</v>
      </c>
      <c r="E14" s="1">
        <v>51.42</v>
      </c>
      <c r="F14" s="1">
        <v>35.44</v>
      </c>
      <c r="G14" s="1">
        <v>48.67</v>
      </c>
      <c r="H14" s="1">
        <v>36.03</v>
      </c>
      <c r="I14" s="1">
        <v>47.21</v>
      </c>
      <c r="J14" s="2"/>
      <c r="K14" s="1" t="s">
        <v>35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1" t="s">
        <v>36</v>
      </c>
      <c r="B15" s="1">
        <v>30.22</v>
      </c>
      <c r="C15" s="1">
        <v>48.21</v>
      </c>
      <c r="D15" s="1">
        <v>40.21</v>
      </c>
      <c r="E15" s="1">
        <v>57.57</v>
      </c>
      <c r="F15" s="1">
        <v>34.57</v>
      </c>
      <c r="G15" s="1">
        <v>49.07</v>
      </c>
      <c r="H15" s="1">
        <v>32.2</v>
      </c>
      <c r="I15" s="1">
        <v>47.57</v>
      </c>
      <c r="J15" s="2"/>
      <c r="K15" s="1" t="s">
        <v>37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1" t="s">
        <v>38</v>
      </c>
      <c r="B16" s="1">
        <v>36.88</v>
      </c>
      <c r="C16" s="1">
        <v>53.46</v>
      </c>
      <c r="D16" s="1">
        <v>52.67</v>
      </c>
      <c r="E16" s="1">
        <v>53.88</v>
      </c>
      <c r="F16" s="1">
        <v>35.65</v>
      </c>
      <c r="G16" s="1">
        <v>54.81</v>
      </c>
      <c r="H16" s="1">
        <v>39.11</v>
      </c>
      <c r="I16" s="1">
        <v>52.45</v>
      </c>
      <c r="J16" s="2"/>
      <c r="K16" s="1" t="s">
        <v>39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1" t="s">
        <v>40</v>
      </c>
      <c r="B17" s="1">
        <v>29.52</v>
      </c>
      <c r="C17" s="1">
        <v>44.48</v>
      </c>
      <c r="D17" s="1">
        <v>35.72</v>
      </c>
      <c r="E17" s="1">
        <v>53.18</v>
      </c>
      <c r="F17" s="1">
        <v>34.35</v>
      </c>
      <c r="G17" s="1">
        <v>53.23</v>
      </c>
      <c r="H17" s="1">
        <v>33.18</v>
      </c>
      <c r="I17" s="1">
        <v>51.73</v>
      </c>
      <c r="J17" s="2"/>
      <c r="K17" s="1" t="s">
        <v>41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1" t="s">
        <v>42</v>
      </c>
      <c r="B18" s="1">
        <v>37.33</v>
      </c>
      <c r="C18" s="1">
        <v>45.28</v>
      </c>
      <c r="D18" s="1">
        <v>45.91</v>
      </c>
      <c r="E18" s="1">
        <v>55.91</v>
      </c>
      <c r="F18" s="1">
        <v>34.92</v>
      </c>
      <c r="G18" s="3">
        <v>55.08</v>
      </c>
      <c r="H18" s="1">
        <v>33.46</v>
      </c>
      <c r="I18" s="3">
        <v>49.48</v>
      </c>
      <c r="J18" s="2"/>
      <c r="K18" s="1" t="s">
        <v>43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1" t="s">
        <v>44</v>
      </c>
      <c r="B19" s="1">
        <v>32.83</v>
      </c>
      <c r="C19" s="1">
        <v>40.02</v>
      </c>
      <c r="D19" s="1">
        <v>39.92</v>
      </c>
      <c r="E19" s="1">
        <v>53.43</v>
      </c>
      <c r="F19" s="1">
        <v>33.25</v>
      </c>
      <c r="G19" s="1">
        <v>54.42</v>
      </c>
      <c r="H19" s="1">
        <v>33.02</v>
      </c>
      <c r="I19" s="1">
        <v>50.37</v>
      </c>
      <c r="J19" s="2"/>
      <c r="K19" s="1" t="s">
        <v>45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1" t="s">
        <v>46</v>
      </c>
      <c r="B20" s="1">
        <v>37.58</v>
      </c>
      <c r="C20" s="1">
        <v>54.88</v>
      </c>
      <c r="D20" s="1">
        <v>39.89</v>
      </c>
      <c r="E20" s="1">
        <v>52.81</v>
      </c>
      <c r="F20" s="1">
        <v>33.32</v>
      </c>
      <c r="G20" s="1">
        <v>48.78</v>
      </c>
      <c r="H20" s="1">
        <v>33.78</v>
      </c>
      <c r="I20" s="1">
        <v>49.53</v>
      </c>
      <c r="J20" s="2"/>
      <c r="K20" s="1" t="s">
        <v>47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1" t="s">
        <v>48</v>
      </c>
      <c r="B21" s="1">
        <v>33.6</v>
      </c>
      <c r="C21" s="1">
        <v>46.93</v>
      </c>
      <c r="D21" s="1">
        <v>35.56</v>
      </c>
      <c r="E21" s="1">
        <v>48.6</v>
      </c>
      <c r="F21" s="1">
        <v>39.81</v>
      </c>
      <c r="G21" s="1">
        <v>53.32</v>
      </c>
      <c r="H21" s="1">
        <v>35.36</v>
      </c>
      <c r="I21" s="1">
        <v>54.17</v>
      </c>
      <c r="J21" s="2"/>
      <c r="K21" s="1" t="s">
        <v>49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1" t="s">
        <v>50</v>
      </c>
      <c r="B26" s="2">
        <f t="shared" ref="B26:I26" si="1">AVERAGE(B2:B25)</f>
        <v>33.803</v>
      </c>
      <c r="C26" s="2">
        <f t="shared" si="1"/>
        <v>47.0945</v>
      </c>
      <c r="D26" s="2">
        <f t="shared" si="1"/>
        <v>41.2855</v>
      </c>
      <c r="E26" s="2">
        <f t="shared" si="1"/>
        <v>55.4065</v>
      </c>
      <c r="F26" s="2">
        <f t="shared" si="1"/>
        <v>35.095</v>
      </c>
      <c r="G26" s="2">
        <f t="shared" si="1"/>
        <v>52.9131</v>
      </c>
      <c r="H26" s="2">
        <f t="shared" si="1"/>
        <v>34.1565</v>
      </c>
      <c r="I26" s="2">
        <f t="shared" si="1"/>
        <v>50.263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1" t="s">
        <v>51</v>
      </c>
      <c r="B27" s="2">
        <f t="shared" ref="B27:C27" si="2">B26-L1</f>
        <v>-2.117</v>
      </c>
      <c r="C27" s="2">
        <f t="shared" si="2"/>
        <v>-3.8655</v>
      </c>
      <c r="D27" s="2">
        <f t="shared" ref="D27:E27" si="3">D26-L1</f>
        <v>5.3655</v>
      </c>
      <c r="E27" s="2">
        <f t="shared" si="3"/>
        <v>4.4465</v>
      </c>
      <c r="F27" s="2">
        <f t="shared" ref="F27:G27" si="4">F26-L1</f>
        <v>-0.825</v>
      </c>
      <c r="G27" s="2">
        <f t="shared" si="4"/>
        <v>1.9531</v>
      </c>
      <c r="H27" s="2">
        <f t="shared" ref="H27:I27" si="5">H26-L1</f>
        <v>-1.7635</v>
      </c>
      <c r="I27" s="2">
        <f t="shared" si="5"/>
        <v>-0.697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3" t="s">
        <v>52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1">
        <v>1.0</v>
      </c>
      <c r="B29" s="2">
        <f t="shared" ref="B29:C29" si="6">ABS((L$1-B2)/L$1)</f>
        <v>0.01308463252</v>
      </c>
      <c r="C29" s="2">
        <f t="shared" si="6"/>
        <v>0.07142857143</v>
      </c>
      <c r="D29" s="2">
        <f t="shared" ref="D29:E29" si="7">ABS((L$1-D2)/L$1)</f>
        <v>0.3095768374</v>
      </c>
      <c r="E29" s="2">
        <f t="shared" si="7"/>
        <v>0.2454866562</v>
      </c>
      <c r="F29" s="2">
        <f t="shared" ref="F29:G29" si="8">ABS((L$1-F2)/L$1)</f>
        <v>0.1787305122</v>
      </c>
      <c r="G29" s="2">
        <f t="shared" si="8"/>
        <v>0.1636577708</v>
      </c>
      <c r="H29" s="2">
        <f t="shared" ref="H29:I29" si="9">ABS((L$1-H2)/L$1)</f>
        <v>0.06291759465</v>
      </c>
      <c r="I29" s="2">
        <f t="shared" si="9"/>
        <v>0.01040031397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1">
        <v>2.0</v>
      </c>
      <c r="B30" s="2">
        <f t="shared" ref="B30:C30" si="10">ABS((L$1-B3)/L$1)</f>
        <v>0.1603563474</v>
      </c>
      <c r="C30" s="2">
        <f t="shared" si="10"/>
        <v>0.2472527473</v>
      </c>
      <c r="D30" s="2">
        <f t="shared" ref="D30:E30" si="11">ABS((L$1-D3)/L$1)</f>
        <v>0.01920935412</v>
      </c>
      <c r="E30" s="2">
        <f t="shared" si="11"/>
        <v>0.04062009419</v>
      </c>
      <c r="F30" s="2">
        <f t="shared" ref="F30:G30" si="12">ABS((L$1-F3)/L$1)</f>
        <v>0.06737193764</v>
      </c>
      <c r="G30" s="2">
        <f t="shared" si="12"/>
        <v>0.07162480377</v>
      </c>
      <c r="H30" s="2">
        <f t="shared" ref="H30:I30" si="13">ABS((L$1-H3)/L$1)</f>
        <v>0.05512249443</v>
      </c>
      <c r="I30" s="2">
        <f t="shared" si="13"/>
        <v>0.05965463108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1">
        <v>3.0</v>
      </c>
      <c r="B31" s="2">
        <f t="shared" ref="B31:C31" si="14">ABS((L$1-B4)/L$1)</f>
        <v>0.1108017817</v>
      </c>
      <c r="C31" s="2">
        <f t="shared" si="14"/>
        <v>0.1346153846</v>
      </c>
      <c r="D31" s="2">
        <f t="shared" ref="D31:E31" si="15">ABS((L$1-D4)/L$1)</f>
        <v>0.4638084633</v>
      </c>
      <c r="E31" s="2">
        <f t="shared" si="15"/>
        <v>0.2348901099</v>
      </c>
      <c r="F31" s="2">
        <f t="shared" ref="F31:G31" si="16">ABS((L$1-F4)/L$1)</f>
        <v>0.0579064588</v>
      </c>
      <c r="G31" s="2">
        <f t="shared" si="16"/>
        <v>0.07535321821</v>
      </c>
      <c r="H31" s="2">
        <f t="shared" ref="H31:I31" si="17">ABS((L$1-H4)/L$1)</f>
        <v>0.1124721604</v>
      </c>
      <c r="I31" s="2">
        <f t="shared" si="17"/>
        <v>0.01098901099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1">
        <v>4.0</v>
      </c>
      <c r="B32" s="2">
        <f t="shared" ref="B32:C32" si="18">ABS((L$1-B5)/L$1)</f>
        <v>0.06347438753</v>
      </c>
      <c r="C32" s="2">
        <f t="shared" si="18"/>
        <v>0.08104395604</v>
      </c>
      <c r="D32" s="2">
        <f t="shared" ref="D32:E32" si="19">ABS((L$1-D5)/L$1)</f>
        <v>0.07683741648</v>
      </c>
      <c r="E32" s="2">
        <f t="shared" si="19"/>
        <v>0.06495290424</v>
      </c>
      <c r="F32" s="2">
        <f t="shared" ref="F32:G32" si="20">ABS((L$1-F5)/L$1)</f>
        <v>0.08936525612</v>
      </c>
      <c r="G32" s="2">
        <f t="shared" si="20"/>
        <v>0.1405023548</v>
      </c>
      <c r="H32" s="2">
        <f t="shared" ref="H32:I32" si="21">ABS((L$1-H5)/L$1)</f>
        <v>0.0381403118</v>
      </c>
      <c r="I32" s="2">
        <f t="shared" si="21"/>
        <v>0.0431711146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1">
        <v>5.0</v>
      </c>
      <c r="B33" s="2">
        <f t="shared" ref="B33:C33" si="22">ABS((L$1-B6)/L$1)</f>
        <v>0.1283407572</v>
      </c>
      <c r="C33" s="2">
        <f t="shared" si="22"/>
        <v>0.03787284144</v>
      </c>
      <c r="D33" s="2">
        <f t="shared" ref="D33:E33" si="23">ABS((L$1-D6)/L$1)</f>
        <v>0.089922049</v>
      </c>
      <c r="E33" s="2">
        <f t="shared" si="23"/>
        <v>0.06770015699</v>
      </c>
      <c r="F33" s="2">
        <f t="shared" ref="F33:G33" si="24">ABS((L$1-F6)/L$1)</f>
        <v>0.04704899777</v>
      </c>
      <c r="G33" s="2">
        <f t="shared" si="24"/>
        <v>0.02237048666</v>
      </c>
      <c r="H33" s="2">
        <f t="shared" ref="H33:I33" si="25">ABS((L$1-H6)/L$1)</f>
        <v>0.1082962138</v>
      </c>
      <c r="I33" s="2">
        <f t="shared" si="25"/>
        <v>0.01589481947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1">
        <v>6.0</v>
      </c>
      <c r="B34" s="2">
        <f t="shared" ref="B34:C34" si="26">ABS((L$1-B7)/L$1)</f>
        <v>0.1717706013</v>
      </c>
      <c r="C34" s="2">
        <f t="shared" si="26"/>
        <v>0.01412872841</v>
      </c>
      <c r="D34" s="2">
        <f t="shared" ref="D34:E34" si="27">ABS((L$1-D7)/L$1)</f>
        <v>0.06959910913</v>
      </c>
      <c r="E34" s="2">
        <f t="shared" si="27"/>
        <v>0.2837519623</v>
      </c>
      <c r="F34" s="2">
        <f t="shared" ref="F34:G34" si="28">ABS((L$1-F7)/L$1)</f>
        <v>0.1653674833</v>
      </c>
      <c r="G34" s="2">
        <f t="shared" si="28"/>
        <v>0.08418367347</v>
      </c>
      <c r="H34" s="2">
        <f t="shared" ref="H34:I34" si="29">ABS((L$1-H7)/L$1)</f>
        <v>0.09214922049</v>
      </c>
      <c r="I34" s="2">
        <f t="shared" si="29"/>
        <v>0.01510989011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1">
        <v>7.0</v>
      </c>
      <c r="B35" s="2">
        <f t="shared" ref="B35:C35" si="30">ABS((L$1-B8)/L$1)</f>
        <v>0.09103563474</v>
      </c>
      <c r="C35" s="2">
        <f t="shared" si="30"/>
        <v>0.3065149137</v>
      </c>
      <c r="D35" s="2">
        <f t="shared" ref="D35:E35" si="31">ABS((L$1-D8)/L$1)</f>
        <v>0.1806792873</v>
      </c>
      <c r="E35" s="2">
        <f t="shared" si="31"/>
        <v>0.07103610675</v>
      </c>
      <c r="F35" s="2">
        <f t="shared" ref="F35:G35" si="32">ABS((L$1-F8)/L$1)</f>
        <v>0.08491091314</v>
      </c>
      <c r="G35" s="2">
        <f t="shared" si="32"/>
        <v>0.03649921507</v>
      </c>
      <c r="H35" s="2">
        <f t="shared" ref="H35:I35" si="33">ABS((L$1-H8)/L$1)</f>
        <v>0.01002227171</v>
      </c>
      <c r="I35" s="2">
        <f t="shared" si="33"/>
        <v>0.09065934066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1">
        <v>8.0</v>
      </c>
      <c r="B36" s="2">
        <f t="shared" ref="B36:C36" si="34">ABS((L$1-B9)/L$1)</f>
        <v>0.0144766147</v>
      </c>
      <c r="C36" s="2">
        <f t="shared" si="34"/>
        <v>0.07123233909</v>
      </c>
      <c r="D36" s="2">
        <f t="shared" ref="D36:E36" si="35">ABS((L$1-D9)/L$1)</f>
        <v>0.2349665924</v>
      </c>
      <c r="E36" s="2">
        <f t="shared" si="35"/>
        <v>0.2788461538</v>
      </c>
      <c r="F36" s="2">
        <f t="shared" ref="F36:G36" si="36">ABS((L$1-F9)/L$1)</f>
        <v>0.1080178174</v>
      </c>
      <c r="G36" s="2">
        <f t="shared" si="36"/>
        <v>0.2323783359</v>
      </c>
      <c r="H36" s="2">
        <f t="shared" ref="H36:I36" si="37">ABS((L$1-H9)/L$1)</f>
        <v>0.1553452116</v>
      </c>
      <c r="I36" s="2">
        <f t="shared" si="37"/>
        <v>0.04238618524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1">
        <v>9.0</v>
      </c>
      <c r="B37" s="2">
        <f t="shared" ref="B37:C37" si="38">ABS((L$1-B10)/L$1)</f>
        <v>0.1275055679</v>
      </c>
      <c r="C37" s="2">
        <f t="shared" si="38"/>
        <v>0.08477237049</v>
      </c>
      <c r="D37" s="2">
        <f t="shared" ref="D37:E37" si="39">ABS((L$1-D10)/L$1)</f>
        <v>0.1792873051</v>
      </c>
      <c r="E37" s="2">
        <f t="shared" si="39"/>
        <v>0.03767660911</v>
      </c>
      <c r="F37" s="2">
        <f t="shared" ref="F37:G37" si="40">ABS((L$1-F10)/L$1)</f>
        <v>0.06319599109</v>
      </c>
      <c r="G37" s="2">
        <f t="shared" si="40"/>
        <v>0.03885400314</v>
      </c>
      <c r="H37" s="2">
        <f t="shared" ref="H37:I37" si="41">ABS((L$1-H10)/L$1)</f>
        <v>0.09521158129</v>
      </c>
      <c r="I37" s="2">
        <f t="shared" si="41"/>
        <v>0.04788069074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1">
        <v>10.0</v>
      </c>
      <c r="B38" s="2">
        <f t="shared" ref="B38:C38" si="42">ABS((L$1-B11)/L$1)</f>
        <v>0.01002227171</v>
      </c>
      <c r="C38" s="2">
        <f t="shared" si="42"/>
        <v>0.04650706436</v>
      </c>
      <c r="D38" s="2">
        <f t="shared" ref="D38:E38" si="43">ABS((L$1-D11)/L$1)</f>
        <v>0.1581291759</v>
      </c>
      <c r="E38" s="2">
        <f t="shared" si="43"/>
        <v>0.1069466248</v>
      </c>
      <c r="F38" s="2">
        <f t="shared" ref="F38:G38" si="44">ABS((L$1-F11)/L$1)</f>
        <v>0.02422048998</v>
      </c>
      <c r="G38" s="2">
        <f t="shared" si="44"/>
        <v>0.05102040816</v>
      </c>
      <c r="H38" s="2">
        <f t="shared" ref="H38:I38" si="45">ABS((L$1-H11)/L$1)</f>
        <v>0.04092427617</v>
      </c>
      <c r="I38" s="2">
        <f t="shared" si="45"/>
        <v>0.02315541601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1">
        <v>11.0</v>
      </c>
      <c r="B39" s="2">
        <f t="shared" ref="B39:C39" si="46">ABS((L$1-B12)/L$1)</f>
        <v>0.1133073497</v>
      </c>
      <c r="C39" s="2">
        <f t="shared" si="46"/>
        <v>0.05357142857</v>
      </c>
      <c r="D39" s="2">
        <f t="shared" ref="D39:E39" si="47">ABS((L$1-D12)/L$1)</f>
        <v>0.02839643653</v>
      </c>
      <c r="E39" s="2">
        <f t="shared" si="47"/>
        <v>0.02668759812</v>
      </c>
      <c r="F39" s="2">
        <f t="shared" ref="F39:G39" si="48">ABS((L$1-F12)/L$1)</f>
        <v>0.01865256125</v>
      </c>
      <c r="G39" s="2">
        <f t="shared" si="48"/>
        <v>0.002943485086</v>
      </c>
      <c r="H39" s="2">
        <f t="shared" ref="H39:I39" si="49">ABS((L$1-H12)/L$1)</f>
        <v>0.05373051225</v>
      </c>
      <c r="I39" s="2">
        <f t="shared" si="49"/>
        <v>0.03591051805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1">
        <v>12.0</v>
      </c>
      <c r="B40" s="2">
        <f t="shared" ref="B40:C40" si="50">ABS((L$1-B13)/L$1)</f>
        <v>0.1514476615</v>
      </c>
      <c r="C40" s="2">
        <f t="shared" si="50"/>
        <v>0.1399136578</v>
      </c>
      <c r="D40" s="2">
        <f t="shared" ref="D40:E40" si="51">ABS((L$1-D13)/L$1)</f>
        <v>0.04175946548</v>
      </c>
      <c r="E40" s="2">
        <f t="shared" si="51"/>
        <v>0.007456828885</v>
      </c>
      <c r="F40" s="2">
        <f t="shared" ref="F40:G40" si="52">ABS((L$1-F13)/L$1)</f>
        <v>0.05595768374</v>
      </c>
      <c r="G40" s="2">
        <f t="shared" si="52"/>
        <v>0.08614599686</v>
      </c>
      <c r="H40" s="2">
        <f t="shared" ref="H40:I40" si="53">ABS((L$1-H13)/L$1)</f>
        <v>0.0289532294</v>
      </c>
      <c r="I40" s="2">
        <f t="shared" si="53"/>
        <v>0.01000784929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1">
        <v>13.0</v>
      </c>
      <c r="B41" s="2">
        <f t="shared" ref="B41:C41" si="54">ABS((L$1-B14)/L$1)</f>
        <v>0.001391982183</v>
      </c>
      <c r="C41" s="2">
        <f t="shared" si="54"/>
        <v>0.0728021978</v>
      </c>
      <c r="D41" s="2">
        <f t="shared" ref="D41:E41" si="55">ABS((L$1-D14)/L$1)</f>
        <v>0.06514476615</v>
      </c>
      <c r="E41" s="2">
        <f t="shared" si="55"/>
        <v>0.009026687598</v>
      </c>
      <c r="F41" s="2">
        <f t="shared" ref="F41:G41" si="56">ABS((L$1-F14)/L$1)</f>
        <v>0.01336302895</v>
      </c>
      <c r="G41" s="2">
        <f t="shared" si="56"/>
        <v>0.04493720565</v>
      </c>
      <c r="H41" s="2">
        <f t="shared" ref="H41:I41" si="57">ABS((L$1-H14)/L$1)</f>
        <v>0.003062360802</v>
      </c>
      <c r="I41" s="2">
        <f t="shared" si="57"/>
        <v>0.07358712716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1">
        <v>14.0</v>
      </c>
      <c r="B42" s="2">
        <f t="shared" ref="B42:C42" si="58">ABS((L$1-B15)/L$1)</f>
        <v>0.1586859688</v>
      </c>
      <c r="C42" s="2">
        <f t="shared" si="58"/>
        <v>0.05396389325</v>
      </c>
      <c r="D42" s="2">
        <f t="shared" ref="D42:E42" si="59">ABS((L$1-D15)/L$1)</f>
        <v>0.1194320713</v>
      </c>
      <c r="E42" s="2">
        <f t="shared" si="59"/>
        <v>0.1297095761</v>
      </c>
      <c r="F42" s="2">
        <f t="shared" ref="F42:G42" si="60">ABS((L$1-F15)/L$1)</f>
        <v>0.03758351893</v>
      </c>
      <c r="G42" s="2">
        <f t="shared" si="60"/>
        <v>0.03708791209</v>
      </c>
      <c r="H42" s="2">
        <f t="shared" ref="H42:I42" si="61">ABS((L$1-H15)/L$1)</f>
        <v>0.1035634744</v>
      </c>
      <c r="I42" s="2">
        <f t="shared" si="61"/>
        <v>0.06652276295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1">
        <v>15.0</v>
      </c>
      <c r="B43" s="2">
        <f t="shared" ref="B43:C43" si="62">ABS((L$1-B16)/L$1)</f>
        <v>0.02672605791</v>
      </c>
      <c r="C43" s="2">
        <f t="shared" si="62"/>
        <v>0.04905808477</v>
      </c>
      <c r="D43" s="2">
        <f t="shared" ref="D43:E43" si="63">ABS((L$1-D16)/L$1)</f>
        <v>0.4663140312</v>
      </c>
      <c r="E43" s="2">
        <f t="shared" si="63"/>
        <v>0.05729984301</v>
      </c>
      <c r="F43" s="2">
        <f t="shared" ref="F43:G43" si="64">ABS((L$1-F16)/L$1)</f>
        <v>0.007516703786</v>
      </c>
      <c r="G43" s="2">
        <f t="shared" si="64"/>
        <v>0.07554945055</v>
      </c>
      <c r="H43" s="2">
        <f t="shared" ref="H43:I43" si="65">ABS((L$1-H16)/L$1)</f>
        <v>0.08880846325</v>
      </c>
      <c r="I43" s="2">
        <f t="shared" si="65"/>
        <v>0.02923861852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1">
        <v>16.0</v>
      </c>
      <c r="B44" s="2">
        <f t="shared" ref="B44:C44" si="66">ABS((L$1-B17)/L$1)</f>
        <v>0.1781737194</v>
      </c>
      <c r="C44" s="2">
        <f t="shared" si="66"/>
        <v>0.1271585557</v>
      </c>
      <c r="D44" s="2">
        <f t="shared" ref="D44:E44" si="67">ABS((L$1-D17)/L$1)</f>
        <v>0.005567928731</v>
      </c>
      <c r="E44" s="2">
        <f t="shared" si="67"/>
        <v>0.04356357928</v>
      </c>
      <c r="F44" s="2">
        <f t="shared" ref="F44:G44" si="68">ABS((L$1-F17)/L$1)</f>
        <v>0.04370824053</v>
      </c>
      <c r="G44" s="2">
        <f t="shared" si="68"/>
        <v>0.04454474097</v>
      </c>
      <c r="H44" s="2">
        <f t="shared" ref="H44:I44" si="69">ABS((L$1-H17)/L$1)</f>
        <v>0.07628062361</v>
      </c>
      <c r="I44" s="2">
        <f t="shared" si="69"/>
        <v>0.01510989011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1">
        <v>17.0</v>
      </c>
      <c r="B45" s="2">
        <f t="shared" ref="B45:C45" si="70">ABS((L$1-B18)/L$1)</f>
        <v>0.03925389755</v>
      </c>
      <c r="C45" s="2">
        <f t="shared" si="70"/>
        <v>0.1114599686</v>
      </c>
      <c r="D45" s="2">
        <f t="shared" ref="D45:E45" si="71">ABS((L$1-D18)/L$1)</f>
        <v>0.2781180401</v>
      </c>
      <c r="E45" s="2">
        <f t="shared" si="71"/>
        <v>0.09713500785</v>
      </c>
      <c r="F45" s="2">
        <f t="shared" ref="F45:G45" si="72">ABS((L$1-F18)/L$1)</f>
        <v>0.02783964365</v>
      </c>
      <c r="G45" s="2">
        <f t="shared" si="72"/>
        <v>0.0808477237</v>
      </c>
      <c r="H45" s="2">
        <f t="shared" ref="H45:I45" si="73">ABS((L$1-H18)/L$1)</f>
        <v>0.06848552339</v>
      </c>
      <c r="I45" s="2">
        <f t="shared" si="73"/>
        <v>0.02904238619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1">
        <v>18.0</v>
      </c>
      <c r="B46" s="2">
        <f t="shared" ref="B46:C46" si="74">ABS((L$1-B19)/L$1)</f>
        <v>0.08602449889</v>
      </c>
      <c r="C46" s="2">
        <f t="shared" si="74"/>
        <v>0.214678179</v>
      </c>
      <c r="D46" s="2">
        <f t="shared" ref="D46:E46" si="75">ABS((L$1-D19)/L$1)</f>
        <v>0.1113585746</v>
      </c>
      <c r="E46" s="2">
        <f t="shared" si="75"/>
        <v>0.04846938776</v>
      </c>
      <c r="F46" s="2">
        <f t="shared" ref="F46:G46" si="76">ABS((L$1-F19)/L$1)</f>
        <v>0.07433184855</v>
      </c>
      <c r="G46" s="2">
        <f t="shared" si="76"/>
        <v>0.06789638932</v>
      </c>
      <c r="H46" s="2">
        <f t="shared" ref="H46:I46" si="77">ABS((L$1-H19)/L$1)</f>
        <v>0.08073496659</v>
      </c>
      <c r="I46" s="2">
        <f t="shared" si="77"/>
        <v>0.01157770801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1">
        <v>19.0</v>
      </c>
      <c r="B47" s="2">
        <f t="shared" ref="B47:C47" si="78">ABS((L$1-B20)/L$1)</f>
        <v>0.04621380846</v>
      </c>
      <c r="C47" s="2">
        <f t="shared" si="78"/>
        <v>0.07692307692</v>
      </c>
      <c r="D47" s="2">
        <f t="shared" ref="D47:E47" si="79">ABS((L$1-D20)/L$1)</f>
        <v>0.1105233853</v>
      </c>
      <c r="E47" s="2">
        <f t="shared" si="79"/>
        <v>0.03630298273</v>
      </c>
      <c r="F47" s="2">
        <f t="shared" ref="F47:G47" si="80">ABS((L$1-F20)/L$1)</f>
        <v>0.0723830735</v>
      </c>
      <c r="G47" s="2">
        <f t="shared" si="80"/>
        <v>0.04277864992</v>
      </c>
      <c r="H47" s="2">
        <f t="shared" ref="H47:I47" si="81">ABS((L$1-H20)/L$1)</f>
        <v>0.05957683742</v>
      </c>
      <c r="I47" s="2">
        <f t="shared" si="81"/>
        <v>0.02806122449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1">
        <v>20.0</v>
      </c>
      <c r="B48" s="2">
        <f t="shared" ref="B48:C48" si="82">ABS((L$1-B21)/L$1)</f>
        <v>0.06458797327</v>
      </c>
      <c r="C48" s="2">
        <f t="shared" si="82"/>
        <v>0.07908163265</v>
      </c>
      <c r="D48" s="2">
        <f t="shared" ref="D48:E48" si="83">ABS((L$1-D21)/L$1)</f>
        <v>0.01002227171</v>
      </c>
      <c r="E48" s="2">
        <f t="shared" si="83"/>
        <v>0.04631083203</v>
      </c>
      <c r="F48" s="2">
        <f t="shared" ref="F48:G48" si="84">ABS((L$1-F21)/L$1)</f>
        <v>0.1082962138</v>
      </c>
      <c r="G48" s="2">
        <f t="shared" si="84"/>
        <v>0.04631083203</v>
      </c>
      <c r="H48" s="2">
        <f t="shared" ref="H48:I48" si="85">ABS((L$1-H21)/L$1)</f>
        <v>0.01559020045</v>
      </c>
      <c r="I48" s="2">
        <f t="shared" si="85"/>
        <v>0.06299058085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1"/>
      <c r="B49" s="2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1" t="s">
        <v>53</v>
      </c>
      <c r="C51" s="1" t="s">
        <v>54</v>
      </c>
      <c r="D51" s="1" t="s">
        <v>55</v>
      </c>
      <c r="E51" s="1" t="s">
        <v>56</v>
      </c>
      <c r="F51" s="1" t="s">
        <v>57</v>
      </c>
      <c r="G51" s="1" t="s">
        <v>58</v>
      </c>
      <c r="H51" s="1" t="s">
        <v>59</v>
      </c>
      <c r="I51" s="1" t="s">
        <v>60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4" t="s">
        <v>61</v>
      </c>
      <c r="B52" s="5">
        <f t="shared" ref="B52:I52" si="86">AVERAGE(B29:B50)*100</f>
        <v>8.783407572</v>
      </c>
      <c r="C52" s="5">
        <f t="shared" si="86"/>
        <v>10.36989796</v>
      </c>
      <c r="D52" s="5">
        <f t="shared" si="86"/>
        <v>15.09326281</v>
      </c>
      <c r="E52" s="5">
        <f t="shared" si="86"/>
        <v>9.669348509</v>
      </c>
      <c r="F52" s="5">
        <f t="shared" si="86"/>
        <v>6.728841871</v>
      </c>
      <c r="G52" s="5">
        <f t="shared" si="86"/>
        <v>7.227433281</v>
      </c>
      <c r="H52" s="5">
        <f t="shared" si="86"/>
        <v>6.746937639</v>
      </c>
      <c r="I52" s="5">
        <f t="shared" si="86"/>
        <v>3.606750392</v>
      </c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1" t="s">
        <v>62</v>
      </c>
      <c r="B53" s="2">
        <f t="shared" ref="B53:B72" si="87">(B2 - $L$1)^2
</f>
        <v>0.2209</v>
      </c>
      <c r="C53" s="2">
        <f t="shared" ref="C53:C72" si="88">(C2 - $M$1)^2
</f>
        <v>13.2496</v>
      </c>
      <c r="D53" s="2">
        <f t="shared" ref="D53:D72" si="89">(D2 - $L$1)^2
</f>
        <v>123.6544</v>
      </c>
      <c r="E53" s="2">
        <f t="shared" ref="E53:E72" si="90">(E2 - $M$1)^2
</f>
        <v>156.5001</v>
      </c>
      <c r="F53" s="2">
        <f t="shared" ref="F53:F72" si="91">(F2 - $L$1)^2
</f>
        <v>41.2164</v>
      </c>
      <c r="G53" s="2">
        <f t="shared" ref="G53:G72" si="92">(G2 - $M$1)^2
</f>
        <v>69.5556</v>
      </c>
      <c r="H53" s="2">
        <f t="shared" ref="H53:H72" si="93">(H2 - $L$1)^2
</f>
        <v>5.1076</v>
      </c>
      <c r="I53" s="2">
        <f t="shared" ref="I53:I72" si="94">(I2 - $M$1)^2
</f>
        <v>0.2809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>
        <f t="shared" si="87"/>
        <v>33.1776</v>
      </c>
      <c r="C54" s="2">
        <f t="shared" si="88"/>
        <v>158.76</v>
      </c>
      <c r="D54" s="2">
        <f t="shared" si="89"/>
        <v>0.4761</v>
      </c>
      <c r="E54" s="2">
        <f t="shared" si="90"/>
        <v>4.2849</v>
      </c>
      <c r="F54" s="2">
        <f t="shared" si="91"/>
        <v>5.8564</v>
      </c>
      <c r="G54" s="2">
        <f t="shared" si="92"/>
        <v>13.3225</v>
      </c>
      <c r="H54" s="2">
        <f t="shared" si="93"/>
        <v>3.9204</v>
      </c>
      <c r="I54" s="2">
        <f t="shared" si="94"/>
        <v>9.2416</v>
      </c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>
        <f t="shared" si="87"/>
        <v>15.8404</v>
      </c>
      <c r="C55" s="2">
        <f t="shared" si="88"/>
        <v>47.0596</v>
      </c>
      <c r="D55" s="2">
        <f t="shared" si="89"/>
        <v>277.5556</v>
      </c>
      <c r="E55" s="2">
        <f t="shared" si="90"/>
        <v>143.2809</v>
      </c>
      <c r="F55" s="2">
        <f t="shared" si="91"/>
        <v>4.3264</v>
      </c>
      <c r="G55" s="2">
        <f t="shared" si="92"/>
        <v>14.7456</v>
      </c>
      <c r="H55" s="2">
        <f t="shared" si="93"/>
        <v>16.3216</v>
      </c>
      <c r="I55" s="2">
        <f t="shared" si="94"/>
        <v>0.3136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>
        <f t="shared" si="87"/>
        <v>5.1984</v>
      </c>
      <c r="C56" s="2">
        <f t="shared" si="88"/>
        <v>17.0569</v>
      </c>
      <c r="D56" s="2">
        <f t="shared" si="89"/>
        <v>7.6176</v>
      </c>
      <c r="E56" s="2">
        <f t="shared" si="90"/>
        <v>10.9561</v>
      </c>
      <c r="F56" s="2">
        <f t="shared" si="91"/>
        <v>10.3041</v>
      </c>
      <c r="G56" s="2">
        <f t="shared" si="92"/>
        <v>51.2656</v>
      </c>
      <c r="H56" s="2">
        <f t="shared" si="93"/>
        <v>1.8769</v>
      </c>
      <c r="I56" s="2">
        <f t="shared" si="94"/>
        <v>4.84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>
        <f t="shared" si="87"/>
        <v>21.2521</v>
      </c>
      <c r="C57" s="2">
        <f t="shared" si="88"/>
        <v>3.7249</v>
      </c>
      <c r="D57" s="2">
        <f t="shared" si="89"/>
        <v>10.4329</v>
      </c>
      <c r="E57" s="2">
        <f t="shared" si="90"/>
        <v>11.9025</v>
      </c>
      <c r="F57" s="2">
        <f t="shared" si="91"/>
        <v>2.8561</v>
      </c>
      <c r="G57" s="2">
        <f t="shared" si="92"/>
        <v>1.2996</v>
      </c>
      <c r="H57" s="2">
        <f t="shared" si="93"/>
        <v>15.1321</v>
      </c>
      <c r="I57" s="2">
        <f t="shared" si="94"/>
        <v>0.6561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>
        <f t="shared" si="87"/>
        <v>38.0689</v>
      </c>
      <c r="C58" s="2">
        <f t="shared" si="88"/>
        <v>0.5184</v>
      </c>
      <c r="D58" s="2">
        <f t="shared" si="89"/>
        <v>6.25</v>
      </c>
      <c r="E58" s="2">
        <f t="shared" si="90"/>
        <v>209.0916</v>
      </c>
      <c r="F58" s="2">
        <f t="shared" si="91"/>
        <v>35.2836</v>
      </c>
      <c r="G58" s="2">
        <f t="shared" si="92"/>
        <v>18.4041</v>
      </c>
      <c r="H58" s="2">
        <f t="shared" si="93"/>
        <v>10.9561</v>
      </c>
      <c r="I58" s="2">
        <f t="shared" si="94"/>
        <v>0.5929</v>
      </c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>
        <f t="shared" si="87"/>
        <v>10.6929</v>
      </c>
      <c r="C59" s="2">
        <f t="shared" si="88"/>
        <v>243.9844</v>
      </c>
      <c r="D59" s="2">
        <f t="shared" si="89"/>
        <v>42.1201</v>
      </c>
      <c r="E59" s="2">
        <f t="shared" si="90"/>
        <v>13.1044</v>
      </c>
      <c r="F59" s="2">
        <f t="shared" si="91"/>
        <v>9.3025</v>
      </c>
      <c r="G59" s="2">
        <f t="shared" si="92"/>
        <v>3.4596</v>
      </c>
      <c r="H59" s="2">
        <f t="shared" si="93"/>
        <v>0.1296</v>
      </c>
      <c r="I59" s="2">
        <f t="shared" si="94"/>
        <v>21.3444</v>
      </c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>
        <f t="shared" si="87"/>
        <v>0.2704</v>
      </c>
      <c r="C60" s="2">
        <f t="shared" si="88"/>
        <v>13.1769</v>
      </c>
      <c r="D60" s="2">
        <f t="shared" si="89"/>
        <v>71.2336</v>
      </c>
      <c r="E60" s="2">
        <f t="shared" si="90"/>
        <v>201.9241</v>
      </c>
      <c r="F60" s="2">
        <f t="shared" si="91"/>
        <v>15.0544</v>
      </c>
      <c r="G60" s="2">
        <f t="shared" si="92"/>
        <v>140.232964</v>
      </c>
      <c r="H60" s="2">
        <f t="shared" si="93"/>
        <v>31.1364</v>
      </c>
      <c r="I60" s="2">
        <f t="shared" si="94"/>
        <v>4.6656</v>
      </c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>
        <f t="shared" si="87"/>
        <v>20.9764</v>
      </c>
      <c r="C61" s="2">
        <f t="shared" si="88"/>
        <v>18.6624</v>
      </c>
      <c r="D61" s="2">
        <f t="shared" si="89"/>
        <v>41.4736</v>
      </c>
      <c r="E61" s="2">
        <f t="shared" si="90"/>
        <v>3.6864</v>
      </c>
      <c r="F61" s="2">
        <f t="shared" si="91"/>
        <v>5.1529</v>
      </c>
      <c r="G61" s="2">
        <f t="shared" si="92"/>
        <v>3.9204</v>
      </c>
      <c r="H61" s="2">
        <f t="shared" si="93"/>
        <v>11.6964</v>
      </c>
      <c r="I61" s="2">
        <f t="shared" si="94"/>
        <v>5.9536</v>
      </c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>
        <f t="shared" si="87"/>
        <v>0.1296</v>
      </c>
      <c r="C62" s="2">
        <f t="shared" si="88"/>
        <v>5.6169</v>
      </c>
      <c r="D62" s="2">
        <f t="shared" si="89"/>
        <v>32.2624</v>
      </c>
      <c r="E62" s="2">
        <f t="shared" si="90"/>
        <v>29.7025</v>
      </c>
      <c r="F62" s="2">
        <f t="shared" si="91"/>
        <v>0.7569</v>
      </c>
      <c r="G62" s="2">
        <f t="shared" si="92"/>
        <v>6.76</v>
      </c>
      <c r="H62" s="2">
        <f t="shared" si="93"/>
        <v>2.1609</v>
      </c>
      <c r="I62" s="2">
        <f t="shared" si="94"/>
        <v>1.3924</v>
      </c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>
        <f t="shared" si="87"/>
        <v>16.5649</v>
      </c>
      <c r="C63" s="2">
        <f t="shared" si="88"/>
        <v>7.4529</v>
      </c>
      <c r="D63" s="2">
        <f t="shared" si="89"/>
        <v>1.0404</v>
      </c>
      <c r="E63" s="2">
        <f t="shared" si="90"/>
        <v>1.8496</v>
      </c>
      <c r="F63" s="2">
        <f t="shared" si="91"/>
        <v>0.4489</v>
      </c>
      <c r="G63" s="2">
        <f t="shared" si="92"/>
        <v>0.0225</v>
      </c>
      <c r="H63" s="2">
        <f t="shared" si="93"/>
        <v>3.7249</v>
      </c>
      <c r="I63" s="2">
        <f t="shared" si="94"/>
        <v>3.3489</v>
      </c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>
        <f t="shared" si="87"/>
        <v>29.5936</v>
      </c>
      <c r="C64" s="2">
        <f t="shared" si="88"/>
        <v>50.8369</v>
      </c>
      <c r="D64" s="2">
        <f t="shared" si="89"/>
        <v>2.25</v>
      </c>
      <c r="E64" s="2">
        <f t="shared" si="90"/>
        <v>0.1444</v>
      </c>
      <c r="F64" s="2">
        <f t="shared" si="91"/>
        <v>4.0401</v>
      </c>
      <c r="G64" s="2">
        <f t="shared" si="92"/>
        <v>19.2721</v>
      </c>
      <c r="H64" s="2">
        <f t="shared" si="93"/>
        <v>1.0816</v>
      </c>
      <c r="I64" s="2">
        <f t="shared" si="94"/>
        <v>0.2601</v>
      </c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>
        <f t="shared" si="87"/>
        <v>0.0025</v>
      </c>
      <c r="C65" s="2">
        <f t="shared" si="88"/>
        <v>13.7641</v>
      </c>
      <c r="D65" s="2">
        <f t="shared" si="89"/>
        <v>5.4756</v>
      </c>
      <c r="E65" s="2">
        <f t="shared" si="90"/>
        <v>0.2116</v>
      </c>
      <c r="F65" s="2">
        <f t="shared" si="91"/>
        <v>0.2304</v>
      </c>
      <c r="G65" s="2">
        <f t="shared" si="92"/>
        <v>5.2441</v>
      </c>
      <c r="H65" s="2">
        <f t="shared" si="93"/>
        <v>0.0121</v>
      </c>
      <c r="I65" s="2">
        <f t="shared" si="94"/>
        <v>14.0625</v>
      </c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>
        <f t="shared" si="87"/>
        <v>32.49</v>
      </c>
      <c r="C66" s="2">
        <f t="shared" si="88"/>
        <v>7.5625</v>
      </c>
      <c r="D66" s="2">
        <f t="shared" si="89"/>
        <v>18.4041</v>
      </c>
      <c r="E66" s="2">
        <f t="shared" si="90"/>
        <v>43.6921</v>
      </c>
      <c r="F66" s="2">
        <f t="shared" si="91"/>
        <v>1.8225</v>
      </c>
      <c r="G66" s="2">
        <f t="shared" si="92"/>
        <v>3.5721</v>
      </c>
      <c r="H66" s="2">
        <f t="shared" si="93"/>
        <v>13.8384</v>
      </c>
      <c r="I66" s="2">
        <f t="shared" si="94"/>
        <v>11.4921</v>
      </c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>
        <f t="shared" si="87"/>
        <v>0.9216</v>
      </c>
      <c r="C67" s="2">
        <f t="shared" si="88"/>
        <v>6.25</v>
      </c>
      <c r="D67" s="2">
        <f t="shared" si="89"/>
        <v>280.5625</v>
      </c>
      <c r="E67" s="2">
        <f t="shared" si="90"/>
        <v>8.5264</v>
      </c>
      <c r="F67" s="2">
        <f t="shared" si="91"/>
        <v>0.0729</v>
      </c>
      <c r="G67" s="2">
        <f t="shared" si="92"/>
        <v>14.8225</v>
      </c>
      <c r="H67" s="2">
        <f t="shared" si="93"/>
        <v>10.1761</v>
      </c>
      <c r="I67" s="2">
        <f t="shared" si="94"/>
        <v>2.2201</v>
      </c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>
        <f t="shared" si="87"/>
        <v>40.96</v>
      </c>
      <c r="C68" s="2">
        <f t="shared" si="88"/>
        <v>41.9904</v>
      </c>
      <c r="D68" s="2">
        <f t="shared" si="89"/>
        <v>0.04</v>
      </c>
      <c r="E68" s="2">
        <f t="shared" si="90"/>
        <v>4.9284</v>
      </c>
      <c r="F68" s="2">
        <f t="shared" si="91"/>
        <v>2.4649</v>
      </c>
      <c r="G68" s="2">
        <f t="shared" si="92"/>
        <v>5.1529</v>
      </c>
      <c r="H68" s="2">
        <f t="shared" si="93"/>
        <v>7.5076</v>
      </c>
      <c r="I68" s="2">
        <f t="shared" si="94"/>
        <v>0.5929</v>
      </c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>
        <f t="shared" si="87"/>
        <v>1.9881</v>
      </c>
      <c r="C69" s="2">
        <f t="shared" si="88"/>
        <v>32.2624</v>
      </c>
      <c r="D69" s="2">
        <f t="shared" si="89"/>
        <v>99.8001</v>
      </c>
      <c r="E69" s="2">
        <f t="shared" si="90"/>
        <v>24.5025</v>
      </c>
      <c r="F69" s="2">
        <f t="shared" si="91"/>
        <v>1</v>
      </c>
      <c r="G69" s="2">
        <f t="shared" si="92"/>
        <v>16.9744</v>
      </c>
      <c r="H69" s="2">
        <f t="shared" si="93"/>
        <v>6.0516</v>
      </c>
      <c r="I69" s="2">
        <f t="shared" si="94"/>
        <v>2.1904</v>
      </c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>
        <f t="shared" si="87"/>
        <v>9.5481</v>
      </c>
      <c r="C70" s="2">
        <f t="shared" si="88"/>
        <v>119.6836</v>
      </c>
      <c r="D70" s="2">
        <f t="shared" si="89"/>
        <v>16</v>
      </c>
      <c r="E70" s="2">
        <f t="shared" si="90"/>
        <v>6.1009</v>
      </c>
      <c r="F70" s="2">
        <f t="shared" si="91"/>
        <v>7.1289</v>
      </c>
      <c r="G70" s="2">
        <f t="shared" si="92"/>
        <v>11.9716</v>
      </c>
      <c r="H70" s="2">
        <f t="shared" si="93"/>
        <v>8.41</v>
      </c>
      <c r="I70" s="2">
        <f t="shared" si="94"/>
        <v>0.3481</v>
      </c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>
        <f t="shared" si="87"/>
        <v>2.7556</v>
      </c>
      <c r="C71" s="2">
        <f t="shared" si="88"/>
        <v>15.3664</v>
      </c>
      <c r="D71" s="2">
        <f t="shared" si="89"/>
        <v>15.7609</v>
      </c>
      <c r="E71" s="2">
        <f t="shared" si="90"/>
        <v>3.4225</v>
      </c>
      <c r="F71" s="2">
        <f t="shared" si="91"/>
        <v>6.76</v>
      </c>
      <c r="G71" s="2">
        <f t="shared" si="92"/>
        <v>4.7524</v>
      </c>
      <c r="H71" s="2">
        <f t="shared" si="93"/>
        <v>4.5796</v>
      </c>
      <c r="I71" s="2">
        <f t="shared" si="94"/>
        <v>2.0449</v>
      </c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>
        <f t="shared" si="87"/>
        <v>5.3824</v>
      </c>
      <c r="C72" s="2">
        <f t="shared" si="88"/>
        <v>16.2409</v>
      </c>
      <c r="D72" s="2">
        <f t="shared" si="89"/>
        <v>0.1296</v>
      </c>
      <c r="E72" s="2">
        <f t="shared" si="90"/>
        <v>5.5696</v>
      </c>
      <c r="F72" s="2">
        <f t="shared" si="91"/>
        <v>15.1321</v>
      </c>
      <c r="G72" s="2">
        <f t="shared" si="92"/>
        <v>5.5696</v>
      </c>
      <c r="H72" s="2">
        <f t="shared" si="93"/>
        <v>0.3136</v>
      </c>
      <c r="I72" s="2">
        <f t="shared" si="94"/>
        <v>10.3041</v>
      </c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4" t="s">
        <v>63</v>
      </c>
      <c r="B73" s="5">
        <f t="shared" ref="B73:I73" si="95">SQRT(AVERAGE(B53:B72))</f>
        <v>3.781761494</v>
      </c>
      <c r="C73" s="5">
        <f t="shared" si="95"/>
        <v>6.454533678</v>
      </c>
      <c r="D73" s="5">
        <f t="shared" si="95"/>
        <v>7.254445189</v>
      </c>
      <c r="E73" s="5">
        <f t="shared" si="95"/>
        <v>6.645981869</v>
      </c>
      <c r="F73" s="5">
        <f t="shared" si="95"/>
        <v>2.908697303</v>
      </c>
      <c r="G73" s="5">
        <f t="shared" si="95"/>
        <v>4.529460034</v>
      </c>
      <c r="H73" s="5">
        <f t="shared" si="95"/>
        <v>2.776089876</v>
      </c>
      <c r="I73" s="5">
        <f t="shared" si="95"/>
        <v>2.192546465</v>
      </c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1" t="s">
        <v>64</v>
      </c>
      <c r="B74" s="6">
        <f t="shared" ref="B74:B93" si="96">(B2 - $L$1)
</f>
        <v>-0.47</v>
      </c>
      <c r="C74" s="2">
        <f t="shared" ref="C74:C93" si="97">(C2 - $M$1)
</f>
        <v>3.64</v>
      </c>
      <c r="D74" s="6">
        <f t="shared" ref="D74:D93" si="98">(D2 - $L$1)
</f>
        <v>11.12</v>
      </c>
      <c r="E74" s="2">
        <f t="shared" ref="E74:E93" si="99">(E2 - $M$1)
</f>
        <v>12.51</v>
      </c>
      <c r="F74" s="6">
        <f t="shared" ref="F74:F93" si="100">(F2 - $L$1)
</f>
        <v>6.42</v>
      </c>
      <c r="G74" s="2">
        <f t="shared" ref="G74:G93" si="101">(G2 - $M$1)
</f>
        <v>8.34</v>
      </c>
      <c r="H74" s="6">
        <f t="shared" ref="H74:H93" si="102">(H2 - $L$1)
</f>
        <v>-2.26</v>
      </c>
      <c r="I74" s="2">
        <f t="shared" ref="I74:I93" si="103">(I2 - $M$1)
</f>
        <v>-0.53</v>
      </c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6">
        <f t="shared" si="96"/>
        <v>-5.76</v>
      </c>
      <c r="C75" s="2">
        <f t="shared" si="97"/>
        <v>-12.6</v>
      </c>
      <c r="D75" s="6">
        <f t="shared" si="98"/>
        <v>0.69</v>
      </c>
      <c r="E75" s="2">
        <f t="shared" si="99"/>
        <v>-2.07</v>
      </c>
      <c r="F75" s="6">
        <f t="shared" si="100"/>
        <v>-2.42</v>
      </c>
      <c r="G75" s="2">
        <f t="shared" si="101"/>
        <v>-3.65</v>
      </c>
      <c r="H75" s="6">
        <f t="shared" si="102"/>
        <v>-1.98</v>
      </c>
      <c r="I75" s="2">
        <f t="shared" si="103"/>
        <v>-3.04</v>
      </c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6">
        <f t="shared" si="96"/>
        <v>-3.98</v>
      </c>
      <c r="C76" s="2">
        <f t="shared" si="97"/>
        <v>-6.86</v>
      </c>
      <c r="D76" s="6">
        <f t="shared" si="98"/>
        <v>16.66</v>
      </c>
      <c r="E76" s="2">
        <f t="shared" si="99"/>
        <v>11.97</v>
      </c>
      <c r="F76" s="6">
        <f t="shared" si="100"/>
        <v>-2.08</v>
      </c>
      <c r="G76" s="2">
        <f t="shared" si="101"/>
        <v>3.84</v>
      </c>
      <c r="H76" s="6">
        <f t="shared" si="102"/>
        <v>-4.04</v>
      </c>
      <c r="I76" s="2">
        <f t="shared" si="103"/>
        <v>-0.56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6">
        <f t="shared" si="96"/>
        <v>2.28</v>
      </c>
      <c r="C77" s="2">
        <f t="shared" si="97"/>
        <v>4.13</v>
      </c>
      <c r="D77" s="6">
        <f t="shared" si="98"/>
        <v>2.76</v>
      </c>
      <c r="E77" s="2">
        <f t="shared" si="99"/>
        <v>3.31</v>
      </c>
      <c r="F77" s="6">
        <f t="shared" si="100"/>
        <v>-3.21</v>
      </c>
      <c r="G77" s="2">
        <f t="shared" si="101"/>
        <v>7.16</v>
      </c>
      <c r="H77" s="6">
        <f t="shared" si="102"/>
        <v>1.37</v>
      </c>
      <c r="I77" s="2">
        <f t="shared" si="103"/>
        <v>-2.2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6">
        <f t="shared" si="96"/>
        <v>-4.61</v>
      </c>
      <c r="C78" s="2">
        <f t="shared" si="97"/>
        <v>-1.93</v>
      </c>
      <c r="D78" s="6">
        <f t="shared" si="98"/>
        <v>3.23</v>
      </c>
      <c r="E78" s="2">
        <f t="shared" si="99"/>
        <v>3.45</v>
      </c>
      <c r="F78" s="6">
        <f t="shared" si="100"/>
        <v>1.69</v>
      </c>
      <c r="G78" s="2">
        <f t="shared" si="101"/>
        <v>-1.14</v>
      </c>
      <c r="H78" s="6">
        <f t="shared" si="102"/>
        <v>-3.89</v>
      </c>
      <c r="I78" s="2">
        <f t="shared" si="103"/>
        <v>0.81</v>
      </c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6">
        <f t="shared" si="96"/>
        <v>-6.17</v>
      </c>
      <c r="C79" s="2">
        <f t="shared" si="97"/>
        <v>-0.72</v>
      </c>
      <c r="D79" s="6">
        <f t="shared" si="98"/>
        <v>2.5</v>
      </c>
      <c r="E79" s="2">
        <f t="shared" si="99"/>
        <v>14.46</v>
      </c>
      <c r="F79" s="6">
        <f t="shared" si="100"/>
        <v>-5.94</v>
      </c>
      <c r="G79" s="2">
        <f t="shared" si="101"/>
        <v>-4.29</v>
      </c>
      <c r="H79" s="6">
        <f t="shared" si="102"/>
        <v>-3.31</v>
      </c>
      <c r="I79" s="2">
        <f t="shared" si="103"/>
        <v>-0.77</v>
      </c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6">
        <f t="shared" si="96"/>
        <v>-3.27</v>
      </c>
      <c r="C80" s="2">
        <f t="shared" si="97"/>
        <v>-15.62</v>
      </c>
      <c r="D80" s="6">
        <f t="shared" si="98"/>
        <v>6.49</v>
      </c>
      <c r="E80" s="2">
        <f t="shared" si="99"/>
        <v>3.62</v>
      </c>
      <c r="F80" s="6">
        <f t="shared" si="100"/>
        <v>3.05</v>
      </c>
      <c r="G80" s="2">
        <f t="shared" si="101"/>
        <v>-1.86</v>
      </c>
      <c r="H80" s="6">
        <f t="shared" si="102"/>
        <v>-0.36</v>
      </c>
      <c r="I80" s="2">
        <f t="shared" si="103"/>
        <v>4.62</v>
      </c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6">
        <f t="shared" si="96"/>
        <v>-0.52</v>
      </c>
      <c r="C81" s="2">
        <f t="shared" si="97"/>
        <v>-3.63</v>
      </c>
      <c r="D81" s="6">
        <f t="shared" si="98"/>
        <v>8.44</v>
      </c>
      <c r="E81" s="2">
        <f t="shared" si="99"/>
        <v>14.21</v>
      </c>
      <c r="F81" s="6">
        <f t="shared" si="100"/>
        <v>-3.88</v>
      </c>
      <c r="G81" s="2">
        <f t="shared" si="101"/>
        <v>11.842</v>
      </c>
      <c r="H81" s="6">
        <f t="shared" si="102"/>
        <v>-5.58</v>
      </c>
      <c r="I81" s="2">
        <f t="shared" si="103"/>
        <v>-2.16</v>
      </c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6">
        <f t="shared" si="96"/>
        <v>-4.58</v>
      </c>
      <c r="C82" s="2">
        <f t="shared" si="97"/>
        <v>-4.32</v>
      </c>
      <c r="D82" s="6">
        <f t="shared" si="98"/>
        <v>6.44</v>
      </c>
      <c r="E82" s="2">
        <f t="shared" si="99"/>
        <v>1.92</v>
      </c>
      <c r="F82" s="6">
        <f t="shared" si="100"/>
        <v>-2.27</v>
      </c>
      <c r="G82" s="2">
        <f t="shared" si="101"/>
        <v>1.98</v>
      </c>
      <c r="H82" s="6">
        <f t="shared" si="102"/>
        <v>-3.42</v>
      </c>
      <c r="I82" s="2">
        <f t="shared" si="103"/>
        <v>-2.44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6">
        <f t="shared" si="96"/>
        <v>-0.36</v>
      </c>
      <c r="C83" s="2">
        <f t="shared" si="97"/>
        <v>-2.37</v>
      </c>
      <c r="D83" s="6">
        <f t="shared" si="98"/>
        <v>5.68</v>
      </c>
      <c r="E83" s="2">
        <f t="shared" si="99"/>
        <v>5.45</v>
      </c>
      <c r="F83" s="6">
        <f t="shared" si="100"/>
        <v>0.87</v>
      </c>
      <c r="G83" s="2">
        <f t="shared" si="101"/>
        <v>2.6</v>
      </c>
      <c r="H83" s="6">
        <f t="shared" si="102"/>
        <v>-1.47</v>
      </c>
      <c r="I83" s="2">
        <f t="shared" si="103"/>
        <v>-1.18</v>
      </c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6">
        <f t="shared" si="96"/>
        <v>4.07</v>
      </c>
      <c r="C84" s="2">
        <f t="shared" si="97"/>
        <v>-2.73</v>
      </c>
      <c r="D84" s="6">
        <f t="shared" si="98"/>
        <v>1.02</v>
      </c>
      <c r="E84" s="2">
        <f t="shared" si="99"/>
        <v>1.36</v>
      </c>
      <c r="F84" s="6">
        <f t="shared" si="100"/>
        <v>-0.67</v>
      </c>
      <c r="G84" s="2">
        <f t="shared" si="101"/>
        <v>0.15</v>
      </c>
      <c r="H84" s="6">
        <f t="shared" si="102"/>
        <v>1.93</v>
      </c>
      <c r="I84" s="2">
        <f t="shared" si="103"/>
        <v>-1.83</v>
      </c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6">
        <f t="shared" si="96"/>
        <v>-5.44</v>
      </c>
      <c r="C85" s="2">
        <f t="shared" si="97"/>
        <v>-7.13</v>
      </c>
      <c r="D85" s="6">
        <f t="shared" si="98"/>
        <v>1.5</v>
      </c>
      <c r="E85" s="2">
        <f t="shared" si="99"/>
        <v>-0.38</v>
      </c>
      <c r="F85" s="6">
        <f t="shared" si="100"/>
        <v>-2.01</v>
      </c>
      <c r="G85" s="2">
        <f t="shared" si="101"/>
        <v>4.39</v>
      </c>
      <c r="H85" s="6">
        <f t="shared" si="102"/>
        <v>-1.04</v>
      </c>
      <c r="I85" s="2">
        <f t="shared" si="103"/>
        <v>0.51</v>
      </c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6">
        <f t="shared" si="96"/>
        <v>-0.05</v>
      </c>
      <c r="C86" s="2">
        <f t="shared" si="97"/>
        <v>-3.71</v>
      </c>
      <c r="D86" s="6">
        <f t="shared" si="98"/>
        <v>2.34</v>
      </c>
      <c r="E86" s="2">
        <f t="shared" si="99"/>
        <v>0.46</v>
      </c>
      <c r="F86" s="6">
        <f t="shared" si="100"/>
        <v>-0.48</v>
      </c>
      <c r="G86" s="2">
        <f t="shared" si="101"/>
        <v>-2.29</v>
      </c>
      <c r="H86" s="6">
        <f t="shared" si="102"/>
        <v>0.11</v>
      </c>
      <c r="I86" s="2">
        <f t="shared" si="103"/>
        <v>-3.75</v>
      </c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6">
        <f t="shared" si="96"/>
        <v>-5.7</v>
      </c>
      <c r="C87" s="2">
        <f t="shared" si="97"/>
        <v>-2.75</v>
      </c>
      <c r="D87" s="6">
        <f t="shared" si="98"/>
        <v>4.29</v>
      </c>
      <c r="E87" s="2">
        <f t="shared" si="99"/>
        <v>6.61</v>
      </c>
      <c r="F87" s="6">
        <f t="shared" si="100"/>
        <v>-1.35</v>
      </c>
      <c r="G87" s="2">
        <f t="shared" si="101"/>
        <v>-1.89</v>
      </c>
      <c r="H87" s="6">
        <f t="shared" si="102"/>
        <v>-3.72</v>
      </c>
      <c r="I87" s="2">
        <f t="shared" si="103"/>
        <v>-3.39</v>
      </c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6">
        <f t="shared" si="96"/>
        <v>0.96</v>
      </c>
      <c r="C88" s="2">
        <f t="shared" si="97"/>
        <v>2.5</v>
      </c>
      <c r="D88" s="6">
        <f t="shared" si="98"/>
        <v>16.75</v>
      </c>
      <c r="E88" s="2">
        <f t="shared" si="99"/>
        <v>2.92</v>
      </c>
      <c r="F88" s="6">
        <f t="shared" si="100"/>
        <v>-0.27</v>
      </c>
      <c r="G88" s="2">
        <f t="shared" si="101"/>
        <v>3.85</v>
      </c>
      <c r="H88" s="6">
        <f t="shared" si="102"/>
        <v>3.19</v>
      </c>
      <c r="I88" s="2">
        <f t="shared" si="103"/>
        <v>1.49</v>
      </c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6">
        <f t="shared" si="96"/>
        <v>-6.4</v>
      </c>
      <c r="C89" s="2">
        <f t="shared" si="97"/>
        <v>-6.48</v>
      </c>
      <c r="D89" s="6">
        <f t="shared" si="98"/>
        <v>-0.2</v>
      </c>
      <c r="E89" s="2">
        <f t="shared" si="99"/>
        <v>2.22</v>
      </c>
      <c r="F89" s="6">
        <f t="shared" si="100"/>
        <v>-1.57</v>
      </c>
      <c r="G89" s="2">
        <f t="shared" si="101"/>
        <v>2.27</v>
      </c>
      <c r="H89" s="6">
        <f t="shared" si="102"/>
        <v>-2.74</v>
      </c>
      <c r="I89" s="2">
        <f t="shared" si="103"/>
        <v>0.77</v>
      </c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6">
        <f t="shared" si="96"/>
        <v>1.41</v>
      </c>
      <c r="C90" s="2">
        <f t="shared" si="97"/>
        <v>-5.68</v>
      </c>
      <c r="D90" s="6">
        <f t="shared" si="98"/>
        <v>9.99</v>
      </c>
      <c r="E90" s="2">
        <f t="shared" si="99"/>
        <v>4.95</v>
      </c>
      <c r="F90" s="6">
        <f t="shared" si="100"/>
        <v>-1</v>
      </c>
      <c r="G90" s="2">
        <f t="shared" si="101"/>
        <v>4.12</v>
      </c>
      <c r="H90" s="6">
        <f t="shared" si="102"/>
        <v>-2.46</v>
      </c>
      <c r="I90" s="2">
        <f t="shared" si="103"/>
        <v>-1.48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6">
        <f t="shared" si="96"/>
        <v>-3.09</v>
      </c>
      <c r="C91" s="2">
        <f t="shared" si="97"/>
        <v>-10.94</v>
      </c>
      <c r="D91" s="6">
        <f t="shared" si="98"/>
        <v>4</v>
      </c>
      <c r="E91" s="2">
        <f t="shared" si="99"/>
        <v>2.47</v>
      </c>
      <c r="F91" s="6">
        <f t="shared" si="100"/>
        <v>-2.67</v>
      </c>
      <c r="G91" s="2">
        <f t="shared" si="101"/>
        <v>3.46</v>
      </c>
      <c r="H91" s="6">
        <f t="shared" si="102"/>
        <v>-2.9</v>
      </c>
      <c r="I91" s="2">
        <f t="shared" si="103"/>
        <v>-0.59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6">
        <f t="shared" si="96"/>
        <v>1.66</v>
      </c>
      <c r="C92" s="2">
        <f t="shared" si="97"/>
        <v>3.92</v>
      </c>
      <c r="D92" s="6">
        <f t="shared" si="98"/>
        <v>3.97</v>
      </c>
      <c r="E92" s="2">
        <f t="shared" si="99"/>
        <v>1.85</v>
      </c>
      <c r="F92" s="6">
        <f t="shared" si="100"/>
        <v>-2.6</v>
      </c>
      <c r="G92" s="2">
        <f t="shared" si="101"/>
        <v>-2.18</v>
      </c>
      <c r="H92" s="6">
        <f t="shared" si="102"/>
        <v>-2.14</v>
      </c>
      <c r="I92" s="2">
        <f t="shared" si="103"/>
        <v>-1.43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6">
        <f t="shared" si="96"/>
        <v>-2.32</v>
      </c>
      <c r="C93" s="2">
        <f t="shared" si="97"/>
        <v>-4.03</v>
      </c>
      <c r="D93" s="6">
        <f t="shared" si="98"/>
        <v>-0.36</v>
      </c>
      <c r="E93" s="2">
        <f t="shared" si="99"/>
        <v>-2.36</v>
      </c>
      <c r="F93" s="6">
        <f t="shared" si="100"/>
        <v>3.89</v>
      </c>
      <c r="G93" s="2">
        <f t="shared" si="101"/>
        <v>2.36</v>
      </c>
      <c r="H93" s="6">
        <f t="shared" si="102"/>
        <v>-0.56</v>
      </c>
      <c r="I93" s="2">
        <f t="shared" si="103"/>
        <v>3.21</v>
      </c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4" t="s">
        <v>65</v>
      </c>
      <c r="B94" s="5">
        <f t="shared" ref="B94:I94" si="104">AVERAGE(B74:B93)</f>
        <v>-2.117</v>
      </c>
      <c r="C94" s="5">
        <f t="shared" si="104"/>
        <v>-3.8655</v>
      </c>
      <c r="D94" s="5">
        <f t="shared" si="104"/>
        <v>5.3655</v>
      </c>
      <c r="E94" s="5">
        <f t="shared" si="104"/>
        <v>4.4465</v>
      </c>
      <c r="F94" s="5">
        <f t="shared" si="104"/>
        <v>-0.825</v>
      </c>
      <c r="G94" s="5">
        <f t="shared" si="104"/>
        <v>1.9531</v>
      </c>
      <c r="H94" s="5">
        <f t="shared" si="104"/>
        <v>-1.7635</v>
      </c>
      <c r="I94" s="5">
        <f t="shared" si="104"/>
        <v>-0.697</v>
      </c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4" t="s">
        <v>66</v>
      </c>
      <c r="B95" s="5">
        <f t="shared" ref="B95:I95" si="105">MAX(B74:B93)</f>
        <v>4.07</v>
      </c>
      <c r="C95" s="5">
        <f t="shared" si="105"/>
        <v>4.13</v>
      </c>
      <c r="D95" s="5">
        <f t="shared" si="105"/>
        <v>16.75</v>
      </c>
      <c r="E95" s="5">
        <f t="shared" si="105"/>
        <v>14.46</v>
      </c>
      <c r="F95" s="5">
        <f t="shared" si="105"/>
        <v>6.42</v>
      </c>
      <c r="G95" s="5">
        <f t="shared" si="105"/>
        <v>11.842</v>
      </c>
      <c r="H95" s="5">
        <f t="shared" si="105"/>
        <v>3.19</v>
      </c>
      <c r="I95" s="5">
        <f t="shared" si="105"/>
        <v>4.62</v>
      </c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1" t="s">
        <v>50</v>
      </c>
      <c r="B97" s="2">
        <f t="shared" ref="B97:B116" si="106">AVERAGE(B2 + $L$1) / 2</f>
        <v>35.685</v>
      </c>
      <c r="C97" s="2">
        <f t="shared" ref="C97:C116" si="107">AVERAGE(C2 + $M$1) / 2</f>
        <v>52.78</v>
      </c>
      <c r="D97" s="2">
        <f t="shared" ref="D97:D116" si="108">AVERAGE(D2 + $L$1) / 2</f>
        <v>41.48</v>
      </c>
      <c r="E97" s="2">
        <f t="shared" ref="E97:E116" si="109">AVERAGE(E2 + $M$1) / 2</f>
        <v>57.215</v>
      </c>
      <c r="F97" s="2">
        <f t="shared" ref="F97:F116" si="110">AVERAGE(F2 + $L$1) / 2</f>
        <v>39.13</v>
      </c>
      <c r="G97" s="2">
        <f t="shared" ref="G97:G116" si="111">AVERAGE(G2 + $M$1) / 2</f>
        <v>55.13</v>
      </c>
      <c r="H97" s="2">
        <f t="shared" ref="H97:H116" si="112">AVERAGE(H2 + $L$1) / 2</f>
        <v>34.79</v>
      </c>
      <c r="I97" s="2">
        <f t="shared" ref="I97:I116" si="113">AVERAGE(I2 + $M$1) / 2</f>
        <v>50.695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>
        <f t="shared" si="106"/>
        <v>33.04</v>
      </c>
      <c r="C98" s="2">
        <f t="shared" si="107"/>
        <v>44.66</v>
      </c>
      <c r="D98" s="2">
        <f t="shared" si="108"/>
        <v>36.265</v>
      </c>
      <c r="E98" s="2">
        <f t="shared" si="109"/>
        <v>49.925</v>
      </c>
      <c r="F98" s="2">
        <f t="shared" si="110"/>
        <v>34.71</v>
      </c>
      <c r="G98" s="2">
        <f t="shared" si="111"/>
        <v>49.135</v>
      </c>
      <c r="H98" s="2">
        <f t="shared" si="112"/>
        <v>34.93</v>
      </c>
      <c r="I98" s="2">
        <f t="shared" si="113"/>
        <v>49.44</v>
      </c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>
        <f t="shared" si="106"/>
        <v>33.93</v>
      </c>
      <c r="C99" s="2">
        <f t="shared" si="107"/>
        <v>47.53</v>
      </c>
      <c r="D99" s="2">
        <f t="shared" si="108"/>
        <v>44.25</v>
      </c>
      <c r="E99" s="2">
        <f t="shared" si="109"/>
        <v>56.945</v>
      </c>
      <c r="F99" s="2">
        <f t="shared" si="110"/>
        <v>34.88</v>
      </c>
      <c r="G99" s="2">
        <f t="shared" si="111"/>
        <v>52.88</v>
      </c>
      <c r="H99" s="2">
        <f t="shared" si="112"/>
        <v>33.9</v>
      </c>
      <c r="I99" s="2">
        <f t="shared" si="113"/>
        <v>50.68</v>
      </c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>
        <f t="shared" si="106"/>
        <v>37.06</v>
      </c>
      <c r="C100" s="2">
        <f t="shared" si="107"/>
        <v>53.025</v>
      </c>
      <c r="D100" s="2">
        <f t="shared" si="108"/>
        <v>37.3</v>
      </c>
      <c r="E100" s="2">
        <f t="shared" si="109"/>
        <v>52.615</v>
      </c>
      <c r="F100" s="2">
        <f t="shared" si="110"/>
        <v>34.315</v>
      </c>
      <c r="G100" s="2">
        <f t="shared" si="111"/>
        <v>54.54</v>
      </c>
      <c r="H100" s="2">
        <f t="shared" si="112"/>
        <v>36.605</v>
      </c>
      <c r="I100" s="2">
        <f t="shared" si="113"/>
        <v>49.86</v>
      </c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>
        <f t="shared" si="106"/>
        <v>33.615</v>
      </c>
      <c r="C101" s="2">
        <f t="shared" si="107"/>
        <v>49.995</v>
      </c>
      <c r="D101" s="2">
        <f t="shared" si="108"/>
        <v>37.535</v>
      </c>
      <c r="E101" s="2">
        <f t="shared" si="109"/>
        <v>52.685</v>
      </c>
      <c r="F101" s="2">
        <f t="shared" si="110"/>
        <v>36.765</v>
      </c>
      <c r="G101" s="2">
        <f t="shared" si="111"/>
        <v>50.39</v>
      </c>
      <c r="H101" s="2">
        <f t="shared" si="112"/>
        <v>33.975</v>
      </c>
      <c r="I101" s="2">
        <f t="shared" si="113"/>
        <v>51.365</v>
      </c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>
        <f t="shared" si="106"/>
        <v>32.835</v>
      </c>
      <c r="C102" s="2">
        <f t="shared" si="107"/>
        <v>50.6</v>
      </c>
      <c r="D102" s="2">
        <f t="shared" si="108"/>
        <v>37.17</v>
      </c>
      <c r="E102" s="2">
        <f t="shared" si="109"/>
        <v>58.19</v>
      </c>
      <c r="F102" s="2">
        <f t="shared" si="110"/>
        <v>32.95</v>
      </c>
      <c r="G102" s="2">
        <f t="shared" si="111"/>
        <v>48.815</v>
      </c>
      <c r="H102" s="2">
        <f t="shared" si="112"/>
        <v>34.265</v>
      </c>
      <c r="I102" s="2">
        <f t="shared" si="113"/>
        <v>50.575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>
        <f t="shared" si="106"/>
        <v>34.285</v>
      </c>
      <c r="C103" s="2">
        <f t="shared" si="107"/>
        <v>43.15</v>
      </c>
      <c r="D103" s="2">
        <f t="shared" si="108"/>
        <v>39.165</v>
      </c>
      <c r="E103" s="2">
        <f t="shared" si="109"/>
        <v>52.77</v>
      </c>
      <c r="F103" s="2">
        <f t="shared" si="110"/>
        <v>37.445</v>
      </c>
      <c r="G103" s="2">
        <f t="shared" si="111"/>
        <v>50.03</v>
      </c>
      <c r="H103" s="2">
        <f t="shared" si="112"/>
        <v>35.74</v>
      </c>
      <c r="I103" s="2">
        <f t="shared" si="113"/>
        <v>53.27</v>
      </c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>
        <f t="shared" si="106"/>
        <v>35.66</v>
      </c>
      <c r="C104" s="2">
        <f t="shared" si="107"/>
        <v>49.145</v>
      </c>
      <c r="D104" s="2">
        <f t="shared" si="108"/>
        <v>40.14</v>
      </c>
      <c r="E104" s="2">
        <f t="shared" si="109"/>
        <v>58.065</v>
      </c>
      <c r="F104" s="2">
        <f t="shared" si="110"/>
        <v>33.98</v>
      </c>
      <c r="G104" s="2">
        <f t="shared" si="111"/>
        <v>56.881</v>
      </c>
      <c r="H104" s="2">
        <f t="shared" si="112"/>
        <v>33.13</v>
      </c>
      <c r="I104" s="2">
        <f t="shared" si="113"/>
        <v>49.88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>
        <f t="shared" si="106"/>
        <v>33.63</v>
      </c>
      <c r="C105" s="2">
        <f t="shared" si="107"/>
        <v>48.8</v>
      </c>
      <c r="D105" s="2">
        <f t="shared" si="108"/>
        <v>39.14</v>
      </c>
      <c r="E105" s="2">
        <f t="shared" si="109"/>
        <v>51.92</v>
      </c>
      <c r="F105" s="2">
        <f t="shared" si="110"/>
        <v>34.785</v>
      </c>
      <c r="G105" s="2">
        <f t="shared" si="111"/>
        <v>51.95</v>
      </c>
      <c r="H105" s="2">
        <f t="shared" si="112"/>
        <v>34.21</v>
      </c>
      <c r="I105" s="2">
        <f t="shared" si="113"/>
        <v>49.74</v>
      </c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>
        <f t="shared" si="106"/>
        <v>35.74</v>
      </c>
      <c r="C106" s="2">
        <f t="shared" si="107"/>
        <v>49.775</v>
      </c>
      <c r="D106" s="2">
        <f t="shared" si="108"/>
        <v>38.76</v>
      </c>
      <c r="E106" s="2">
        <f t="shared" si="109"/>
        <v>53.685</v>
      </c>
      <c r="F106" s="2">
        <f t="shared" si="110"/>
        <v>36.355</v>
      </c>
      <c r="G106" s="2">
        <f t="shared" si="111"/>
        <v>52.26</v>
      </c>
      <c r="H106" s="2">
        <f t="shared" si="112"/>
        <v>35.185</v>
      </c>
      <c r="I106" s="2">
        <f t="shared" si="113"/>
        <v>50.37</v>
      </c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>
        <f t="shared" si="106"/>
        <v>37.955</v>
      </c>
      <c r="C107" s="2">
        <f t="shared" si="107"/>
        <v>49.595</v>
      </c>
      <c r="D107" s="2">
        <f t="shared" si="108"/>
        <v>36.43</v>
      </c>
      <c r="E107" s="2">
        <f t="shared" si="109"/>
        <v>51.64</v>
      </c>
      <c r="F107" s="2">
        <f t="shared" si="110"/>
        <v>35.585</v>
      </c>
      <c r="G107" s="2">
        <f t="shared" si="111"/>
        <v>51.035</v>
      </c>
      <c r="H107" s="2">
        <f t="shared" si="112"/>
        <v>36.885</v>
      </c>
      <c r="I107" s="2">
        <f t="shared" si="113"/>
        <v>50.045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>
        <f t="shared" si="106"/>
        <v>33.2</v>
      </c>
      <c r="C108" s="2">
        <f t="shared" si="107"/>
        <v>47.395</v>
      </c>
      <c r="D108" s="2">
        <f t="shared" si="108"/>
        <v>36.67</v>
      </c>
      <c r="E108" s="2">
        <f t="shared" si="109"/>
        <v>50.77</v>
      </c>
      <c r="F108" s="2">
        <f t="shared" si="110"/>
        <v>34.915</v>
      </c>
      <c r="G108" s="2">
        <f t="shared" si="111"/>
        <v>53.155</v>
      </c>
      <c r="H108" s="2">
        <f t="shared" si="112"/>
        <v>35.4</v>
      </c>
      <c r="I108" s="2">
        <f t="shared" si="113"/>
        <v>51.215</v>
      </c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>
        <f t="shared" si="106"/>
        <v>35.895</v>
      </c>
      <c r="C109" s="2">
        <f t="shared" si="107"/>
        <v>49.105</v>
      </c>
      <c r="D109" s="2">
        <f t="shared" si="108"/>
        <v>37.09</v>
      </c>
      <c r="E109" s="2">
        <f t="shared" si="109"/>
        <v>51.19</v>
      </c>
      <c r="F109" s="2">
        <f t="shared" si="110"/>
        <v>35.68</v>
      </c>
      <c r="G109" s="2">
        <f t="shared" si="111"/>
        <v>49.815</v>
      </c>
      <c r="H109" s="2">
        <f t="shared" si="112"/>
        <v>35.975</v>
      </c>
      <c r="I109" s="2">
        <f t="shared" si="113"/>
        <v>49.085</v>
      </c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>
        <f t="shared" si="106"/>
        <v>33.07</v>
      </c>
      <c r="C110" s="2">
        <f t="shared" si="107"/>
        <v>49.585</v>
      </c>
      <c r="D110" s="2">
        <f t="shared" si="108"/>
        <v>38.065</v>
      </c>
      <c r="E110" s="2">
        <f t="shared" si="109"/>
        <v>54.265</v>
      </c>
      <c r="F110" s="2">
        <f t="shared" si="110"/>
        <v>35.245</v>
      </c>
      <c r="G110" s="2">
        <f t="shared" si="111"/>
        <v>50.015</v>
      </c>
      <c r="H110" s="2">
        <f t="shared" si="112"/>
        <v>34.06</v>
      </c>
      <c r="I110" s="2">
        <f t="shared" si="113"/>
        <v>49.265</v>
      </c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>
        <f t="shared" si="106"/>
        <v>36.4</v>
      </c>
      <c r="C111" s="2">
        <f t="shared" si="107"/>
        <v>52.21</v>
      </c>
      <c r="D111" s="2">
        <f t="shared" si="108"/>
        <v>44.295</v>
      </c>
      <c r="E111" s="2">
        <f t="shared" si="109"/>
        <v>52.42</v>
      </c>
      <c r="F111" s="2">
        <f t="shared" si="110"/>
        <v>35.785</v>
      </c>
      <c r="G111" s="2">
        <f t="shared" si="111"/>
        <v>52.885</v>
      </c>
      <c r="H111" s="2">
        <f t="shared" si="112"/>
        <v>37.515</v>
      </c>
      <c r="I111" s="2">
        <f t="shared" si="113"/>
        <v>51.705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>
        <f t="shared" si="106"/>
        <v>32.72</v>
      </c>
      <c r="C112" s="2">
        <f t="shared" si="107"/>
        <v>47.72</v>
      </c>
      <c r="D112" s="2">
        <f t="shared" si="108"/>
        <v>35.82</v>
      </c>
      <c r="E112" s="2">
        <f t="shared" si="109"/>
        <v>52.07</v>
      </c>
      <c r="F112" s="2">
        <f t="shared" si="110"/>
        <v>35.135</v>
      </c>
      <c r="G112" s="2">
        <f t="shared" si="111"/>
        <v>52.095</v>
      </c>
      <c r="H112" s="2">
        <f t="shared" si="112"/>
        <v>34.55</v>
      </c>
      <c r="I112" s="2">
        <f t="shared" si="113"/>
        <v>51.345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>
        <f t="shared" si="106"/>
        <v>36.625</v>
      </c>
      <c r="C113" s="2">
        <f t="shared" si="107"/>
        <v>48.12</v>
      </c>
      <c r="D113" s="2">
        <f t="shared" si="108"/>
        <v>40.915</v>
      </c>
      <c r="E113" s="2">
        <f t="shared" si="109"/>
        <v>53.435</v>
      </c>
      <c r="F113" s="2">
        <f t="shared" si="110"/>
        <v>35.42</v>
      </c>
      <c r="G113" s="2">
        <f t="shared" si="111"/>
        <v>53.02</v>
      </c>
      <c r="H113" s="2">
        <f t="shared" si="112"/>
        <v>34.69</v>
      </c>
      <c r="I113" s="2">
        <f t="shared" si="113"/>
        <v>50.22</v>
      </c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>
        <f t="shared" si="106"/>
        <v>34.375</v>
      </c>
      <c r="C114" s="2">
        <f t="shared" si="107"/>
        <v>45.49</v>
      </c>
      <c r="D114" s="2">
        <f t="shared" si="108"/>
        <v>37.92</v>
      </c>
      <c r="E114" s="2">
        <f t="shared" si="109"/>
        <v>52.195</v>
      </c>
      <c r="F114" s="2">
        <f t="shared" si="110"/>
        <v>34.585</v>
      </c>
      <c r="G114" s="2">
        <f t="shared" si="111"/>
        <v>52.69</v>
      </c>
      <c r="H114" s="2">
        <f t="shared" si="112"/>
        <v>34.47</v>
      </c>
      <c r="I114" s="2">
        <f t="shared" si="113"/>
        <v>50.665</v>
      </c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>
        <f t="shared" si="106"/>
        <v>36.75</v>
      </c>
      <c r="C115" s="2">
        <f t="shared" si="107"/>
        <v>52.92</v>
      </c>
      <c r="D115" s="2">
        <f t="shared" si="108"/>
        <v>37.905</v>
      </c>
      <c r="E115" s="2">
        <f t="shared" si="109"/>
        <v>51.885</v>
      </c>
      <c r="F115" s="2">
        <f t="shared" si="110"/>
        <v>34.62</v>
      </c>
      <c r="G115" s="2">
        <f t="shared" si="111"/>
        <v>49.87</v>
      </c>
      <c r="H115" s="2">
        <f t="shared" si="112"/>
        <v>34.85</v>
      </c>
      <c r="I115" s="2">
        <f t="shared" si="113"/>
        <v>50.245</v>
      </c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>
        <f t="shared" si="106"/>
        <v>34.76</v>
      </c>
      <c r="C116" s="2">
        <f t="shared" si="107"/>
        <v>48.945</v>
      </c>
      <c r="D116" s="2">
        <f t="shared" si="108"/>
        <v>35.74</v>
      </c>
      <c r="E116" s="2">
        <f t="shared" si="109"/>
        <v>49.78</v>
      </c>
      <c r="F116" s="2">
        <f t="shared" si="110"/>
        <v>37.865</v>
      </c>
      <c r="G116" s="2">
        <f t="shared" si="111"/>
        <v>52.14</v>
      </c>
      <c r="H116" s="2">
        <f t="shared" si="112"/>
        <v>35.64</v>
      </c>
      <c r="I116" s="2">
        <f t="shared" si="113"/>
        <v>52.565</v>
      </c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1" t="s">
        <v>67</v>
      </c>
      <c r="B118" s="2">
        <f t="shared" ref="B118:B137" si="114">B2-$L$1</f>
        <v>-0.47</v>
      </c>
      <c r="C118" s="2">
        <f t="shared" ref="C118:C137" si="115">C2-$M$1</f>
        <v>3.64</v>
      </c>
      <c r="D118" s="2">
        <f t="shared" ref="D118:D137" si="116">D2-$L$1</f>
        <v>11.12</v>
      </c>
      <c r="E118" s="2">
        <f t="shared" ref="E118:E137" si="117">E2-$M$1</f>
        <v>12.51</v>
      </c>
      <c r="F118" s="2">
        <f t="shared" ref="F118:F137" si="118">F2-$L$1</f>
        <v>6.42</v>
      </c>
      <c r="G118" s="2">
        <f t="shared" ref="G118:G137" si="119">G2-$M$1</f>
        <v>8.34</v>
      </c>
      <c r="H118" s="2">
        <f t="shared" ref="H118:H137" si="120">H2-$L$1</f>
        <v>-2.26</v>
      </c>
      <c r="I118" s="2">
        <f t="shared" ref="I118:I137" si="121">I2-$M$1</f>
        <v>-0.53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>
        <f t="shared" si="114"/>
        <v>-5.76</v>
      </c>
      <c r="C119" s="2">
        <f t="shared" si="115"/>
        <v>-12.6</v>
      </c>
      <c r="D119" s="2">
        <f t="shared" si="116"/>
        <v>0.69</v>
      </c>
      <c r="E119" s="2">
        <f t="shared" si="117"/>
        <v>-2.07</v>
      </c>
      <c r="F119" s="2">
        <f t="shared" si="118"/>
        <v>-2.42</v>
      </c>
      <c r="G119" s="2">
        <f t="shared" si="119"/>
        <v>-3.65</v>
      </c>
      <c r="H119" s="2">
        <f t="shared" si="120"/>
        <v>-1.98</v>
      </c>
      <c r="I119" s="2">
        <f t="shared" si="121"/>
        <v>-3.04</v>
      </c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>
        <f t="shared" si="114"/>
        <v>-3.98</v>
      </c>
      <c r="C120" s="2">
        <f t="shared" si="115"/>
        <v>-6.86</v>
      </c>
      <c r="D120" s="2">
        <f t="shared" si="116"/>
        <v>16.66</v>
      </c>
      <c r="E120" s="2">
        <f t="shared" si="117"/>
        <v>11.97</v>
      </c>
      <c r="F120" s="2">
        <f t="shared" si="118"/>
        <v>-2.08</v>
      </c>
      <c r="G120" s="2">
        <f t="shared" si="119"/>
        <v>3.84</v>
      </c>
      <c r="H120" s="2">
        <f t="shared" si="120"/>
        <v>-4.04</v>
      </c>
      <c r="I120" s="2">
        <f t="shared" si="121"/>
        <v>-0.56</v>
      </c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>
        <f t="shared" si="114"/>
        <v>2.28</v>
      </c>
      <c r="C121" s="2">
        <f t="shared" si="115"/>
        <v>4.13</v>
      </c>
      <c r="D121" s="2">
        <f t="shared" si="116"/>
        <v>2.76</v>
      </c>
      <c r="E121" s="2">
        <f t="shared" si="117"/>
        <v>3.31</v>
      </c>
      <c r="F121" s="2">
        <f t="shared" si="118"/>
        <v>-3.21</v>
      </c>
      <c r="G121" s="2">
        <f t="shared" si="119"/>
        <v>7.16</v>
      </c>
      <c r="H121" s="2">
        <f t="shared" si="120"/>
        <v>1.37</v>
      </c>
      <c r="I121" s="2">
        <f t="shared" si="121"/>
        <v>-2.2</v>
      </c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>
        <f t="shared" si="114"/>
        <v>-4.61</v>
      </c>
      <c r="C122" s="2">
        <f t="shared" si="115"/>
        <v>-1.93</v>
      </c>
      <c r="D122" s="2">
        <f t="shared" si="116"/>
        <v>3.23</v>
      </c>
      <c r="E122" s="2">
        <f t="shared" si="117"/>
        <v>3.45</v>
      </c>
      <c r="F122" s="2">
        <f t="shared" si="118"/>
        <v>1.69</v>
      </c>
      <c r="G122" s="2">
        <f t="shared" si="119"/>
        <v>-1.14</v>
      </c>
      <c r="H122" s="2">
        <f t="shared" si="120"/>
        <v>-3.89</v>
      </c>
      <c r="I122" s="2">
        <f t="shared" si="121"/>
        <v>0.81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>
        <f t="shared" si="114"/>
        <v>-6.17</v>
      </c>
      <c r="C123" s="2">
        <f t="shared" si="115"/>
        <v>-0.72</v>
      </c>
      <c r="D123" s="2">
        <f t="shared" si="116"/>
        <v>2.5</v>
      </c>
      <c r="E123" s="2">
        <f t="shared" si="117"/>
        <v>14.46</v>
      </c>
      <c r="F123" s="2">
        <f t="shared" si="118"/>
        <v>-5.94</v>
      </c>
      <c r="G123" s="2">
        <f t="shared" si="119"/>
        <v>-4.29</v>
      </c>
      <c r="H123" s="2">
        <f t="shared" si="120"/>
        <v>-3.31</v>
      </c>
      <c r="I123" s="2">
        <f t="shared" si="121"/>
        <v>-0.77</v>
      </c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>
        <f t="shared" si="114"/>
        <v>-3.27</v>
      </c>
      <c r="C124" s="2">
        <f t="shared" si="115"/>
        <v>-15.62</v>
      </c>
      <c r="D124" s="2">
        <f t="shared" si="116"/>
        <v>6.49</v>
      </c>
      <c r="E124" s="2">
        <f t="shared" si="117"/>
        <v>3.62</v>
      </c>
      <c r="F124" s="2">
        <f t="shared" si="118"/>
        <v>3.05</v>
      </c>
      <c r="G124" s="2">
        <f t="shared" si="119"/>
        <v>-1.86</v>
      </c>
      <c r="H124" s="2">
        <f t="shared" si="120"/>
        <v>-0.36</v>
      </c>
      <c r="I124" s="2">
        <f t="shared" si="121"/>
        <v>4.62</v>
      </c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>
        <f t="shared" si="114"/>
        <v>-0.52</v>
      </c>
      <c r="C125" s="2">
        <f t="shared" si="115"/>
        <v>-3.63</v>
      </c>
      <c r="D125" s="2">
        <f t="shared" si="116"/>
        <v>8.44</v>
      </c>
      <c r="E125" s="2">
        <f t="shared" si="117"/>
        <v>14.21</v>
      </c>
      <c r="F125" s="2">
        <f t="shared" si="118"/>
        <v>-3.88</v>
      </c>
      <c r="G125" s="2">
        <f t="shared" si="119"/>
        <v>11.842</v>
      </c>
      <c r="H125" s="2">
        <f t="shared" si="120"/>
        <v>-5.58</v>
      </c>
      <c r="I125" s="2">
        <f t="shared" si="121"/>
        <v>-2.16</v>
      </c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>
        <f t="shared" si="114"/>
        <v>-4.58</v>
      </c>
      <c r="C126" s="2">
        <f t="shared" si="115"/>
        <v>-4.32</v>
      </c>
      <c r="D126" s="2">
        <f t="shared" si="116"/>
        <v>6.44</v>
      </c>
      <c r="E126" s="2">
        <f t="shared" si="117"/>
        <v>1.92</v>
      </c>
      <c r="F126" s="2">
        <f t="shared" si="118"/>
        <v>-2.27</v>
      </c>
      <c r="G126" s="2">
        <f t="shared" si="119"/>
        <v>1.98</v>
      </c>
      <c r="H126" s="2">
        <f t="shared" si="120"/>
        <v>-3.42</v>
      </c>
      <c r="I126" s="2">
        <f t="shared" si="121"/>
        <v>-2.44</v>
      </c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>
        <f t="shared" si="114"/>
        <v>-0.36</v>
      </c>
      <c r="C127" s="2">
        <f t="shared" si="115"/>
        <v>-2.37</v>
      </c>
      <c r="D127" s="2">
        <f t="shared" si="116"/>
        <v>5.68</v>
      </c>
      <c r="E127" s="2">
        <f t="shared" si="117"/>
        <v>5.45</v>
      </c>
      <c r="F127" s="2">
        <f t="shared" si="118"/>
        <v>0.87</v>
      </c>
      <c r="G127" s="2">
        <f t="shared" si="119"/>
        <v>2.6</v>
      </c>
      <c r="H127" s="2">
        <f t="shared" si="120"/>
        <v>-1.47</v>
      </c>
      <c r="I127" s="2">
        <f t="shared" si="121"/>
        <v>-1.18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>
        <f t="shared" si="114"/>
        <v>4.07</v>
      </c>
      <c r="C128" s="2">
        <f t="shared" si="115"/>
        <v>-2.73</v>
      </c>
      <c r="D128" s="2">
        <f t="shared" si="116"/>
        <v>1.02</v>
      </c>
      <c r="E128" s="2">
        <f t="shared" si="117"/>
        <v>1.36</v>
      </c>
      <c r="F128" s="2">
        <f t="shared" si="118"/>
        <v>-0.67</v>
      </c>
      <c r="G128" s="2">
        <f t="shared" si="119"/>
        <v>0.15</v>
      </c>
      <c r="H128" s="2">
        <f t="shared" si="120"/>
        <v>1.93</v>
      </c>
      <c r="I128" s="2">
        <f t="shared" si="121"/>
        <v>-1.83</v>
      </c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>
        <f t="shared" si="114"/>
        <v>-5.44</v>
      </c>
      <c r="C129" s="2">
        <f t="shared" si="115"/>
        <v>-7.13</v>
      </c>
      <c r="D129" s="2">
        <f t="shared" si="116"/>
        <v>1.5</v>
      </c>
      <c r="E129" s="2">
        <f t="shared" si="117"/>
        <v>-0.38</v>
      </c>
      <c r="F129" s="2">
        <f t="shared" si="118"/>
        <v>-2.01</v>
      </c>
      <c r="G129" s="2">
        <f t="shared" si="119"/>
        <v>4.39</v>
      </c>
      <c r="H129" s="2">
        <f t="shared" si="120"/>
        <v>-1.04</v>
      </c>
      <c r="I129" s="2">
        <f t="shared" si="121"/>
        <v>0.51</v>
      </c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>
        <f t="shared" si="114"/>
        <v>-0.05</v>
      </c>
      <c r="C130" s="2">
        <f t="shared" si="115"/>
        <v>-3.71</v>
      </c>
      <c r="D130" s="2">
        <f t="shared" si="116"/>
        <v>2.34</v>
      </c>
      <c r="E130" s="2">
        <f t="shared" si="117"/>
        <v>0.46</v>
      </c>
      <c r="F130" s="2">
        <f t="shared" si="118"/>
        <v>-0.48</v>
      </c>
      <c r="G130" s="2">
        <f t="shared" si="119"/>
        <v>-2.29</v>
      </c>
      <c r="H130" s="2">
        <f t="shared" si="120"/>
        <v>0.11</v>
      </c>
      <c r="I130" s="2">
        <f t="shared" si="121"/>
        <v>-3.75</v>
      </c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>
        <f t="shared" si="114"/>
        <v>-5.7</v>
      </c>
      <c r="C131" s="2">
        <f t="shared" si="115"/>
        <v>-2.75</v>
      </c>
      <c r="D131" s="2">
        <f t="shared" si="116"/>
        <v>4.29</v>
      </c>
      <c r="E131" s="2">
        <f t="shared" si="117"/>
        <v>6.61</v>
      </c>
      <c r="F131" s="2">
        <f t="shared" si="118"/>
        <v>-1.35</v>
      </c>
      <c r="G131" s="2">
        <f t="shared" si="119"/>
        <v>-1.89</v>
      </c>
      <c r="H131" s="2">
        <f t="shared" si="120"/>
        <v>-3.72</v>
      </c>
      <c r="I131" s="2">
        <f t="shared" si="121"/>
        <v>-3.39</v>
      </c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>
        <f t="shared" si="114"/>
        <v>0.96</v>
      </c>
      <c r="C132" s="2">
        <f t="shared" si="115"/>
        <v>2.5</v>
      </c>
      <c r="D132" s="2">
        <f t="shared" si="116"/>
        <v>16.75</v>
      </c>
      <c r="E132" s="2">
        <f t="shared" si="117"/>
        <v>2.92</v>
      </c>
      <c r="F132" s="2">
        <f t="shared" si="118"/>
        <v>-0.27</v>
      </c>
      <c r="G132" s="2">
        <f t="shared" si="119"/>
        <v>3.85</v>
      </c>
      <c r="H132" s="2">
        <f t="shared" si="120"/>
        <v>3.19</v>
      </c>
      <c r="I132" s="2">
        <f t="shared" si="121"/>
        <v>1.49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>
        <f t="shared" si="114"/>
        <v>-6.4</v>
      </c>
      <c r="C133" s="2">
        <f t="shared" si="115"/>
        <v>-6.48</v>
      </c>
      <c r="D133" s="2">
        <f t="shared" si="116"/>
        <v>-0.2</v>
      </c>
      <c r="E133" s="2">
        <f t="shared" si="117"/>
        <v>2.22</v>
      </c>
      <c r="F133" s="2">
        <f t="shared" si="118"/>
        <v>-1.57</v>
      </c>
      <c r="G133" s="2">
        <f t="shared" si="119"/>
        <v>2.27</v>
      </c>
      <c r="H133" s="2">
        <f t="shared" si="120"/>
        <v>-2.74</v>
      </c>
      <c r="I133" s="2">
        <f t="shared" si="121"/>
        <v>0.77</v>
      </c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>
        <f t="shared" si="114"/>
        <v>1.41</v>
      </c>
      <c r="C134" s="2">
        <f t="shared" si="115"/>
        <v>-5.68</v>
      </c>
      <c r="D134" s="2">
        <f t="shared" si="116"/>
        <v>9.99</v>
      </c>
      <c r="E134" s="2">
        <f t="shared" si="117"/>
        <v>4.95</v>
      </c>
      <c r="F134" s="2">
        <f t="shared" si="118"/>
        <v>-1</v>
      </c>
      <c r="G134" s="2">
        <f t="shared" si="119"/>
        <v>4.12</v>
      </c>
      <c r="H134" s="2">
        <f t="shared" si="120"/>
        <v>-2.46</v>
      </c>
      <c r="I134" s="2">
        <f t="shared" si="121"/>
        <v>-1.48</v>
      </c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>
        <f t="shared" si="114"/>
        <v>-3.09</v>
      </c>
      <c r="C135" s="2">
        <f t="shared" si="115"/>
        <v>-10.94</v>
      </c>
      <c r="D135" s="2">
        <f t="shared" si="116"/>
        <v>4</v>
      </c>
      <c r="E135" s="2">
        <f t="shared" si="117"/>
        <v>2.47</v>
      </c>
      <c r="F135" s="2">
        <f t="shared" si="118"/>
        <v>-2.67</v>
      </c>
      <c r="G135" s="2">
        <f t="shared" si="119"/>
        <v>3.46</v>
      </c>
      <c r="H135" s="2">
        <f t="shared" si="120"/>
        <v>-2.9</v>
      </c>
      <c r="I135" s="2">
        <f t="shared" si="121"/>
        <v>-0.59</v>
      </c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>
        <f t="shared" si="114"/>
        <v>1.66</v>
      </c>
      <c r="C136" s="2">
        <f t="shared" si="115"/>
        <v>3.92</v>
      </c>
      <c r="D136" s="2">
        <f t="shared" si="116"/>
        <v>3.97</v>
      </c>
      <c r="E136" s="2">
        <f t="shared" si="117"/>
        <v>1.85</v>
      </c>
      <c r="F136" s="2">
        <f t="shared" si="118"/>
        <v>-2.6</v>
      </c>
      <c r="G136" s="2">
        <f t="shared" si="119"/>
        <v>-2.18</v>
      </c>
      <c r="H136" s="2">
        <f t="shared" si="120"/>
        <v>-2.14</v>
      </c>
      <c r="I136" s="2">
        <f t="shared" si="121"/>
        <v>-1.43</v>
      </c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>
        <f t="shared" si="114"/>
        <v>-2.32</v>
      </c>
      <c r="C137" s="2">
        <f t="shared" si="115"/>
        <v>-4.03</v>
      </c>
      <c r="D137" s="2">
        <f t="shared" si="116"/>
        <v>-0.36</v>
      </c>
      <c r="E137" s="2">
        <f t="shared" si="117"/>
        <v>-2.36</v>
      </c>
      <c r="F137" s="2">
        <f t="shared" si="118"/>
        <v>3.89</v>
      </c>
      <c r="G137" s="2">
        <f t="shared" si="119"/>
        <v>2.36</v>
      </c>
      <c r="H137" s="2">
        <f t="shared" si="120"/>
        <v>-0.56</v>
      </c>
      <c r="I137" s="2">
        <f t="shared" si="121"/>
        <v>3.21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9">
      <c r="A139" s="1" t="s">
        <v>68</v>
      </c>
      <c r="B139" s="2">
        <f t="shared" ref="B139:I139" si="122">AVERAGE(B118:B137)</f>
        <v>-2.117</v>
      </c>
      <c r="C139" s="2">
        <f t="shared" si="122"/>
        <v>-3.8655</v>
      </c>
      <c r="D139" s="2">
        <f t="shared" si="122"/>
        <v>5.3655</v>
      </c>
      <c r="E139" s="2">
        <f t="shared" si="122"/>
        <v>4.4465</v>
      </c>
      <c r="F139" s="2">
        <f t="shared" si="122"/>
        <v>-0.825</v>
      </c>
      <c r="G139" s="2">
        <f t="shared" si="122"/>
        <v>1.9531</v>
      </c>
      <c r="H139" s="2">
        <f t="shared" si="122"/>
        <v>-1.7635</v>
      </c>
      <c r="I139" s="2">
        <f t="shared" si="122"/>
        <v>-0.697</v>
      </c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1" t="s">
        <v>69</v>
      </c>
      <c r="B140" s="2">
        <f t="shared" ref="B140:I140" si="123">STDEV(B118:B137)</f>
        <v>3.215101046</v>
      </c>
      <c r="C140" s="2">
        <f t="shared" si="123"/>
        <v>5.303317209</v>
      </c>
      <c r="D140" s="2">
        <f t="shared" si="123"/>
        <v>5.009295018</v>
      </c>
      <c r="E140" s="2">
        <f t="shared" si="123"/>
        <v>5.067721667</v>
      </c>
      <c r="F140" s="2">
        <f t="shared" si="123"/>
        <v>2.861706337</v>
      </c>
      <c r="G140" s="2">
        <f t="shared" si="123"/>
        <v>4.192902347</v>
      </c>
      <c r="H140" s="2">
        <f t="shared" si="123"/>
        <v>2.199699202</v>
      </c>
      <c r="I140" s="2">
        <f t="shared" si="123"/>
        <v>2.132814054</v>
      </c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1" t="s">
        <v>70</v>
      </c>
      <c r="B141" s="2">
        <f t="shared" ref="B141:I141" si="124">B139 + 1.96*B140</f>
        <v>4.18459805</v>
      </c>
      <c r="C141" s="2">
        <f t="shared" si="124"/>
        <v>6.52900173</v>
      </c>
      <c r="D141" s="2">
        <f t="shared" si="124"/>
        <v>15.18371824</v>
      </c>
      <c r="E141" s="2">
        <f t="shared" si="124"/>
        <v>14.37923447</v>
      </c>
      <c r="F141" s="2">
        <f t="shared" si="124"/>
        <v>4.78394442</v>
      </c>
      <c r="G141" s="2">
        <f t="shared" si="124"/>
        <v>10.1711886</v>
      </c>
      <c r="H141" s="2">
        <f t="shared" si="124"/>
        <v>2.547910436</v>
      </c>
      <c r="I141" s="2">
        <f t="shared" si="124"/>
        <v>3.483315546</v>
      </c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1" t="s">
        <v>71</v>
      </c>
      <c r="B142" s="2">
        <f t="shared" ref="B142:I142" si="125">B139-1.96*B140</f>
        <v>-8.41859805</v>
      </c>
      <c r="C142" s="2">
        <f t="shared" si="125"/>
        <v>-14.26000173</v>
      </c>
      <c r="D142" s="2">
        <f t="shared" si="125"/>
        <v>-4.452718236</v>
      </c>
      <c r="E142" s="2">
        <f t="shared" si="125"/>
        <v>-5.486234467</v>
      </c>
      <c r="F142" s="2">
        <f t="shared" si="125"/>
        <v>-6.43394442</v>
      </c>
      <c r="G142" s="2">
        <f t="shared" si="125"/>
        <v>-6.264988601</v>
      </c>
      <c r="H142" s="2">
        <f t="shared" si="125"/>
        <v>-6.074910436</v>
      </c>
      <c r="I142" s="2">
        <f t="shared" si="125"/>
        <v>-4.877315546</v>
      </c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75"/>
  <cols>
    <col customWidth="1" min="13" max="13" width="16.88"/>
  </cols>
  <sheetData>
    <row r="1">
      <c r="A1" s="7"/>
      <c r="B1" s="7" t="s">
        <v>72</v>
      </c>
    </row>
    <row r="2">
      <c r="A2" s="7"/>
      <c r="B2" s="7" t="s">
        <v>73</v>
      </c>
    </row>
    <row r="3">
      <c r="A3" s="7" t="s">
        <v>74</v>
      </c>
      <c r="B3" s="7" t="s">
        <v>75</v>
      </c>
      <c r="C3" s="7" t="s">
        <v>76</v>
      </c>
      <c r="D3" s="7" t="s">
        <v>77</v>
      </c>
      <c r="E3" s="7" t="s">
        <v>78</v>
      </c>
      <c r="F3" s="7" t="s">
        <v>79</v>
      </c>
      <c r="G3" s="7" t="s">
        <v>80</v>
      </c>
      <c r="H3" s="7" t="s">
        <v>81</v>
      </c>
      <c r="I3" s="7" t="s">
        <v>82</v>
      </c>
      <c r="J3" s="7" t="s">
        <v>83</v>
      </c>
      <c r="K3" s="7" t="s">
        <v>84</v>
      </c>
      <c r="L3" s="7" t="s">
        <v>85</v>
      </c>
      <c r="M3" s="7" t="s">
        <v>86</v>
      </c>
      <c r="O3" s="7" t="s">
        <v>87</v>
      </c>
      <c r="P3" s="7" t="s">
        <v>88</v>
      </c>
      <c r="Q3" s="7" t="s">
        <v>89</v>
      </c>
      <c r="R3" s="7" t="s">
        <v>90</v>
      </c>
    </row>
    <row r="4">
      <c r="A4" s="7">
        <v>1.0</v>
      </c>
      <c r="B4" s="7">
        <v>4.0</v>
      </c>
      <c r="C4" s="7">
        <v>3.0</v>
      </c>
      <c r="D4" s="7">
        <v>4.0</v>
      </c>
      <c r="E4" s="7">
        <v>2.0</v>
      </c>
      <c r="F4" s="7">
        <v>3.0</v>
      </c>
      <c r="G4" s="7">
        <v>4.0</v>
      </c>
      <c r="H4" s="7">
        <v>4.0</v>
      </c>
      <c r="I4" s="7">
        <v>3.0</v>
      </c>
      <c r="J4" s="7">
        <v>4.0</v>
      </c>
      <c r="K4" s="7">
        <v>2.0</v>
      </c>
      <c r="L4" s="8">
        <f t="shared" ref="L4:L23" si="1">SUM(B4:K4)</f>
        <v>33</v>
      </c>
      <c r="M4" s="8">
        <f t="shared" ref="M4:M23" si="2">L4*2.5</f>
        <v>82.5</v>
      </c>
      <c r="O4" s="7" t="s">
        <v>91</v>
      </c>
      <c r="P4" s="7">
        <v>5.0</v>
      </c>
      <c r="Q4" s="7">
        <v>5.0</v>
      </c>
      <c r="R4" s="7">
        <v>3.0</v>
      </c>
      <c r="S4" s="7" t="s">
        <v>92</v>
      </c>
    </row>
    <row r="5">
      <c r="A5" s="7">
        <v>2.0</v>
      </c>
      <c r="B5" s="7">
        <v>3.0</v>
      </c>
      <c r="C5" s="7">
        <v>1.0</v>
      </c>
      <c r="D5" s="7">
        <v>4.0</v>
      </c>
      <c r="E5" s="7">
        <v>3.0</v>
      </c>
      <c r="F5" s="7">
        <v>3.0</v>
      </c>
      <c r="G5" s="7">
        <v>3.0</v>
      </c>
      <c r="H5" s="7">
        <v>4.0</v>
      </c>
      <c r="I5" s="7">
        <v>3.0</v>
      </c>
      <c r="J5" s="7">
        <v>4.0</v>
      </c>
      <c r="K5" s="7">
        <v>3.0</v>
      </c>
      <c r="L5" s="8">
        <f t="shared" si="1"/>
        <v>31</v>
      </c>
      <c r="M5" s="8">
        <f t="shared" si="2"/>
        <v>77.5</v>
      </c>
      <c r="O5" s="7" t="s">
        <v>91</v>
      </c>
      <c r="P5" s="7">
        <v>5.0</v>
      </c>
      <c r="Q5" s="7">
        <v>5.0</v>
      </c>
      <c r="R5" s="7">
        <v>5.0</v>
      </c>
      <c r="S5" s="7" t="s">
        <v>93</v>
      </c>
    </row>
    <row r="6">
      <c r="A6" s="7">
        <v>3.0</v>
      </c>
      <c r="B6" s="7">
        <v>4.0</v>
      </c>
      <c r="C6" s="7">
        <v>4.0</v>
      </c>
      <c r="D6" s="7">
        <v>2.0</v>
      </c>
      <c r="E6" s="7">
        <v>2.0</v>
      </c>
      <c r="F6" s="7">
        <v>4.0</v>
      </c>
      <c r="G6" s="7">
        <v>1.0</v>
      </c>
      <c r="H6" s="7">
        <v>0.0</v>
      </c>
      <c r="I6" s="7">
        <v>3.0</v>
      </c>
      <c r="J6" s="7">
        <v>3.0</v>
      </c>
      <c r="K6" s="7">
        <v>2.0</v>
      </c>
      <c r="L6" s="8">
        <f t="shared" si="1"/>
        <v>25</v>
      </c>
      <c r="M6" s="8">
        <f t="shared" si="2"/>
        <v>62.5</v>
      </c>
      <c r="O6" s="7" t="s">
        <v>91</v>
      </c>
      <c r="P6" s="7">
        <v>1.0</v>
      </c>
      <c r="Q6" s="7">
        <v>1.0</v>
      </c>
      <c r="R6" s="7">
        <v>5.0</v>
      </c>
    </row>
    <row r="7">
      <c r="A7" s="7">
        <v>4.0</v>
      </c>
      <c r="B7" s="7">
        <v>2.0</v>
      </c>
      <c r="C7" s="7">
        <v>3.0</v>
      </c>
      <c r="D7" s="7">
        <v>3.0</v>
      </c>
      <c r="E7" s="7">
        <v>3.0</v>
      </c>
      <c r="F7" s="7">
        <v>3.0</v>
      </c>
      <c r="G7" s="7">
        <v>2.0</v>
      </c>
      <c r="H7" s="7">
        <v>4.0</v>
      </c>
      <c r="I7" s="7">
        <v>3.0</v>
      </c>
      <c r="J7" s="7">
        <v>1.0</v>
      </c>
      <c r="K7" s="7">
        <v>1.0</v>
      </c>
      <c r="L7" s="8">
        <f t="shared" si="1"/>
        <v>25</v>
      </c>
      <c r="M7" s="8">
        <f t="shared" si="2"/>
        <v>62.5</v>
      </c>
      <c r="O7" s="7" t="s">
        <v>94</v>
      </c>
      <c r="P7" s="7">
        <v>3.0</v>
      </c>
      <c r="Q7" s="7">
        <v>4.0</v>
      </c>
      <c r="R7" s="7">
        <v>2.0</v>
      </c>
    </row>
    <row r="8">
      <c r="A8" s="7">
        <v>5.0</v>
      </c>
      <c r="B8" s="7">
        <v>2.0</v>
      </c>
      <c r="C8" s="7">
        <v>3.0</v>
      </c>
      <c r="D8" s="7">
        <v>2.0</v>
      </c>
      <c r="E8" s="7">
        <v>3.0</v>
      </c>
      <c r="F8" s="7">
        <v>2.0</v>
      </c>
      <c r="G8" s="7">
        <v>3.0</v>
      </c>
      <c r="H8" s="7">
        <v>3.0</v>
      </c>
      <c r="I8" s="7">
        <v>2.0</v>
      </c>
      <c r="J8" s="7">
        <v>3.0</v>
      </c>
      <c r="K8" s="7">
        <v>3.0</v>
      </c>
      <c r="L8" s="8">
        <f t="shared" si="1"/>
        <v>26</v>
      </c>
      <c r="M8" s="8">
        <f t="shared" si="2"/>
        <v>65</v>
      </c>
      <c r="O8" s="7" t="s">
        <v>91</v>
      </c>
      <c r="P8" s="7">
        <v>4.0</v>
      </c>
      <c r="Q8" s="7">
        <v>4.0</v>
      </c>
      <c r="R8" s="7">
        <v>4.0</v>
      </c>
    </row>
    <row r="9">
      <c r="A9" s="7">
        <v>6.0</v>
      </c>
      <c r="B9" s="7">
        <v>3.0</v>
      </c>
      <c r="C9" s="7">
        <v>3.0</v>
      </c>
      <c r="D9" s="7">
        <v>3.0</v>
      </c>
      <c r="E9" s="7">
        <v>2.0</v>
      </c>
      <c r="F9" s="7">
        <v>3.0</v>
      </c>
      <c r="G9" s="7">
        <v>4.0</v>
      </c>
      <c r="H9" s="7">
        <v>4.0</v>
      </c>
      <c r="I9" s="7">
        <v>4.0</v>
      </c>
      <c r="J9" s="7">
        <v>4.0</v>
      </c>
      <c r="K9" s="7">
        <v>3.0</v>
      </c>
      <c r="L9" s="8">
        <f t="shared" si="1"/>
        <v>33</v>
      </c>
      <c r="M9" s="8">
        <f t="shared" si="2"/>
        <v>82.5</v>
      </c>
      <c r="O9" s="7" t="s">
        <v>94</v>
      </c>
      <c r="P9" s="7">
        <v>4.0</v>
      </c>
      <c r="Q9" s="7">
        <v>4.0</v>
      </c>
      <c r="R9" s="7">
        <v>4.0</v>
      </c>
    </row>
    <row r="10">
      <c r="A10" s="7">
        <v>7.0</v>
      </c>
      <c r="B10" s="7">
        <v>2.0</v>
      </c>
      <c r="C10" s="7">
        <v>3.0</v>
      </c>
      <c r="D10" s="7">
        <v>4.0</v>
      </c>
      <c r="E10" s="7">
        <v>0.0</v>
      </c>
      <c r="F10" s="7">
        <v>3.0</v>
      </c>
      <c r="G10" s="7">
        <v>4.0</v>
      </c>
      <c r="H10" s="7">
        <v>3.0</v>
      </c>
      <c r="I10" s="7">
        <v>3.0</v>
      </c>
      <c r="J10" s="7">
        <v>3.0</v>
      </c>
      <c r="K10" s="7">
        <v>3.0</v>
      </c>
      <c r="L10" s="8">
        <f t="shared" si="1"/>
        <v>28</v>
      </c>
      <c r="M10" s="8">
        <f t="shared" si="2"/>
        <v>70</v>
      </c>
      <c r="O10" s="7" t="s">
        <v>91</v>
      </c>
      <c r="P10" s="7">
        <v>4.0</v>
      </c>
      <c r="Q10" s="7">
        <v>2.0</v>
      </c>
      <c r="R10" s="7">
        <v>4.0</v>
      </c>
    </row>
    <row r="11">
      <c r="A11" s="7">
        <v>8.0</v>
      </c>
      <c r="B11" s="7">
        <v>3.0</v>
      </c>
      <c r="C11" s="7">
        <v>4.0</v>
      </c>
      <c r="D11" s="7">
        <v>3.0</v>
      </c>
      <c r="E11" s="7">
        <v>3.0</v>
      </c>
      <c r="F11" s="7">
        <v>3.0</v>
      </c>
      <c r="G11" s="7">
        <v>4.0</v>
      </c>
      <c r="H11" s="7">
        <v>4.0</v>
      </c>
      <c r="I11" s="7">
        <v>4.0</v>
      </c>
      <c r="J11" s="7">
        <v>4.0</v>
      </c>
      <c r="K11" s="7">
        <v>3.0</v>
      </c>
      <c r="L11" s="8">
        <f t="shared" si="1"/>
        <v>35</v>
      </c>
      <c r="M11" s="8">
        <f t="shared" si="2"/>
        <v>87.5</v>
      </c>
      <c r="O11" s="7" t="s">
        <v>95</v>
      </c>
      <c r="P11" s="7">
        <v>5.0</v>
      </c>
      <c r="Q11" s="7">
        <v>4.0</v>
      </c>
      <c r="R11" s="7">
        <v>5.0</v>
      </c>
    </row>
    <row r="12">
      <c r="A12" s="7">
        <v>9.0</v>
      </c>
      <c r="B12" s="7">
        <v>3.0</v>
      </c>
      <c r="C12" s="7">
        <v>4.0</v>
      </c>
      <c r="D12" s="7">
        <v>3.0</v>
      </c>
      <c r="E12" s="7">
        <v>3.0</v>
      </c>
      <c r="F12" s="7">
        <v>4.0</v>
      </c>
      <c r="G12" s="7">
        <v>4.0</v>
      </c>
      <c r="H12" s="7">
        <v>2.0</v>
      </c>
      <c r="I12" s="7">
        <v>3.0</v>
      </c>
      <c r="J12" s="7">
        <v>3.0</v>
      </c>
      <c r="K12" s="7">
        <v>2.0</v>
      </c>
      <c r="L12" s="8">
        <f t="shared" si="1"/>
        <v>31</v>
      </c>
      <c r="M12" s="8">
        <f t="shared" si="2"/>
        <v>77.5</v>
      </c>
      <c r="O12" s="7" t="s">
        <v>94</v>
      </c>
      <c r="P12" s="7">
        <v>4.0</v>
      </c>
      <c r="Q12" s="7">
        <v>4.0</v>
      </c>
      <c r="R12" s="7">
        <v>4.0</v>
      </c>
    </row>
    <row r="13">
      <c r="A13" s="7">
        <v>10.0</v>
      </c>
      <c r="B13" s="7">
        <v>3.0</v>
      </c>
      <c r="C13" s="7">
        <v>4.0</v>
      </c>
      <c r="D13" s="7">
        <v>3.0</v>
      </c>
      <c r="E13" s="7">
        <v>0.0</v>
      </c>
      <c r="F13" s="7">
        <v>4.0</v>
      </c>
      <c r="G13" s="7">
        <v>4.0</v>
      </c>
      <c r="H13" s="7">
        <v>4.0</v>
      </c>
      <c r="I13" s="7">
        <v>4.0</v>
      </c>
      <c r="J13" s="7">
        <v>3.0</v>
      </c>
      <c r="K13" s="7">
        <v>4.0</v>
      </c>
      <c r="L13" s="8">
        <f t="shared" si="1"/>
        <v>33</v>
      </c>
      <c r="M13" s="8">
        <f t="shared" si="2"/>
        <v>82.5</v>
      </c>
      <c r="O13" s="7" t="s">
        <v>91</v>
      </c>
      <c r="P13" s="7">
        <v>4.0</v>
      </c>
      <c r="Q13" s="7">
        <v>5.0</v>
      </c>
      <c r="R13" s="7">
        <v>5.0</v>
      </c>
    </row>
    <row r="14">
      <c r="A14" s="7">
        <v>11.0</v>
      </c>
      <c r="B14" s="7">
        <v>4.0</v>
      </c>
      <c r="C14" s="7">
        <v>3.0</v>
      </c>
      <c r="D14" s="7">
        <v>4.0</v>
      </c>
      <c r="E14" s="7">
        <v>4.0</v>
      </c>
      <c r="F14" s="7">
        <v>4.0</v>
      </c>
      <c r="G14" s="7">
        <v>4.0</v>
      </c>
      <c r="H14" s="7">
        <v>2.0</v>
      </c>
      <c r="I14" s="7">
        <v>3.0</v>
      </c>
      <c r="J14" s="7">
        <v>4.0</v>
      </c>
      <c r="K14" s="7">
        <v>4.0</v>
      </c>
      <c r="L14" s="8">
        <f t="shared" si="1"/>
        <v>36</v>
      </c>
      <c r="M14" s="8">
        <f t="shared" si="2"/>
        <v>90</v>
      </c>
      <c r="O14" s="7" t="s">
        <v>91</v>
      </c>
      <c r="P14" s="7">
        <v>5.0</v>
      </c>
      <c r="Q14" s="7">
        <v>5.0</v>
      </c>
      <c r="R14" s="7">
        <v>4.0</v>
      </c>
    </row>
    <row r="15">
      <c r="A15" s="7">
        <v>12.0</v>
      </c>
      <c r="B15" s="7">
        <v>4.0</v>
      </c>
      <c r="C15" s="7">
        <v>3.0</v>
      </c>
      <c r="D15" s="7">
        <v>4.0</v>
      </c>
      <c r="E15" s="7">
        <v>4.0</v>
      </c>
      <c r="F15" s="7">
        <v>4.0</v>
      </c>
      <c r="G15" s="7">
        <v>3.0</v>
      </c>
      <c r="H15" s="7">
        <v>3.0</v>
      </c>
      <c r="I15" s="7">
        <v>4.0</v>
      </c>
      <c r="J15" s="7">
        <v>3.0</v>
      </c>
      <c r="K15" s="7">
        <v>4.0</v>
      </c>
      <c r="L15" s="8">
        <f t="shared" si="1"/>
        <v>36</v>
      </c>
      <c r="M15" s="8">
        <f t="shared" si="2"/>
        <v>90</v>
      </c>
      <c r="O15" s="7" t="s">
        <v>95</v>
      </c>
      <c r="P15" s="7">
        <v>5.0</v>
      </c>
      <c r="Q15" s="7">
        <v>4.0</v>
      </c>
      <c r="R15" s="7">
        <v>5.0</v>
      </c>
    </row>
    <row r="16">
      <c r="A16" s="7">
        <v>13.0</v>
      </c>
      <c r="B16" s="7">
        <v>3.0</v>
      </c>
      <c r="C16" s="7">
        <v>3.0</v>
      </c>
      <c r="D16" s="7">
        <v>4.0</v>
      </c>
      <c r="E16" s="7">
        <v>3.0</v>
      </c>
      <c r="F16" s="7">
        <v>4.0</v>
      </c>
      <c r="G16" s="7">
        <v>4.0</v>
      </c>
      <c r="H16" s="7">
        <v>4.0</v>
      </c>
      <c r="I16" s="7">
        <v>4.0</v>
      </c>
      <c r="J16" s="7">
        <v>3.0</v>
      </c>
      <c r="K16" s="7">
        <v>3.0</v>
      </c>
      <c r="L16" s="8">
        <f t="shared" si="1"/>
        <v>35</v>
      </c>
      <c r="M16" s="8">
        <f t="shared" si="2"/>
        <v>87.5</v>
      </c>
      <c r="O16" s="7" t="s">
        <v>91</v>
      </c>
      <c r="P16" s="7">
        <v>4.0</v>
      </c>
      <c r="Q16" s="7">
        <v>3.0</v>
      </c>
      <c r="R16" s="7">
        <v>3.0</v>
      </c>
    </row>
    <row r="17">
      <c r="A17" s="7">
        <v>14.0</v>
      </c>
      <c r="B17" s="7">
        <v>1.0</v>
      </c>
      <c r="C17" s="7">
        <v>3.0</v>
      </c>
      <c r="D17" s="7">
        <v>3.0</v>
      </c>
      <c r="E17" s="7">
        <v>1.0</v>
      </c>
      <c r="F17" s="7">
        <v>2.0</v>
      </c>
      <c r="G17" s="7">
        <v>2.0</v>
      </c>
      <c r="H17" s="7">
        <v>3.0</v>
      </c>
      <c r="I17" s="7">
        <v>2.0</v>
      </c>
      <c r="J17" s="7">
        <v>2.0</v>
      </c>
      <c r="K17" s="7">
        <v>2.0</v>
      </c>
      <c r="L17" s="8">
        <f t="shared" si="1"/>
        <v>21</v>
      </c>
      <c r="M17" s="8">
        <f t="shared" si="2"/>
        <v>52.5</v>
      </c>
      <c r="O17" s="7" t="s">
        <v>94</v>
      </c>
      <c r="P17" s="7">
        <v>3.0</v>
      </c>
      <c r="Q17" s="7">
        <v>4.0</v>
      </c>
      <c r="R17" s="7">
        <v>4.0</v>
      </c>
    </row>
    <row r="18">
      <c r="A18" s="7">
        <v>15.0</v>
      </c>
      <c r="B18" s="7">
        <v>3.0</v>
      </c>
      <c r="C18" s="7">
        <v>4.0</v>
      </c>
      <c r="D18" s="7">
        <v>3.0</v>
      </c>
      <c r="E18" s="7">
        <v>4.0</v>
      </c>
      <c r="F18" s="7">
        <v>3.0</v>
      </c>
      <c r="G18" s="7">
        <v>3.0</v>
      </c>
      <c r="H18" s="7">
        <v>4.0</v>
      </c>
      <c r="I18" s="7">
        <v>3.0</v>
      </c>
      <c r="J18" s="7">
        <v>3.0</v>
      </c>
      <c r="K18" s="7">
        <v>4.0</v>
      </c>
      <c r="L18" s="8">
        <f t="shared" si="1"/>
        <v>34</v>
      </c>
      <c r="M18" s="8">
        <f t="shared" si="2"/>
        <v>85</v>
      </c>
      <c r="O18" s="7" t="s">
        <v>95</v>
      </c>
      <c r="P18" s="7">
        <v>2.0</v>
      </c>
      <c r="Q18" s="7">
        <v>5.0</v>
      </c>
      <c r="R18" s="7">
        <v>4.0</v>
      </c>
    </row>
    <row r="19">
      <c r="A19" s="7">
        <v>16.0</v>
      </c>
      <c r="B19" s="7">
        <v>2.0</v>
      </c>
      <c r="C19" s="7">
        <v>3.0</v>
      </c>
      <c r="D19" s="7">
        <v>3.0</v>
      </c>
      <c r="E19" s="7">
        <v>1.0</v>
      </c>
      <c r="F19" s="7">
        <v>3.0</v>
      </c>
      <c r="G19" s="7">
        <v>1.0</v>
      </c>
      <c r="H19" s="7">
        <v>3.0</v>
      </c>
      <c r="I19" s="7">
        <v>3.0</v>
      </c>
      <c r="J19" s="7">
        <v>2.0</v>
      </c>
      <c r="K19" s="7">
        <v>3.0</v>
      </c>
      <c r="L19" s="8">
        <f t="shared" si="1"/>
        <v>24</v>
      </c>
      <c r="M19" s="8">
        <f t="shared" si="2"/>
        <v>60</v>
      </c>
      <c r="O19" s="7" t="s">
        <v>91</v>
      </c>
      <c r="P19" s="7">
        <v>3.0</v>
      </c>
      <c r="Q19" s="7">
        <v>3.0</v>
      </c>
      <c r="R19" s="7">
        <v>2.0</v>
      </c>
    </row>
    <row r="20">
      <c r="A20" s="7">
        <v>17.0</v>
      </c>
      <c r="B20" s="7">
        <v>2.0</v>
      </c>
      <c r="C20" s="7">
        <v>3.0</v>
      </c>
      <c r="D20" s="7">
        <v>3.0</v>
      </c>
      <c r="E20" s="7">
        <v>0.0</v>
      </c>
      <c r="F20" s="7">
        <v>3.0</v>
      </c>
      <c r="G20" s="7">
        <v>3.0</v>
      </c>
      <c r="H20" s="7">
        <v>4.0</v>
      </c>
      <c r="I20" s="7">
        <v>3.0</v>
      </c>
      <c r="J20" s="7">
        <v>2.0</v>
      </c>
      <c r="K20" s="7">
        <v>4.0</v>
      </c>
      <c r="L20" s="8">
        <f t="shared" si="1"/>
        <v>27</v>
      </c>
      <c r="M20" s="8">
        <f t="shared" si="2"/>
        <v>67.5</v>
      </c>
      <c r="O20" s="7" t="s">
        <v>94</v>
      </c>
      <c r="P20" s="7">
        <v>2.0</v>
      </c>
      <c r="Q20" s="7">
        <v>2.0</v>
      </c>
      <c r="R20" s="7">
        <v>2.0</v>
      </c>
    </row>
    <row r="21">
      <c r="A21" s="7">
        <v>18.0</v>
      </c>
      <c r="B21" s="7">
        <v>2.0</v>
      </c>
      <c r="C21" s="7">
        <v>2.0</v>
      </c>
      <c r="D21" s="7">
        <v>4.0</v>
      </c>
      <c r="E21" s="7">
        <v>0.0</v>
      </c>
      <c r="F21" s="7">
        <v>4.0</v>
      </c>
      <c r="G21" s="7">
        <v>1.0</v>
      </c>
      <c r="H21" s="7">
        <v>3.0</v>
      </c>
      <c r="I21" s="7">
        <v>1.0</v>
      </c>
      <c r="J21" s="7">
        <v>3.0</v>
      </c>
      <c r="K21" s="7">
        <v>4.0</v>
      </c>
      <c r="L21" s="8">
        <f t="shared" si="1"/>
        <v>24</v>
      </c>
      <c r="M21" s="8">
        <f t="shared" si="2"/>
        <v>60</v>
      </c>
      <c r="O21" s="7" t="s">
        <v>94</v>
      </c>
      <c r="P21" s="7">
        <v>3.0</v>
      </c>
      <c r="Q21" s="7">
        <v>5.0</v>
      </c>
      <c r="R21" s="7">
        <v>5.0</v>
      </c>
    </row>
    <row r="22">
      <c r="A22" s="7">
        <v>19.0</v>
      </c>
      <c r="B22" s="7">
        <v>2.0</v>
      </c>
      <c r="C22" s="7">
        <v>3.0</v>
      </c>
      <c r="D22" s="7">
        <v>3.0</v>
      </c>
      <c r="E22" s="7">
        <v>1.0</v>
      </c>
      <c r="F22" s="7">
        <v>3.0</v>
      </c>
      <c r="G22" s="7">
        <v>3.0</v>
      </c>
      <c r="H22" s="7">
        <v>2.0</v>
      </c>
      <c r="I22" s="7">
        <v>3.0</v>
      </c>
      <c r="J22" s="7">
        <v>1.0</v>
      </c>
      <c r="K22" s="7">
        <v>3.0</v>
      </c>
      <c r="L22" s="8">
        <f t="shared" si="1"/>
        <v>24</v>
      </c>
      <c r="M22" s="8">
        <f t="shared" si="2"/>
        <v>60</v>
      </c>
      <c r="O22" s="7" t="s">
        <v>94</v>
      </c>
      <c r="P22" s="7">
        <v>2.0</v>
      </c>
      <c r="Q22" s="7">
        <v>2.0</v>
      </c>
      <c r="R22" s="7">
        <v>2.0</v>
      </c>
    </row>
    <row r="23">
      <c r="A23" s="9">
        <v>20.0</v>
      </c>
      <c r="B23" s="9">
        <v>3.0</v>
      </c>
      <c r="C23" s="9">
        <v>4.0</v>
      </c>
      <c r="D23" s="9">
        <v>3.0</v>
      </c>
      <c r="E23" s="9">
        <v>2.0</v>
      </c>
      <c r="F23" s="9">
        <v>4.0</v>
      </c>
      <c r="G23" s="9">
        <v>4.0</v>
      </c>
      <c r="H23" s="9">
        <v>4.0</v>
      </c>
      <c r="I23" s="9">
        <v>4.0</v>
      </c>
      <c r="J23" s="9">
        <v>2.0</v>
      </c>
      <c r="K23" s="9">
        <v>2.0</v>
      </c>
      <c r="L23" s="10">
        <f t="shared" si="1"/>
        <v>32</v>
      </c>
      <c r="M23" s="10">
        <f t="shared" si="2"/>
        <v>80</v>
      </c>
      <c r="N23" s="10"/>
      <c r="O23" s="9" t="s">
        <v>91</v>
      </c>
      <c r="P23" s="9">
        <v>1.0</v>
      </c>
      <c r="Q23" s="9">
        <v>2.0</v>
      </c>
      <c r="R23" s="9">
        <v>4.0</v>
      </c>
      <c r="S23" s="10"/>
      <c r="T23" s="10"/>
      <c r="U23" s="10"/>
      <c r="V23" s="10"/>
      <c r="W23" s="10"/>
      <c r="X23" s="10"/>
      <c r="Y23" s="10"/>
      <c r="Z23" s="10"/>
      <c r="AA23" s="10"/>
    </row>
    <row r="24">
      <c r="A24" s="7" t="s">
        <v>96</v>
      </c>
      <c r="B24" s="8">
        <f t="shared" ref="B24:M24" si="3">AVERAGE(B4:B23)</f>
        <v>2.75</v>
      </c>
      <c r="C24" s="8">
        <f t="shared" si="3"/>
        <v>3.15</v>
      </c>
      <c r="D24" s="8">
        <f t="shared" si="3"/>
        <v>3.25</v>
      </c>
      <c r="E24" s="8">
        <f t="shared" si="3"/>
        <v>2.05</v>
      </c>
      <c r="F24" s="8">
        <f t="shared" si="3"/>
        <v>3.3</v>
      </c>
      <c r="G24" s="8">
        <f t="shared" si="3"/>
        <v>3.05</v>
      </c>
      <c r="H24" s="8">
        <f t="shared" si="3"/>
        <v>3.2</v>
      </c>
      <c r="I24" s="8">
        <f t="shared" si="3"/>
        <v>3.1</v>
      </c>
      <c r="J24" s="8">
        <f t="shared" si="3"/>
        <v>2.85</v>
      </c>
      <c r="K24" s="8">
        <f t="shared" si="3"/>
        <v>2.95</v>
      </c>
      <c r="L24" s="8">
        <f t="shared" si="3"/>
        <v>29.65</v>
      </c>
      <c r="M24" s="8">
        <f t="shared" si="3"/>
        <v>74.125</v>
      </c>
      <c r="O24" s="7" t="s">
        <v>97</v>
      </c>
      <c r="P24" s="8">
        <f t="shared" ref="P24:R24" si="4">AVERAGE(P4:P23)</f>
        <v>3.45</v>
      </c>
      <c r="Q24" s="8">
        <f t="shared" si="4"/>
        <v>3.65</v>
      </c>
      <c r="R24" s="8">
        <f t="shared" si="4"/>
        <v>3.8</v>
      </c>
    </row>
    <row r="27">
      <c r="M27" s="11" t="s">
        <v>98</v>
      </c>
      <c r="N27" s="12">
        <f>AVERAGE(M4:M23)</f>
        <v>74.125</v>
      </c>
    </row>
    <row r="28">
      <c r="M28" s="11" t="s">
        <v>99</v>
      </c>
      <c r="N28" s="12">
        <f>STDEV(M4:M23)</f>
        <v>11.98340409</v>
      </c>
    </row>
    <row r="29">
      <c r="M29" s="11" t="s">
        <v>100</v>
      </c>
      <c r="N29" s="12">
        <f>MEDIAN(M4:M23)</f>
        <v>77.5</v>
      </c>
    </row>
  </sheetData>
  <drawing r:id="rId1"/>
</worksheet>
</file>