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tbusch/Documents/Semestre 9/Capstone/"/>
    </mc:Choice>
  </mc:AlternateContent>
  <bookViews>
    <workbookView xWindow="0" yWindow="460" windowWidth="27260" windowHeight="16000" activeTab="5"/>
  </bookViews>
  <sheets>
    <sheet name="Obras" sheetId="1" r:id="rId1"/>
    <sheet name="Plantas" sheetId="2" r:id="rId2"/>
    <sheet name="Camiones" sheetId="3" r:id="rId3"/>
    <sheet name="Asignación" sheetId="4" r:id="rId4"/>
    <sheet name="Otros Datos" sheetId="5" r:id="rId5"/>
    <sheet name="Cálculos ruteo" sheetId="6" r:id="rId6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U5" i="6" l="1"/>
  <c r="U6" i="6"/>
  <c r="U7" i="6"/>
  <c r="U8" i="6"/>
  <c r="U9" i="6"/>
  <c r="U10" i="6"/>
  <c r="U11" i="6"/>
  <c r="U12" i="6"/>
  <c r="U13" i="6"/>
  <c r="U14" i="6"/>
  <c r="U15" i="6"/>
  <c r="U16" i="6"/>
  <c r="U17" i="6"/>
  <c r="U18" i="6"/>
  <c r="U19" i="6"/>
  <c r="U20" i="6"/>
  <c r="U21" i="6"/>
  <c r="U22" i="6"/>
  <c r="U23" i="6"/>
  <c r="U24" i="6"/>
  <c r="U25" i="6"/>
  <c r="U26" i="6"/>
  <c r="U27" i="6"/>
  <c r="U28" i="6"/>
  <c r="U29" i="6"/>
  <c r="U30" i="6"/>
  <c r="U31" i="6"/>
  <c r="U32" i="6"/>
  <c r="U33" i="6"/>
  <c r="U34" i="6"/>
  <c r="U35" i="6"/>
  <c r="U36" i="6"/>
  <c r="U37" i="6"/>
  <c r="U38" i="6"/>
  <c r="U39" i="6"/>
  <c r="U40" i="6"/>
  <c r="U41" i="6"/>
  <c r="U42" i="6"/>
  <c r="U43" i="6"/>
  <c r="U44" i="6"/>
  <c r="U45" i="6"/>
  <c r="U46" i="6"/>
  <c r="U47" i="6"/>
  <c r="U48" i="6"/>
  <c r="U49" i="6"/>
  <c r="U50" i="6"/>
  <c r="U51" i="6"/>
  <c r="U52" i="6"/>
  <c r="U53" i="6"/>
  <c r="U54" i="6"/>
  <c r="U55" i="6"/>
  <c r="U56" i="6"/>
  <c r="U57" i="6"/>
  <c r="U58" i="6"/>
  <c r="U59" i="6"/>
  <c r="U60" i="6"/>
  <c r="U61" i="6"/>
  <c r="U62" i="6"/>
  <c r="U63" i="6"/>
  <c r="U64" i="6"/>
  <c r="U65" i="6"/>
  <c r="U66" i="6"/>
  <c r="U67" i="6"/>
  <c r="U68" i="6"/>
  <c r="U69" i="6"/>
  <c r="U70" i="6"/>
  <c r="U71" i="6"/>
  <c r="U72" i="6"/>
  <c r="U73" i="6"/>
  <c r="U74" i="6"/>
  <c r="U75" i="6"/>
  <c r="U76" i="6"/>
  <c r="U77" i="6"/>
  <c r="U78" i="6"/>
  <c r="U79" i="6"/>
  <c r="U80" i="6"/>
  <c r="U81" i="6"/>
  <c r="U82" i="6"/>
  <c r="U83" i="6"/>
  <c r="U84" i="6"/>
  <c r="U85" i="6"/>
  <c r="U86" i="6"/>
  <c r="U87" i="6"/>
  <c r="U88" i="6"/>
  <c r="U89" i="6"/>
  <c r="U90" i="6"/>
  <c r="U91" i="6"/>
  <c r="U92" i="6"/>
  <c r="U93" i="6"/>
  <c r="U94" i="6"/>
  <c r="U95" i="6"/>
  <c r="U96" i="6"/>
  <c r="U97" i="6"/>
  <c r="U98" i="6"/>
  <c r="U99" i="6"/>
  <c r="U100" i="6"/>
  <c r="U101" i="6"/>
  <c r="U102" i="6"/>
  <c r="U103" i="6"/>
  <c r="U104" i="6"/>
  <c r="U105" i="6"/>
  <c r="U106" i="6"/>
  <c r="U107" i="6"/>
  <c r="U108" i="6"/>
  <c r="U109" i="6"/>
  <c r="U110" i="6"/>
  <c r="U111" i="6"/>
  <c r="U112" i="6"/>
  <c r="U113" i="6"/>
  <c r="U114" i="6"/>
  <c r="U115" i="6"/>
  <c r="U116" i="6"/>
  <c r="U117" i="6"/>
  <c r="U118" i="6"/>
  <c r="U119" i="6"/>
  <c r="U120" i="6"/>
  <c r="U121" i="6"/>
  <c r="U122" i="6"/>
  <c r="U123" i="6"/>
  <c r="U124" i="6"/>
  <c r="U125" i="6"/>
  <c r="U126" i="6"/>
  <c r="U127" i="6"/>
  <c r="U128" i="6"/>
  <c r="U129" i="6"/>
  <c r="U130" i="6"/>
  <c r="U131" i="6"/>
  <c r="U132" i="6"/>
  <c r="U133" i="6"/>
  <c r="U134" i="6"/>
  <c r="U135" i="6"/>
  <c r="U136" i="6"/>
  <c r="U137" i="6"/>
  <c r="U138" i="6"/>
  <c r="U139" i="6"/>
  <c r="U140" i="6"/>
  <c r="U141" i="6"/>
  <c r="U142" i="6"/>
  <c r="U143" i="6"/>
  <c r="U144" i="6"/>
  <c r="U145" i="6"/>
  <c r="U146" i="6"/>
  <c r="U147" i="6"/>
  <c r="U148" i="6"/>
  <c r="U149" i="6"/>
  <c r="U150" i="6"/>
  <c r="U151" i="6"/>
  <c r="U152" i="6"/>
  <c r="U153" i="6"/>
  <c r="U154" i="6"/>
  <c r="U155" i="6"/>
  <c r="U156" i="6"/>
  <c r="U157" i="6"/>
  <c r="U158" i="6"/>
  <c r="U159" i="6"/>
  <c r="U160" i="6"/>
  <c r="U161" i="6"/>
  <c r="U162" i="6"/>
  <c r="U163" i="6"/>
  <c r="U164" i="6"/>
  <c r="U165" i="6"/>
  <c r="U166" i="6"/>
  <c r="U167" i="6"/>
  <c r="U168" i="6"/>
  <c r="U169" i="6"/>
  <c r="U170" i="6"/>
  <c r="U171" i="6"/>
  <c r="U172" i="6"/>
  <c r="U173" i="6"/>
  <c r="U174" i="6"/>
  <c r="U175" i="6"/>
  <c r="U176" i="6"/>
  <c r="U177" i="6"/>
  <c r="U178" i="6"/>
  <c r="U179" i="6"/>
  <c r="U180" i="6"/>
  <c r="U181" i="6"/>
  <c r="U182" i="6"/>
  <c r="U183" i="6"/>
  <c r="U184" i="6"/>
  <c r="U185" i="6"/>
  <c r="U186" i="6"/>
  <c r="U187" i="6"/>
  <c r="U188" i="6"/>
  <c r="U189" i="6"/>
  <c r="U190" i="6"/>
  <c r="U191" i="6"/>
  <c r="U192" i="6"/>
  <c r="U193" i="6"/>
  <c r="U194" i="6"/>
  <c r="U195" i="6"/>
  <c r="U196" i="6"/>
  <c r="U197" i="6"/>
  <c r="U198" i="6"/>
  <c r="U199" i="6"/>
  <c r="U200" i="6"/>
  <c r="U201" i="6"/>
  <c r="U202" i="6"/>
  <c r="U203" i="6"/>
  <c r="U204" i="6"/>
  <c r="U205" i="6"/>
  <c r="U206" i="6"/>
  <c r="U207" i="6"/>
  <c r="U208" i="6"/>
  <c r="U209" i="6"/>
  <c r="U210" i="6"/>
  <c r="U211" i="6"/>
  <c r="U212" i="6"/>
  <c r="U213" i="6"/>
  <c r="U214" i="6"/>
  <c r="U215" i="6"/>
  <c r="U216" i="6"/>
  <c r="U217" i="6"/>
  <c r="U218" i="6"/>
  <c r="U219" i="6"/>
  <c r="U220" i="6"/>
  <c r="U221" i="6"/>
  <c r="U222" i="6"/>
  <c r="U223" i="6"/>
  <c r="U224" i="6"/>
  <c r="U225" i="6"/>
  <c r="U226" i="6"/>
  <c r="U227" i="6"/>
  <c r="U228" i="6"/>
  <c r="T5" i="6"/>
  <c r="T6" i="6"/>
  <c r="T7" i="6"/>
  <c r="T8" i="6"/>
  <c r="T9" i="6"/>
  <c r="T10" i="6"/>
  <c r="T11" i="6"/>
  <c r="T12" i="6"/>
  <c r="T13" i="6"/>
  <c r="T14" i="6"/>
  <c r="T15" i="6"/>
  <c r="T16" i="6"/>
  <c r="T17" i="6"/>
  <c r="T18" i="6"/>
  <c r="T19" i="6"/>
  <c r="T20" i="6"/>
  <c r="T21" i="6"/>
  <c r="T22" i="6"/>
  <c r="T23" i="6"/>
  <c r="T24" i="6"/>
  <c r="T25" i="6"/>
  <c r="T26" i="6"/>
  <c r="T27" i="6"/>
  <c r="T28" i="6"/>
  <c r="T29" i="6"/>
  <c r="T30" i="6"/>
  <c r="T31" i="6"/>
  <c r="T32" i="6"/>
  <c r="T33" i="6"/>
  <c r="T34" i="6"/>
  <c r="T35" i="6"/>
  <c r="T36" i="6"/>
  <c r="T37" i="6"/>
  <c r="T38" i="6"/>
  <c r="T39" i="6"/>
  <c r="T40" i="6"/>
  <c r="T41" i="6"/>
  <c r="T42" i="6"/>
  <c r="T43" i="6"/>
  <c r="T44" i="6"/>
  <c r="T45" i="6"/>
  <c r="T46" i="6"/>
  <c r="T47" i="6"/>
  <c r="T48" i="6"/>
  <c r="T49" i="6"/>
  <c r="T50" i="6"/>
  <c r="T51" i="6"/>
  <c r="T52" i="6"/>
  <c r="T53" i="6"/>
  <c r="T54" i="6"/>
  <c r="T55" i="6"/>
  <c r="T56" i="6"/>
  <c r="T57" i="6"/>
  <c r="T58" i="6"/>
  <c r="T59" i="6"/>
  <c r="T60" i="6"/>
  <c r="T61" i="6"/>
  <c r="T62" i="6"/>
  <c r="T63" i="6"/>
  <c r="T64" i="6"/>
  <c r="T65" i="6"/>
  <c r="T66" i="6"/>
  <c r="T67" i="6"/>
  <c r="T68" i="6"/>
  <c r="T69" i="6"/>
  <c r="T70" i="6"/>
  <c r="T71" i="6"/>
  <c r="T72" i="6"/>
  <c r="T73" i="6"/>
  <c r="T74" i="6"/>
  <c r="T75" i="6"/>
  <c r="T76" i="6"/>
  <c r="T77" i="6"/>
  <c r="T78" i="6"/>
  <c r="T79" i="6"/>
  <c r="T80" i="6"/>
  <c r="T81" i="6"/>
  <c r="T82" i="6"/>
  <c r="T83" i="6"/>
  <c r="T84" i="6"/>
  <c r="T85" i="6"/>
  <c r="T86" i="6"/>
  <c r="T87" i="6"/>
  <c r="T88" i="6"/>
  <c r="T89" i="6"/>
  <c r="T90" i="6"/>
  <c r="T91" i="6"/>
  <c r="T92" i="6"/>
  <c r="T93" i="6"/>
  <c r="T94" i="6"/>
  <c r="T95" i="6"/>
  <c r="T96" i="6"/>
  <c r="T97" i="6"/>
  <c r="T98" i="6"/>
  <c r="T99" i="6"/>
  <c r="T100" i="6"/>
  <c r="T101" i="6"/>
  <c r="T102" i="6"/>
  <c r="T103" i="6"/>
  <c r="T104" i="6"/>
  <c r="T105" i="6"/>
  <c r="T106" i="6"/>
  <c r="T107" i="6"/>
  <c r="T108" i="6"/>
  <c r="T109" i="6"/>
  <c r="T110" i="6"/>
  <c r="T111" i="6"/>
  <c r="T112" i="6"/>
  <c r="T113" i="6"/>
  <c r="T114" i="6"/>
  <c r="T115" i="6"/>
  <c r="T116" i="6"/>
  <c r="T117" i="6"/>
  <c r="T118" i="6"/>
  <c r="T119" i="6"/>
  <c r="T120" i="6"/>
  <c r="T121" i="6"/>
  <c r="T122" i="6"/>
  <c r="T123" i="6"/>
  <c r="T124" i="6"/>
  <c r="T125" i="6"/>
  <c r="T126" i="6"/>
  <c r="T127" i="6"/>
  <c r="T128" i="6"/>
  <c r="T129" i="6"/>
  <c r="T130" i="6"/>
  <c r="T131" i="6"/>
  <c r="T132" i="6"/>
  <c r="T133" i="6"/>
  <c r="T134" i="6"/>
  <c r="T135" i="6"/>
  <c r="T136" i="6"/>
  <c r="T137" i="6"/>
  <c r="T138" i="6"/>
  <c r="T139" i="6"/>
  <c r="T140" i="6"/>
  <c r="T141" i="6"/>
  <c r="T142" i="6"/>
  <c r="T143" i="6"/>
  <c r="T144" i="6"/>
  <c r="T145" i="6"/>
  <c r="T146" i="6"/>
  <c r="T147" i="6"/>
  <c r="T148" i="6"/>
  <c r="T149" i="6"/>
  <c r="T150" i="6"/>
  <c r="T151" i="6"/>
  <c r="T152" i="6"/>
  <c r="T153" i="6"/>
  <c r="T154" i="6"/>
  <c r="T155" i="6"/>
  <c r="T156" i="6"/>
  <c r="T157" i="6"/>
  <c r="T158" i="6"/>
  <c r="T159" i="6"/>
  <c r="T160" i="6"/>
  <c r="T161" i="6"/>
  <c r="T162" i="6"/>
  <c r="T163" i="6"/>
  <c r="T164" i="6"/>
  <c r="T165" i="6"/>
  <c r="T166" i="6"/>
  <c r="T167" i="6"/>
  <c r="T168" i="6"/>
  <c r="T169" i="6"/>
  <c r="T170" i="6"/>
  <c r="T171" i="6"/>
  <c r="T172" i="6"/>
  <c r="T173" i="6"/>
  <c r="T174" i="6"/>
  <c r="T175" i="6"/>
  <c r="T176" i="6"/>
  <c r="T177" i="6"/>
  <c r="T178" i="6"/>
  <c r="T179" i="6"/>
  <c r="T180" i="6"/>
  <c r="T181" i="6"/>
  <c r="T182" i="6"/>
  <c r="T183" i="6"/>
  <c r="T184" i="6"/>
  <c r="T185" i="6"/>
  <c r="T186" i="6"/>
  <c r="T187" i="6"/>
  <c r="T188" i="6"/>
  <c r="T189" i="6"/>
  <c r="T190" i="6"/>
  <c r="T191" i="6"/>
  <c r="T192" i="6"/>
  <c r="T193" i="6"/>
  <c r="T194" i="6"/>
  <c r="T195" i="6"/>
  <c r="T196" i="6"/>
  <c r="T197" i="6"/>
  <c r="T198" i="6"/>
  <c r="T199" i="6"/>
  <c r="T200" i="6"/>
  <c r="T201" i="6"/>
  <c r="T202" i="6"/>
  <c r="T203" i="6"/>
  <c r="T204" i="6"/>
  <c r="T205" i="6"/>
  <c r="T206" i="6"/>
  <c r="T207" i="6"/>
  <c r="T208" i="6"/>
  <c r="T209" i="6"/>
  <c r="T210" i="6"/>
  <c r="T211" i="6"/>
  <c r="T212" i="6"/>
  <c r="T213" i="6"/>
  <c r="T214" i="6"/>
  <c r="T215" i="6"/>
  <c r="T216" i="6"/>
  <c r="T217" i="6"/>
  <c r="T218" i="6"/>
  <c r="T219" i="6"/>
  <c r="T220" i="6"/>
  <c r="T221" i="6"/>
  <c r="T222" i="6"/>
  <c r="T223" i="6"/>
  <c r="T224" i="6"/>
  <c r="T225" i="6"/>
  <c r="T226" i="6"/>
  <c r="T227" i="6"/>
  <c r="T228" i="6"/>
  <c r="S5" i="6"/>
  <c r="S6" i="6"/>
  <c r="S7" i="6"/>
  <c r="S8" i="6"/>
  <c r="S9" i="6"/>
  <c r="S10" i="6"/>
  <c r="S11" i="6"/>
  <c r="S12" i="6"/>
  <c r="S13" i="6"/>
  <c r="S14" i="6"/>
  <c r="S15" i="6"/>
  <c r="S16" i="6"/>
  <c r="S17" i="6"/>
  <c r="S18" i="6"/>
  <c r="S19" i="6"/>
  <c r="S20" i="6"/>
  <c r="S21" i="6"/>
  <c r="S22" i="6"/>
  <c r="S23" i="6"/>
  <c r="S24" i="6"/>
  <c r="S25" i="6"/>
  <c r="S26" i="6"/>
  <c r="S27" i="6"/>
  <c r="S28" i="6"/>
  <c r="S29" i="6"/>
  <c r="S30" i="6"/>
  <c r="S31" i="6"/>
  <c r="S32" i="6"/>
  <c r="S33" i="6"/>
  <c r="S34" i="6"/>
  <c r="S35" i="6"/>
  <c r="S36" i="6"/>
  <c r="S37" i="6"/>
  <c r="S38" i="6"/>
  <c r="S39" i="6"/>
  <c r="S40" i="6"/>
  <c r="S41" i="6"/>
  <c r="S42" i="6"/>
  <c r="S43" i="6"/>
  <c r="S44" i="6"/>
  <c r="S45" i="6"/>
  <c r="S46" i="6"/>
  <c r="S47" i="6"/>
  <c r="S48" i="6"/>
  <c r="S49" i="6"/>
  <c r="S50" i="6"/>
  <c r="S51" i="6"/>
  <c r="S52" i="6"/>
  <c r="S53" i="6"/>
  <c r="S54" i="6"/>
  <c r="S55" i="6"/>
  <c r="S56" i="6"/>
  <c r="S57" i="6"/>
  <c r="S58" i="6"/>
  <c r="S59" i="6"/>
  <c r="S60" i="6"/>
  <c r="S61" i="6"/>
  <c r="S62" i="6"/>
  <c r="S63" i="6"/>
  <c r="S64" i="6"/>
  <c r="S65" i="6"/>
  <c r="S66" i="6"/>
  <c r="S67" i="6"/>
  <c r="S68" i="6"/>
  <c r="S69" i="6"/>
  <c r="S70" i="6"/>
  <c r="S71" i="6"/>
  <c r="S72" i="6"/>
  <c r="S73" i="6"/>
  <c r="S74" i="6"/>
  <c r="S75" i="6"/>
  <c r="S76" i="6"/>
  <c r="S77" i="6"/>
  <c r="S78" i="6"/>
  <c r="S79" i="6"/>
  <c r="S80" i="6"/>
  <c r="S81" i="6"/>
  <c r="S82" i="6"/>
  <c r="S83" i="6"/>
  <c r="S84" i="6"/>
  <c r="S85" i="6"/>
  <c r="S86" i="6"/>
  <c r="S87" i="6"/>
  <c r="S88" i="6"/>
  <c r="S89" i="6"/>
  <c r="S90" i="6"/>
  <c r="S91" i="6"/>
  <c r="S92" i="6"/>
  <c r="S93" i="6"/>
  <c r="S94" i="6"/>
  <c r="S95" i="6"/>
  <c r="S96" i="6"/>
  <c r="S97" i="6"/>
  <c r="S98" i="6"/>
  <c r="S99" i="6"/>
  <c r="S100" i="6"/>
  <c r="S101" i="6"/>
  <c r="S102" i="6"/>
  <c r="S103" i="6"/>
  <c r="S104" i="6"/>
  <c r="S105" i="6"/>
  <c r="S106" i="6"/>
  <c r="S107" i="6"/>
  <c r="S108" i="6"/>
  <c r="S109" i="6"/>
  <c r="S110" i="6"/>
  <c r="S111" i="6"/>
  <c r="S112" i="6"/>
  <c r="S113" i="6"/>
  <c r="S114" i="6"/>
  <c r="S115" i="6"/>
  <c r="S116" i="6"/>
  <c r="S117" i="6"/>
  <c r="S118" i="6"/>
  <c r="S119" i="6"/>
  <c r="S120" i="6"/>
  <c r="S121" i="6"/>
  <c r="S122" i="6"/>
  <c r="S123" i="6"/>
  <c r="S124" i="6"/>
  <c r="S125" i="6"/>
  <c r="S126" i="6"/>
  <c r="S127" i="6"/>
  <c r="S128" i="6"/>
  <c r="S129" i="6"/>
  <c r="S130" i="6"/>
  <c r="S131" i="6"/>
  <c r="S132" i="6"/>
  <c r="S133" i="6"/>
  <c r="S134" i="6"/>
  <c r="S135" i="6"/>
  <c r="S136" i="6"/>
  <c r="S137" i="6"/>
  <c r="S138" i="6"/>
  <c r="S139" i="6"/>
  <c r="S140" i="6"/>
  <c r="S141" i="6"/>
  <c r="S142" i="6"/>
  <c r="S143" i="6"/>
  <c r="S144" i="6"/>
  <c r="S145" i="6"/>
  <c r="S146" i="6"/>
  <c r="S147" i="6"/>
  <c r="S148" i="6"/>
  <c r="S149" i="6"/>
  <c r="S150" i="6"/>
  <c r="S151" i="6"/>
  <c r="S152" i="6"/>
  <c r="S153" i="6"/>
  <c r="S154" i="6"/>
  <c r="S155" i="6"/>
  <c r="S156" i="6"/>
  <c r="S157" i="6"/>
  <c r="S158" i="6"/>
  <c r="S159" i="6"/>
  <c r="S160" i="6"/>
  <c r="S161" i="6"/>
  <c r="S162" i="6"/>
  <c r="S163" i="6"/>
  <c r="S164" i="6"/>
  <c r="S165" i="6"/>
  <c r="S166" i="6"/>
  <c r="S167" i="6"/>
  <c r="S168" i="6"/>
  <c r="S169" i="6"/>
  <c r="S170" i="6"/>
  <c r="S171" i="6"/>
  <c r="S172" i="6"/>
  <c r="S173" i="6"/>
  <c r="S174" i="6"/>
  <c r="S175" i="6"/>
  <c r="S176" i="6"/>
  <c r="S177" i="6"/>
  <c r="S178" i="6"/>
  <c r="S179" i="6"/>
  <c r="S180" i="6"/>
  <c r="S181" i="6"/>
  <c r="S182" i="6"/>
  <c r="S183" i="6"/>
  <c r="S184" i="6"/>
  <c r="S185" i="6"/>
  <c r="S186" i="6"/>
  <c r="S187" i="6"/>
  <c r="S188" i="6"/>
  <c r="S189" i="6"/>
  <c r="S190" i="6"/>
  <c r="S191" i="6"/>
  <c r="S192" i="6"/>
  <c r="S193" i="6"/>
  <c r="S194" i="6"/>
  <c r="S195" i="6"/>
  <c r="S196" i="6"/>
  <c r="S197" i="6"/>
  <c r="S198" i="6"/>
  <c r="S199" i="6"/>
  <c r="S200" i="6"/>
  <c r="S201" i="6"/>
  <c r="S202" i="6"/>
  <c r="S203" i="6"/>
  <c r="S204" i="6"/>
  <c r="S205" i="6"/>
  <c r="S206" i="6"/>
  <c r="S207" i="6"/>
  <c r="S208" i="6"/>
  <c r="S209" i="6"/>
  <c r="S210" i="6"/>
  <c r="S211" i="6"/>
  <c r="S212" i="6"/>
  <c r="S213" i="6"/>
  <c r="S214" i="6"/>
  <c r="S215" i="6"/>
  <c r="S216" i="6"/>
  <c r="S217" i="6"/>
  <c r="S218" i="6"/>
  <c r="S219" i="6"/>
  <c r="S220" i="6"/>
  <c r="S221" i="6"/>
  <c r="S222" i="6"/>
  <c r="S223" i="6"/>
  <c r="S224" i="6"/>
  <c r="S225" i="6"/>
  <c r="S226" i="6"/>
  <c r="S227" i="6"/>
  <c r="S228" i="6"/>
  <c r="R5" i="6"/>
  <c r="R6" i="6"/>
  <c r="R7" i="6"/>
  <c r="R8" i="6"/>
  <c r="R9" i="6"/>
  <c r="R10" i="6"/>
  <c r="R11" i="6"/>
  <c r="R12" i="6"/>
  <c r="R13" i="6"/>
  <c r="R14" i="6"/>
  <c r="R15" i="6"/>
  <c r="R16" i="6"/>
  <c r="R17" i="6"/>
  <c r="R18" i="6"/>
  <c r="R19" i="6"/>
  <c r="R20" i="6"/>
  <c r="R21" i="6"/>
  <c r="R22" i="6"/>
  <c r="R23" i="6"/>
  <c r="R24" i="6"/>
  <c r="R25" i="6"/>
  <c r="R26" i="6"/>
  <c r="R27" i="6"/>
  <c r="R28" i="6"/>
  <c r="R29" i="6"/>
  <c r="R30" i="6"/>
  <c r="R31" i="6"/>
  <c r="R32" i="6"/>
  <c r="R33" i="6"/>
  <c r="R34" i="6"/>
  <c r="R35" i="6"/>
  <c r="R36" i="6"/>
  <c r="R37" i="6"/>
  <c r="R38" i="6"/>
  <c r="R39" i="6"/>
  <c r="R40" i="6"/>
  <c r="R41" i="6"/>
  <c r="R42" i="6"/>
  <c r="R43" i="6"/>
  <c r="R44" i="6"/>
  <c r="R45" i="6"/>
  <c r="R46" i="6"/>
  <c r="R47" i="6"/>
  <c r="R48" i="6"/>
  <c r="R49" i="6"/>
  <c r="R50" i="6"/>
  <c r="R51" i="6"/>
  <c r="R52" i="6"/>
  <c r="R53" i="6"/>
  <c r="R54" i="6"/>
  <c r="R55" i="6"/>
  <c r="R56" i="6"/>
  <c r="R57" i="6"/>
  <c r="R58" i="6"/>
  <c r="R59" i="6"/>
  <c r="R60" i="6"/>
  <c r="R61" i="6"/>
  <c r="R62" i="6"/>
  <c r="R63" i="6"/>
  <c r="R64" i="6"/>
  <c r="R65" i="6"/>
  <c r="R66" i="6"/>
  <c r="R67" i="6"/>
  <c r="R68" i="6"/>
  <c r="R69" i="6"/>
  <c r="R70" i="6"/>
  <c r="R71" i="6"/>
  <c r="R72" i="6"/>
  <c r="R73" i="6"/>
  <c r="R74" i="6"/>
  <c r="R75" i="6"/>
  <c r="R76" i="6"/>
  <c r="R77" i="6"/>
  <c r="R78" i="6"/>
  <c r="R79" i="6"/>
  <c r="R80" i="6"/>
  <c r="R81" i="6"/>
  <c r="R82" i="6"/>
  <c r="R83" i="6"/>
  <c r="R84" i="6"/>
  <c r="R85" i="6"/>
  <c r="R86" i="6"/>
  <c r="R87" i="6"/>
  <c r="R88" i="6"/>
  <c r="R89" i="6"/>
  <c r="R90" i="6"/>
  <c r="R91" i="6"/>
  <c r="R92" i="6"/>
  <c r="R93" i="6"/>
  <c r="R94" i="6"/>
  <c r="R95" i="6"/>
  <c r="R96" i="6"/>
  <c r="R97" i="6"/>
  <c r="R98" i="6"/>
  <c r="R99" i="6"/>
  <c r="R100" i="6"/>
  <c r="R101" i="6"/>
  <c r="R102" i="6"/>
  <c r="R103" i="6"/>
  <c r="R104" i="6"/>
  <c r="R105" i="6"/>
  <c r="R106" i="6"/>
  <c r="R107" i="6"/>
  <c r="R108" i="6"/>
  <c r="R109" i="6"/>
  <c r="R110" i="6"/>
  <c r="R111" i="6"/>
  <c r="R112" i="6"/>
  <c r="R113" i="6"/>
  <c r="R114" i="6"/>
  <c r="R115" i="6"/>
  <c r="R116" i="6"/>
  <c r="R117" i="6"/>
  <c r="R118" i="6"/>
  <c r="R119" i="6"/>
  <c r="R120" i="6"/>
  <c r="R121" i="6"/>
  <c r="R122" i="6"/>
  <c r="R123" i="6"/>
  <c r="R124" i="6"/>
  <c r="R125" i="6"/>
  <c r="R126" i="6"/>
  <c r="R127" i="6"/>
  <c r="R128" i="6"/>
  <c r="R129" i="6"/>
  <c r="R130" i="6"/>
  <c r="R131" i="6"/>
  <c r="R132" i="6"/>
  <c r="R133" i="6"/>
  <c r="R134" i="6"/>
  <c r="R135" i="6"/>
  <c r="R136" i="6"/>
  <c r="R137" i="6"/>
  <c r="R138" i="6"/>
  <c r="R139" i="6"/>
  <c r="R140" i="6"/>
  <c r="R141" i="6"/>
  <c r="R142" i="6"/>
  <c r="R143" i="6"/>
  <c r="R144" i="6"/>
  <c r="R145" i="6"/>
  <c r="R146" i="6"/>
  <c r="R147" i="6"/>
  <c r="R148" i="6"/>
  <c r="R149" i="6"/>
  <c r="R150" i="6"/>
  <c r="R151" i="6"/>
  <c r="R152" i="6"/>
  <c r="R153" i="6"/>
  <c r="R154" i="6"/>
  <c r="R155" i="6"/>
  <c r="R156" i="6"/>
  <c r="R157" i="6"/>
  <c r="R158" i="6"/>
  <c r="R159" i="6"/>
  <c r="R160" i="6"/>
  <c r="R161" i="6"/>
  <c r="R162" i="6"/>
  <c r="R163" i="6"/>
  <c r="R164" i="6"/>
  <c r="R165" i="6"/>
  <c r="R166" i="6"/>
  <c r="R167" i="6"/>
  <c r="R168" i="6"/>
  <c r="R169" i="6"/>
  <c r="R170" i="6"/>
  <c r="R171" i="6"/>
  <c r="R172" i="6"/>
  <c r="R173" i="6"/>
  <c r="R174" i="6"/>
  <c r="R175" i="6"/>
  <c r="R176" i="6"/>
  <c r="R177" i="6"/>
  <c r="R178" i="6"/>
  <c r="R179" i="6"/>
  <c r="R180" i="6"/>
  <c r="R181" i="6"/>
  <c r="R182" i="6"/>
  <c r="R183" i="6"/>
  <c r="R184" i="6"/>
  <c r="R185" i="6"/>
  <c r="R186" i="6"/>
  <c r="R187" i="6"/>
  <c r="R188" i="6"/>
  <c r="R189" i="6"/>
  <c r="R190" i="6"/>
  <c r="R191" i="6"/>
  <c r="R192" i="6"/>
  <c r="R193" i="6"/>
  <c r="R194" i="6"/>
  <c r="R195" i="6"/>
  <c r="R196" i="6"/>
  <c r="R197" i="6"/>
  <c r="R198" i="6"/>
  <c r="R199" i="6"/>
  <c r="R200" i="6"/>
  <c r="R201" i="6"/>
  <c r="R202" i="6"/>
  <c r="R203" i="6"/>
  <c r="R204" i="6"/>
  <c r="R205" i="6"/>
  <c r="R206" i="6"/>
  <c r="R207" i="6"/>
  <c r="R208" i="6"/>
  <c r="R209" i="6"/>
  <c r="R210" i="6"/>
  <c r="R211" i="6"/>
  <c r="R212" i="6"/>
  <c r="R213" i="6"/>
  <c r="R214" i="6"/>
  <c r="R215" i="6"/>
  <c r="R216" i="6"/>
  <c r="R217" i="6"/>
  <c r="R218" i="6"/>
  <c r="R219" i="6"/>
  <c r="R220" i="6"/>
  <c r="R221" i="6"/>
  <c r="R222" i="6"/>
  <c r="R223" i="6"/>
  <c r="R224" i="6"/>
  <c r="R225" i="6"/>
  <c r="R226" i="6"/>
  <c r="R227" i="6"/>
  <c r="R228" i="6"/>
  <c r="Q5" i="6"/>
  <c r="Q6" i="6"/>
  <c r="Q7" i="6"/>
  <c r="Q8" i="6"/>
  <c r="Q9" i="6"/>
  <c r="Q10" i="6"/>
  <c r="Q11" i="6"/>
  <c r="Q12" i="6"/>
  <c r="Q13" i="6"/>
  <c r="Q14" i="6"/>
  <c r="Q15" i="6"/>
  <c r="Q16" i="6"/>
  <c r="Q17" i="6"/>
  <c r="Q18" i="6"/>
  <c r="Q19" i="6"/>
  <c r="Q20" i="6"/>
  <c r="Q21" i="6"/>
  <c r="Q22" i="6"/>
  <c r="Q23" i="6"/>
  <c r="Q24" i="6"/>
  <c r="Q25" i="6"/>
  <c r="Q26" i="6"/>
  <c r="Q27" i="6"/>
  <c r="Q28" i="6"/>
  <c r="Q29" i="6"/>
  <c r="Q30" i="6"/>
  <c r="Q31" i="6"/>
  <c r="Q32" i="6"/>
  <c r="Q33" i="6"/>
  <c r="Q34" i="6"/>
  <c r="Q35" i="6"/>
  <c r="Q36" i="6"/>
  <c r="Q37" i="6"/>
  <c r="Q38" i="6"/>
  <c r="Q39" i="6"/>
  <c r="Q40" i="6"/>
  <c r="Q41" i="6"/>
  <c r="Q42" i="6"/>
  <c r="Q43" i="6"/>
  <c r="Q44" i="6"/>
  <c r="Q45" i="6"/>
  <c r="Q46" i="6"/>
  <c r="Q47" i="6"/>
  <c r="Q48" i="6"/>
  <c r="Q49" i="6"/>
  <c r="Q50" i="6"/>
  <c r="Q51" i="6"/>
  <c r="Q52" i="6"/>
  <c r="Q53" i="6"/>
  <c r="Q54" i="6"/>
  <c r="Q55" i="6"/>
  <c r="Q56" i="6"/>
  <c r="Q57" i="6"/>
  <c r="Q58" i="6"/>
  <c r="Q59" i="6"/>
  <c r="Q60" i="6"/>
  <c r="Q61" i="6"/>
  <c r="Q62" i="6"/>
  <c r="Q63" i="6"/>
  <c r="Q64" i="6"/>
  <c r="Q65" i="6"/>
  <c r="Q66" i="6"/>
  <c r="Q67" i="6"/>
  <c r="Q68" i="6"/>
  <c r="Q69" i="6"/>
  <c r="Q70" i="6"/>
  <c r="Q71" i="6"/>
  <c r="Q72" i="6"/>
  <c r="Q73" i="6"/>
  <c r="Q74" i="6"/>
  <c r="Q75" i="6"/>
  <c r="Q76" i="6"/>
  <c r="Q77" i="6"/>
  <c r="Q78" i="6"/>
  <c r="Q79" i="6"/>
  <c r="Q80" i="6"/>
  <c r="Q81" i="6"/>
  <c r="Q82" i="6"/>
  <c r="Q83" i="6"/>
  <c r="Q84" i="6"/>
  <c r="Q85" i="6"/>
  <c r="Q86" i="6"/>
  <c r="Q87" i="6"/>
  <c r="Q88" i="6"/>
  <c r="Q89" i="6"/>
  <c r="Q90" i="6"/>
  <c r="Q91" i="6"/>
  <c r="Q92" i="6"/>
  <c r="Q93" i="6"/>
  <c r="Q94" i="6"/>
  <c r="Q95" i="6"/>
  <c r="Q96" i="6"/>
  <c r="Q97" i="6"/>
  <c r="Q98" i="6"/>
  <c r="Q99" i="6"/>
  <c r="Q100" i="6"/>
  <c r="Q101" i="6"/>
  <c r="Q102" i="6"/>
  <c r="Q103" i="6"/>
  <c r="Q104" i="6"/>
  <c r="Q105" i="6"/>
  <c r="Q106" i="6"/>
  <c r="Q107" i="6"/>
  <c r="Q108" i="6"/>
  <c r="Q109" i="6"/>
  <c r="Q110" i="6"/>
  <c r="Q111" i="6"/>
  <c r="Q112" i="6"/>
  <c r="Q113" i="6"/>
  <c r="Q114" i="6"/>
  <c r="Q115" i="6"/>
  <c r="Q116" i="6"/>
  <c r="Q117" i="6"/>
  <c r="Q118" i="6"/>
  <c r="Q119" i="6"/>
  <c r="Q120" i="6"/>
  <c r="Q121" i="6"/>
  <c r="Q122" i="6"/>
  <c r="Q123" i="6"/>
  <c r="Q124" i="6"/>
  <c r="Q125" i="6"/>
  <c r="Q126" i="6"/>
  <c r="Q127" i="6"/>
  <c r="Q128" i="6"/>
  <c r="Q129" i="6"/>
  <c r="Q130" i="6"/>
  <c r="Q131" i="6"/>
  <c r="Q132" i="6"/>
  <c r="Q133" i="6"/>
  <c r="Q134" i="6"/>
  <c r="Q135" i="6"/>
  <c r="Q136" i="6"/>
  <c r="Q137" i="6"/>
  <c r="Q138" i="6"/>
  <c r="Q139" i="6"/>
  <c r="Q140" i="6"/>
  <c r="Q141" i="6"/>
  <c r="Q142" i="6"/>
  <c r="Q143" i="6"/>
  <c r="Q144" i="6"/>
  <c r="Q145" i="6"/>
  <c r="Q146" i="6"/>
  <c r="Q147" i="6"/>
  <c r="Q148" i="6"/>
  <c r="Q149" i="6"/>
  <c r="Q150" i="6"/>
  <c r="Q151" i="6"/>
  <c r="Q152" i="6"/>
  <c r="Q153" i="6"/>
  <c r="Q154" i="6"/>
  <c r="Q155" i="6"/>
  <c r="Q156" i="6"/>
  <c r="Q157" i="6"/>
  <c r="Q158" i="6"/>
  <c r="Q159" i="6"/>
  <c r="Q160" i="6"/>
  <c r="Q161" i="6"/>
  <c r="Q162" i="6"/>
  <c r="Q163" i="6"/>
  <c r="Q164" i="6"/>
  <c r="Q165" i="6"/>
  <c r="Q166" i="6"/>
  <c r="Q167" i="6"/>
  <c r="Q168" i="6"/>
  <c r="Q169" i="6"/>
  <c r="Q170" i="6"/>
  <c r="Q171" i="6"/>
  <c r="Q172" i="6"/>
  <c r="Q173" i="6"/>
  <c r="Q174" i="6"/>
  <c r="Q175" i="6"/>
  <c r="Q176" i="6"/>
  <c r="Q177" i="6"/>
  <c r="Q178" i="6"/>
  <c r="Q179" i="6"/>
  <c r="Q180" i="6"/>
  <c r="Q181" i="6"/>
  <c r="Q182" i="6"/>
  <c r="Q183" i="6"/>
  <c r="Q184" i="6"/>
  <c r="Q185" i="6"/>
  <c r="Q186" i="6"/>
  <c r="Q187" i="6"/>
  <c r="Q188" i="6"/>
  <c r="Q189" i="6"/>
  <c r="Q190" i="6"/>
  <c r="Q191" i="6"/>
  <c r="Q192" i="6"/>
  <c r="Q193" i="6"/>
  <c r="Q194" i="6"/>
  <c r="Q195" i="6"/>
  <c r="Q196" i="6"/>
  <c r="Q197" i="6"/>
  <c r="Q198" i="6"/>
  <c r="Q199" i="6"/>
  <c r="Q200" i="6"/>
  <c r="Q201" i="6"/>
  <c r="Q202" i="6"/>
  <c r="Q203" i="6"/>
  <c r="Q204" i="6"/>
  <c r="Q205" i="6"/>
  <c r="Q206" i="6"/>
  <c r="Q207" i="6"/>
  <c r="Q208" i="6"/>
  <c r="Q209" i="6"/>
  <c r="Q210" i="6"/>
  <c r="Q211" i="6"/>
  <c r="Q212" i="6"/>
  <c r="Q213" i="6"/>
  <c r="Q214" i="6"/>
  <c r="Q215" i="6"/>
  <c r="Q216" i="6"/>
  <c r="Q217" i="6"/>
  <c r="Q218" i="6"/>
  <c r="Q219" i="6"/>
  <c r="Q220" i="6"/>
  <c r="Q221" i="6"/>
  <c r="Q222" i="6"/>
  <c r="Q223" i="6"/>
  <c r="Q224" i="6"/>
  <c r="Q225" i="6"/>
  <c r="Q226" i="6"/>
  <c r="Q227" i="6"/>
  <c r="Q228" i="6"/>
  <c r="P5" i="6"/>
  <c r="P6" i="6"/>
  <c r="P7" i="6"/>
  <c r="P8" i="6"/>
  <c r="P9" i="6"/>
  <c r="P10" i="6"/>
  <c r="P11" i="6"/>
  <c r="P12" i="6"/>
  <c r="P13" i="6"/>
  <c r="P14" i="6"/>
  <c r="P15" i="6"/>
  <c r="P16" i="6"/>
  <c r="P17" i="6"/>
  <c r="P18" i="6"/>
  <c r="P19" i="6"/>
  <c r="P20" i="6"/>
  <c r="P21" i="6"/>
  <c r="P22" i="6"/>
  <c r="P23" i="6"/>
  <c r="P24" i="6"/>
  <c r="P25" i="6"/>
  <c r="P26" i="6"/>
  <c r="P27" i="6"/>
  <c r="P28" i="6"/>
  <c r="P29" i="6"/>
  <c r="P30" i="6"/>
  <c r="P31" i="6"/>
  <c r="P32" i="6"/>
  <c r="P33" i="6"/>
  <c r="P34" i="6"/>
  <c r="P35" i="6"/>
  <c r="P36" i="6"/>
  <c r="P37" i="6"/>
  <c r="P38" i="6"/>
  <c r="P39" i="6"/>
  <c r="P40" i="6"/>
  <c r="P41" i="6"/>
  <c r="P42" i="6"/>
  <c r="P43" i="6"/>
  <c r="P44" i="6"/>
  <c r="P45" i="6"/>
  <c r="P46" i="6"/>
  <c r="P47" i="6"/>
  <c r="P48" i="6"/>
  <c r="P49" i="6"/>
  <c r="P50" i="6"/>
  <c r="P51" i="6"/>
  <c r="P52" i="6"/>
  <c r="P53" i="6"/>
  <c r="P54" i="6"/>
  <c r="P55" i="6"/>
  <c r="P56" i="6"/>
  <c r="P57" i="6"/>
  <c r="P58" i="6"/>
  <c r="P59" i="6"/>
  <c r="P60" i="6"/>
  <c r="P61" i="6"/>
  <c r="P62" i="6"/>
  <c r="P63" i="6"/>
  <c r="P64" i="6"/>
  <c r="P65" i="6"/>
  <c r="P66" i="6"/>
  <c r="P67" i="6"/>
  <c r="P68" i="6"/>
  <c r="P69" i="6"/>
  <c r="P70" i="6"/>
  <c r="P71" i="6"/>
  <c r="P72" i="6"/>
  <c r="P73" i="6"/>
  <c r="P74" i="6"/>
  <c r="P75" i="6"/>
  <c r="P76" i="6"/>
  <c r="P77" i="6"/>
  <c r="P78" i="6"/>
  <c r="P79" i="6"/>
  <c r="P80" i="6"/>
  <c r="P81" i="6"/>
  <c r="P82" i="6"/>
  <c r="P83" i="6"/>
  <c r="P84" i="6"/>
  <c r="P85" i="6"/>
  <c r="P86" i="6"/>
  <c r="P87" i="6"/>
  <c r="P88" i="6"/>
  <c r="P89" i="6"/>
  <c r="P90" i="6"/>
  <c r="P91" i="6"/>
  <c r="P92" i="6"/>
  <c r="P93" i="6"/>
  <c r="P94" i="6"/>
  <c r="P95" i="6"/>
  <c r="P96" i="6"/>
  <c r="P97" i="6"/>
  <c r="P98" i="6"/>
  <c r="P99" i="6"/>
  <c r="P100" i="6"/>
  <c r="P101" i="6"/>
  <c r="P102" i="6"/>
  <c r="P103" i="6"/>
  <c r="P104" i="6"/>
  <c r="P105" i="6"/>
  <c r="P106" i="6"/>
  <c r="P107" i="6"/>
  <c r="P108" i="6"/>
  <c r="P109" i="6"/>
  <c r="P110" i="6"/>
  <c r="P111" i="6"/>
  <c r="P112" i="6"/>
  <c r="P113" i="6"/>
  <c r="P114" i="6"/>
  <c r="P115" i="6"/>
  <c r="P116" i="6"/>
  <c r="P117" i="6"/>
  <c r="P118" i="6"/>
  <c r="P119" i="6"/>
  <c r="P120" i="6"/>
  <c r="P121" i="6"/>
  <c r="P122" i="6"/>
  <c r="P123" i="6"/>
  <c r="P124" i="6"/>
  <c r="P125" i="6"/>
  <c r="P126" i="6"/>
  <c r="P127" i="6"/>
  <c r="P128" i="6"/>
  <c r="P129" i="6"/>
  <c r="P130" i="6"/>
  <c r="P131" i="6"/>
  <c r="P132" i="6"/>
  <c r="P133" i="6"/>
  <c r="P134" i="6"/>
  <c r="P135" i="6"/>
  <c r="P136" i="6"/>
  <c r="P137" i="6"/>
  <c r="P138" i="6"/>
  <c r="P139" i="6"/>
  <c r="P140" i="6"/>
  <c r="P141" i="6"/>
  <c r="P142" i="6"/>
  <c r="P143" i="6"/>
  <c r="P144" i="6"/>
  <c r="P145" i="6"/>
  <c r="P146" i="6"/>
  <c r="P147" i="6"/>
  <c r="P148" i="6"/>
  <c r="P149" i="6"/>
  <c r="P150" i="6"/>
  <c r="P151" i="6"/>
  <c r="P152" i="6"/>
  <c r="P153" i="6"/>
  <c r="P154" i="6"/>
  <c r="P155" i="6"/>
  <c r="P156" i="6"/>
  <c r="P157" i="6"/>
  <c r="P158" i="6"/>
  <c r="P159" i="6"/>
  <c r="P160" i="6"/>
  <c r="P161" i="6"/>
  <c r="P162" i="6"/>
  <c r="P163" i="6"/>
  <c r="P164" i="6"/>
  <c r="P165" i="6"/>
  <c r="P166" i="6"/>
  <c r="P167" i="6"/>
  <c r="P168" i="6"/>
  <c r="P169" i="6"/>
  <c r="P170" i="6"/>
  <c r="P171" i="6"/>
  <c r="P172" i="6"/>
  <c r="P173" i="6"/>
  <c r="P174" i="6"/>
  <c r="P175" i="6"/>
  <c r="P176" i="6"/>
  <c r="P177" i="6"/>
  <c r="P178" i="6"/>
  <c r="P179" i="6"/>
  <c r="P180" i="6"/>
  <c r="P181" i="6"/>
  <c r="P182" i="6"/>
  <c r="P183" i="6"/>
  <c r="P184" i="6"/>
  <c r="P185" i="6"/>
  <c r="P186" i="6"/>
  <c r="P187" i="6"/>
  <c r="P188" i="6"/>
  <c r="P189" i="6"/>
  <c r="P190" i="6"/>
  <c r="P191" i="6"/>
  <c r="P192" i="6"/>
  <c r="P193" i="6"/>
  <c r="P194" i="6"/>
  <c r="P195" i="6"/>
  <c r="P196" i="6"/>
  <c r="P197" i="6"/>
  <c r="P198" i="6"/>
  <c r="P199" i="6"/>
  <c r="P200" i="6"/>
  <c r="P201" i="6"/>
  <c r="P202" i="6"/>
  <c r="P203" i="6"/>
  <c r="P204" i="6"/>
  <c r="P205" i="6"/>
  <c r="P206" i="6"/>
  <c r="P207" i="6"/>
  <c r="P208" i="6"/>
  <c r="P209" i="6"/>
  <c r="P210" i="6"/>
  <c r="P211" i="6"/>
  <c r="P212" i="6"/>
  <c r="P213" i="6"/>
  <c r="P214" i="6"/>
  <c r="P215" i="6"/>
  <c r="P216" i="6"/>
  <c r="P217" i="6"/>
  <c r="P218" i="6"/>
  <c r="P219" i="6"/>
  <c r="P220" i="6"/>
  <c r="P221" i="6"/>
  <c r="P222" i="6"/>
  <c r="P223" i="6"/>
  <c r="P224" i="6"/>
  <c r="P225" i="6"/>
  <c r="P226" i="6"/>
  <c r="P227" i="6"/>
  <c r="P228" i="6"/>
  <c r="U4" i="6"/>
  <c r="T4" i="6"/>
  <c r="S4" i="6"/>
  <c r="R4" i="6"/>
  <c r="Q4" i="6"/>
  <c r="P4" i="6"/>
  <c r="O5" i="6"/>
  <c r="O6" i="6"/>
  <c r="O7" i="6"/>
  <c r="O8" i="6"/>
  <c r="O9" i="6"/>
  <c r="O10" i="6"/>
  <c r="O11" i="6"/>
  <c r="O12" i="6"/>
  <c r="O13" i="6"/>
  <c r="O14" i="6"/>
  <c r="O15" i="6"/>
  <c r="O16" i="6"/>
  <c r="O17" i="6"/>
  <c r="O18" i="6"/>
  <c r="O19" i="6"/>
  <c r="O20" i="6"/>
  <c r="O21" i="6"/>
  <c r="O22" i="6"/>
  <c r="O23" i="6"/>
  <c r="O24" i="6"/>
  <c r="O25" i="6"/>
  <c r="O26" i="6"/>
  <c r="O27" i="6"/>
  <c r="O28" i="6"/>
  <c r="O29" i="6"/>
  <c r="O30" i="6"/>
  <c r="O31" i="6"/>
  <c r="O32" i="6"/>
  <c r="O33" i="6"/>
  <c r="O34" i="6"/>
  <c r="O35" i="6"/>
  <c r="O36" i="6"/>
  <c r="O37" i="6"/>
  <c r="O38" i="6"/>
  <c r="O39" i="6"/>
  <c r="O40" i="6"/>
  <c r="O41" i="6"/>
  <c r="O42" i="6"/>
  <c r="O43" i="6"/>
  <c r="O44" i="6"/>
  <c r="O45" i="6"/>
  <c r="O46" i="6"/>
  <c r="O47" i="6"/>
  <c r="O48" i="6"/>
  <c r="O49" i="6"/>
  <c r="O50" i="6"/>
  <c r="O51" i="6"/>
  <c r="O52" i="6"/>
  <c r="O53" i="6"/>
  <c r="O54" i="6"/>
  <c r="O55" i="6"/>
  <c r="O56" i="6"/>
  <c r="O57" i="6"/>
  <c r="O58" i="6"/>
  <c r="O59" i="6"/>
  <c r="O60" i="6"/>
  <c r="O61" i="6"/>
  <c r="O62" i="6"/>
  <c r="O63" i="6"/>
  <c r="O64" i="6"/>
  <c r="O65" i="6"/>
  <c r="O66" i="6"/>
  <c r="O67" i="6"/>
  <c r="O68" i="6"/>
  <c r="O69" i="6"/>
  <c r="O70" i="6"/>
  <c r="O71" i="6"/>
  <c r="O72" i="6"/>
  <c r="O73" i="6"/>
  <c r="O74" i="6"/>
  <c r="O75" i="6"/>
  <c r="O76" i="6"/>
  <c r="O77" i="6"/>
  <c r="O78" i="6"/>
  <c r="O79" i="6"/>
  <c r="O80" i="6"/>
  <c r="O81" i="6"/>
  <c r="O82" i="6"/>
  <c r="O83" i="6"/>
  <c r="O84" i="6"/>
  <c r="O85" i="6"/>
  <c r="O86" i="6"/>
  <c r="O87" i="6"/>
  <c r="O88" i="6"/>
  <c r="O89" i="6"/>
  <c r="O90" i="6"/>
  <c r="O91" i="6"/>
  <c r="O92" i="6"/>
  <c r="O93" i="6"/>
  <c r="O94" i="6"/>
  <c r="O95" i="6"/>
  <c r="O96" i="6"/>
  <c r="O97" i="6"/>
  <c r="O98" i="6"/>
  <c r="O99" i="6"/>
  <c r="O100" i="6"/>
  <c r="O101" i="6"/>
  <c r="O102" i="6"/>
  <c r="O103" i="6"/>
  <c r="O104" i="6"/>
  <c r="O105" i="6"/>
  <c r="O106" i="6"/>
  <c r="O107" i="6"/>
  <c r="O108" i="6"/>
  <c r="O109" i="6"/>
  <c r="O110" i="6"/>
  <c r="O111" i="6"/>
  <c r="O112" i="6"/>
  <c r="O113" i="6"/>
  <c r="O114" i="6"/>
  <c r="O115" i="6"/>
  <c r="O116" i="6"/>
  <c r="O117" i="6"/>
  <c r="O118" i="6"/>
  <c r="O119" i="6"/>
  <c r="O120" i="6"/>
  <c r="O121" i="6"/>
  <c r="O122" i="6"/>
  <c r="O123" i="6"/>
  <c r="O124" i="6"/>
  <c r="O125" i="6"/>
  <c r="O126" i="6"/>
  <c r="O127" i="6"/>
  <c r="O128" i="6"/>
  <c r="O129" i="6"/>
  <c r="O130" i="6"/>
  <c r="O131" i="6"/>
  <c r="O132" i="6"/>
  <c r="O133" i="6"/>
  <c r="O134" i="6"/>
  <c r="O135" i="6"/>
  <c r="O136" i="6"/>
  <c r="O137" i="6"/>
  <c r="O138" i="6"/>
  <c r="O139" i="6"/>
  <c r="O140" i="6"/>
  <c r="O141" i="6"/>
  <c r="O142" i="6"/>
  <c r="O143" i="6"/>
  <c r="O144" i="6"/>
  <c r="O145" i="6"/>
  <c r="O146" i="6"/>
  <c r="O147" i="6"/>
  <c r="O148" i="6"/>
  <c r="O149" i="6"/>
  <c r="O150" i="6"/>
  <c r="O151" i="6"/>
  <c r="O152" i="6"/>
  <c r="O153" i="6"/>
  <c r="O154" i="6"/>
  <c r="O155" i="6"/>
  <c r="O156" i="6"/>
  <c r="O157" i="6"/>
  <c r="O158" i="6"/>
  <c r="O159" i="6"/>
  <c r="O160" i="6"/>
  <c r="O161" i="6"/>
  <c r="O162" i="6"/>
  <c r="O163" i="6"/>
  <c r="O164" i="6"/>
  <c r="O165" i="6"/>
  <c r="O166" i="6"/>
  <c r="O167" i="6"/>
  <c r="O168" i="6"/>
  <c r="O169" i="6"/>
  <c r="O170" i="6"/>
  <c r="O171" i="6"/>
  <c r="O172" i="6"/>
  <c r="O173" i="6"/>
  <c r="O174" i="6"/>
  <c r="O175" i="6"/>
  <c r="O176" i="6"/>
  <c r="O177" i="6"/>
  <c r="O178" i="6"/>
  <c r="O179" i="6"/>
  <c r="O180" i="6"/>
  <c r="O181" i="6"/>
  <c r="O182" i="6"/>
  <c r="O183" i="6"/>
  <c r="O184" i="6"/>
  <c r="O185" i="6"/>
  <c r="O186" i="6"/>
  <c r="O187" i="6"/>
  <c r="O188" i="6"/>
  <c r="O189" i="6"/>
  <c r="O190" i="6"/>
  <c r="O191" i="6"/>
  <c r="O192" i="6"/>
  <c r="O193" i="6"/>
  <c r="O194" i="6"/>
  <c r="O195" i="6"/>
  <c r="O196" i="6"/>
  <c r="O197" i="6"/>
  <c r="O198" i="6"/>
  <c r="O199" i="6"/>
  <c r="O200" i="6"/>
  <c r="O201" i="6"/>
  <c r="O202" i="6"/>
  <c r="O203" i="6"/>
  <c r="O204" i="6"/>
  <c r="O205" i="6"/>
  <c r="O206" i="6"/>
  <c r="O207" i="6"/>
  <c r="O208" i="6"/>
  <c r="O209" i="6"/>
  <c r="O210" i="6"/>
  <c r="O211" i="6"/>
  <c r="O212" i="6"/>
  <c r="O213" i="6"/>
  <c r="O214" i="6"/>
  <c r="O215" i="6"/>
  <c r="O216" i="6"/>
  <c r="O217" i="6"/>
  <c r="O218" i="6"/>
  <c r="O219" i="6"/>
  <c r="O220" i="6"/>
  <c r="O221" i="6"/>
  <c r="O222" i="6"/>
  <c r="O223" i="6"/>
  <c r="O224" i="6"/>
  <c r="O225" i="6"/>
  <c r="O226" i="6"/>
  <c r="O227" i="6"/>
  <c r="O228" i="6"/>
  <c r="O4" i="6"/>
  <c r="V4" i="6"/>
  <c r="V5" i="6"/>
  <c r="V6" i="6"/>
  <c r="V7" i="6"/>
  <c r="V8" i="6"/>
  <c r="V9" i="6"/>
  <c r="V10" i="6"/>
  <c r="V11" i="6"/>
  <c r="V12" i="6"/>
  <c r="V13" i="6"/>
  <c r="V14" i="6"/>
  <c r="V15" i="6"/>
  <c r="V16" i="6"/>
  <c r="V17" i="6"/>
  <c r="V18" i="6"/>
  <c r="V19" i="6"/>
  <c r="V20" i="6"/>
  <c r="V21" i="6"/>
  <c r="V22" i="6"/>
  <c r="V23" i="6"/>
  <c r="V24" i="6"/>
  <c r="V25" i="6"/>
  <c r="V26" i="6"/>
  <c r="V27" i="6"/>
  <c r="V28" i="6"/>
  <c r="V29" i="6"/>
  <c r="V30" i="6"/>
  <c r="V31" i="6"/>
  <c r="V32" i="6"/>
  <c r="V33" i="6"/>
  <c r="V34" i="6"/>
  <c r="V35" i="6"/>
  <c r="V36" i="6"/>
  <c r="V37" i="6"/>
  <c r="V38" i="6"/>
  <c r="V39" i="6"/>
  <c r="V40" i="6"/>
  <c r="V41" i="6"/>
  <c r="V42" i="6"/>
  <c r="V43" i="6"/>
  <c r="V44" i="6"/>
  <c r="V45" i="6"/>
  <c r="V46" i="6"/>
  <c r="V47" i="6"/>
  <c r="V48" i="6"/>
  <c r="V49" i="6"/>
  <c r="V50" i="6"/>
  <c r="V51" i="6"/>
  <c r="V52" i="6"/>
  <c r="V53" i="6"/>
  <c r="V54" i="6"/>
  <c r="V55" i="6"/>
  <c r="V56" i="6"/>
  <c r="V57" i="6"/>
  <c r="V58" i="6"/>
  <c r="V59" i="6"/>
  <c r="V60" i="6"/>
  <c r="V61" i="6"/>
  <c r="V62" i="6"/>
  <c r="V63" i="6"/>
  <c r="V64" i="6"/>
  <c r="V65" i="6"/>
  <c r="V66" i="6"/>
  <c r="V67" i="6"/>
  <c r="V68" i="6"/>
  <c r="V69" i="6"/>
  <c r="V70" i="6"/>
  <c r="V71" i="6"/>
  <c r="V72" i="6"/>
  <c r="V73" i="6"/>
  <c r="V74" i="6"/>
  <c r="V75" i="6"/>
  <c r="V76" i="6"/>
  <c r="V77" i="6"/>
  <c r="V78" i="6"/>
  <c r="V79" i="6"/>
  <c r="V80" i="6"/>
  <c r="V81" i="6"/>
  <c r="V82" i="6"/>
  <c r="V83" i="6"/>
  <c r="V84" i="6"/>
  <c r="V85" i="6"/>
  <c r="V86" i="6"/>
  <c r="V87" i="6"/>
  <c r="V88" i="6"/>
  <c r="V89" i="6"/>
  <c r="V90" i="6"/>
  <c r="V91" i="6"/>
  <c r="V92" i="6"/>
  <c r="V93" i="6"/>
  <c r="V94" i="6"/>
  <c r="V95" i="6"/>
  <c r="V96" i="6"/>
  <c r="V97" i="6"/>
  <c r="V98" i="6"/>
  <c r="V99" i="6"/>
  <c r="V100" i="6"/>
  <c r="V101" i="6"/>
  <c r="V102" i="6"/>
  <c r="V103" i="6"/>
  <c r="V104" i="6"/>
  <c r="V105" i="6"/>
  <c r="V106" i="6"/>
  <c r="V107" i="6"/>
  <c r="V108" i="6"/>
  <c r="V109" i="6"/>
  <c r="V110" i="6"/>
  <c r="V111" i="6"/>
  <c r="V112" i="6"/>
  <c r="V113" i="6"/>
  <c r="V114" i="6"/>
  <c r="V115" i="6"/>
  <c r="V116" i="6"/>
  <c r="V117" i="6"/>
  <c r="V118" i="6"/>
  <c r="V119" i="6"/>
  <c r="V120" i="6"/>
  <c r="V121" i="6"/>
  <c r="V122" i="6"/>
  <c r="V123" i="6"/>
  <c r="V124" i="6"/>
  <c r="V125" i="6"/>
  <c r="V126" i="6"/>
  <c r="V127" i="6"/>
  <c r="V128" i="6"/>
  <c r="V129" i="6"/>
  <c r="V130" i="6"/>
  <c r="V131" i="6"/>
  <c r="V132" i="6"/>
  <c r="V133" i="6"/>
  <c r="V134" i="6"/>
  <c r="V135" i="6"/>
  <c r="V136" i="6"/>
  <c r="V137" i="6"/>
  <c r="V138" i="6"/>
  <c r="V139" i="6"/>
  <c r="V140" i="6"/>
  <c r="V141" i="6"/>
  <c r="V142" i="6"/>
  <c r="V143" i="6"/>
  <c r="V144" i="6"/>
  <c r="V145" i="6"/>
  <c r="V146" i="6"/>
  <c r="V147" i="6"/>
  <c r="V148" i="6"/>
  <c r="V149" i="6"/>
  <c r="V150" i="6"/>
  <c r="V151" i="6"/>
  <c r="V152" i="6"/>
  <c r="V153" i="6"/>
  <c r="V154" i="6"/>
  <c r="V155" i="6"/>
  <c r="V156" i="6"/>
  <c r="V157" i="6"/>
  <c r="V158" i="6"/>
  <c r="V159" i="6"/>
  <c r="V160" i="6"/>
  <c r="V161" i="6"/>
  <c r="V162" i="6"/>
  <c r="V163" i="6"/>
  <c r="V164" i="6"/>
  <c r="V165" i="6"/>
  <c r="V166" i="6"/>
  <c r="V167" i="6"/>
  <c r="V168" i="6"/>
  <c r="V169" i="6"/>
  <c r="V170" i="6"/>
  <c r="V171" i="6"/>
  <c r="V172" i="6"/>
  <c r="V173" i="6"/>
  <c r="V174" i="6"/>
  <c r="V175" i="6"/>
  <c r="V176" i="6"/>
  <c r="V177" i="6"/>
  <c r="V178" i="6"/>
  <c r="V179" i="6"/>
  <c r="V180" i="6"/>
  <c r="V181" i="6"/>
  <c r="V182" i="6"/>
  <c r="V183" i="6"/>
  <c r="V184" i="6"/>
  <c r="V185" i="6"/>
  <c r="V186" i="6"/>
  <c r="V187" i="6"/>
  <c r="V188" i="6"/>
  <c r="V189" i="6"/>
  <c r="V190" i="6"/>
  <c r="V191" i="6"/>
  <c r="V192" i="6"/>
  <c r="V193" i="6"/>
  <c r="V194" i="6"/>
  <c r="V195" i="6"/>
  <c r="V196" i="6"/>
  <c r="V197" i="6"/>
  <c r="V198" i="6"/>
  <c r="V199" i="6"/>
  <c r="V200" i="6"/>
  <c r="V201" i="6"/>
  <c r="V202" i="6"/>
  <c r="V203" i="6"/>
  <c r="V204" i="6"/>
  <c r="V205" i="6"/>
  <c r="V206" i="6"/>
  <c r="V207" i="6"/>
  <c r="V208" i="6"/>
  <c r="V209" i="6"/>
  <c r="V210" i="6"/>
  <c r="V211" i="6"/>
  <c r="V212" i="6"/>
  <c r="V213" i="6"/>
  <c r="V214" i="6"/>
  <c r="V215" i="6"/>
  <c r="V216" i="6"/>
  <c r="V217" i="6"/>
  <c r="V218" i="6"/>
  <c r="V219" i="6"/>
  <c r="V220" i="6"/>
  <c r="V221" i="6"/>
  <c r="V222" i="6"/>
  <c r="V223" i="6"/>
  <c r="V224" i="6"/>
  <c r="V225" i="6"/>
  <c r="V226" i="6"/>
  <c r="V227" i="6"/>
  <c r="V228" i="6"/>
  <c r="W4" i="6"/>
  <c r="X4" i="6"/>
  <c r="Y4" i="6"/>
  <c r="Z4" i="6"/>
  <c r="AA4" i="6"/>
  <c r="AB4" i="6"/>
  <c r="W5" i="6"/>
  <c r="W6" i="6"/>
  <c r="W7" i="6"/>
  <c r="W8" i="6"/>
  <c r="W9" i="6"/>
  <c r="W10" i="6"/>
  <c r="W11" i="6"/>
  <c r="W12" i="6"/>
  <c r="W13" i="6"/>
  <c r="W14" i="6"/>
  <c r="W15" i="6"/>
  <c r="W16" i="6"/>
  <c r="W17" i="6"/>
  <c r="W18" i="6"/>
  <c r="W19" i="6"/>
  <c r="W20" i="6"/>
  <c r="W21" i="6"/>
  <c r="W22" i="6"/>
  <c r="W23" i="6"/>
  <c r="W24" i="6"/>
  <c r="W25" i="6"/>
  <c r="W26" i="6"/>
  <c r="W27" i="6"/>
  <c r="W28" i="6"/>
  <c r="W29" i="6"/>
  <c r="W30" i="6"/>
  <c r="W31" i="6"/>
  <c r="W32" i="6"/>
  <c r="W33" i="6"/>
  <c r="W34" i="6"/>
  <c r="W35" i="6"/>
  <c r="W36" i="6"/>
  <c r="W37" i="6"/>
  <c r="W38" i="6"/>
  <c r="W39" i="6"/>
  <c r="W40" i="6"/>
  <c r="W41" i="6"/>
  <c r="W42" i="6"/>
  <c r="W43" i="6"/>
  <c r="W44" i="6"/>
  <c r="W45" i="6"/>
  <c r="W46" i="6"/>
  <c r="W47" i="6"/>
  <c r="W48" i="6"/>
  <c r="W49" i="6"/>
  <c r="W50" i="6"/>
  <c r="W51" i="6"/>
  <c r="W52" i="6"/>
  <c r="W53" i="6"/>
  <c r="W54" i="6"/>
  <c r="W55" i="6"/>
  <c r="W56" i="6"/>
  <c r="W57" i="6"/>
  <c r="W58" i="6"/>
  <c r="W59" i="6"/>
  <c r="W60" i="6"/>
  <c r="W61" i="6"/>
  <c r="W62" i="6"/>
  <c r="W63" i="6"/>
  <c r="W64" i="6"/>
  <c r="W65" i="6"/>
  <c r="W66" i="6"/>
  <c r="W67" i="6"/>
  <c r="W68" i="6"/>
  <c r="W69" i="6"/>
  <c r="W70" i="6"/>
  <c r="W71" i="6"/>
  <c r="W72" i="6"/>
  <c r="W73" i="6"/>
  <c r="W74" i="6"/>
  <c r="W75" i="6"/>
  <c r="W76" i="6"/>
  <c r="W77" i="6"/>
  <c r="W78" i="6"/>
  <c r="W79" i="6"/>
  <c r="W80" i="6"/>
  <c r="W81" i="6"/>
  <c r="W82" i="6"/>
  <c r="W83" i="6"/>
  <c r="W84" i="6"/>
  <c r="W85" i="6"/>
  <c r="W86" i="6"/>
  <c r="W87" i="6"/>
  <c r="W88" i="6"/>
  <c r="W89" i="6"/>
  <c r="W90" i="6"/>
  <c r="W91" i="6"/>
  <c r="W92" i="6"/>
  <c r="W93" i="6"/>
  <c r="W94" i="6"/>
  <c r="W95" i="6"/>
  <c r="W96" i="6"/>
  <c r="W97" i="6"/>
  <c r="W98" i="6"/>
  <c r="W99" i="6"/>
  <c r="W100" i="6"/>
  <c r="W101" i="6"/>
  <c r="W102" i="6"/>
  <c r="W103" i="6"/>
  <c r="W104" i="6"/>
  <c r="W105" i="6"/>
  <c r="W106" i="6"/>
  <c r="W107" i="6"/>
  <c r="W108" i="6"/>
  <c r="W109" i="6"/>
  <c r="W110" i="6"/>
  <c r="W111" i="6"/>
  <c r="W112" i="6"/>
  <c r="W113" i="6"/>
  <c r="W114" i="6"/>
  <c r="W115" i="6"/>
  <c r="W116" i="6"/>
  <c r="W117" i="6"/>
  <c r="W118" i="6"/>
  <c r="W119" i="6"/>
  <c r="W120" i="6"/>
  <c r="W121" i="6"/>
  <c r="W122" i="6"/>
  <c r="W123" i="6"/>
  <c r="W124" i="6"/>
  <c r="W125" i="6"/>
  <c r="W126" i="6"/>
  <c r="W127" i="6"/>
  <c r="W128" i="6"/>
  <c r="W129" i="6"/>
  <c r="W130" i="6"/>
  <c r="W131" i="6"/>
  <c r="W132" i="6"/>
  <c r="W133" i="6"/>
  <c r="W134" i="6"/>
  <c r="W135" i="6"/>
  <c r="W136" i="6"/>
  <c r="W137" i="6"/>
  <c r="W138" i="6"/>
  <c r="W139" i="6"/>
  <c r="W140" i="6"/>
  <c r="W141" i="6"/>
  <c r="W142" i="6"/>
  <c r="W143" i="6"/>
  <c r="W144" i="6"/>
  <c r="W145" i="6"/>
  <c r="W146" i="6"/>
  <c r="W147" i="6"/>
  <c r="W148" i="6"/>
  <c r="W149" i="6"/>
  <c r="W150" i="6"/>
  <c r="W151" i="6"/>
  <c r="W152" i="6"/>
  <c r="W153" i="6"/>
  <c r="W154" i="6"/>
  <c r="W155" i="6"/>
  <c r="W156" i="6"/>
  <c r="W157" i="6"/>
  <c r="W158" i="6"/>
  <c r="W159" i="6"/>
  <c r="W160" i="6"/>
  <c r="W161" i="6"/>
  <c r="W162" i="6"/>
  <c r="W163" i="6"/>
  <c r="W164" i="6"/>
  <c r="W165" i="6"/>
  <c r="W166" i="6"/>
  <c r="W167" i="6"/>
  <c r="W168" i="6"/>
  <c r="W169" i="6"/>
  <c r="W170" i="6"/>
  <c r="W171" i="6"/>
  <c r="W172" i="6"/>
  <c r="W173" i="6"/>
  <c r="W174" i="6"/>
  <c r="W175" i="6"/>
  <c r="W176" i="6"/>
  <c r="W177" i="6"/>
  <c r="W178" i="6"/>
  <c r="W179" i="6"/>
  <c r="W180" i="6"/>
  <c r="W181" i="6"/>
  <c r="W182" i="6"/>
  <c r="W183" i="6"/>
  <c r="W184" i="6"/>
  <c r="W185" i="6"/>
  <c r="W186" i="6"/>
  <c r="W187" i="6"/>
  <c r="W188" i="6"/>
  <c r="W189" i="6"/>
  <c r="W190" i="6"/>
  <c r="W191" i="6"/>
  <c r="W192" i="6"/>
  <c r="W193" i="6"/>
  <c r="W194" i="6"/>
  <c r="W195" i="6"/>
  <c r="W196" i="6"/>
  <c r="W197" i="6"/>
  <c r="W198" i="6"/>
  <c r="W199" i="6"/>
  <c r="W200" i="6"/>
  <c r="W201" i="6"/>
  <c r="W202" i="6"/>
  <c r="W203" i="6"/>
  <c r="W204" i="6"/>
  <c r="W205" i="6"/>
  <c r="W206" i="6"/>
  <c r="W207" i="6"/>
  <c r="W208" i="6"/>
  <c r="W209" i="6"/>
  <c r="W210" i="6"/>
  <c r="W211" i="6"/>
  <c r="W212" i="6"/>
  <c r="W213" i="6"/>
  <c r="W214" i="6"/>
  <c r="W215" i="6"/>
  <c r="W216" i="6"/>
  <c r="W217" i="6"/>
  <c r="W218" i="6"/>
  <c r="W219" i="6"/>
  <c r="W220" i="6"/>
  <c r="W221" i="6"/>
  <c r="W222" i="6"/>
  <c r="W223" i="6"/>
  <c r="W224" i="6"/>
  <c r="W225" i="6"/>
  <c r="W226" i="6"/>
  <c r="W227" i="6"/>
  <c r="W228" i="6"/>
  <c r="X5" i="6"/>
  <c r="X6" i="6"/>
  <c r="X7" i="6"/>
  <c r="X8" i="6"/>
  <c r="X9" i="6"/>
  <c r="X10" i="6"/>
  <c r="X11" i="6"/>
  <c r="X12" i="6"/>
  <c r="X13" i="6"/>
  <c r="X14" i="6"/>
  <c r="X15" i="6"/>
  <c r="X16" i="6"/>
  <c r="X17" i="6"/>
  <c r="X18" i="6"/>
  <c r="X19" i="6"/>
  <c r="X20" i="6"/>
  <c r="X21" i="6"/>
  <c r="X22" i="6"/>
  <c r="X23" i="6"/>
  <c r="X24" i="6"/>
  <c r="X25" i="6"/>
  <c r="X26" i="6"/>
  <c r="X27" i="6"/>
  <c r="X28" i="6"/>
  <c r="X29" i="6"/>
  <c r="X30" i="6"/>
  <c r="X31" i="6"/>
  <c r="X32" i="6"/>
  <c r="X33" i="6"/>
  <c r="X34" i="6"/>
  <c r="X35" i="6"/>
  <c r="X36" i="6"/>
  <c r="X37" i="6"/>
  <c r="X38" i="6"/>
  <c r="X39" i="6"/>
  <c r="X40" i="6"/>
  <c r="X41" i="6"/>
  <c r="X42" i="6"/>
  <c r="X43" i="6"/>
  <c r="X44" i="6"/>
  <c r="X45" i="6"/>
  <c r="X46" i="6"/>
  <c r="X47" i="6"/>
  <c r="X48" i="6"/>
  <c r="X49" i="6"/>
  <c r="X50" i="6"/>
  <c r="X51" i="6"/>
  <c r="X52" i="6"/>
  <c r="X53" i="6"/>
  <c r="X54" i="6"/>
  <c r="X55" i="6"/>
  <c r="X56" i="6"/>
  <c r="X57" i="6"/>
  <c r="X58" i="6"/>
  <c r="X59" i="6"/>
  <c r="X60" i="6"/>
  <c r="X61" i="6"/>
  <c r="X62" i="6"/>
  <c r="X63" i="6"/>
  <c r="X64" i="6"/>
  <c r="X65" i="6"/>
  <c r="X66" i="6"/>
  <c r="X67" i="6"/>
  <c r="X68" i="6"/>
  <c r="X69" i="6"/>
  <c r="X70" i="6"/>
  <c r="X71" i="6"/>
  <c r="X72" i="6"/>
  <c r="X73" i="6"/>
  <c r="X74" i="6"/>
  <c r="X75" i="6"/>
  <c r="X76" i="6"/>
  <c r="X77" i="6"/>
  <c r="X78" i="6"/>
  <c r="X79" i="6"/>
  <c r="X80" i="6"/>
  <c r="X81" i="6"/>
  <c r="X82" i="6"/>
  <c r="X83" i="6"/>
  <c r="X84" i="6"/>
  <c r="X85" i="6"/>
  <c r="X86" i="6"/>
  <c r="X87" i="6"/>
  <c r="X88" i="6"/>
  <c r="X89" i="6"/>
  <c r="X90" i="6"/>
  <c r="X91" i="6"/>
  <c r="X92" i="6"/>
  <c r="X93" i="6"/>
  <c r="X94" i="6"/>
  <c r="X95" i="6"/>
  <c r="X96" i="6"/>
  <c r="X97" i="6"/>
  <c r="X98" i="6"/>
  <c r="X99" i="6"/>
  <c r="X100" i="6"/>
  <c r="X101" i="6"/>
  <c r="X102" i="6"/>
  <c r="X103" i="6"/>
  <c r="X104" i="6"/>
  <c r="X105" i="6"/>
  <c r="X106" i="6"/>
  <c r="X107" i="6"/>
  <c r="X108" i="6"/>
  <c r="X109" i="6"/>
  <c r="X110" i="6"/>
  <c r="X111" i="6"/>
  <c r="X112" i="6"/>
  <c r="X113" i="6"/>
  <c r="X114" i="6"/>
  <c r="X115" i="6"/>
  <c r="X116" i="6"/>
  <c r="X117" i="6"/>
  <c r="X118" i="6"/>
  <c r="X119" i="6"/>
  <c r="X120" i="6"/>
  <c r="X121" i="6"/>
  <c r="X122" i="6"/>
  <c r="X123" i="6"/>
  <c r="X124" i="6"/>
  <c r="X125" i="6"/>
  <c r="X126" i="6"/>
  <c r="X127" i="6"/>
  <c r="X128" i="6"/>
  <c r="X129" i="6"/>
  <c r="X130" i="6"/>
  <c r="X131" i="6"/>
  <c r="X132" i="6"/>
  <c r="X133" i="6"/>
  <c r="X134" i="6"/>
  <c r="X135" i="6"/>
  <c r="X136" i="6"/>
  <c r="X137" i="6"/>
  <c r="X138" i="6"/>
  <c r="X139" i="6"/>
  <c r="X140" i="6"/>
  <c r="X141" i="6"/>
  <c r="X142" i="6"/>
  <c r="X143" i="6"/>
  <c r="X144" i="6"/>
  <c r="X145" i="6"/>
  <c r="X146" i="6"/>
  <c r="X147" i="6"/>
  <c r="X148" i="6"/>
  <c r="X149" i="6"/>
  <c r="X150" i="6"/>
  <c r="X151" i="6"/>
  <c r="X152" i="6"/>
  <c r="X153" i="6"/>
  <c r="X154" i="6"/>
  <c r="X155" i="6"/>
  <c r="X156" i="6"/>
  <c r="X157" i="6"/>
  <c r="X158" i="6"/>
  <c r="X159" i="6"/>
  <c r="X160" i="6"/>
  <c r="X161" i="6"/>
  <c r="X162" i="6"/>
  <c r="X163" i="6"/>
  <c r="X164" i="6"/>
  <c r="X165" i="6"/>
  <c r="X166" i="6"/>
  <c r="X167" i="6"/>
  <c r="X168" i="6"/>
  <c r="X169" i="6"/>
  <c r="X170" i="6"/>
  <c r="X171" i="6"/>
  <c r="X172" i="6"/>
  <c r="X173" i="6"/>
  <c r="X174" i="6"/>
  <c r="X175" i="6"/>
  <c r="X176" i="6"/>
  <c r="X177" i="6"/>
  <c r="X178" i="6"/>
  <c r="X179" i="6"/>
  <c r="X180" i="6"/>
  <c r="X181" i="6"/>
  <c r="X182" i="6"/>
  <c r="X183" i="6"/>
  <c r="X184" i="6"/>
  <c r="X185" i="6"/>
  <c r="X186" i="6"/>
  <c r="X187" i="6"/>
  <c r="X188" i="6"/>
  <c r="X189" i="6"/>
  <c r="X190" i="6"/>
  <c r="X191" i="6"/>
  <c r="X192" i="6"/>
  <c r="X193" i="6"/>
  <c r="X194" i="6"/>
  <c r="X195" i="6"/>
  <c r="X196" i="6"/>
  <c r="X197" i="6"/>
  <c r="X198" i="6"/>
  <c r="X199" i="6"/>
  <c r="X200" i="6"/>
  <c r="X201" i="6"/>
  <c r="X202" i="6"/>
  <c r="X203" i="6"/>
  <c r="X204" i="6"/>
  <c r="X205" i="6"/>
  <c r="X206" i="6"/>
  <c r="X207" i="6"/>
  <c r="X208" i="6"/>
  <c r="X209" i="6"/>
  <c r="X210" i="6"/>
  <c r="X211" i="6"/>
  <c r="X212" i="6"/>
  <c r="X213" i="6"/>
  <c r="X214" i="6"/>
  <c r="X215" i="6"/>
  <c r="X216" i="6"/>
  <c r="X217" i="6"/>
  <c r="X218" i="6"/>
  <c r="X219" i="6"/>
  <c r="X220" i="6"/>
  <c r="X221" i="6"/>
  <c r="X222" i="6"/>
  <c r="X223" i="6"/>
  <c r="X224" i="6"/>
  <c r="X225" i="6"/>
  <c r="X226" i="6"/>
  <c r="X227" i="6"/>
  <c r="X228" i="6"/>
  <c r="Y5" i="6"/>
  <c r="Y6" i="6"/>
  <c r="Y7" i="6"/>
  <c r="Y8" i="6"/>
  <c r="Y9" i="6"/>
  <c r="Y10" i="6"/>
  <c r="Y11" i="6"/>
  <c r="Y12" i="6"/>
  <c r="Y13" i="6"/>
  <c r="Y14" i="6"/>
  <c r="Y15" i="6"/>
  <c r="Y16" i="6"/>
  <c r="Y17" i="6"/>
  <c r="Y18" i="6"/>
  <c r="Y19" i="6"/>
  <c r="Y20" i="6"/>
  <c r="Y21" i="6"/>
  <c r="Y22" i="6"/>
  <c r="Y23" i="6"/>
  <c r="Y24" i="6"/>
  <c r="Y25" i="6"/>
  <c r="Y26" i="6"/>
  <c r="Y27" i="6"/>
  <c r="Y28" i="6"/>
  <c r="Y29" i="6"/>
  <c r="Y30" i="6"/>
  <c r="Y31" i="6"/>
  <c r="Y32" i="6"/>
  <c r="Y33" i="6"/>
  <c r="Y34" i="6"/>
  <c r="Y35" i="6"/>
  <c r="Y36" i="6"/>
  <c r="Y37" i="6"/>
  <c r="Y38" i="6"/>
  <c r="Y39" i="6"/>
  <c r="Y40" i="6"/>
  <c r="Y41" i="6"/>
  <c r="Y42" i="6"/>
  <c r="Y43" i="6"/>
  <c r="Y44" i="6"/>
  <c r="Y45" i="6"/>
  <c r="Y46" i="6"/>
  <c r="Y47" i="6"/>
  <c r="Y48" i="6"/>
  <c r="Y49" i="6"/>
  <c r="Y50" i="6"/>
  <c r="Y51" i="6"/>
  <c r="Y52" i="6"/>
  <c r="Y53" i="6"/>
  <c r="Y54" i="6"/>
  <c r="Y55" i="6"/>
  <c r="Y56" i="6"/>
  <c r="Y57" i="6"/>
  <c r="Y58" i="6"/>
  <c r="Y59" i="6"/>
  <c r="Y60" i="6"/>
  <c r="Y61" i="6"/>
  <c r="Y62" i="6"/>
  <c r="Y63" i="6"/>
  <c r="Y64" i="6"/>
  <c r="Y65" i="6"/>
  <c r="Y66" i="6"/>
  <c r="Y67" i="6"/>
  <c r="Y68" i="6"/>
  <c r="Y69" i="6"/>
  <c r="Y70" i="6"/>
  <c r="Y71" i="6"/>
  <c r="Y72" i="6"/>
  <c r="Y73" i="6"/>
  <c r="Y74" i="6"/>
  <c r="Y75" i="6"/>
  <c r="Y76" i="6"/>
  <c r="Y77" i="6"/>
  <c r="Y78" i="6"/>
  <c r="Y79" i="6"/>
  <c r="Y80" i="6"/>
  <c r="Y81" i="6"/>
  <c r="Y82" i="6"/>
  <c r="Y83" i="6"/>
  <c r="Y84" i="6"/>
  <c r="Y85" i="6"/>
  <c r="Y86" i="6"/>
  <c r="Y87" i="6"/>
  <c r="Y88" i="6"/>
  <c r="Y89" i="6"/>
  <c r="Y90" i="6"/>
  <c r="Y91" i="6"/>
  <c r="Y92" i="6"/>
  <c r="Y93" i="6"/>
  <c r="Y94" i="6"/>
  <c r="Y95" i="6"/>
  <c r="Y96" i="6"/>
  <c r="Y97" i="6"/>
  <c r="Y98" i="6"/>
  <c r="Y99" i="6"/>
  <c r="Y100" i="6"/>
  <c r="Y101" i="6"/>
  <c r="Y102" i="6"/>
  <c r="Y103" i="6"/>
  <c r="Y104" i="6"/>
  <c r="Y105" i="6"/>
  <c r="Y106" i="6"/>
  <c r="Y107" i="6"/>
  <c r="Y108" i="6"/>
  <c r="Y109" i="6"/>
  <c r="Y110" i="6"/>
  <c r="Y111" i="6"/>
  <c r="Y112" i="6"/>
  <c r="Y113" i="6"/>
  <c r="Y114" i="6"/>
  <c r="Y115" i="6"/>
  <c r="Y116" i="6"/>
  <c r="Y117" i="6"/>
  <c r="Y118" i="6"/>
  <c r="Y119" i="6"/>
  <c r="Y120" i="6"/>
  <c r="Y121" i="6"/>
  <c r="Y122" i="6"/>
  <c r="Y123" i="6"/>
  <c r="Y124" i="6"/>
  <c r="Y125" i="6"/>
  <c r="Y126" i="6"/>
  <c r="Y127" i="6"/>
  <c r="Y128" i="6"/>
  <c r="Y129" i="6"/>
  <c r="Y130" i="6"/>
  <c r="Y131" i="6"/>
  <c r="Y132" i="6"/>
  <c r="Y133" i="6"/>
  <c r="Y134" i="6"/>
  <c r="Y135" i="6"/>
  <c r="Y136" i="6"/>
  <c r="Y137" i="6"/>
  <c r="Y138" i="6"/>
  <c r="Y139" i="6"/>
  <c r="Y140" i="6"/>
  <c r="Y141" i="6"/>
  <c r="Y142" i="6"/>
  <c r="Y143" i="6"/>
  <c r="Y144" i="6"/>
  <c r="Y145" i="6"/>
  <c r="Y146" i="6"/>
  <c r="Y147" i="6"/>
  <c r="Y148" i="6"/>
  <c r="Y149" i="6"/>
  <c r="Y150" i="6"/>
  <c r="Y151" i="6"/>
  <c r="Y152" i="6"/>
  <c r="Y153" i="6"/>
  <c r="Y154" i="6"/>
  <c r="Y155" i="6"/>
  <c r="Y156" i="6"/>
  <c r="Y157" i="6"/>
  <c r="Y158" i="6"/>
  <c r="Y159" i="6"/>
  <c r="Y160" i="6"/>
  <c r="Y161" i="6"/>
  <c r="Y162" i="6"/>
  <c r="Y163" i="6"/>
  <c r="Y164" i="6"/>
  <c r="Y165" i="6"/>
  <c r="Y166" i="6"/>
  <c r="Y167" i="6"/>
  <c r="Y168" i="6"/>
  <c r="Y169" i="6"/>
  <c r="Y170" i="6"/>
  <c r="Y171" i="6"/>
  <c r="Y172" i="6"/>
  <c r="Y173" i="6"/>
  <c r="Y174" i="6"/>
  <c r="Y175" i="6"/>
  <c r="Y176" i="6"/>
  <c r="Y177" i="6"/>
  <c r="Y178" i="6"/>
  <c r="Y179" i="6"/>
  <c r="Y180" i="6"/>
  <c r="Y181" i="6"/>
  <c r="Y182" i="6"/>
  <c r="Y183" i="6"/>
  <c r="Y184" i="6"/>
  <c r="Y185" i="6"/>
  <c r="Y186" i="6"/>
  <c r="Y187" i="6"/>
  <c r="Y188" i="6"/>
  <c r="Y189" i="6"/>
  <c r="Y190" i="6"/>
  <c r="Y191" i="6"/>
  <c r="Y192" i="6"/>
  <c r="Y193" i="6"/>
  <c r="Y194" i="6"/>
  <c r="Y195" i="6"/>
  <c r="Y196" i="6"/>
  <c r="Y197" i="6"/>
  <c r="Y198" i="6"/>
  <c r="Y199" i="6"/>
  <c r="Y200" i="6"/>
  <c r="Y201" i="6"/>
  <c r="Y202" i="6"/>
  <c r="Y203" i="6"/>
  <c r="Y204" i="6"/>
  <c r="Y205" i="6"/>
  <c r="Y206" i="6"/>
  <c r="Y207" i="6"/>
  <c r="Y208" i="6"/>
  <c r="Y209" i="6"/>
  <c r="Y210" i="6"/>
  <c r="Y211" i="6"/>
  <c r="Y212" i="6"/>
  <c r="Y213" i="6"/>
  <c r="Y214" i="6"/>
  <c r="Y215" i="6"/>
  <c r="Y216" i="6"/>
  <c r="Y217" i="6"/>
  <c r="Y218" i="6"/>
  <c r="Y219" i="6"/>
  <c r="Y220" i="6"/>
  <c r="Y221" i="6"/>
  <c r="Y222" i="6"/>
  <c r="Y223" i="6"/>
  <c r="Y224" i="6"/>
  <c r="Y225" i="6"/>
  <c r="Y226" i="6"/>
  <c r="Y227" i="6"/>
  <c r="Y228" i="6"/>
  <c r="Z5" i="6"/>
  <c r="Z6" i="6"/>
  <c r="Z7" i="6"/>
  <c r="Z8" i="6"/>
  <c r="Z9" i="6"/>
  <c r="Z10" i="6"/>
  <c r="Z11" i="6"/>
  <c r="Z12" i="6"/>
  <c r="Z13" i="6"/>
  <c r="Z14" i="6"/>
  <c r="Z15" i="6"/>
  <c r="Z16" i="6"/>
  <c r="Z17" i="6"/>
  <c r="Z18" i="6"/>
  <c r="Z19" i="6"/>
  <c r="Z20" i="6"/>
  <c r="Z21" i="6"/>
  <c r="Z22" i="6"/>
  <c r="Z23" i="6"/>
  <c r="Z24" i="6"/>
  <c r="Z25" i="6"/>
  <c r="Z26" i="6"/>
  <c r="Z27" i="6"/>
  <c r="Z28" i="6"/>
  <c r="Z29" i="6"/>
  <c r="Z30" i="6"/>
  <c r="Z31" i="6"/>
  <c r="Z32" i="6"/>
  <c r="Z33" i="6"/>
  <c r="Z34" i="6"/>
  <c r="Z35" i="6"/>
  <c r="Z36" i="6"/>
  <c r="Z37" i="6"/>
  <c r="Z38" i="6"/>
  <c r="Z39" i="6"/>
  <c r="Z40" i="6"/>
  <c r="Z41" i="6"/>
  <c r="Z42" i="6"/>
  <c r="Z43" i="6"/>
  <c r="Z44" i="6"/>
  <c r="Z45" i="6"/>
  <c r="Z46" i="6"/>
  <c r="Z47" i="6"/>
  <c r="Z48" i="6"/>
  <c r="Z49" i="6"/>
  <c r="Z50" i="6"/>
  <c r="Z51" i="6"/>
  <c r="Z52" i="6"/>
  <c r="Z53" i="6"/>
  <c r="Z54" i="6"/>
  <c r="Z55" i="6"/>
  <c r="Z56" i="6"/>
  <c r="Z57" i="6"/>
  <c r="Z58" i="6"/>
  <c r="Z59" i="6"/>
  <c r="Z60" i="6"/>
  <c r="Z61" i="6"/>
  <c r="Z62" i="6"/>
  <c r="Z63" i="6"/>
  <c r="Z64" i="6"/>
  <c r="Z65" i="6"/>
  <c r="Z66" i="6"/>
  <c r="Z67" i="6"/>
  <c r="Z68" i="6"/>
  <c r="Z69" i="6"/>
  <c r="Z70" i="6"/>
  <c r="Z71" i="6"/>
  <c r="Z72" i="6"/>
  <c r="Z73" i="6"/>
  <c r="Z74" i="6"/>
  <c r="Z75" i="6"/>
  <c r="Z76" i="6"/>
  <c r="Z77" i="6"/>
  <c r="Z78" i="6"/>
  <c r="Z79" i="6"/>
  <c r="Z80" i="6"/>
  <c r="Z81" i="6"/>
  <c r="Z82" i="6"/>
  <c r="Z83" i="6"/>
  <c r="Z84" i="6"/>
  <c r="Z85" i="6"/>
  <c r="Z86" i="6"/>
  <c r="Z87" i="6"/>
  <c r="Z88" i="6"/>
  <c r="Z89" i="6"/>
  <c r="Z90" i="6"/>
  <c r="Z91" i="6"/>
  <c r="Z92" i="6"/>
  <c r="Z93" i="6"/>
  <c r="Z94" i="6"/>
  <c r="Z95" i="6"/>
  <c r="Z96" i="6"/>
  <c r="Z97" i="6"/>
  <c r="Z98" i="6"/>
  <c r="Z99" i="6"/>
  <c r="Z100" i="6"/>
  <c r="Z101" i="6"/>
  <c r="Z102" i="6"/>
  <c r="Z103" i="6"/>
  <c r="Z104" i="6"/>
  <c r="Z105" i="6"/>
  <c r="Z106" i="6"/>
  <c r="Z107" i="6"/>
  <c r="Z108" i="6"/>
  <c r="Z109" i="6"/>
  <c r="Z110" i="6"/>
  <c r="Z111" i="6"/>
  <c r="Z112" i="6"/>
  <c r="Z113" i="6"/>
  <c r="Z114" i="6"/>
  <c r="Z115" i="6"/>
  <c r="Z116" i="6"/>
  <c r="Z117" i="6"/>
  <c r="Z118" i="6"/>
  <c r="Z119" i="6"/>
  <c r="Z120" i="6"/>
  <c r="Z121" i="6"/>
  <c r="Z122" i="6"/>
  <c r="Z123" i="6"/>
  <c r="Z124" i="6"/>
  <c r="Z125" i="6"/>
  <c r="Z126" i="6"/>
  <c r="Z127" i="6"/>
  <c r="Z128" i="6"/>
  <c r="Z129" i="6"/>
  <c r="Z130" i="6"/>
  <c r="Z131" i="6"/>
  <c r="Z132" i="6"/>
  <c r="Z133" i="6"/>
  <c r="Z134" i="6"/>
  <c r="Z135" i="6"/>
  <c r="Z136" i="6"/>
  <c r="Z137" i="6"/>
  <c r="Z138" i="6"/>
  <c r="Z139" i="6"/>
  <c r="Z140" i="6"/>
  <c r="Z141" i="6"/>
  <c r="Z142" i="6"/>
  <c r="Z143" i="6"/>
  <c r="Z144" i="6"/>
  <c r="Z145" i="6"/>
  <c r="Z146" i="6"/>
  <c r="Z147" i="6"/>
  <c r="Z148" i="6"/>
  <c r="Z149" i="6"/>
  <c r="Z150" i="6"/>
  <c r="Z151" i="6"/>
  <c r="Z152" i="6"/>
  <c r="Z153" i="6"/>
  <c r="Z154" i="6"/>
  <c r="Z155" i="6"/>
  <c r="Z156" i="6"/>
  <c r="Z157" i="6"/>
  <c r="Z158" i="6"/>
  <c r="Z159" i="6"/>
  <c r="Z160" i="6"/>
  <c r="Z161" i="6"/>
  <c r="Z162" i="6"/>
  <c r="Z163" i="6"/>
  <c r="Z164" i="6"/>
  <c r="Z165" i="6"/>
  <c r="Z166" i="6"/>
  <c r="Z167" i="6"/>
  <c r="Z168" i="6"/>
  <c r="Z169" i="6"/>
  <c r="Z170" i="6"/>
  <c r="Z171" i="6"/>
  <c r="Z172" i="6"/>
  <c r="Z173" i="6"/>
  <c r="Z174" i="6"/>
  <c r="Z175" i="6"/>
  <c r="Z176" i="6"/>
  <c r="Z177" i="6"/>
  <c r="Z178" i="6"/>
  <c r="Z179" i="6"/>
  <c r="Z180" i="6"/>
  <c r="Z181" i="6"/>
  <c r="Z182" i="6"/>
  <c r="Z183" i="6"/>
  <c r="Z184" i="6"/>
  <c r="Z185" i="6"/>
  <c r="Z186" i="6"/>
  <c r="Z187" i="6"/>
  <c r="Z188" i="6"/>
  <c r="Z189" i="6"/>
  <c r="Z190" i="6"/>
  <c r="Z191" i="6"/>
  <c r="Z192" i="6"/>
  <c r="Z193" i="6"/>
  <c r="Z194" i="6"/>
  <c r="Z195" i="6"/>
  <c r="Z196" i="6"/>
  <c r="Z197" i="6"/>
  <c r="Z198" i="6"/>
  <c r="Z199" i="6"/>
  <c r="Z200" i="6"/>
  <c r="Z201" i="6"/>
  <c r="Z202" i="6"/>
  <c r="Z203" i="6"/>
  <c r="Z204" i="6"/>
  <c r="Z205" i="6"/>
  <c r="Z206" i="6"/>
  <c r="Z207" i="6"/>
  <c r="Z208" i="6"/>
  <c r="Z209" i="6"/>
  <c r="Z210" i="6"/>
  <c r="Z211" i="6"/>
  <c r="Z212" i="6"/>
  <c r="Z213" i="6"/>
  <c r="Z214" i="6"/>
  <c r="Z215" i="6"/>
  <c r="Z216" i="6"/>
  <c r="Z217" i="6"/>
  <c r="Z218" i="6"/>
  <c r="Z219" i="6"/>
  <c r="Z220" i="6"/>
  <c r="Z221" i="6"/>
  <c r="Z222" i="6"/>
  <c r="Z223" i="6"/>
  <c r="Z224" i="6"/>
  <c r="Z225" i="6"/>
  <c r="Z226" i="6"/>
  <c r="Z227" i="6"/>
  <c r="Z228" i="6"/>
  <c r="AA5" i="6"/>
  <c r="AA6" i="6"/>
  <c r="AA7" i="6"/>
  <c r="AA8" i="6"/>
  <c r="AA9" i="6"/>
  <c r="AA10" i="6"/>
  <c r="AA11" i="6"/>
  <c r="AA12" i="6"/>
  <c r="AA13" i="6"/>
  <c r="AA14" i="6"/>
  <c r="AA15" i="6"/>
  <c r="AA16" i="6"/>
  <c r="AA17" i="6"/>
  <c r="AA18" i="6"/>
  <c r="AA19" i="6"/>
  <c r="AA20" i="6"/>
  <c r="AA21" i="6"/>
  <c r="AA22" i="6"/>
  <c r="AA23" i="6"/>
  <c r="AA24" i="6"/>
  <c r="AA25" i="6"/>
  <c r="AA26" i="6"/>
  <c r="AA27" i="6"/>
  <c r="AA28" i="6"/>
  <c r="AA29" i="6"/>
  <c r="AA30" i="6"/>
  <c r="AA31" i="6"/>
  <c r="AA32" i="6"/>
  <c r="AA33" i="6"/>
  <c r="AA34" i="6"/>
  <c r="AA35" i="6"/>
  <c r="AA36" i="6"/>
  <c r="AA37" i="6"/>
  <c r="AA38" i="6"/>
  <c r="AA39" i="6"/>
  <c r="AA40" i="6"/>
  <c r="AA41" i="6"/>
  <c r="AA42" i="6"/>
  <c r="AA43" i="6"/>
  <c r="AA44" i="6"/>
  <c r="AA45" i="6"/>
  <c r="AA46" i="6"/>
  <c r="AA47" i="6"/>
  <c r="AA48" i="6"/>
  <c r="AA49" i="6"/>
  <c r="AA50" i="6"/>
  <c r="AA51" i="6"/>
  <c r="AA52" i="6"/>
  <c r="AA53" i="6"/>
  <c r="AA54" i="6"/>
  <c r="AA55" i="6"/>
  <c r="AA56" i="6"/>
  <c r="AA57" i="6"/>
  <c r="AA58" i="6"/>
  <c r="AA59" i="6"/>
  <c r="AA60" i="6"/>
  <c r="AA61" i="6"/>
  <c r="AA62" i="6"/>
  <c r="AA63" i="6"/>
  <c r="AA64" i="6"/>
  <c r="AA65" i="6"/>
  <c r="AA66" i="6"/>
  <c r="AA67" i="6"/>
  <c r="AA68" i="6"/>
  <c r="AA69" i="6"/>
  <c r="AA70" i="6"/>
  <c r="AA71" i="6"/>
  <c r="AA72" i="6"/>
  <c r="AA73" i="6"/>
  <c r="AA74" i="6"/>
  <c r="AA75" i="6"/>
  <c r="AA76" i="6"/>
  <c r="AA77" i="6"/>
  <c r="AA78" i="6"/>
  <c r="AA79" i="6"/>
  <c r="AA80" i="6"/>
  <c r="AA81" i="6"/>
  <c r="AA82" i="6"/>
  <c r="AA83" i="6"/>
  <c r="AA84" i="6"/>
  <c r="AA85" i="6"/>
  <c r="AA86" i="6"/>
  <c r="AA87" i="6"/>
  <c r="AA88" i="6"/>
  <c r="AA89" i="6"/>
  <c r="AA90" i="6"/>
  <c r="AA91" i="6"/>
  <c r="AA92" i="6"/>
  <c r="AA93" i="6"/>
  <c r="AA94" i="6"/>
  <c r="AA95" i="6"/>
  <c r="AA96" i="6"/>
  <c r="AA97" i="6"/>
  <c r="AA98" i="6"/>
  <c r="AA99" i="6"/>
  <c r="AA100" i="6"/>
  <c r="AA101" i="6"/>
  <c r="AA102" i="6"/>
  <c r="AA103" i="6"/>
  <c r="AA104" i="6"/>
  <c r="AA105" i="6"/>
  <c r="AA106" i="6"/>
  <c r="AA107" i="6"/>
  <c r="AA108" i="6"/>
  <c r="AA109" i="6"/>
  <c r="AA110" i="6"/>
  <c r="AA111" i="6"/>
  <c r="AA112" i="6"/>
  <c r="AA113" i="6"/>
  <c r="AA114" i="6"/>
  <c r="AA115" i="6"/>
  <c r="AA116" i="6"/>
  <c r="AA117" i="6"/>
  <c r="AA118" i="6"/>
  <c r="AA119" i="6"/>
  <c r="AA120" i="6"/>
  <c r="AA121" i="6"/>
  <c r="AA122" i="6"/>
  <c r="AA123" i="6"/>
  <c r="AA124" i="6"/>
  <c r="AA125" i="6"/>
  <c r="AA126" i="6"/>
  <c r="AA127" i="6"/>
  <c r="AA128" i="6"/>
  <c r="AA129" i="6"/>
  <c r="AA130" i="6"/>
  <c r="AA131" i="6"/>
  <c r="AA132" i="6"/>
  <c r="AA133" i="6"/>
  <c r="AA134" i="6"/>
  <c r="AA135" i="6"/>
  <c r="AA136" i="6"/>
  <c r="AA137" i="6"/>
  <c r="AA138" i="6"/>
  <c r="AA139" i="6"/>
  <c r="AA140" i="6"/>
  <c r="AA141" i="6"/>
  <c r="AA142" i="6"/>
  <c r="AA143" i="6"/>
  <c r="AA144" i="6"/>
  <c r="AA145" i="6"/>
  <c r="AA146" i="6"/>
  <c r="AA147" i="6"/>
  <c r="AA148" i="6"/>
  <c r="AA149" i="6"/>
  <c r="AA150" i="6"/>
  <c r="AA151" i="6"/>
  <c r="AA152" i="6"/>
  <c r="AA153" i="6"/>
  <c r="AA154" i="6"/>
  <c r="AA155" i="6"/>
  <c r="AA156" i="6"/>
  <c r="AA157" i="6"/>
  <c r="AA158" i="6"/>
  <c r="AA159" i="6"/>
  <c r="AA160" i="6"/>
  <c r="AA161" i="6"/>
  <c r="AA162" i="6"/>
  <c r="AA163" i="6"/>
  <c r="AA164" i="6"/>
  <c r="AA165" i="6"/>
  <c r="AA166" i="6"/>
  <c r="AA167" i="6"/>
  <c r="AA168" i="6"/>
  <c r="AA169" i="6"/>
  <c r="AA170" i="6"/>
  <c r="AA171" i="6"/>
  <c r="AA172" i="6"/>
  <c r="AA173" i="6"/>
  <c r="AA174" i="6"/>
  <c r="AA175" i="6"/>
  <c r="AA176" i="6"/>
  <c r="AA177" i="6"/>
  <c r="AA178" i="6"/>
  <c r="AA179" i="6"/>
  <c r="AA180" i="6"/>
  <c r="AA181" i="6"/>
  <c r="AA182" i="6"/>
  <c r="AA183" i="6"/>
  <c r="AA184" i="6"/>
  <c r="AA185" i="6"/>
  <c r="AA186" i="6"/>
  <c r="AA187" i="6"/>
  <c r="AA188" i="6"/>
  <c r="AA189" i="6"/>
  <c r="AA190" i="6"/>
  <c r="AA191" i="6"/>
  <c r="AA192" i="6"/>
  <c r="AA193" i="6"/>
  <c r="AA194" i="6"/>
  <c r="AA195" i="6"/>
  <c r="AA196" i="6"/>
  <c r="AA197" i="6"/>
  <c r="AA198" i="6"/>
  <c r="AA199" i="6"/>
  <c r="AA200" i="6"/>
  <c r="AA201" i="6"/>
  <c r="AA202" i="6"/>
  <c r="AA203" i="6"/>
  <c r="AA204" i="6"/>
  <c r="AA205" i="6"/>
  <c r="AA206" i="6"/>
  <c r="AA207" i="6"/>
  <c r="AA208" i="6"/>
  <c r="AA209" i="6"/>
  <c r="AA210" i="6"/>
  <c r="AA211" i="6"/>
  <c r="AA212" i="6"/>
  <c r="AA213" i="6"/>
  <c r="AA214" i="6"/>
  <c r="AA215" i="6"/>
  <c r="AA216" i="6"/>
  <c r="AA217" i="6"/>
  <c r="AA218" i="6"/>
  <c r="AA219" i="6"/>
  <c r="AA220" i="6"/>
  <c r="AA221" i="6"/>
  <c r="AA222" i="6"/>
  <c r="AA223" i="6"/>
  <c r="AA224" i="6"/>
  <c r="AA225" i="6"/>
  <c r="AA226" i="6"/>
  <c r="AA227" i="6"/>
  <c r="AA228" i="6"/>
  <c r="AB5" i="6"/>
  <c r="AB6" i="6"/>
  <c r="AB7" i="6"/>
  <c r="AB8" i="6"/>
  <c r="AB9" i="6"/>
  <c r="AB10" i="6"/>
  <c r="AB11" i="6"/>
  <c r="AB12" i="6"/>
  <c r="AB13" i="6"/>
  <c r="AB14" i="6"/>
  <c r="AB15" i="6"/>
  <c r="AB16" i="6"/>
  <c r="AB17" i="6"/>
  <c r="AB18" i="6"/>
  <c r="AB19" i="6"/>
  <c r="AB20" i="6"/>
  <c r="AB21" i="6"/>
  <c r="AB22" i="6"/>
  <c r="AB23" i="6"/>
  <c r="AB24" i="6"/>
  <c r="AB25" i="6"/>
  <c r="AB26" i="6"/>
  <c r="AB27" i="6"/>
  <c r="AB28" i="6"/>
  <c r="AB29" i="6"/>
  <c r="AB30" i="6"/>
  <c r="AB31" i="6"/>
  <c r="AB32" i="6"/>
  <c r="AB33" i="6"/>
  <c r="AB34" i="6"/>
  <c r="AB35" i="6"/>
  <c r="AB36" i="6"/>
  <c r="AB37" i="6"/>
  <c r="AB38" i="6"/>
  <c r="AB39" i="6"/>
  <c r="AB40" i="6"/>
  <c r="AB41" i="6"/>
  <c r="AB42" i="6"/>
  <c r="AB43" i="6"/>
  <c r="AB44" i="6"/>
  <c r="AB45" i="6"/>
  <c r="AB46" i="6"/>
  <c r="AB47" i="6"/>
  <c r="AB48" i="6"/>
  <c r="AB49" i="6"/>
  <c r="AB50" i="6"/>
  <c r="AB51" i="6"/>
  <c r="AB52" i="6"/>
  <c r="AB53" i="6"/>
  <c r="AB54" i="6"/>
  <c r="AB55" i="6"/>
  <c r="AB56" i="6"/>
  <c r="AB57" i="6"/>
  <c r="AB58" i="6"/>
  <c r="AB59" i="6"/>
  <c r="AB60" i="6"/>
  <c r="AB61" i="6"/>
  <c r="AB62" i="6"/>
  <c r="AB63" i="6"/>
  <c r="AB64" i="6"/>
  <c r="AB65" i="6"/>
  <c r="AB66" i="6"/>
  <c r="AB67" i="6"/>
  <c r="AB68" i="6"/>
  <c r="AB69" i="6"/>
  <c r="AB70" i="6"/>
  <c r="AB71" i="6"/>
  <c r="AB72" i="6"/>
  <c r="AB73" i="6"/>
  <c r="AB74" i="6"/>
  <c r="AB75" i="6"/>
  <c r="AB76" i="6"/>
  <c r="AB77" i="6"/>
  <c r="AB78" i="6"/>
  <c r="AB79" i="6"/>
  <c r="AB80" i="6"/>
  <c r="AB81" i="6"/>
  <c r="AB82" i="6"/>
  <c r="AB83" i="6"/>
  <c r="AB84" i="6"/>
  <c r="AB85" i="6"/>
  <c r="AB86" i="6"/>
  <c r="AB87" i="6"/>
  <c r="AB88" i="6"/>
  <c r="AB89" i="6"/>
  <c r="AB90" i="6"/>
  <c r="AB91" i="6"/>
  <c r="AB92" i="6"/>
  <c r="AB93" i="6"/>
  <c r="AB94" i="6"/>
  <c r="AB95" i="6"/>
  <c r="AB96" i="6"/>
  <c r="AB97" i="6"/>
  <c r="AB98" i="6"/>
  <c r="AB99" i="6"/>
  <c r="AB100" i="6"/>
  <c r="AB101" i="6"/>
  <c r="AB102" i="6"/>
  <c r="AB103" i="6"/>
  <c r="AB104" i="6"/>
  <c r="AB105" i="6"/>
  <c r="AB106" i="6"/>
  <c r="AB107" i="6"/>
  <c r="AB108" i="6"/>
  <c r="AB109" i="6"/>
  <c r="AB110" i="6"/>
  <c r="AB111" i="6"/>
  <c r="AB112" i="6"/>
  <c r="AB113" i="6"/>
  <c r="AB114" i="6"/>
  <c r="AB115" i="6"/>
  <c r="AB116" i="6"/>
  <c r="AB117" i="6"/>
  <c r="AB118" i="6"/>
  <c r="AB119" i="6"/>
  <c r="AB120" i="6"/>
  <c r="AB121" i="6"/>
  <c r="AB122" i="6"/>
  <c r="AB123" i="6"/>
  <c r="AB124" i="6"/>
  <c r="AB125" i="6"/>
  <c r="AB126" i="6"/>
  <c r="AB127" i="6"/>
  <c r="AB128" i="6"/>
  <c r="AB129" i="6"/>
  <c r="AB130" i="6"/>
  <c r="AB131" i="6"/>
  <c r="AB132" i="6"/>
  <c r="AB133" i="6"/>
  <c r="AB134" i="6"/>
  <c r="AB135" i="6"/>
  <c r="AB136" i="6"/>
  <c r="AB137" i="6"/>
  <c r="AB138" i="6"/>
  <c r="AB139" i="6"/>
  <c r="AB140" i="6"/>
  <c r="AB141" i="6"/>
  <c r="AB142" i="6"/>
  <c r="AB143" i="6"/>
  <c r="AB144" i="6"/>
  <c r="AB145" i="6"/>
  <c r="AB146" i="6"/>
  <c r="AB147" i="6"/>
  <c r="AB148" i="6"/>
  <c r="AB149" i="6"/>
  <c r="AB150" i="6"/>
  <c r="AB151" i="6"/>
  <c r="AB152" i="6"/>
  <c r="AB153" i="6"/>
  <c r="AB154" i="6"/>
  <c r="AB155" i="6"/>
  <c r="AB156" i="6"/>
  <c r="AB157" i="6"/>
  <c r="AB158" i="6"/>
  <c r="AB159" i="6"/>
  <c r="AB160" i="6"/>
  <c r="AB161" i="6"/>
  <c r="AB162" i="6"/>
  <c r="AB163" i="6"/>
  <c r="AB164" i="6"/>
  <c r="AB165" i="6"/>
  <c r="AB166" i="6"/>
  <c r="AB167" i="6"/>
  <c r="AB168" i="6"/>
  <c r="AB169" i="6"/>
  <c r="AB170" i="6"/>
  <c r="AB171" i="6"/>
  <c r="AB172" i="6"/>
  <c r="AB173" i="6"/>
  <c r="AB174" i="6"/>
  <c r="AB175" i="6"/>
  <c r="AB176" i="6"/>
  <c r="AB177" i="6"/>
  <c r="AB178" i="6"/>
  <c r="AB179" i="6"/>
  <c r="AB180" i="6"/>
  <c r="AB181" i="6"/>
  <c r="AB182" i="6"/>
  <c r="AB183" i="6"/>
  <c r="AB184" i="6"/>
  <c r="AB185" i="6"/>
  <c r="AB186" i="6"/>
  <c r="AB187" i="6"/>
  <c r="AB188" i="6"/>
  <c r="AB189" i="6"/>
  <c r="AB190" i="6"/>
  <c r="AB191" i="6"/>
  <c r="AB192" i="6"/>
  <c r="AB193" i="6"/>
  <c r="AB194" i="6"/>
  <c r="AB195" i="6"/>
  <c r="AB196" i="6"/>
  <c r="AB197" i="6"/>
  <c r="AB198" i="6"/>
  <c r="AB199" i="6"/>
  <c r="AB200" i="6"/>
  <c r="AB201" i="6"/>
  <c r="AB202" i="6"/>
  <c r="AB203" i="6"/>
  <c r="AB204" i="6"/>
  <c r="AB205" i="6"/>
  <c r="AB206" i="6"/>
  <c r="AB207" i="6"/>
  <c r="AB208" i="6"/>
  <c r="AB209" i="6"/>
  <c r="AB210" i="6"/>
  <c r="AB211" i="6"/>
  <c r="AB212" i="6"/>
  <c r="AB213" i="6"/>
  <c r="AB214" i="6"/>
  <c r="AB215" i="6"/>
  <c r="AB216" i="6"/>
  <c r="AB217" i="6"/>
  <c r="AB218" i="6"/>
  <c r="AB219" i="6"/>
  <c r="AB220" i="6"/>
  <c r="AB221" i="6"/>
  <c r="AB222" i="6"/>
  <c r="AB223" i="6"/>
  <c r="AB224" i="6"/>
  <c r="AB225" i="6"/>
  <c r="AB226" i="6"/>
  <c r="AB227" i="6"/>
  <c r="AB228" i="6"/>
  <c r="Z230" i="6"/>
  <c r="Y230" i="6"/>
  <c r="X230" i="6"/>
  <c r="W230" i="6"/>
  <c r="V230" i="6"/>
  <c r="U230" i="6"/>
  <c r="M5" i="6"/>
  <c r="M6" i="6"/>
  <c r="M7" i="6"/>
  <c r="M8" i="6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32" i="6"/>
  <c r="M33" i="6"/>
  <c r="M34" i="6"/>
  <c r="M35" i="6"/>
  <c r="M36" i="6"/>
  <c r="M37" i="6"/>
  <c r="M38" i="6"/>
  <c r="M39" i="6"/>
  <c r="M40" i="6"/>
  <c r="M41" i="6"/>
  <c r="M42" i="6"/>
  <c r="M43" i="6"/>
  <c r="M44" i="6"/>
  <c r="M45" i="6"/>
  <c r="M46" i="6"/>
  <c r="M47" i="6"/>
  <c r="M48" i="6"/>
  <c r="M49" i="6"/>
  <c r="M50" i="6"/>
  <c r="M51" i="6"/>
  <c r="M52" i="6"/>
  <c r="M53" i="6"/>
  <c r="M54" i="6"/>
  <c r="M55" i="6"/>
  <c r="M56" i="6"/>
  <c r="M57" i="6"/>
  <c r="M58" i="6"/>
  <c r="M59" i="6"/>
  <c r="M60" i="6"/>
  <c r="M61" i="6"/>
  <c r="M62" i="6"/>
  <c r="M63" i="6"/>
  <c r="M64" i="6"/>
  <c r="M65" i="6"/>
  <c r="M66" i="6"/>
  <c r="M67" i="6"/>
  <c r="M68" i="6"/>
  <c r="M69" i="6"/>
  <c r="M70" i="6"/>
  <c r="M71" i="6"/>
  <c r="M72" i="6"/>
  <c r="M73" i="6"/>
  <c r="M74" i="6"/>
  <c r="M75" i="6"/>
  <c r="M76" i="6"/>
  <c r="M77" i="6"/>
  <c r="M78" i="6"/>
  <c r="M79" i="6"/>
  <c r="M80" i="6"/>
  <c r="M81" i="6"/>
  <c r="M82" i="6"/>
  <c r="M83" i="6"/>
  <c r="M84" i="6"/>
  <c r="M85" i="6"/>
  <c r="M86" i="6"/>
  <c r="M87" i="6"/>
  <c r="M88" i="6"/>
  <c r="M89" i="6"/>
  <c r="M90" i="6"/>
  <c r="M91" i="6"/>
  <c r="M92" i="6"/>
  <c r="M93" i="6"/>
  <c r="M94" i="6"/>
  <c r="M95" i="6"/>
  <c r="M96" i="6"/>
  <c r="M97" i="6"/>
  <c r="M98" i="6"/>
  <c r="M99" i="6"/>
  <c r="M100" i="6"/>
  <c r="M101" i="6"/>
  <c r="M102" i="6"/>
  <c r="M103" i="6"/>
  <c r="M104" i="6"/>
  <c r="M105" i="6"/>
  <c r="M106" i="6"/>
  <c r="M107" i="6"/>
  <c r="M108" i="6"/>
  <c r="M109" i="6"/>
  <c r="M110" i="6"/>
  <c r="M111" i="6"/>
  <c r="M112" i="6"/>
  <c r="M113" i="6"/>
  <c r="M114" i="6"/>
  <c r="M115" i="6"/>
  <c r="M116" i="6"/>
  <c r="M117" i="6"/>
  <c r="M118" i="6"/>
  <c r="M119" i="6"/>
  <c r="M120" i="6"/>
  <c r="M121" i="6"/>
  <c r="M122" i="6"/>
  <c r="M123" i="6"/>
  <c r="M124" i="6"/>
  <c r="M125" i="6"/>
  <c r="M126" i="6"/>
  <c r="M127" i="6"/>
  <c r="M128" i="6"/>
  <c r="M129" i="6"/>
  <c r="M130" i="6"/>
  <c r="M131" i="6"/>
  <c r="M132" i="6"/>
  <c r="M133" i="6"/>
  <c r="M134" i="6"/>
  <c r="M135" i="6"/>
  <c r="M136" i="6"/>
  <c r="M137" i="6"/>
  <c r="M138" i="6"/>
  <c r="M139" i="6"/>
  <c r="M140" i="6"/>
  <c r="M141" i="6"/>
  <c r="M142" i="6"/>
  <c r="M143" i="6"/>
  <c r="M144" i="6"/>
  <c r="M145" i="6"/>
  <c r="M146" i="6"/>
  <c r="M147" i="6"/>
  <c r="M148" i="6"/>
  <c r="M149" i="6"/>
  <c r="M150" i="6"/>
  <c r="M151" i="6"/>
  <c r="M152" i="6"/>
  <c r="M153" i="6"/>
  <c r="M154" i="6"/>
  <c r="M155" i="6"/>
  <c r="M156" i="6"/>
  <c r="M157" i="6"/>
  <c r="M158" i="6"/>
  <c r="M159" i="6"/>
  <c r="M160" i="6"/>
  <c r="M161" i="6"/>
  <c r="M162" i="6"/>
  <c r="M163" i="6"/>
  <c r="M164" i="6"/>
  <c r="M165" i="6"/>
  <c r="M166" i="6"/>
  <c r="M167" i="6"/>
  <c r="M168" i="6"/>
  <c r="M169" i="6"/>
  <c r="M170" i="6"/>
  <c r="M171" i="6"/>
  <c r="M172" i="6"/>
  <c r="M173" i="6"/>
  <c r="M174" i="6"/>
  <c r="M175" i="6"/>
  <c r="M176" i="6"/>
  <c r="M177" i="6"/>
  <c r="M178" i="6"/>
  <c r="M179" i="6"/>
  <c r="M180" i="6"/>
  <c r="M181" i="6"/>
  <c r="M182" i="6"/>
  <c r="M183" i="6"/>
  <c r="M184" i="6"/>
  <c r="M185" i="6"/>
  <c r="M186" i="6"/>
  <c r="M187" i="6"/>
  <c r="M188" i="6"/>
  <c r="M189" i="6"/>
  <c r="M190" i="6"/>
  <c r="M191" i="6"/>
  <c r="M192" i="6"/>
  <c r="M193" i="6"/>
  <c r="M194" i="6"/>
  <c r="M195" i="6"/>
  <c r="M196" i="6"/>
  <c r="M197" i="6"/>
  <c r="M198" i="6"/>
  <c r="M199" i="6"/>
  <c r="M200" i="6"/>
  <c r="M201" i="6"/>
  <c r="M202" i="6"/>
  <c r="M203" i="6"/>
  <c r="M204" i="6"/>
  <c r="M205" i="6"/>
  <c r="M206" i="6"/>
  <c r="M207" i="6"/>
  <c r="M208" i="6"/>
  <c r="M209" i="6"/>
  <c r="M210" i="6"/>
  <c r="M211" i="6"/>
  <c r="M212" i="6"/>
  <c r="M213" i="6"/>
  <c r="M214" i="6"/>
  <c r="M215" i="6"/>
  <c r="M216" i="6"/>
  <c r="M217" i="6"/>
  <c r="M218" i="6"/>
  <c r="M219" i="6"/>
  <c r="M220" i="6"/>
  <c r="M221" i="6"/>
  <c r="M222" i="6"/>
  <c r="M223" i="6"/>
  <c r="M224" i="6"/>
  <c r="M225" i="6"/>
  <c r="M226" i="6"/>
  <c r="M227" i="6"/>
  <c r="M228" i="6"/>
  <c r="M4" i="6"/>
  <c r="O235" i="1"/>
  <c r="N235" i="1"/>
  <c r="M235" i="1"/>
  <c r="L235" i="1"/>
  <c r="K235" i="1"/>
  <c r="J235" i="1"/>
  <c r="I235" i="1"/>
  <c r="H235" i="1"/>
  <c r="G235" i="1"/>
  <c r="E233" i="1"/>
  <c r="G230" i="1"/>
  <c r="H230" i="1"/>
  <c r="I230" i="1"/>
  <c r="J230" i="1"/>
  <c r="K230" i="1"/>
  <c r="L230" i="1"/>
  <c r="G8" i="3"/>
  <c r="I5" i="6"/>
  <c r="J5" i="6"/>
  <c r="K5" i="6"/>
  <c r="L5" i="6"/>
  <c r="I6" i="6"/>
  <c r="J6" i="6"/>
  <c r="K6" i="6"/>
  <c r="L6" i="6"/>
  <c r="I7" i="6"/>
  <c r="J7" i="6"/>
  <c r="K7" i="6"/>
  <c r="L7" i="6"/>
  <c r="I8" i="6"/>
  <c r="J8" i="6"/>
  <c r="K8" i="6"/>
  <c r="L8" i="6"/>
  <c r="I9" i="6"/>
  <c r="J9" i="6"/>
  <c r="K9" i="6"/>
  <c r="L9" i="6"/>
  <c r="I10" i="6"/>
  <c r="J10" i="6"/>
  <c r="K10" i="6"/>
  <c r="L10" i="6"/>
  <c r="I11" i="6"/>
  <c r="J11" i="6"/>
  <c r="K11" i="6"/>
  <c r="L11" i="6"/>
  <c r="I12" i="6"/>
  <c r="J12" i="6"/>
  <c r="K12" i="6"/>
  <c r="L12" i="6"/>
  <c r="I13" i="6"/>
  <c r="J13" i="6"/>
  <c r="K13" i="6"/>
  <c r="L13" i="6"/>
  <c r="I14" i="6"/>
  <c r="J14" i="6"/>
  <c r="K14" i="6"/>
  <c r="L14" i="6"/>
  <c r="I15" i="6"/>
  <c r="J15" i="6"/>
  <c r="K15" i="6"/>
  <c r="L15" i="6"/>
  <c r="I16" i="6"/>
  <c r="J16" i="6"/>
  <c r="K16" i="6"/>
  <c r="L16" i="6"/>
  <c r="I17" i="6"/>
  <c r="J17" i="6"/>
  <c r="K17" i="6"/>
  <c r="L17" i="6"/>
  <c r="I18" i="6"/>
  <c r="J18" i="6"/>
  <c r="K18" i="6"/>
  <c r="L18" i="6"/>
  <c r="I19" i="6"/>
  <c r="J19" i="6"/>
  <c r="K19" i="6"/>
  <c r="L19" i="6"/>
  <c r="I20" i="6"/>
  <c r="J20" i="6"/>
  <c r="K20" i="6"/>
  <c r="L20" i="6"/>
  <c r="I21" i="6"/>
  <c r="J21" i="6"/>
  <c r="K21" i="6"/>
  <c r="L21" i="6"/>
  <c r="I22" i="6"/>
  <c r="J22" i="6"/>
  <c r="K22" i="6"/>
  <c r="L22" i="6"/>
  <c r="I23" i="6"/>
  <c r="J23" i="6"/>
  <c r="K23" i="6"/>
  <c r="L23" i="6"/>
  <c r="I24" i="6"/>
  <c r="J24" i="6"/>
  <c r="K24" i="6"/>
  <c r="L24" i="6"/>
  <c r="I25" i="6"/>
  <c r="J25" i="6"/>
  <c r="K25" i="6"/>
  <c r="L25" i="6"/>
  <c r="I26" i="6"/>
  <c r="J26" i="6"/>
  <c r="K26" i="6"/>
  <c r="L26" i="6"/>
  <c r="I27" i="6"/>
  <c r="J27" i="6"/>
  <c r="K27" i="6"/>
  <c r="L27" i="6"/>
  <c r="I28" i="6"/>
  <c r="J28" i="6"/>
  <c r="K28" i="6"/>
  <c r="L28" i="6"/>
  <c r="I29" i="6"/>
  <c r="J29" i="6"/>
  <c r="K29" i="6"/>
  <c r="L29" i="6"/>
  <c r="I30" i="6"/>
  <c r="J30" i="6"/>
  <c r="K30" i="6"/>
  <c r="L30" i="6"/>
  <c r="I31" i="6"/>
  <c r="J31" i="6"/>
  <c r="K31" i="6"/>
  <c r="L31" i="6"/>
  <c r="I32" i="6"/>
  <c r="J32" i="6"/>
  <c r="K32" i="6"/>
  <c r="L32" i="6"/>
  <c r="I33" i="6"/>
  <c r="J33" i="6"/>
  <c r="K33" i="6"/>
  <c r="L33" i="6"/>
  <c r="I34" i="6"/>
  <c r="J34" i="6"/>
  <c r="K34" i="6"/>
  <c r="L34" i="6"/>
  <c r="I35" i="6"/>
  <c r="J35" i="6"/>
  <c r="K35" i="6"/>
  <c r="L35" i="6"/>
  <c r="I36" i="6"/>
  <c r="J36" i="6"/>
  <c r="K36" i="6"/>
  <c r="L36" i="6"/>
  <c r="I37" i="6"/>
  <c r="J37" i="6"/>
  <c r="K37" i="6"/>
  <c r="L37" i="6"/>
  <c r="I38" i="6"/>
  <c r="J38" i="6"/>
  <c r="K38" i="6"/>
  <c r="L38" i="6"/>
  <c r="I39" i="6"/>
  <c r="J39" i="6"/>
  <c r="K39" i="6"/>
  <c r="L39" i="6"/>
  <c r="I40" i="6"/>
  <c r="J40" i="6"/>
  <c r="K40" i="6"/>
  <c r="L40" i="6"/>
  <c r="I41" i="6"/>
  <c r="J41" i="6"/>
  <c r="K41" i="6"/>
  <c r="L41" i="6"/>
  <c r="I42" i="6"/>
  <c r="J42" i="6"/>
  <c r="K42" i="6"/>
  <c r="L42" i="6"/>
  <c r="I43" i="6"/>
  <c r="J43" i="6"/>
  <c r="K43" i="6"/>
  <c r="L43" i="6"/>
  <c r="I44" i="6"/>
  <c r="J44" i="6"/>
  <c r="K44" i="6"/>
  <c r="L44" i="6"/>
  <c r="I45" i="6"/>
  <c r="J45" i="6"/>
  <c r="K45" i="6"/>
  <c r="L45" i="6"/>
  <c r="I46" i="6"/>
  <c r="J46" i="6"/>
  <c r="K46" i="6"/>
  <c r="L46" i="6"/>
  <c r="I47" i="6"/>
  <c r="J47" i="6"/>
  <c r="K47" i="6"/>
  <c r="L47" i="6"/>
  <c r="I48" i="6"/>
  <c r="J48" i="6"/>
  <c r="K48" i="6"/>
  <c r="L48" i="6"/>
  <c r="I49" i="6"/>
  <c r="J49" i="6"/>
  <c r="K49" i="6"/>
  <c r="L49" i="6"/>
  <c r="I50" i="6"/>
  <c r="J50" i="6"/>
  <c r="K50" i="6"/>
  <c r="L50" i="6"/>
  <c r="I51" i="6"/>
  <c r="J51" i="6"/>
  <c r="K51" i="6"/>
  <c r="L51" i="6"/>
  <c r="I52" i="6"/>
  <c r="J52" i="6"/>
  <c r="K52" i="6"/>
  <c r="L52" i="6"/>
  <c r="I53" i="6"/>
  <c r="J53" i="6"/>
  <c r="K53" i="6"/>
  <c r="L53" i="6"/>
  <c r="I54" i="6"/>
  <c r="J54" i="6"/>
  <c r="K54" i="6"/>
  <c r="L54" i="6"/>
  <c r="I55" i="6"/>
  <c r="J55" i="6"/>
  <c r="K55" i="6"/>
  <c r="L55" i="6"/>
  <c r="I56" i="6"/>
  <c r="J56" i="6"/>
  <c r="K56" i="6"/>
  <c r="L56" i="6"/>
  <c r="I57" i="6"/>
  <c r="J57" i="6"/>
  <c r="K57" i="6"/>
  <c r="L57" i="6"/>
  <c r="I58" i="6"/>
  <c r="J58" i="6"/>
  <c r="K58" i="6"/>
  <c r="L58" i="6"/>
  <c r="I59" i="6"/>
  <c r="J59" i="6"/>
  <c r="K59" i="6"/>
  <c r="L59" i="6"/>
  <c r="I60" i="6"/>
  <c r="J60" i="6"/>
  <c r="K60" i="6"/>
  <c r="L60" i="6"/>
  <c r="I61" i="6"/>
  <c r="J61" i="6"/>
  <c r="K61" i="6"/>
  <c r="L61" i="6"/>
  <c r="I62" i="6"/>
  <c r="J62" i="6"/>
  <c r="K62" i="6"/>
  <c r="L62" i="6"/>
  <c r="I63" i="6"/>
  <c r="J63" i="6"/>
  <c r="K63" i="6"/>
  <c r="L63" i="6"/>
  <c r="I64" i="6"/>
  <c r="J64" i="6"/>
  <c r="K64" i="6"/>
  <c r="L64" i="6"/>
  <c r="I65" i="6"/>
  <c r="J65" i="6"/>
  <c r="K65" i="6"/>
  <c r="L65" i="6"/>
  <c r="I66" i="6"/>
  <c r="J66" i="6"/>
  <c r="K66" i="6"/>
  <c r="L66" i="6"/>
  <c r="I67" i="6"/>
  <c r="J67" i="6"/>
  <c r="K67" i="6"/>
  <c r="L67" i="6"/>
  <c r="I68" i="6"/>
  <c r="J68" i="6"/>
  <c r="K68" i="6"/>
  <c r="L68" i="6"/>
  <c r="I69" i="6"/>
  <c r="J69" i="6"/>
  <c r="K69" i="6"/>
  <c r="L69" i="6"/>
  <c r="I70" i="6"/>
  <c r="J70" i="6"/>
  <c r="K70" i="6"/>
  <c r="L70" i="6"/>
  <c r="I71" i="6"/>
  <c r="J71" i="6"/>
  <c r="K71" i="6"/>
  <c r="L71" i="6"/>
  <c r="I72" i="6"/>
  <c r="J72" i="6"/>
  <c r="K72" i="6"/>
  <c r="L72" i="6"/>
  <c r="I73" i="6"/>
  <c r="J73" i="6"/>
  <c r="K73" i="6"/>
  <c r="L73" i="6"/>
  <c r="I74" i="6"/>
  <c r="J74" i="6"/>
  <c r="K74" i="6"/>
  <c r="L74" i="6"/>
  <c r="I75" i="6"/>
  <c r="J75" i="6"/>
  <c r="K75" i="6"/>
  <c r="L75" i="6"/>
  <c r="I76" i="6"/>
  <c r="J76" i="6"/>
  <c r="K76" i="6"/>
  <c r="L76" i="6"/>
  <c r="I77" i="6"/>
  <c r="J77" i="6"/>
  <c r="K77" i="6"/>
  <c r="L77" i="6"/>
  <c r="I78" i="6"/>
  <c r="J78" i="6"/>
  <c r="K78" i="6"/>
  <c r="L78" i="6"/>
  <c r="I79" i="6"/>
  <c r="J79" i="6"/>
  <c r="K79" i="6"/>
  <c r="L79" i="6"/>
  <c r="I80" i="6"/>
  <c r="J80" i="6"/>
  <c r="K80" i="6"/>
  <c r="L80" i="6"/>
  <c r="I81" i="6"/>
  <c r="J81" i="6"/>
  <c r="K81" i="6"/>
  <c r="L81" i="6"/>
  <c r="I82" i="6"/>
  <c r="J82" i="6"/>
  <c r="K82" i="6"/>
  <c r="L82" i="6"/>
  <c r="I83" i="6"/>
  <c r="J83" i="6"/>
  <c r="K83" i="6"/>
  <c r="L83" i="6"/>
  <c r="I84" i="6"/>
  <c r="J84" i="6"/>
  <c r="K84" i="6"/>
  <c r="L84" i="6"/>
  <c r="I85" i="6"/>
  <c r="J85" i="6"/>
  <c r="K85" i="6"/>
  <c r="L85" i="6"/>
  <c r="I86" i="6"/>
  <c r="J86" i="6"/>
  <c r="K86" i="6"/>
  <c r="L86" i="6"/>
  <c r="I87" i="6"/>
  <c r="J87" i="6"/>
  <c r="K87" i="6"/>
  <c r="L87" i="6"/>
  <c r="I88" i="6"/>
  <c r="J88" i="6"/>
  <c r="K88" i="6"/>
  <c r="L88" i="6"/>
  <c r="I89" i="6"/>
  <c r="J89" i="6"/>
  <c r="K89" i="6"/>
  <c r="L89" i="6"/>
  <c r="I90" i="6"/>
  <c r="J90" i="6"/>
  <c r="K90" i="6"/>
  <c r="L90" i="6"/>
  <c r="I91" i="6"/>
  <c r="J91" i="6"/>
  <c r="K91" i="6"/>
  <c r="L91" i="6"/>
  <c r="I92" i="6"/>
  <c r="J92" i="6"/>
  <c r="K92" i="6"/>
  <c r="L92" i="6"/>
  <c r="I93" i="6"/>
  <c r="J93" i="6"/>
  <c r="K93" i="6"/>
  <c r="L93" i="6"/>
  <c r="I94" i="6"/>
  <c r="J94" i="6"/>
  <c r="K94" i="6"/>
  <c r="L94" i="6"/>
  <c r="I95" i="6"/>
  <c r="J95" i="6"/>
  <c r="K95" i="6"/>
  <c r="L95" i="6"/>
  <c r="I96" i="6"/>
  <c r="J96" i="6"/>
  <c r="K96" i="6"/>
  <c r="L96" i="6"/>
  <c r="I97" i="6"/>
  <c r="J97" i="6"/>
  <c r="K97" i="6"/>
  <c r="L97" i="6"/>
  <c r="I98" i="6"/>
  <c r="J98" i="6"/>
  <c r="K98" i="6"/>
  <c r="L98" i="6"/>
  <c r="I99" i="6"/>
  <c r="J99" i="6"/>
  <c r="K99" i="6"/>
  <c r="L99" i="6"/>
  <c r="I100" i="6"/>
  <c r="J100" i="6"/>
  <c r="K100" i="6"/>
  <c r="L100" i="6"/>
  <c r="I101" i="6"/>
  <c r="J101" i="6"/>
  <c r="K101" i="6"/>
  <c r="L101" i="6"/>
  <c r="I102" i="6"/>
  <c r="J102" i="6"/>
  <c r="K102" i="6"/>
  <c r="L102" i="6"/>
  <c r="I103" i="6"/>
  <c r="J103" i="6"/>
  <c r="K103" i="6"/>
  <c r="L103" i="6"/>
  <c r="I104" i="6"/>
  <c r="J104" i="6"/>
  <c r="K104" i="6"/>
  <c r="L104" i="6"/>
  <c r="I105" i="6"/>
  <c r="J105" i="6"/>
  <c r="K105" i="6"/>
  <c r="L105" i="6"/>
  <c r="I106" i="6"/>
  <c r="J106" i="6"/>
  <c r="K106" i="6"/>
  <c r="L106" i="6"/>
  <c r="I107" i="6"/>
  <c r="J107" i="6"/>
  <c r="K107" i="6"/>
  <c r="L107" i="6"/>
  <c r="I108" i="6"/>
  <c r="J108" i="6"/>
  <c r="K108" i="6"/>
  <c r="L108" i="6"/>
  <c r="I109" i="6"/>
  <c r="J109" i="6"/>
  <c r="K109" i="6"/>
  <c r="L109" i="6"/>
  <c r="I110" i="6"/>
  <c r="J110" i="6"/>
  <c r="K110" i="6"/>
  <c r="L110" i="6"/>
  <c r="I111" i="6"/>
  <c r="J111" i="6"/>
  <c r="K111" i="6"/>
  <c r="L111" i="6"/>
  <c r="I112" i="6"/>
  <c r="J112" i="6"/>
  <c r="K112" i="6"/>
  <c r="L112" i="6"/>
  <c r="I113" i="6"/>
  <c r="J113" i="6"/>
  <c r="K113" i="6"/>
  <c r="L113" i="6"/>
  <c r="I114" i="6"/>
  <c r="J114" i="6"/>
  <c r="K114" i="6"/>
  <c r="L114" i="6"/>
  <c r="I115" i="6"/>
  <c r="J115" i="6"/>
  <c r="K115" i="6"/>
  <c r="L115" i="6"/>
  <c r="I116" i="6"/>
  <c r="J116" i="6"/>
  <c r="K116" i="6"/>
  <c r="L116" i="6"/>
  <c r="I117" i="6"/>
  <c r="J117" i="6"/>
  <c r="K117" i="6"/>
  <c r="L117" i="6"/>
  <c r="I118" i="6"/>
  <c r="J118" i="6"/>
  <c r="K118" i="6"/>
  <c r="L118" i="6"/>
  <c r="I119" i="6"/>
  <c r="J119" i="6"/>
  <c r="K119" i="6"/>
  <c r="L119" i="6"/>
  <c r="I120" i="6"/>
  <c r="J120" i="6"/>
  <c r="K120" i="6"/>
  <c r="L120" i="6"/>
  <c r="I121" i="6"/>
  <c r="J121" i="6"/>
  <c r="K121" i="6"/>
  <c r="L121" i="6"/>
  <c r="I122" i="6"/>
  <c r="J122" i="6"/>
  <c r="K122" i="6"/>
  <c r="L122" i="6"/>
  <c r="I123" i="6"/>
  <c r="J123" i="6"/>
  <c r="K123" i="6"/>
  <c r="L123" i="6"/>
  <c r="I124" i="6"/>
  <c r="J124" i="6"/>
  <c r="K124" i="6"/>
  <c r="L124" i="6"/>
  <c r="I125" i="6"/>
  <c r="J125" i="6"/>
  <c r="K125" i="6"/>
  <c r="L125" i="6"/>
  <c r="I126" i="6"/>
  <c r="J126" i="6"/>
  <c r="K126" i="6"/>
  <c r="L126" i="6"/>
  <c r="I127" i="6"/>
  <c r="J127" i="6"/>
  <c r="K127" i="6"/>
  <c r="L127" i="6"/>
  <c r="I128" i="6"/>
  <c r="J128" i="6"/>
  <c r="K128" i="6"/>
  <c r="L128" i="6"/>
  <c r="I129" i="6"/>
  <c r="J129" i="6"/>
  <c r="K129" i="6"/>
  <c r="L129" i="6"/>
  <c r="I130" i="6"/>
  <c r="J130" i="6"/>
  <c r="K130" i="6"/>
  <c r="L130" i="6"/>
  <c r="I131" i="6"/>
  <c r="J131" i="6"/>
  <c r="K131" i="6"/>
  <c r="L131" i="6"/>
  <c r="I132" i="6"/>
  <c r="J132" i="6"/>
  <c r="K132" i="6"/>
  <c r="L132" i="6"/>
  <c r="I133" i="6"/>
  <c r="J133" i="6"/>
  <c r="K133" i="6"/>
  <c r="L133" i="6"/>
  <c r="I134" i="6"/>
  <c r="J134" i="6"/>
  <c r="K134" i="6"/>
  <c r="L134" i="6"/>
  <c r="I135" i="6"/>
  <c r="J135" i="6"/>
  <c r="K135" i="6"/>
  <c r="L135" i="6"/>
  <c r="I136" i="6"/>
  <c r="J136" i="6"/>
  <c r="K136" i="6"/>
  <c r="L136" i="6"/>
  <c r="I137" i="6"/>
  <c r="J137" i="6"/>
  <c r="K137" i="6"/>
  <c r="L137" i="6"/>
  <c r="I138" i="6"/>
  <c r="J138" i="6"/>
  <c r="K138" i="6"/>
  <c r="L138" i="6"/>
  <c r="I139" i="6"/>
  <c r="J139" i="6"/>
  <c r="K139" i="6"/>
  <c r="L139" i="6"/>
  <c r="I140" i="6"/>
  <c r="J140" i="6"/>
  <c r="K140" i="6"/>
  <c r="L140" i="6"/>
  <c r="I141" i="6"/>
  <c r="J141" i="6"/>
  <c r="K141" i="6"/>
  <c r="L141" i="6"/>
  <c r="I142" i="6"/>
  <c r="J142" i="6"/>
  <c r="K142" i="6"/>
  <c r="L142" i="6"/>
  <c r="I143" i="6"/>
  <c r="J143" i="6"/>
  <c r="K143" i="6"/>
  <c r="L143" i="6"/>
  <c r="I144" i="6"/>
  <c r="J144" i="6"/>
  <c r="K144" i="6"/>
  <c r="L144" i="6"/>
  <c r="I145" i="6"/>
  <c r="J145" i="6"/>
  <c r="K145" i="6"/>
  <c r="L145" i="6"/>
  <c r="I146" i="6"/>
  <c r="J146" i="6"/>
  <c r="K146" i="6"/>
  <c r="L146" i="6"/>
  <c r="I147" i="6"/>
  <c r="J147" i="6"/>
  <c r="K147" i="6"/>
  <c r="L147" i="6"/>
  <c r="I148" i="6"/>
  <c r="J148" i="6"/>
  <c r="K148" i="6"/>
  <c r="L148" i="6"/>
  <c r="I149" i="6"/>
  <c r="J149" i="6"/>
  <c r="K149" i="6"/>
  <c r="L149" i="6"/>
  <c r="I150" i="6"/>
  <c r="J150" i="6"/>
  <c r="K150" i="6"/>
  <c r="L150" i="6"/>
  <c r="I151" i="6"/>
  <c r="J151" i="6"/>
  <c r="K151" i="6"/>
  <c r="L151" i="6"/>
  <c r="I152" i="6"/>
  <c r="J152" i="6"/>
  <c r="K152" i="6"/>
  <c r="L152" i="6"/>
  <c r="I153" i="6"/>
  <c r="J153" i="6"/>
  <c r="K153" i="6"/>
  <c r="L153" i="6"/>
  <c r="I154" i="6"/>
  <c r="J154" i="6"/>
  <c r="K154" i="6"/>
  <c r="L154" i="6"/>
  <c r="I155" i="6"/>
  <c r="J155" i="6"/>
  <c r="K155" i="6"/>
  <c r="L155" i="6"/>
  <c r="I156" i="6"/>
  <c r="J156" i="6"/>
  <c r="K156" i="6"/>
  <c r="L156" i="6"/>
  <c r="I157" i="6"/>
  <c r="J157" i="6"/>
  <c r="K157" i="6"/>
  <c r="L157" i="6"/>
  <c r="I158" i="6"/>
  <c r="J158" i="6"/>
  <c r="K158" i="6"/>
  <c r="L158" i="6"/>
  <c r="I159" i="6"/>
  <c r="J159" i="6"/>
  <c r="K159" i="6"/>
  <c r="L159" i="6"/>
  <c r="I160" i="6"/>
  <c r="J160" i="6"/>
  <c r="K160" i="6"/>
  <c r="L160" i="6"/>
  <c r="I161" i="6"/>
  <c r="J161" i="6"/>
  <c r="K161" i="6"/>
  <c r="L161" i="6"/>
  <c r="I162" i="6"/>
  <c r="J162" i="6"/>
  <c r="K162" i="6"/>
  <c r="L162" i="6"/>
  <c r="I163" i="6"/>
  <c r="J163" i="6"/>
  <c r="K163" i="6"/>
  <c r="L163" i="6"/>
  <c r="I164" i="6"/>
  <c r="J164" i="6"/>
  <c r="K164" i="6"/>
  <c r="L164" i="6"/>
  <c r="I165" i="6"/>
  <c r="J165" i="6"/>
  <c r="K165" i="6"/>
  <c r="L165" i="6"/>
  <c r="I166" i="6"/>
  <c r="J166" i="6"/>
  <c r="K166" i="6"/>
  <c r="L166" i="6"/>
  <c r="I167" i="6"/>
  <c r="J167" i="6"/>
  <c r="K167" i="6"/>
  <c r="L167" i="6"/>
  <c r="I168" i="6"/>
  <c r="J168" i="6"/>
  <c r="K168" i="6"/>
  <c r="L168" i="6"/>
  <c r="I169" i="6"/>
  <c r="J169" i="6"/>
  <c r="K169" i="6"/>
  <c r="L169" i="6"/>
  <c r="I170" i="6"/>
  <c r="J170" i="6"/>
  <c r="K170" i="6"/>
  <c r="L170" i="6"/>
  <c r="I171" i="6"/>
  <c r="J171" i="6"/>
  <c r="K171" i="6"/>
  <c r="L171" i="6"/>
  <c r="I172" i="6"/>
  <c r="J172" i="6"/>
  <c r="K172" i="6"/>
  <c r="L172" i="6"/>
  <c r="I173" i="6"/>
  <c r="J173" i="6"/>
  <c r="K173" i="6"/>
  <c r="L173" i="6"/>
  <c r="I174" i="6"/>
  <c r="J174" i="6"/>
  <c r="K174" i="6"/>
  <c r="L174" i="6"/>
  <c r="I175" i="6"/>
  <c r="J175" i="6"/>
  <c r="K175" i="6"/>
  <c r="L175" i="6"/>
  <c r="I176" i="6"/>
  <c r="J176" i="6"/>
  <c r="K176" i="6"/>
  <c r="L176" i="6"/>
  <c r="I177" i="6"/>
  <c r="J177" i="6"/>
  <c r="K177" i="6"/>
  <c r="L177" i="6"/>
  <c r="I178" i="6"/>
  <c r="J178" i="6"/>
  <c r="K178" i="6"/>
  <c r="L178" i="6"/>
  <c r="I179" i="6"/>
  <c r="J179" i="6"/>
  <c r="K179" i="6"/>
  <c r="L179" i="6"/>
  <c r="I180" i="6"/>
  <c r="J180" i="6"/>
  <c r="K180" i="6"/>
  <c r="L180" i="6"/>
  <c r="I181" i="6"/>
  <c r="J181" i="6"/>
  <c r="K181" i="6"/>
  <c r="L181" i="6"/>
  <c r="I182" i="6"/>
  <c r="J182" i="6"/>
  <c r="K182" i="6"/>
  <c r="L182" i="6"/>
  <c r="I183" i="6"/>
  <c r="J183" i="6"/>
  <c r="K183" i="6"/>
  <c r="L183" i="6"/>
  <c r="I184" i="6"/>
  <c r="J184" i="6"/>
  <c r="K184" i="6"/>
  <c r="L184" i="6"/>
  <c r="I185" i="6"/>
  <c r="J185" i="6"/>
  <c r="K185" i="6"/>
  <c r="L185" i="6"/>
  <c r="I186" i="6"/>
  <c r="J186" i="6"/>
  <c r="K186" i="6"/>
  <c r="L186" i="6"/>
  <c r="I187" i="6"/>
  <c r="J187" i="6"/>
  <c r="K187" i="6"/>
  <c r="L187" i="6"/>
  <c r="I188" i="6"/>
  <c r="J188" i="6"/>
  <c r="K188" i="6"/>
  <c r="L188" i="6"/>
  <c r="I189" i="6"/>
  <c r="J189" i="6"/>
  <c r="K189" i="6"/>
  <c r="L189" i="6"/>
  <c r="I190" i="6"/>
  <c r="J190" i="6"/>
  <c r="K190" i="6"/>
  <c r="L190" i="6"/>
  <c r="I191" i="6"/>
  <c r="J191" i="6"/>
  <c r="K191" i="6"/>
  <c r="L191" i="6"/>
  <c r="I192" i="6"/>
  <c r="J192" i="6"/>
  <c r="K192" i="6"/>
  <c r="L192" i="6"/>
  <c r="I193" i="6"/>
  <c r="J193" i="6"/>
  <c r="K193" i="6"/>
  <c r="L193" i="6"/>
  <c r="I194" i="6"/>
  <c r="J194" i="6"/>
  <c r="K194" i="6"/>
  <c r="L194" i="6"/>
  <c r="I195" i="6"/>
  <c r="J195" i="6"/>
  <c r="K195" i="6"/>
  <c r="L195" i="6"/>
  <c r="I196" i="6"/>
  <c r="J196" i="6"/>
  <c r="K196" i="6"/>
  <c r="L196" i="6"/>
  <c r="I197" i="6"/>
  <c r="J197" i="6"/>
  <c r="K197" i="6"/>
  <c r="L197" i="6"/>
  <c r="I198" i="6"/>
  <c r="J198" i="6"/>
  <c r="K198" i="6"/>
  <c r="L198" i="6"/>
  <c r="I199" i="6"/>
  <c r="J199" i="6"/>
  <c r="K199" i="6"/>
  <c r="L199" i="6"/>
  <c r="I200" i="6"/>
  <c r="J200" i="6"/>
  <c r="K200" i="6"/>
  <c r="L200" i="6"/>
  <c r="I201" i="6"/>
  <c r="J201" i="6"/>
  <c r="K201" i="6"/>
  <c r="L201" i="6"/>
  <c r="I202" i="6"/>
  <c r="J202" i="6"/>
  <c r="K202" i="6"/>
  <c r="L202" i="6"/>
  <c r="I203" i="6"/>
  <c r="J203" i="6"/>
  <c r="K203" i="6"/>
  <c r="L203" i="6"/>
  <c r="I204" i="6"/>
  <c r="J204" i="6"/>
  <c r="K204" i="6"/>
  <c r="L204" i="6"/>
  <c r="I205" i="6"/>
  <c r="J205" i="6"/>
  <c r="K205" i="6"/>
  <c r="L205" i="6"/>
  <c r="I206" i="6"/>
  <c r="J206" i="6"/>
  <c r="K206" i="6"/>
  <c r="L206" i="6"/>
  <c r="I207" i="6"/>
  <c r="J207" i="6"/>
  <c r="K207" i="6"/>
  <c r="L207" i="6"/>
  <c r="I208" i="6"/>
  <c r="J208" i="6"/>
  <c r="K208" i="6"/>
  <c r="L208" i="6"/>
  <c r="I209" i="6"/>
  <c r="J209" i="6"/>
  <c r="K209" i="6"/>
  <c r="L209" i="6"/>
  <c r="I210" i="6"/>
  <c r="J210" i="6"/>
  <c r="K210" i="6"/>
  <c r="L210" i="6"/>
  <c r="I211" i="6"/>
  <c r="J211" i="6"/>
  <c r="K211" i="6"/>
  <c r="L211" i="6"/>
  <c r="I212" i="6"/>
  <c r="J212" i="6"/>
  <c r="K212" i="6"/>
  <c r="L212" i="6"/>
  <c r="I213" i="6"/>
  <c r="J213" i="6"/>
  <c r="K213" i="6"/>
  <c r="L213" i="6"/>
  <c r="I214" i="6"/>
  <c r="J214" i="6"/>
  <c r="K214" i="6"/>
  <c r="L214" i="6"/>
  <c r="I215" i="6"/>
  <c r="J215" i="6"/>
  <c r="K215" i="6"/>
  <c r="L215" i="6"/>
  <c r="I216" i="6"/>
  <c r="J216" i="6"/>
  <c r="K216" i="6"/>
  <c r="L216" i="6"/>
  <c r="I217" i="6"/>
  <c r="J217" i="6"/>
  <c r="K217" i="6"/>
  <c r="L217" i="6"/>
  <c r="I218" i="6"/>
  <c r="J218" i="6"/>
  <c r="K218" i="6"/>
  <c r="L218" i="6"/>
  <c r="I219" i="6"/>
  <c r="J219" i="6"/>
  <c r="K219" i="6"/>
  <c r="L219" i="6"/>
  <c r="I220" i="6"/>
  <c r="J220" i="6"/>
  <c r="K220" i="6"/>
  <c r="L220" i="6"/>
  <c r="I221" i="6"/>
  <c r="J221" i="6"/>
  <c r="K221" i="6"/>
  <c r="L221" i="6"/>
  <c r="I222" i="6"/>
  <c r="J222" i="6"/>
  <c r="K222" i="6"/>
  <c r="L222" i="6"/>
  <c r="I223" i="6"/>
  <c r="J223" i="6"/>
  <c r="K223" i="6"/>
  <c r="L223" i="6"/>
  <c r="I224" i="6"/>
  <c r="J224" i="6"/>
  <c r="K224" i="6"/>
  <c r="L224" i="6"/>
  <c r="I225" i="6"/>
  <c r="J225" i="6"/>
  <c r="K225" i="6"/>
  <c r="L225" i="6"/>
  <c r="I226" i="6"/>
  <c r="J226" i="6"/>
  <c r="K226" i="6"/>
  <c r="L226" i="6"/>
  <c r="I227" i="6"/>
  <c r="J227" i="6"/>
  <c r="K227" i="6"/>
  <c r="L227" i="6"/>
  <c r="I228" i="6"/>
  <c r="J228" i="6"/>
  <c r="K228" i="6"/>
  <c r="L228" i="6"/>
  <c r="I4" i="6"/>
  <c r="J4" i="6"/>
  <c r="K4" i="6"/>
  <c r="L4" i="6"/>
  <c r="AC4" i="6"/>
  <c r="AD4" i="6"/>
  <c r="AE4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Z4" i="6"/>
  <c r="BA4" i="6"/>
  <c r="BB4" i="6"/>
  <c r="BC4" i="6"/>
  <c r="BD4" i="6"/>
  <c r="AC5" i="6"/>
  <c r="AD5" i="6"/>
  <c r="AE5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Z5" i="6"/>
  <c r="BA5" i="6"/>
  <c r="BB5" i="6"/>
  <c r="BC5" i="6"/>
  <c r="BD5" i="6"/>
  <c r="AC6" i="6"/>
  <c r="AD6" i="6"/>
  <c r="AE6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Z6" i="6"/>
  <c r="BA6" i="6"/>
  <c r="BB6" i="6"/>
  <c r="BC6" i="6"/>
  <c r="BD6" i="6"/>
  <c r="AC7" i="6"/>
  <c r="AD7" i="6"/>
  <c r="AE7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Z7" i="6"/>
  <c r="BA7" i="6"/>
  <c r="BB7" i="6"/>
  <c r="BC7" i="6"/>
  <c r="BD7" i="6"/>
  <c r="AC8" i="6"/>
  <c r="AD8" i="6"/>
  <c r="AE8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Z8" i="6"/>
  <c r="BA8" i="6"/>
  <c r="BB8" i="6"/>
  <c r="BC8" i="6"/>
  <c r="BD8" i="6"/>
  <c r="AC9" i="6"/>
  <c r="AD9" i="6"/>
  <c r="AE9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Z9" i="6"/>
  <c r="BA9" i="6"/>
  <c r="BB9" i="6"/>
  <c r="BC9" i="6"/>
  <c r="BD9" i="6"/>
  <c r="AC10" i="6"/>
  <c r="AD10" i="6"/>
  <c r="AE10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Z10" i="6"/>
  <c r="BA10" i="6"/>
  <c r="BB10" i="6"/>
  <c r="BC10" i="6"/>
  <c r="BD10" i="6"/>
  <c r="AC11" i="6"/>
  <c r="AD11" i="6"/>
  <c r="AE11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Z11" i="6"/>
  <c r="BA11" i="6"/>
  <c r="BB11" i="6"/>
  <c r="BC11" i="6"/>
  <c r="BD11" i="6"/>
  <c r="AC12" i="6"/>
  <c r="AD12" i="6"/>
  <c r="AE12" i="6"/>
  <c r="AF12" i="6"/>
  <c r="AG12" i="6"/>
  <c r="AH12" i="6"/>
  <c r="AI12" i="6"/>
  <c r="AJ12" i="6"/>
  <c r="AK12" i="6"/>
  <c r="AL12" i="6"/>
  <c r="AM12" i="6"/>
  <c r="AN12" i="6"/>
  <c r="AO12" i="6"/>
  <c r="AP12" i="6"/>
  <c r="AQ12" i="6"/>
  <c r="AR12" i="6"/>
  <c r="AS12" i="6"/>
  <c r="AT12" i="6"/>
  <c r="AU12" i="6"/>
  <c r="AV12" i="6"/>
  <c r="AW12" i="6"/>
  <c r="AX12" i="6"/>
  <c r="AY12" i="6"/>
  <c r="AZ12" i="6"/>
  <c r="BA12" i="6"/>
  <c r="BB12" i="6"/>
  <c r="BC12" i="6"/>
  <c r="BD12" i="6"/>
  <c r="AC13" i="6"/>
  <c r="AD13" i="6"/>
  <c r="AE13" i="6"/>
  <c r="AF13" i="6"/>
  <c r="AG13" i="6"/>
  <c r="AH13" i="6"/>
  <c r="AI13" i="6"/>
  <c r="AJ13" i="6"/>
  <c r="AK13" i="6"/>
  <c r="AL13" i="6"/>
  <c r="AM13" i="6"/>
  <c r="AN13" i="6"/>
  <c r="AO13" i="6"/>
  <c r="AP13" i="6"/>
  <c r="AQ13" i="6"/>
  <c r="AR13" i="6"/>
  <c r="AS13" i="6"/>
  <c r="AT13" i="6"/>
  <c r="AU13" i="6"/>
  <c r="AV13" i="6"/>
  <c r="AW13" i="6"/>
  <c r="AX13" i="6"/>
  <c r="AY13" i="6"/>
  <c r="AZ13" i="6"/>
  <c r="BA13" i="6"/>
  <c r="BB13" i="6"/>
  <c r="BC13" i="6"/>
  <c r="BD13" i="6"/>
  <c r="AC14" i="6"/>
  <c r="AD14" i="6"/>
  <c r="AE14" i="6"/>
  <c r="AF14" i="6"/>
  <c r="AG14" i="6"/>
  <c r="AH14" i="6"/>
  <c r="AI14" i="6"/>
  <c r="AJ14" i="6"/>
  <c r="AK14" i="6"/>
  <c r="AL14" i="6"/>
  <c r="AM14" i="6"/>
  <c r="AN14" i="6"/>
  <c r="AO14" i="6"/>
  <c r="AP14" i="6"/>
  <c r="AQ14" i="6"/>
  <c r="AR14" i="6"/>
  <c r="AS14" i="6"/>
  <c r="AT14" i="6"/>
  <c r="AU14" i="6"/>
  <c r="AV14" i="6"/>
  <c r="AW14" i="6"/>
  <c r="AX14" i="6"/>
  <c r="AY14" i="6"/>
  <c r="AZ14" i="6"/>
  <c r="BA14" i="6"/>
  <c r="BB14" i="6"/>
  <c r="BC14" i="6"/>
  <c r="BD14" i="6"/>
  <c r="AC15" i="6"/>
  <c r="AD15" i="6"/>
  <c r="AE15" i="6"/>
  <c r="AF15" i="6"/>
  <c r="AG15" i="6"/>
  <c r="AH15" i="6"/>
  <c r="AI15" i="6"/>
  <c r="AJ15" i="6"/>
  <c r="AK15" i="6"/>
  <c r="AL15" i="6"/>
  <c r="AM15" i="6"/>
  <c r="AN15" i="6"/>
  <c r="AO15" i="6"/>
  <c r="AP15" i="6"/>
  <c r="AQ15" i="6"/>
  <c r="AR15" i="6"/>
  <c r="AS15" i="6"/>
  <c r="AT15" i="6"/>
  <c r="AU15" i="6"/>
  <c r="AV15" i="6"/>
  <c r="AW15" i="6"/>
  <c r="AX15" i="6"/>
  <c r="AY15" i="6"/>
  <c r="AZ15" i="6"/>
  <c r="BA15" i="6"/>
  <c r="BB15" i="6"/>
  <c r="BC15" i="6"/>
  <c r="BD15" i="6"/>
  <c r="AC16" i="6"/>
  <c r="AD16" i="6"/>
  <c r="AE16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Z16" i="6"/>
  <c r="BA16" i="6"/>
  <c r="BB16" i="6"/>
  <c r="BC16" i="6"/>
  <c r="BD16" i="6"/>
  <c r="AC17" i="6"/>
  <c r="AD17" i="6"/>
  <c r="AE17" i="6"/>
  <c r="AF17" i="6"/>
  <c r="AG17" i="6"/>
  <c r="AH17" i="6"/>
  <c r="AI17" i="6"/>
  <c r="AJ17" i="6"/>
  <c r="AK17" i="6"/>
  <c r="AL17" i="6"/>
  <c r="AM17" i="6"/>
  <c r="AN17" i="6"/>
  <c r="AO17" i="6"/>
  <c r="AP17" i="6"/>
  <c r="AQ17" i="6"/>
  <c r="AR17" i="6"/>
  <c r="AS17" i="6"/>
  <c r="AT17" i="6"/>
  <c r="AU17" i="6"/>
  <c r="AV17" i="6"/>
  <c r="AW17" i="6"/>
  <c r="AX17" i="6"/>
  <c r="AY17" i="6"/>
  <c r="AZ17" i="6"/>
  <c r="BA17" i="6"/>
  <c r="BB17" i="6"/>
  <c r="BC17" i="6"/>
  <c r="BD17" i="6"/>
  <c r="AC18" i="6"/>
  <c r="AD18" i="6"/>
  <c r="AE18" i="6"/>
  <c r="AF18" i="6"/>
  <c r="AG18" i="6"/>
  <c r="AH18" i="6"/>
  <c r="AI18" i="6"/>
  <c r="AJ18" i="6"/>
  <c r="AK18" i="6"/>
  <c r="AL18" i="6"/>
  <c r="AM18" i="6"/>
  <c r="AN18" i="6"/>
  <c r="AO18" i="6"/>
  <c r="AP18" i="6"/>
  <c r="AQ18" i="6"/>
  <c r="AR18" i="6"/>
  <c r="AS18" i="6"/>
  <c r="AT18" i="6"/>
  <c r="AU18" i="6"/>
  <c r="AV18" i="6"/>
  <c r="AW18" i="6"/>
  <c r="AX18" i="6"/>
  <c r="AY18" i="6"/>
  <c r="AZ18" i="6"/>
  <c r="BA18" i="6"/>
  <c r="BB18" i="6"/>
  <c r="BC18" i="6"/>
  <c r="BD18" i="6"/>
  <c r="AC19" i="6"/>
  <c r="AD19" i="6"/>
  <c r="AE19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Z19" i="6"/>
  <c r="BA19" i="6"/>
  <c r="BB19" i="6"/>
  <c r="BC19" i="6"/>
  <c r="BD19" i="6"/>
  <c r="AC20" i="6"/>
  <c r="AD20" i="6"/>
  <c r="AE20" i="6"/>
  <c r="AF20" i="6"/>
  <c r="AG20" i="6"/>
  <c r="AH20" i="6"/>
  <c r="AI20" i="6"/>
  <c r="AJ20" i="6"/>
  <c r="AK20" i="6"/>
  <c r="AL20" i="6"/>
  <c r="AM20" i="6"/>
  <c r="AN20" i="6"/>
  <c r="AO20" i="6"/>
  <c r="AP20" i="6"/>
  <c r="AQ20" i="6"/>
  <c r="AR20" i="6"/>
  <c r="AS20" i="6"/>
  <c r="AT20" i="6"/>
  <c r="AU20" i="6"/>
  <c r="AV20" i="6"/>
  <c r="AW20" i="6"/>
  <c r="AX20" i="6"/>
  <c r="AY20" i="6"/>
  <c r="AZ20" i="6"/>
  <c r="BA20" i="6"/>
  <c r="BB20" i="6"/>
  <c r="BC20" i="6"/>
  <c r="BD20" i="6"/>
  <c r="AC21" i="6"/>
  <c r="AD21" i="6"/>
  <c r="AE21" i="6"/>
  <c r="AF21" i="6"/>
  <c r="AG21" i="6"/>
  <c r="AH21" i="6"/>
  <c r="AI21" i="6"/>
  <c r="AJ21" i="6"/>
  <c r="AK21" i="6"/>
  <c r="AL21" i="6"/>
  <c r="AM21" i="6"/>
  <c r="AN21" i="6"/>
  <c r="AO21" i="6"/>
  <c r="AP21" i="6"/>
  <c r="AQ21" i="6"/>
  <c r="AR21" i="6"/>
  <c r="AS21" i="6"/>
  <c r="AT21" i="6"/>
  <c r="AU21" i="6"/>
  <c r="AV21" i="6"/>
  <c r="AW21" i="6"/>
  <c r="AX21" i="6"/>
  <c r="AY21" i="6"/>
  <c r="AZ21" i="6"/>
  <c r="BA21" i="6"/>
  <c r="BB21" i="6"/>
  <c r="BC21" i="6"/>
  <c r="BD21" i="6"/>
  <c r="AC22" i="6"/>
  <c r="AD22" i="6"/>
  <c r="AE22" i="6"/>
  <c r="AF22" i="6"/>
  <c r="AG22" i="6"/>
  <c r="AH22" i="6"/>
  <c r="AI22" i="6"/>
  <c r="AJ22" i="6"/>
  <c r="AK22" i="6"/>
  <c r="AL22" i="6"/>
  <c r="AM22" i="6"/>
  <c r="AN22" i="6"/>
  <c r="AO22" i="6"/>
  <c r="AP22" i="6"/>
  <c r="AQ22" i="6"/>
  <c r="AR22" i="6"/>
  <c r="AS22" i="6"/>
  <c r="AT22" i="6"/>
  <c r="AU22" i="6"/>
  <c r="AV22" i="6"/>
  <c r="AW22" i="6"/>
  <c r="AX22" i="6"/>
  <c r="AY22" i="6"/>
  <c r="AZ22" i="6"/>
  <c r="BA22" i="6"/>
  <c r="BB22" i="6"/>
  <c r="BC22" i="6"/>
  <c r="BD22" i="6"/>
  <c r="AC23" i="6"/>
  <c r="AD23" i="6"/>
  <c r="AE23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Z23" i="6"/>
  <c r="BA23" i="6"/>
  <c r="BB23" i="6"/>
  <c r="BC23" i="6"/>
  <c r="BD23" i="6"/>
  <c r="AC24" i="6"/>
  <c r="AD24" i="6"/>
  <c r="AE24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Z24" i="6"/>
  <c r="BA24" i="6"/>
  <c r="BB24" i="6"/>
  <c r="BC24" i="6"/>
  <c r="BD24" i="6"/>
  <c r="AC25" i="6"/>
  <c r="AD25" i="6"/>
  <c r="AE25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Z25" i="6"/>
  <c r="BA25" i="6"/>
  <c r="BB25" i="6"/>
  <c r="BC25" i="6"/>
  <c r="BD25" i="6"/>
  <c r="AC26" i="6"/>
  <c r="AD26" i="6"/>
  <c r="AE26" i="6"/>
  <c r="AF26" i="6"/>
  <c r="AG26" i="6"/>
  <c r="AH26" i="6"/>
  <c r="AI26" i="6"/>
  <c r="AJ26" i="6"/>
  <c r="AK26" i="6"/>
  <c r="AL26" i="6"/>
  <c r="AM26" i="6"/>
  <c r="AN26" i="6"/>
  <c r="AO26" i="6"/>
  <c r="AP26" i="6"/>
  <c r="AQ26" i="6"/>
  <c r="AR26" i="6"/>
  <c r="AS26" i="6"/>
  <c r="AT26" i="6"/>
  <c r="AU26" i="6"/>
  <c r="AV26" i="6"/>
  <c r="AW26" i="6"/>
  <c r="AX26" i="6"/>
  <c r="AY26" i="6"/>
  <c r="AZ26" i="6"/>
  <c r="BA26" i="6"/>
  <c r="BB26" i="6"/>
  <c r="BC26" i="6"/>
  <c r="BD26" i="6"/>
  <c r="AC27" i="6"/>
  <c r="AD27" i="6"/>
  <c r="AE27" i="6"/>
  <c r="AF27" i="6"/>
  <c r="AG27" i="6"/>
  <c r="AH27" i="6"/>
  <c r="AI27" i="6"/>
  <c r="AJ27" i="6"/>
  <c r="AK27" i="6"/>
  <c r="AL27" i="6"/>
  <c r="AM27" i="6"/>
  <c r="AN27" i="6"/>
  <c r="AO27" i="6"/>
  <c r="AP27" i="6"/>
  <c r="AQ27" i="6"/>
  <c r="AR27" i="6"/>
  <c r="AS27" i="6"/>
  <c r="AT27" i="6"/>
  <c r="AU27" i="6"/>
  <c r="AV27" i="6"/>
  <c r="AW27" i="6"/>
  <c r="AX27" i="6"/>
  <c r="AY27" i="6"/>
  <c r="AZ27" i="6"/>
  <c r="BA27" i="6"/>
  <c r="BB27" i="6"/>
  <c r="BC27" i="6"/>
  <c r="BD27" i="6"/>
  <c r="AC28" i="6"/>
  <c r="AD28" i="6"/>
  <c r="AE28" i="6"/>
  <c r="AF28" i="6"/>
  <c r="AG28" i="6"/>
  <c r="AH28" i="6"/>
  <c r="AI28" i="6"/>
  <c r="AJ28" i="6"/>
  <c r="AK28" i="6"/>
  <c r="AL28" i="6"/>
  <c r="AM28" i="6"/>
  <c r="AN28" i="6"/>
  <c r="AO28" i="6"/>
  <c r="AP28" i="6"/>
  <c r="AQ28" i="6"/>
  <c r="AR28" i="6"/>
  <c r="AS28" i="6"/>
  <c r="AT28" i="6"/>
  <c r="AU28" i="6"/>
  <c r="AV28" i="6"/>
  <c r="AW28" i="6"/>
  <c r="AX28" i="6"/>
  <c r="AY28" i="6"/>
  <c r="AZ28" i="6"/>
  <c r="BA28" i="6"/>
  <c r="BB28" i="6"/>
  <c r="BC28" i="6"/>
  <c r="BD28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AX29" i="6"/>
  <c r="AY29" i="6"/>
  <c r="AZ29" i="6"/>
  <c r="BA29" i="6"/>
  <c r="BB29" i="6"/>
  <c r="BC29" i="6"/>
  <c r="BD29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AX30" i="6"/>
  <c r="AY30" i="6"/>
  <c r="AZ30" i="6"/>
  <c r="BA30" i="6"/>
  <c r="BB30" i="6"/>
  <c r="BC30" i="6"/>
  <c r="BD30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AX31" i="6"/>
  <c r="AY31" i="6"/>
  <c r="AZ31" i="6"/>
  <c r="BA31" i="6"/>
  <c r="BB31" i="6"/>
  <c r="BC31" i="6"/>
  <c r="BD31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AX32" i="6"/>
  <c r="AY32" i="6"/>
  <c r="AZ32" i="6"/>
  <c r="BA32" i="6"/>
  <c r="BB32" i="6"/>
  <c r="BC32" i="6"/>
  <c r="BD32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AX33" i="6"/>
  <c r="AY33" i="6"/>
  <c r="AZ33" i="6"/>
  <c r="BA33" i="6"/>
  <c r="BB33" i="6"/>
  <c r="BC33" i="6"/>
  <c r="BD33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AX34" i="6"/>
  <c r="AY34" i="6"/>
  <c r="AZ34" i="6"/>
  <c r="BA34" i="6"/>
  <c r="BB34" i="6"/>
  <c r="BC34" i="6"/>
  <c r="BD34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AX35" i="6"/>
  <c r="AY35" i="6"/>
  <c r="AZ35" i="6"/>
  <c r="BA35" i="6"/>
  <c r="BB35" i="6"/>
  <c r="BC35" i="6"/>
  <c r="BD35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AX36" i="6"/>
  <c r="AY36" i="6"/>
  <c r="AZ36" i="6"/>
  <c r="BA36" i="6"/>
  <c r="BB36" i="6"/>
  <c r="BC36" i="6"/>
  <c r="BD36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AX37" i="6"/>
  <c r="AY37" i="6"/>
  <c r="AZ37" i="6"/>
  <c r="BA37" i="6"/>
  <c r="BB37" i="6"/>
  <c r="BC37" i="6"/>
  <c r="BD37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AX38" i="6"/>
  <c r="AY38" i="6"/>
  <c r="AZ38" i="6"/>
  <c r="BA38" i="6"/>
  <c r="BB38" i="6"/>
  <c r="BC38" i="6"/>
  <c r="BD38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Z39" i="6"/>
  <c r="BA39" i="6"/>
  <c r="BB39" i="6"/>
  <c r="BC39" i="6"/>
  <c r="BD39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Z40" i="6"/>
  <c r="BA40" i="6"/>
  <c r="BB40" i="6"/>
  <c r="BC40" i="6"/>
  <c r="BD40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AX41" i="6"/>
  <c r="AY41" i="6"/>
  <c r="AZ41" i="6"/>
  <c r="BA41" i="6"/>
  <c r="BB41" i="6"/>
  <c r="BC41" i="6"/>
  <c r="BD41" i="6"/>
  <c r="AC42" i="6"/>
  <c r="AD42" i="6"/>
  <c r="AE42" i="6"/>
  <c r="AF42" i="6"/>
  <c r="AG42" i="6"/>
  <c r="AH42" i="6"/>
  <c r="AI42" i="6"/>
  <c r="AJ42" i="6"/>
  <c r="AK42" i="6"/>
  <c r="AL42" i="6"/>
  <c r="AM42" i="6"/>
  <c r="AN42" i="6"/>
  <c r="AO42" i="6"/>
  <c r="AP42" i="6"/>
  <c r="AQ42" i="6"/>
  <c r="AR42" i="6"/>
  <c r="AS42" i="6"/>
  <c r="AT42" i="6"/>
  <c r="AU42" i="6"/>
  <c r="AV42" i="6"/>
  <c r="AW42" i="6"/>
  <c r="AX42" i="6"/>
  <c r="AY42" i="6"/>
  <c r="AZ42" i="6"/>
  <c r="BA42" i="6"/>
  <c r="BB42" i="6"/>
  <c r="BC42" i="6"/>
  <c r="BD42" i="6"/>
  <c r="AC43" i="6"/>
  <c r="AD43" i="6"/>
  <c r="AE43" i="6"/>
  <c r="AF43" i="6"/>
  <c r="AG43" i="6"/>
  <c r="AH43" i="6"/>
  <c r="AI43" i="6"/>
  <c r="AJ43" i="6"/>
  <c r="AK43" i="6"/>
  <c r="AL43" i="6"/>
  <c r="AM43" i="6"/>
  <c r="AN43" i="6"/>
  <c r="AO43" i="6"/>
  <c r="AP43" i="6"/>
  <c r="AQ43" i="6"/>
  <c r="AR43" i="6"/>
  <c r="AS43" i="6"/>
  <c r="AT43" i="6"/>
  <c r="AU43" i="6"/>
  <c r="AV43" i="6"/>
  <c r="AW43" i="6"/>
  <c r="AX43" i="6"/>
  <c r="AY43" i="6"/>
  <c r="AZ43" i="6"/>
  <c r="BA43" i="6"/>
  <c r="BB43" i="6"/>
  <c r="BC43" i="6"/>
  <c r="BD43" i="6"/>
  <c r="AC44" i="6"/>
  <c r="AD44" i="6"/>
  <c r="AE44" i="6"/>
  <c r="AF44" i="6"/>
  <c r="AG44" i="6"/>
  <c r="AH44" i="6"/>
  <c r="AI44" i="6"/>
  <c r="AJ44" i="6"/>
  <c r="AK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AX44" i="6"/>
  <c r="AY44" i="6"/>
  <c r="AZ44" i="6"/>
  <c r="BA44" i="6"/>
  <c r="BB44" i="6"/>
  <c r="BC44" i="6"/>
  <c r="BD44" i="6"/>
  <c r="AC45" i="6"/>
  <c r="AD45" i="6"/>
  <c r="AE45" i="6"/>
  <c r="AF45" i="6"/>
  <c r="AG45" i="6"/>
  <c r="AH45" i="6"/>
  <c r="AI45" i="6"/>
  <c r="AJ45" i="6"/>
  <c r="AK45" i="6"/>
  <c r="AL45" i="6"/>
  <c r="AM45" i="6"/>
  <c r="AN45" i="6"/>
  <c r="AO45" i="6"/>
  <c r="AP45" i="6"/>
  <c r="AQ45" i="6"/>
  <c r="AR45" i="6"/>
  <c r="AS45" i="6"/>
  <c r="AT45" i="6"/>
  <c r="AU45" i="6"/>
  <c r="AV45" i="6"/>
  <c r="AW45" i="6"/>
  <c r="AX45" i="6"/>
  <c r="AY45" i="6"/>
  <c r="AZ45" i="6"/>
  <c r="BA45" i="6"/>
  <c r="BB45" i="6"/>
  <c r="BC45" i="6"/>
  <c r="BD45" i="6"/>
  <c r="AC46" i="6"/>
  <c r="AD46" i="6"/>
  <c r="AE46" i="6"/>
  <c r="AF46" i="6"/>
  <c r="AG46" i="6"/>
  <c r="AH46" i="6"/>
  <c r="AI46" i="6"/>
  <c r="AJ46" i="6"/>
  <c r="AK46" i="6"/>
  <c r="AL46" i="6"/>
  <c r="AM46" i="6"/>
  <c r="AN46" i="6"/>
  <c r="AO46" i="6"/>
  <c r="AP46" i="6"/>
  <c r="AQ46" i="6"/>
  <c r="AR46" i="6"/>
  <c r="AS46" i="6"/>
  <c r="AT46" i="6"/>
  <c r="AU46" i="6"/>
  <c r="AV46" i="6"/>
  <c r="AW46" i="6"/>
  <c r="AX46" i="6"/>
  <c r="AY46" i="6"/>
  <c r="AZ46" i="6"/>
  <c r="BA46" i="6"/>
  <c r="BB46" i="6"/>
  <c r="BC46" i="6"/>
  <c r="BD46" i="6"/>
  <c r="AC47" i="6"/>
  <c r="AD47" i="6"/>
  <c r="AE47" i="6"/>
  <c r="AF47" i="6"/>
  <c r="AG47" i="6"/>
  <c r="AH47" i="6"/>
  <c r="AI47" i="6"/>
  <c r="AJ47" i="6"/>
  <c r="AK47" i="6"/>
  <c r="AL47" i="6"/>
  <c r="AM47" i="6"/>
  <c r="AN47" i="6"/>
  <c r="AO47" i="6"/>
  <c r="AP47" i="6"/>
  <c r="AQ47" i="6"/>
  <c r="AR47" i="6"/>
  <c r="AS47" i="6"/>
  <c r="AT47" i="6"/>
  <c r="AU47" i="6"/>
  <c r="AV47" i="6"/>
  <c r="AW47" i="6"/>
  <c r="AX47" i="6"/>
  <c r="AY47" i="6"/>
  <c r="AZ47" i="6"/>
  <c r="BA47" i="6"/>
  <c r="BB47" i="6"/>
  <c r="BC47" i="6"/>
  <c r="BD47" i="6"/>
  <c r="AC48" i="6"/>
  <c r="AD48" i="6"/>
  <c r="AE48" i="6"/>
  <c r="AF48" i="6"/>
  <c r="AG48" i="6"/>
  <c r="AH48" i="6"/>
  <c r="AI48" i="6"/>
  <c r="AJ48" i="6"/>
  <c r="AK48" i="6"/>
  <c r="AL48" i="6"/>
  <c r="AM48" i="6"/>
  <c r="AN48" i="6"/>
  <c r="AO48" i="6"/>
  <c r="AP48" i="6"/>
  <c r="AQ48" i="6"/>
  <c r="AR48" i="6"/>
  <c r="AS48" i="6"/>
  <c r="AT48" i="6"/>
  <c r="AU48" i="6"/>
  <c r="AV48" i="6"/>
  <c r="AW48" i="6"/>
  <c r="AX48" i="6"/>
  <c r="AY48" i="6"/>
  <c r="AZ48" i="6"/>
  <c r="BA48" i="6"/>
  <c r="BB48" i="6"/>
  <c r="BC48" i="6"/>
  <c r="BD48" i="6"/>
  <c r="AC49" i="6"/>
  <c r="AD49" i="6"/>
  <c r="AE49" i="6"/>
  <c r="AF49" i="6"/>
  <c r="AG49" i="6"/>
  <c r="AH49" i="6"/>
  <c r="AI49" i="6"/>
  <c r="AJ49" i="6"/>
  <c r="AK49" i="6"/>
  <c r="AL49" i="6"/>
  <c r="AM49" i="6"/>
  <c r="AN49" i="6"/>
  <c r="AO49" i="6"/>
  <c r="AP49" i="6"/>
  <c r="AQ49" i="6"/>
  <c r="AR49" i="6"/>
  <c r="AS49" i="6"/>
  <c r="AT49" i="6"/>
  <c r="AU49" i="6"/>
  <c r="AV49" i="6"/>
  <c r="AW49" i="6"/>
  <c r="AX49" i="6"/>
  <c r="AY49" i="6"/>
  <c r="AZ49" i="6"/>
  <c r="BA49" i="6"/>
  <c r="BB49" i="6"/>
  <c r="BC49" i="6"/>
  <c r="BD49" i="6"/>
  <c r="AC50" i="6"/>
  <c r="AD50" i="6"/>
  <c r="AE5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Z50" i="6"/>
  <c r="BA50" i="6"/>
  <c r="BB50" i="6"/>
  <c r="BC50" i="6"/>
  <c r="BD50" i="6"/>
  <c r="AC51" i="6"/>
  <c r="AD51" i="6"/>
  <c r="AE51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Z51" i="6"/>
  <c r="BA51" i="6"/>
  <c r="BB51" i="6"/>
  <c r="BC51" i="6"/>
  <c r="BD51" i="6"/>
  <c r="AC52" i="6"/>
  <c r="AD52" i="6"/>
  <c r="AE52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Z52" i="6"/>
  <c r="BA52" i="6"/>
  <c r="BB52" i="6"/>
  <c r="BC52" i="6"/>
  <c r="BD52" i="6"/>
  <c r="AC53" i="6"/>
  <c r="AD53" i="6"/>
  <c r="AE53" i="6"/>
  <c r="AF53" i="6"/>
  <c r="AG53" i="6"/>
  <c r="AH53" i="6"/>
  <c r="AI53" i="6"/>
  <c r="AJ53" i="6"/>
  <c r="AK53" i="6"/>
  <c r="AL53" i="6"/>
  <c r="AM53" i="6"/>
  <c r="AN53" i="6"/>
  <c r="AO53" i="6"/>
  <c r="AP53" i="6"/>
  <c r="AQ53" i="6"/>
  <c r="AR53" i="6"/>
  <c r="AS53" i="6"/>
  <c r="AT53" i="6"/>
  <c r="AU53" i="6"/>
  <c r="AV53" i="6"/>
  <c r="AW53" i="6"/>
  <c r="AX53" i="6"/>
  <c r="AY53" i="6"/>
  <c r="AZ53" i="6"/>
  <c r="BA53" i="6"/>
  <c r="BB53" i="6"/>
  <c r="BC53" i="6"/>
  <c r="BD53" i="6"/>
  <c r="AC54" i="6"/>
  <c r="AD54" i="6"/>
  <c r="AE54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Z54" i="6"/>
  <c r="BA54" i="6"/>
  <c r="BB54" i="6"/>
  <c r="BC54" i="6"/>
  <c r="BD54" i="6"/>
  <c r="AC55" i="6"/>
  <c r="AD55" i="6"/>
  <c r="AE55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Z55" i="6"/>
  <c r="BA55" i="6"/>
  <c r="BB55" i="6"/>
  <c r="BC55" i="6"/>
  <c r="BD55" i="6"/>
  <c r="AC56" i="6"/>
  <c r="AD56" i="6"/>
  <c r="AE56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Z56" i="6"/>
  <c r="BA56" i="6"/>
  <c r="BB56" i="6"/>
  <c r="BC56" i="6"/>
  <c r="BD56" i="6"/>
  <c r="AC57" i="6"/>
  <c r="AD57" i="6"/>
  <c r="AE57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Z57" i="6"/>
  <c r="BA57" i="6"/>
  <c r="BB57" i="6"/>
  <c r="BC57" i="6"/>
  <c r="BD57" i="6"/>
  <c r="AC58" i="6"/>
  <c r="AD58" i="6"/>
  <c r="AE58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Z58" i="6"/>
  <c r="BA58" i="6"/>
  <c r="BB58" i="6"/>
  <c r="BC58" i="6"/>
  <c r="BD58" i="6"/>
  <c r="AC59" i="6"/>
  <c r="AD59" i="6"/>
  <c r="AE59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Z59" i="6"/>
  <c r="BA59" i="6"/>
  <c r="BB59" i="6"/>
  <c r="BC59" i="6"/>
  <c r="BD59" i="6"/>
  <c r="AC60" i="6"/>
  <c r="AD60" i="6"/>
  <c r="AE60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Z60" i="6"/>
  <c r="BA60" i="6"/>
  <c r="BB60" i="6"/>
  <c r="BC60" i="6"/>
  <c r="BD60" i="6"/>
  <c r="AC61" i="6"/>
  <c r="AD61" i="6"/>
  <c r="AE61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Z61" i="6"/>
  <c r="BA61" i="6"/>
  <c r="BB61" i="6"/>
  <c r="BC61" i="6"/>
  <c r="BD61" i="6"/>
  <c r="AC62" i="6"/>
  <c r="AD62" i="6"/>
  <c r="AE62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Z62" i="6"/>
  <c r="BA62" i="6"/>
  <c r="BB62" i="6"/>
  <c r="BC62" i="6"/>
  <c r="BD62" i="6"/>
  <c r="AC63" i="6"/>
  <c r="AD63" i="6"/>
  <c r="AE63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Z63" i="6"/>
  <c r="BA63" i="6"/>
  <c r="BB63" i="6"/>
  <c r="BC63" i="6"/>
  <c r="BD63" i="6"/>
  <c r="AC64" i="6"/>
  <c r="AD64" i="6"/>
  <c r="AE64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Z64" i="6"/>
  <c r="BA64" i="6"/>
  <c r="BB64" i="6"/>
  <c r="BC64" i="6"/>
  <c r="BD64" i="6"/>
  <c r="AC65" i="6"/>
  <c r="AD65" i="6"/>
  <c r="AE65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Z65" i="6"/>
  <c r="BA65" i="6"/>
  <c r="BB65" i="6"/>
  <c r="BC65" i="6"/>
  <c r="BD65" i="6"/>
  <c r="AC66" i="6"/>
  <c r="AD66" i="6"/>
  <c r="AE66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AZ66" i="6"/>
  <c r="BA66" i="6"/>
  <c r="BB66" i="6"/>
  <c r="BC66" i="6"/>
  <c r="BD66" i="6"/>
  <c r="AC67" i="6"/>
  <c r="AD67" i="6"/>
  <c r="AE67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AZ67" i="6"/>
  <c r="BA67" i="6"/>
  <c r="BB67" i="6"/>
  <c r="BC67" i="6"/>
  <c r="BD67" i="6"/>
  <c r="AC68" i="6"/>
  <c r="AD68" i="6"/>
  <c r="AE68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Z68" i="6"/>
  <c r="BA68" i="6"/>
  <c r="BB68" i="6"/>
  <c r="BC68" i="6"/>
  <c r="BD68" i="6"/>
  <c r="AC69" i="6"/>
  <c r="AD69" i="6"/>
  <c r="AE69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Z69" i="6"/>
  <c r="BA69" i="6"/>
  <c r="BB69" i="6"/>
  <c r="BC69" i="6"/>
  <c r="BD69" i="6"/>
  <c r="AC70" i="6"/>
  <c r="AD70" i="6"/>
  <c r="AE70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Z70" i="6"/>
  <c r="BA70" i="6"/>
  <c r="BB70" i="6"/>
  <c r="BC70" i="6"/>
  <c r="BD70" i="6"/>
  <c r="AC71" i="6"/>
  <c r="AD71" i="6"/>
  <c r="AE71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Y71" i="6"/>
  <c r="AZ71" i="6"/>
  <c r="BA71" i="6"/>
  <c r="BB71" i="6"/>
  <c r="BC71" i="6"/>
  <c r="BD71" i="6"/>
  <c r="AC72" i="6"/>
  <c r="AD72" i="6"/>
  <c r="AE72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AZ72" i="6"/>
  <c r="BA72" i="6"/>
  <c r="BB72" i="6"/>
  <c r="BC72" i="6"/>
  <c r="BD72" i="6"/>
  <c r="AC73" i="6"/>
  <c r="AD73" i="6"/>
  <c r="AE73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Y73" i="6"/>
  <c r="AZ73" i="6"/>
  <c r="BA73" i="6"/>
  <c r="BB73" i="6"/>
  <c r="BC73" i="6"/>
  <c r="BD73" i="6"/>
  <c r="AC74" i="6"/>
  <c r="AD74" i="6"/>
  <c r="AE74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Z74" i="6"/>
  <c r="BA74" i="6"/>
  <c r="BB74" i="6"/>
  <c r="BC74" i="6"/>
  <c r="BD74" i="6"/>
  <c r="AC75" i="6"/>
  <c r="AD75" i="6"/>
  <c r="AE75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AZ75" i="6"/>
  <c r="BA75" i="6"/>
  <c r="BB75" i="6"/>
  <c r="BC75" i="6"/>
  <c r="BD75" i="6"/>
  <c r="AC76" i="6"/>
  <c r="AD76" i="6"/>
  <c r="AE76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Y76" i="6"/>
  <c r="AZ76" i="6"/>
  <c r="BA76" i="6"/>
  <c r="BB76" i="6"/>
  <c r="BC76" i="6"/>
  <c r="BD76" i="6"/>
  <c r="AC77" i="6"/>
  <c r="AD77" i="6"/>
  <c r="AE77" i="6"/>
  <c r="AF77" i="6"/>
  <c r="AG77" i="6"/>
  <c r="AH77" i="6"/>
  <c r="AI77" i="6"/>
  <c r="AJ77" i="6"/>
  <c r="AK77" i="6"/>
  <c r="AL77" i="6"/>
  <c r="AM77" i="6"/>
  <c r="AN77" i="6"/>
  <c r="AO77" i="6"/>
  <c r="AP77" i="6"/>
  <c r="AQ77" i="6"/>
  <c r="AR77" i="6"/>
  <c r="AS77" i="6"/>
  <c r="AT77" i="6"/>
  <c r="AU77" i="6"/>
  <c r="AV77" i="6"/>
  <c r="AW77" i="6"/>
  <c r="AX77" i="6"/>
  <c r="AY77" i="6"/>
  <c r="AZ77" i="6"/>
  <c r="BA77" i="6"/>
  <c r="BB77" i="6"/>
  <c r="BC77" i="6"/>
  <c r="BD77" i="6"/>
  <c r="AC78" i="6"/>
  <c r="AD78" i="6"/>
  <c r="AE78" i="6"/>
  <c r="AF78" i="6"/>
  <c r="AG78" i="6"/>
  <c r="AH78" i="6"/>
  <c r="AI78" i="6"/>
  <c r="AJ78" i="6"/>
  <c r="AK78" i="6"/>
  <c r="AL78" i="6"/>
  <c r="AM78" i="6"/>
  <c r="AN78" i="6"/>
  <c r="AO78" i="6"/>
  <c r="AP78" i="6"/>
  <c r="AQ78" i="6"/>
  <c r="AR78" i="6"/>
  <c r="AS78" i="6"/>
  <c r="AT78" i="6"/>
  <c r="AU78" i="6"/>
  <c r="AV78" i="6"/>
  <c r="AW78" i="6"/>
  <c r="AX78" i="6"/>
  <c r="AY78" i="6"/>
  <c r="AZ78" i="6"/>
  <c r="BA78" i="6"/>
  <c r="BB78" i="6"/>
  <c r="BC78" i="6"/>
  <c r="BD78" i="6"/>
  <c r="AC79" i="6"/>
  <c r="AD79" i="6"/>
  <c r="AE79" i="6"/>
  <c r="AF79" i="6"/>
  <c r="AG79" i="6"/>
  <c r="AH79" i="6"/>
  <c r="AI79" i="6"/>
  <c r="AJ79" i="6"/>
  <c r="AK79" i="6"/>
  <c r="AL79" i="6"/>
  <c r="AM79" i="6"/>
  <c r="AN79" i="6"/>
  <c r="AO79" i="6"/>
  <c r="AP79" i="6"/>
  <c r="AQ79" i="6"/>
  <c r="AR79" i="6"/>
  <c r="AS79" i="6"/>
  <c r="AT79" i="6"/>
  <c r="AU79" i="6"/>
  <c r="AV79" i="6"/>
  <c r="AW79" i="6"/>
  <c r="AX79" i="6"/>
  <c r="AY79" i="6"/>
  <c r="AZ79" i="6"/>
  <c r="BA79" i="6"/>
  <c r="BB79" i="6"/>
  <c r="BC79" i="6"/>
  <c r="BD79" i="6"/>
  <c r="AC80" i="6"/>
  <c r="AD80" i="6"/>
  <c r="AE80" i="6"/>
  <c r="AF80" i="6"/>
  <c r="AG80" i="6"/>
  <c r="AH80" i="6"/>
  <c r="AI80" i="6"/>
  <c r="AJ80" i="6"/>
  <c r="AK80" i="6"/>
  <c r="AL80" i="6"/>
  <c r="AM80" i="6"/>
  <c r="AN80" i="6"/>
  <c r="AO80" i="6"/>
  <c r="AP80" i="6"/>
  <c r="AQ80" i="6"/>
  <c r="AR80" i="6"/>
  <c r="AS80" i="6"/>
  <c r="AT80" i="6"/>
  <c r="AU80" i="6"/>
  <c r="AV80" i="6"/>
  <c r="AW80" i="6"/>
  <c r="AX80" i="6"/>
  <c r="AY80" i="6"/>
  <c r="AZ80" i="6"/>
  <c r="BA80" i="6"/>
  <c r="BB80" i="6"/>
  <c r="BC80" i="6"/>
  <c r="BD80" i="6"/>
  <c r="AC81" i="6"/>
  <c r="AD81" i="6"/>
  <c r="AE81" i="6"/>
  <c r="AF81" i="6"/>
  <c r="AG81" i="6"/>
  <c r="AH81" i="6"/>
  <c r="AI81" i="6"/>
  <c r="AJ81" i="6"/>
  <c r="AK81" i="6"/>
  <c r="AL81" i="6"/>
  <c r="AM81" i="6"/>
  <c r="AN81" i="6"/>
  <c r="AO81" i="6"/>
  <c r="AP81" i="6"/>
  <c r="AQ81" i="6"/>
  <c r="AR81" i="6"/>
  <c r="AS81" i="6"/>
  <c r="AT81" i="6"/>
  <c r="AU81" i="6"/>
  <c r="AV81" i="6"/>
  <c r="AW81" i="6"/>
  <c r="AX81" i="6"/>
  <c r="AY81" i="6"/>
  <c r="AZ81" i="6"/>
  <c r="BA81" i="6"/>
  <c r="BB81" i="6"/>
  <c r="BC81" i="6"/>
  <c r="BD81" i="6"/>
  <c r="AC82" i="6"/>
  <c r="AD82" i="6"/>
  <c r="AE82" i="6"/>
  <c r="AF82" i="6"/>
  <c r="AG82" i="6"/>
  <c r="AH82" i="6"/>
  <c r="AI82" i="6"/>
  <c r="AJ82" i="6"/>
  <c r="AK82" i="6"/>
  <c r="AL82" i="6"/>
  <c r="AM82" i="6"/>
  <c r="AN82" i="6"/>
  <c r="AO82" i="6"/>
  <c r="AP82" i="6"/>
  <c r="AQ82" i="6"/>
  <c r="AR82" i="6"/>
  <c r="AS82" i="6"/>
  <c r="AT82" i="6"/>
  <c r="AU82" i="6"/>
  <c r="AV82" i="6"/>
  <c r="AW82" i="6"/>
  <c r="AX82" i="6"/>
  <c r="AY82" i="6"/>
  <c r="AZ82" i="6"/>
  <c r="BA82" i="6"/>
  <c r="BB82" i="6"/>
  <c r="BC82" i="6"/>
  <c r="BD82" i="6"/>
  <c r="AC83" i="6"/>
  <c r="AD83" i="6"/>
  <c r="AE83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Z83" i="6"/>
  <c r="BA83" i="6"/>
  <c r="BB83" i="6"/>
  <c r="BC83" i="6"/>
  <c r="BD83" i="6"/>
  <c r="AC84" i="6"/>
  <c r="AD84" i="6"/>
  <c r="AE84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AY84" i="6"/>
  <c r="AZ84" i="6"/>
  <c r="BA84" i="6"/>
  <c r="BB84" i="6"/>
  <c r="BC84" i="6"/>
  <c r="BD84" i="6"/>
  <c r="AC85" i="6"/>
  <c r="AD85" i="6"/>
  <c r="AE85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AY85" i="6"/>
  <c r="AZ85" i="6"/>
  <c r="BA85" i="6"/>
  <c r="BB85" i="6"/>
  <c r="BC85" i="6"/>
  <c r="BD85" i="6"/>
  <c r="AC86" i="6"/>
  <c r="AD86" i="6"/>
  <c r="AE86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U86" i="6"/>
  <c r="AV86" i="6"/>
  <c r="AW86" i="6"/>
  <c r="AX86" i="6"/>
  <c r="AY86" i="6"/>
  <c r="AZ86" i="6"/>
  <c r="BA86" i="6"/>
  <c r="BB86" i="6"/>
  <c r="BC86" i="6"/>
  <c r="BD86" i="6"/>
  <c r="AC87" i="6"/>
  <c r="AD87" i="6"/>
  <c r="AE87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Z87" i="6"/>
  <c r="BA87" i="6"/>
  <c r="BB87" i="6"/>
  <c r="BC87" i="6"/>
  <c r="BD87" i="6"/>
  <c r="AC88" i="6"/>
  <c r="AD88" i="6"/>
  <c r="AE88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Z88" i="6"/>
  <c r="BA88" i="6"/>
  <c r="BB88" i="6"/>
  <c r="BC88" i="6"/>
  <c r="BD88" i="6"/>
  <c r="AC89" i="6"/>
  <c r="AD89" i="6"/>
  <c r="AE89" i="6"/>
  <c r="AF89" i="6"/>
  <c r="AG89" i="6"/>
  <c r="AH89" i="6"/>
  <c r="AI89" i="6"/>
  <c r="AJ89" i="6"/>
  <c r="AK89" i="6"/>
  <c r="AL89" i="6"/>
  <c r="AM89" i="6"/>
  <c r="AN89" i="6"/>
  <c r="AO89" i="6"/>
  <c r="AP89" i="6"/>
  <c r="AQ89" i="6"/>
  <c r="AR89" i="6"/>
  <c r="AS89" i="6"/>
  <c r="AT89" i="6"/>
  <c r="AU89" i="6"/>
  <c r="AV89" i="6"/>
  <c r="AW89" i="6"/>
  <c r="AX89" i="6"/>
  <c r="AY89" i="6"/>
  <c r="AZ89" i="6"/>
  <c r="BA89" i="6"/>
  <c r="BB89" i="6"/>
  <c r="BC89" i="6"/>
  <c r="BD89" i="6"/>
  <c r="AC90" i="6"/>
  <c r="AD90" i="6"/>
  <c r="AE90" i="6"/>
  <c r="AF90" i="6"/>
  <c r="AG90" i="6"/>
  <c r="AH90" i="6"/>
  <c r="AI90" i="6"/>
  <c r="AJ90" i="6"/>
  <c r="AK90" i="6"/>
  <c r="AL90" i="6"/>
  <c r="AM90" i="6"/>
  <c r="AN90" i="6"/>
  <c r="AO90" i="6"/>
  <c r="AP90" i="6"/>
  <c r="AQ90" i="6"/>
  <c r="AR90" i="6"/>
  <c r="AS90" i="6"/>
  <c r="AT90" i="6"/>
  <c r="AU90" i="6"/>
  <c r="AV90" i="6"/>
  <c r="AW90" i="6"/>
  <c r="AX90" i="6"/>
  <c r="AY90" i="6"/>
  <c r="AZ90" i="6"/>
  <c r="BA90" i="6"/>
  <c r="BB90" i="6"/>
  <c r="BC90" i="6"/>
  <c r="BD90" i="6"/>
  <c r="AC91" i="6"/>
  <c r="AD91" i="6"/>
  <c r="AE91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Z91" i="6"/>
  <c r="BA91" i="6"/>
  <c r="BB91" i="6"/>
  <c r="BC91" i="6"/>
  <c r="BD91" i="6"/>
  <c r="AC92" i="6"/>
  <c r="AD92" i="6"/>
  <c r="AE92" i="6"/>
  <c r="AF92" i="6"/>
  <c r="AG92" i="6"/>
  <c r="AH92" i="6"/>
  <c r="AI92" i="6"/>
  <c r="AJ92" i="6"/>
  <c r="AK92" i="6"/>
  <c r="AL92" i="6"/>
  <c r="AM92" i="6"/>
  <c r="AN92" i="6"/>
  <c r="AO92" i="6"/>
  <c r="AP92" i="6"/>
  <c r="AQ92" i="6"/>
  <c r="AR92" i="6"/>
  <c r="AS92" i="6"/>
  <c r="AT92" i="6"/>
  <c r="AU92" i="6"/>
  <c r="AV92" i="6"/>
  <c r="AW92" i="6"/>
  <c r="AX92" i="6"/>
  <c r="AY92" i="6"/>
  <c r="AZ92" i="6"/>
  <c r="BA92" i="6"/>
  <c r="BB92" i="6"/>
  <c r="BC92" i="6"/>
  <c r="BD92" i="6"/>
  <c r="AC93" i="6"/>
  <c r="AD93" i="6"/>
  <c r="AE93" i="6"/>
  <c r="AF93" i="6"/>
  <c r="AG93" i="6"/>
  <c r="AH93" i="6"/>
  <c r="AI93" i="6"/>
  <c r="AJ93" i="6"/>
  <c r="AK93" i="6"/>
  <c r="AL93" i="6"/>
  <c r="AM93" i="6"/>
  <c r="AN93" i="6"/>
  <c r="AO93" i="6"/>
  <c r="AP93" i="6"/>
  <c r="AQ93" i="6"/>
  <c r="AR93" i="6"/>
  <c r="AS93" i="6"/>
  <c r="AT93" i="6"/>
  <c r="AU93" i="6"/>
  <c r="AV93" i="6"/>
  <c r="AW93" i="6"/>
  <c r="AX93" i="6"/>
  <c r="AY93" i="6"/>
  <c r="AZ93" i="6"/>
  <c r="BA93" i="6"/>
  <c r="BB93" i="6"/>
  <c r="BC93" i="6"/>
  <c r="BD93" i="6"/>
  <c r="AC94" i="6"/>
  <c r="AD94" i="6"/>
  <c r="AE94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AZ94" i="6"/>
  <c r="BA94" i="6"/>
  <c r="BB94" i="6"/>
  <c r="BC94" i="6"/>
  <c r="BD94" i="6"/>
  <c r="AC95" i="6"/>
  <c r="AD95" i="6"/>
  <c r="AE95" i="6"/>
  <c r="AF95" i="6"/>
  <c r="AG95" i="6"/>
  <c r="AH95" i="6"/>
  <c r="AI95" i="6"/>
  <c r="AJ95" i="6"/>
  <c r="AK95" i="6"/>
  <c r="AL95" i="6"/>
  <c r="AM95" i="6"/>
  <c r="AN95" i="6"/>
  <c r="AO95" i="6"/>
  <c r="AP95" i="6"/>
  <c r="AQ95" i="6"/>
  <c r="AR95" i="6"/>
  <c r="AS95" i="6"/>
  <c r="AT95" i="6"/>
  <c r="AU95" i="6"/>
  <c r="AV95" i="6"/>
  <c r="AW95" i="6"/>
  <c r="AX95" i="6"/>
  <c r="AY95" i="6"/>
  <c r="AZ95" i="6"/>
  <c r="BA95" i="6"/>
  <c r="BB95" i="6"/>
  <c r="BC95" i="6"/>
  <c r="BD95" i="6"/>
  <c r="AC96" i="6"/>
  <c r="AD96" i="6"/>
  <c r="AE96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Z96" i="6"/>
  <c r="BA96" i="6"/>
  <c r="BB96" i="6"/>
  <c r="BC96" i="6"/>
  <c r="BD96" i="6"/>
  <c r="AC97" i="6"/>
  <c r="AD97" i="6"/>
  <c r="AE97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Z97" i="6"/>
  <c r="BA97" i="6"/>
  <c r="BB97" i="6"/>
  <c r="BC97" i="6"/>
  <c r="BD97" i="6"/>
  <c r="AC98" i="6"/>
  <c r="AD98" i="6"/>
  <c r="AE98" i="6"/>
  <c r="AF98" i="6"/>
  <c r="AG98" i="6"/>
  <c r="AH98" i="6"/>
  <c r="AI98" i="6"/>
  <c r="AJ98" i="6"/>
  <c r="AK98" i="6"/>
  <c r="AL98" i="6"/>
  <c r="AM98" i="6"/>
  <c r="AN98" i="6"/>
  <c r="AO98" i="6"/>
  <c r="AP98" i="6"/>
  <c r="AQ98" i="6"/>
  <c r="AR98" i="6"/>
  <c r="AS98" i="6"/>
  <c r="AT98" i="6"/>
  <c r="AU98" i="6"/>
  <c r="AV98" i="6"/>
  <c r="AW98" i="6"/>
  <c r="AX98" i="6"/>
  <c r="AY98" i="6"/>
  <c r="AZ98" i="6"/>
  <c r="BA98" i="6"/>
  <c r="BB98" i="6"/>
  <c r="BC98" i="6"/>
  <c r="BD98" i="6"/>
  <c r="AC99" i="6"/>
  <c r="AD99" i="6"/>
  <c r="AE99" i="6"/>
  <c r="AF99" i="6"/>
  <c r="AG99" i="6"/>
  <c r="AH99" i="6"/>
  <c r="AI99" i="6"/>
  <c r="AJ99" i="6"/>
  <c r="AK99" i="6"/>
  <c r="AL99" i="6"/>
  <c r="AM99" i="6"/>
  <c r="AN99" i="6"/>
  <c r="AO99" i="6"/>
  <c r="AP99" i="6"/>
  <c r="AQ99" i="6"/>
  <c r="AR99" i="6"/>
  <c r="AS99" i="6"/>
  <c r="AT99" i="6"/>
  <c r="AU99" i="6"/>
  <c r="AV99" i="6"/>
  <c r="AW99" i="6"/>
  <c r="AX99" i="6"/>
  <c r="AY99" i="6"/>
  <c r="AZ99" i="6"/>
  <c r="BA99" i="6"/>
  <c r="BB99" i="6"/>
  <c r="BC99" i="6"/>
  <c r="BD99" i="6"/>
  <c r="AC100" i="6"/>
  <c r="AD100" i="6"/>
  <c r="AE100" i="6"/>
  <c r="AF100" i="6"/>
  <c r="AG100" i="6"/>
  <c r="AH100" i="6"/>
  <c r="AI100" i="6"/>
  <c r="AJ100" i="6"/>
  <c r="AK100" i="6"/>
  <c r="AL100" i="6"/>
  <c r="AM100" i="6"/>
  <c r="AN100" i="6"/>
  <c r="AO100" i="6"/>
  <c r="AP100" i="6"/>
  <c r="AQ100" i="6"/>
  <c r="AR100" i="6"/>
  <c r="AS100" i="6"/>
  <c r="AT100" i="6"/>
  <c r="AU100" i="6"/>
  <c r="AV100" i="6"/>
  <c r="AW100" i="6"/>
  <c r="AX100" i="6"/>
  <c r="AY100" i="6"/>
  <c r="AZ100" i="6"/>
  <c r="BA100" i="6"/>
  <c r="BB100" i="6"/>
  <c r="BC100" i="6"/>
  <c r="BD100" i="6"/>
  <c r="AC101" i="6"/>
  <c r="AD101" i="6"/>
  <c r="AE101" i="6"/>
  <c r="AF101" i="6"/>
  <c r="AG101" i="6"/>
  <c r="AH101" i="6"/>
  <c r="AI101" i="6"/>
  <c r="AJ101" i="6"/>
  <c r="AK101" i="6"/>
  <c r="AL101" i="6"/>
  <c r="AM101" i="6"/>
  <c r="AN101" i="6"/>
  <c r="AO101" i="6"/>
  <c r="AP101" i="6"/>
  <c r="AQ101" i="6"/>
  <c r="AR101" i="6"/>
  <c r="AS101" i="6"/>
  <c r="AT101" i="6"/>
  <c r="AU101" i="6"/>
  <c r="AV101" i="6"/>
  <c r="AW101" i="6"/>
  <c r="AX101" i="6"/>
  <c r="AY101" i="6"/>
  <c r="AZ101" i="6"/>
  <c r="BA101" i="6"/>
  <c r="BB101" i="6"/>
  <c r="BC101" i="6"/>
  <c r="BD101" i="6"/>
  <c r="AC102" i="6"/>
  <c r="AD102" i="6"/>
  <c r="AE102" i="6"/>
  <c r="AF102" i="6"/>
  <c r="AG102" i="6"/>
  <c r="AH102" i="6"/>
  <c r="AI102" i="6"/>
  <c r="AJ102" i="6"/>
  <c r="AK102" i="6"/>
  <c r="AL102" i="6"/>
  <c r="AM102" i="6"/>
  <c r="AN102" i="6"/>
  <c r="AO102" i="6"/>
  <c r="AP102" i="6"/>
  <c r="AQ102" i="6"/>
  <c r="AR102" i="6"/>
  <c r="AS102" i="6"/>
  <c r="AT102" i="6"/>
  <c r="AU102" i="6"/>
  <c r="AV102" i="6"/>
  <c r="AW102" i="6"/>
  <c r="AX102" i="6"/>
  <c r="AY102" i="6"/>
  <c r="AZ102" i="6"/>
  <c r="BA102" i="6"/>
  <c r="BB102" i="6"/>
  <c r="BC102" i="6"/>
  <c r="BD102" i="6"/>
  <c r="AC103" i="6"/>
  <c r="AD103" i="6"/>
  <c r="AE103" i="6"/>
  <c r="AF103" i="6"/>
  <c r="AG103" i="6"/>
  <c r="AH103" i="6"/>
  <c r="AI103" i="6"/>
  <c r="AJ103" i="6"/>
  <c r="AK103" i="6"/>
  <c r="AL103" i="6"/>
  <c r="AM103" i="6"/>
  <c r="AN103" i="6"/>
  <c r="AO103" i="6"/>
  <c r="AP103" i="6"/>
  <c r="AQ103" i="6"/>
  <c r="AR103" i="6"/>
  <c r="AS103" i="6"/>
  <c r="AT103" i="6"/>
  <c r="AU103" i="6"/>
  <c r="AV103" i="6"/>
  <c r="AW103" i="6"/>
  <c r="AX103" i="6"/>
  <c r="AY103" i="6"/>
  <c r="AZ103" i="6"/>
  <c r="BA103" i="6"/>
  <c r="BB103" i="6"/>
  <c r="BC103" i="6"/>
  <c r="BD103" i="6"/>
  <c r="AC104" i="6"/>
  <c r="AD104" i="6"/>
  <c r="AE104" i="6"/>
  <c r="AF104" i="6"/>
  <c r="AG104" i="6"/>
  <c r="AH104" i="6"/>
  <c r="AI104" i="6"/>
  <c r="AJ104" i="6"/>
  <c r="AK104" i="6"/>
  <c r="AL104" i="6"/>
  <c r="AM104" i="6"/>
  <c r="AN104" i="6"/>
  <c r="AO104" i="6"/>
  <c r="AP104" i="6"/>
  <c r="AQ104" i="6"/>
  <c r="AR104" i="6"/>
  <c r="AS104" i="6"/>
  <c r="AT104" i="6"/>
  <c r="AU104" i="6"/>
  <c r="AV104" i="6"/>
  <c r="AW104" i="6"/>
  <c r="AX104" i="6"/>
  <c r="AY104" i="6"/>
  <c r="AZ104" i="6"/>
  <c r="BA104" i="6"/>
  <c r="BB104" i="6"/>
  <c r="BC104" i="6"/>
  <c r="BD104" i="6"/>
  <c r="AC105" i="6"/>
  <c r="AD105" i="6"/>
  <c r="AE105" i="6"/>
  <c r="AF105" i="6"/>
  <c r="AG105" i="6"/>
  <c r="AH105" i="6"/>
  <c r="AI105" i="6"/>
  <c r="AJ105" i="6"/>
  <c r="AK105" i="6"/>
  <c r="AL105" i="6"/>
  <c r="AM105" i="6"/>
  <c r="AN105" i="6"/>
  <c r="AO105" i="6"/>
  <c r="AP105" i="6"/>
  <c r="AQ105" i="6"/>
  <c r="AR105" i="6"/>
  <c r="AS105" i="6"/>
  <c r="AT105" i="6"/>
  <c r="AU105" i="6"/>
  <c r="AV105" i="6"/>
  <c r="AW105" i="6"/>
  <c r="AX105" i="6"/>
  <c r="AY105" i="6"/>
  <c r="AZ105" i="6"/>
  <c r="BA105" i="6"/>
  <c r="BB105" i="6"/>
  <c r="BC105" i="6"/>
  <c r="BD105" i="6"/>
  <c r="AC106" i="6"/>
  <c r="AD106" i="6"/>
  <c r="AE106" i="6"/>
  <c r="AF106" i="6"/>
  <c r="AG106" i="6"/>
  <c r="AH106" i="6"/>
  <c r="AI106" i="6"/>
  <c r="AJ106" i="6"/>
  <c r="AK106" i="6"/>
  <c r="AL106" i="6"/>
  <c r="AM106" i="6"/>
  <c r="AN106" i="6"/>
  <c r="AO106" i="6"/>
  <c r="AP106" i="6"/>
  <c r="AQ106" i="6"/>
  <c r="AR106" i="6"/>
  <c r="AS106" i="6"/>
  <c r="AT106" i="6"/>
  <c r="AU106" i="6"/>
  <c r="AV106" i="6"/>
  <c r="AW106" i="6"/>
  <c r="AX106" i="6"/>
  <c r="AY106" i="6"/>
  <c r="AZ106" i="6"/>
  <c r="BA106" i="6"/>
  <c r="BB106" i="6"/>
  <c r="BC106" i="6"/>
  <c r="BD106" i="6"/>
  <c r="AC107" i="6"/>
  <c r="AD107" i="6"/>
  <c r="AE107" i="6"/>
  <c r="AF107" i="6"/>
  <c r="AG107" i="6"/>
  <c r="AH107" i="6"/>
  <c r="AI107" i="6"/>
  <c r="AJ107" i="6"/>
  <c r="AK107" i="6"/>
  <c r="AL107" i="6"/>
  <c r="AM107" i="6"/>
  <c r="AN107" i="6"/>
  <c r="AO107" i="6"/>
  <c r="AP107" i="6"/>
  <c r="AQ107" i="6"/>
  <c r="AR107" i="6"/>
  <c r="AS107" i="6"/>
  <c r="AT107" i="6"/>
  <c r="AU107" i="6"/>
  <c r="AV107" i="6"/>
  <c r="AW107" i="6"/>
  <c r="AX107" i="6"/>
  <c r="AY107" i="6"/>
  <c r="AZ107" i="6"/>
  <c r="BA107" i="6"/>
  <c r="BB107" i="6"/>
  <c r="BC107" i="6"/>
  <c r="BD107" i="6"/>
  <c r="AC108" i="6"/>
  <c r="AD108" i="6"/>
  <c r="AE108" i="6"/>
  <c r="AF108" i="6"/>
  <c r="AG108" i="6"/>
  <c r="AH108" i="6"/>
  <c r="AI108" i="6"/>
  <c r="AJ108" i="6"/>
  <c r="AK108" i="6"/>
  <c r="AL108" i="6"/>
  <c r="AM108" i="6"/>
  <c r="AN108" i="6"/>
  <c r="AO108" i="6"/>
  <c r="AP108" i="6"/>
  <c r="AQ108" i="6"/>
  <c r="AR108" i="6"/>
  <c r="AS108" i="6"/>
  <c r="AT108" i="6"/>
  <c r="AU108" i="6"/>
  <c r="AV108" i="6"/>
  <c r="AW108" i="6"/>
  <c r="AX108" i="6"/>
  <c r="AY108" i="6"/>
  <c r="AZ108" i="6"/>
  <c r="BA108" i="6"/>
  <c r="BB108" i="6"/>
  <c r="BC108" i="6"/>
  <c r="BD108" i="6"/>
  <c r="AC109" i="6"/>
  <c r="AD109" i="6"/>
  <c r="AE109" i="6"/>
  <c r="AF109" i="6"/>
  <c r="AG109" i="6"/>
  <c r="AH109" i="6"/>
  <c r="AI109" i="6"/>
  <c r="AJ109" i="6"/>
  <c r="AK109" i="6"/>
  <c r="AL109" i="6"/>
  <c r="AM109" i="6"/>
  <c r="AN109" i="6"/>
  <c r="AO109" i="6"/>
  <c r="AP109" i="6"/>
  <c r="AQ109" i="6"/>
  <c r="AR109" i="6"/>
  <c r="AS109" i="6"/>
  <c r="AT109" i="6"/>
  <c r="AU109" i="6"/>
  <c r="AV109" i="6"/>
  <c r="AW109" i="6"/>
  <c r="AX109" i="6"/>
  <c r="AY109" i="6"/>
  <c r="AZ109" i="6"/>
  <c r="BA109" i="6"/>
  <c r="BB109" i="6"/>
  <c r="BC109" i="6"/>
  <c r="BD109" i="6"/>
  <c r="AC110" i="6"/>
  <c r="AD110" i="6"/>
  <c r="AE110" i="6"/>
  <c r="AF110" i="6"/>
  <c r="AG110" i="6"/>
  <c r="AH110" i="6"/>
  <c r="AI110" i="6"/>
  <c r="AJ110" i="6"/>
  <c r="AK110" i="6"/>
  <c r="AL110" i="6"/>
  <c r="AM110" i="6"/>
  <c r="AN110" i="6"/>
  <c r="AO110" i="6"/>
  <c r="AP110" i="6"/>
  <c r="AQ110" i="6"/>
  <c r="AR110" i="6"/>
  <c r="AS110" i="6"/>
  <c r="AT110" i="6"/>
  <c r="AU110" i="6"/>
  <c r="AV110" i="6"/>
  <c r="AW110" i="6"/>
  <c r="AX110" i="6"/>
  <c r="AY110" i="6"/>
  <c r="AZ110" i="6"/>
  <c r="BA110" i="6"/>
  <c r="BB110" i="6"/>
  <c r="BC110" i="6"/>
  <c r="BD110" i="6"/>
  <c r="AC111" i="6"/>
  <c r="AD111" i="6"/>
  <c r="AE111" i="6"/>
  <c r="AF111" i="6"/>
  <c r="AG111" i="6"/>
  <c r="AH111" i="6"/>
  <c r="AI111" i="6"/>
  <c r="AJ111" i="6"/>
  <c r="AK111" i="6"/>
  <c r="AL111" i="6"/>
  <c r="AM111" i="6"/>
  <c r="AN111" i="6"/>
  <c r="AO111" i="6"/>
  <c r="AP111" i="6"/>
  <c r="AQ111" i="6"/>
  <c r="AR111" i="6"/>
  <c r="AS111" i="6"/>
  <c r="AT111" i="6"/>
  <c r="AU111" i="6"/>
  <c r="AV111" i="6"/>
  <c r="AW111" i="6"/>
  <c r="AX111" i="6"/>
  <c r="AY111" i="6"/>
  <c r="AZ111" i="6"/>
  <c r="BA111" i="6"/>
  <c r="BB111" i="6"/>
  <c r="BC111" i="6"/>
  <c r="BD111" i="6"/>
  <c r="AC112" i="6"/>
  <c r="AD112" i="6"/>
  <c r="AE112" i="6"/>
  <c r="AF112" i="6"/>
  <c r="AG112" i="6"/>
  <c r="AH112" i="6"/>
  <c r="AI112" i="6"/>
  <c r="AJ112" i="6"/>
  <c r="AK112" i="6"/>
  <c r="AL112" i="6"/>
  <c r="AM112" i="6"/>
  <c r="AN112" i="6"/>
  <c r="AO112" i="6"/>
  <c r="AP112" i="6"/>
  <c r="AQ112" i="6"/>
  <c r="AR112" i="6"/>
  <c r="AS112" i="6"/>
  <c r="AT112" i="6"/>
  <c r="AU112" i="6"/>
  <c r="AV112" i="6"/>
  <c r="AW112" i="6"/>
  <c r="AX112" i="6"/>
  <c r="AY112" i="6"/>
  <c r="AZ112" i="6"/>
  <c r="BA112" i="6"/>
  <c r="BB112" i="6"/>
  <c r="BC112" i="6"/>
  <c r="BD112" i="6"/>
  <c r="AC113" i="6"/>
  <c r="AD113" i="6"/>
  <c r="AE113" i="6"/>
  <c r="AF113" i="6"/>
  <c r="AG113" i="6"/>
  <c r="AH113" i="6"/>
  <c r="AI113" i="6"/>
  <c r="AJ113" i="6"/>
  <c r="AK113" i="6"/>
  <c r="AL113" i="6"/>
  <c r="AM113" i="6"/>
  <c r="AN113" i="6"/>
  <c r="AO113" i="6"/>
  <c r="AP113" i="6"/>
  <c r="AQ113" i="6"/>
  <c r="AR113" i="6"/>
  <c r="AS113" i="6"/>
  <c r="AT113" i="6"/>
  <c r="AU113" i="6"/>
  <c r="AV113" i="6"/>
  <c r="AW113" i="6"/>
  <c r="AX113" i="6"/>
  <c r="AY113" i="6"/>
  <c r="AZ113" i="6"/>
  <c r="BA113" i="6"/>
  <c r="BB113" i="6"/>
  <c r="BC113" i="6"/>
  <c r="BD113" i="6"/>
  <c r="AC114" i="6"/>
  <c r="AD114" i="6"/>
  <c r="AE114" i="6"/>
  <c r="AF114" i="6"/>
  <c r="AG114" i="6"/>
  <c r="AH114" i="6"/>
  <c r="AI114" i="6"/>
  <c r="AJ114" i="6"/>
  <c r="AK114" i="6"/>
  <c r="AL114" i="6"/>
  <c r="AM114" i="6"/>
  <c r="AN114" i="6"/>
  <c r="AO114" i="6"/>
  <c r="AP114" i="6"/>
  <c r="AQ114" i="6"/>
  <c r="AR114" i="6"/>
  <c r="AS114" i="6"/>
  <c r="AT114" i="6"/>
  <c r="AU114" i="6"/>
  <c r="AV114" i="6"/>
  <c r="AW114" i="6"/>
  <c r="AX114" i="6"/>
  <c r="AY114" i="6"/>
  <c r="AZ114" i="6"/>
  <c r="BA114" i="6"/>
  <c r="BB114" i="6"/>
  <c r="BC114" i="6"/>
  <c r="BD114" i="6"/>
  <c r="AC115" i="6"/>
  <c r="AD115" i="6"/>
  <c r="AE115" i="6"/>
  <c r="AF115" i="6"/>
  <c r="AG115" i="6"/>
  <c r="AH115" i="6"/>
  <c r="AI115" i="6"/>
  <c r="AJ115" i="6"/>
  <c r="AK115" i="6"/>
  <c r="AL115" i="6"/>
  <c r="AM115" i="6"/>
  <c r="AN115" i="6"/>
  <c r="AO115" i="6"/>
  <c r="AP115" i="6"/>
  <c r="AQ115" i="6"/>
  <c r="AR115" i="6"/>
  <c r="AS115" i="6"/>
  <c r="AT115" i="6"/>
  <c r="AU115" i="6"/>
  <c r="AV115" i="6"/>
  <c r="AW115" i="6"/>
  <c r="AX115" i="6"/>
  <c r="AY115" i="6"/>
  <c r="AZ115" i="6"/>
  <c r="BA115" i="6"/>
  <c r="BB115" i="6"/>
  <c r="BC115" i="6"/>
  <c r="BD115" i="6"/>
  <c r="AC116" i="6"/>
  <c r="AD116" i="6"/>
  <c r="AE116" i="6"/>
  <c r="AF116" i="6"/>
  <c r="AG116" i="6"/>
  <c r="AH116" i="6"/>
  <c r="AI116" i="6"/>
  <c r="AJ116" i="6"/>
  <c r="AK116" i="6"/>
  <c r="AL116" i="6"/>
  <c r="AM116" i="6"/>
  <c r="AN116" i="6"/>
  <c r="AO116" i="6"/>
  <c r="AP116" i="6"/>
  <c r="AQ116" i="6"/>
  <c r="AR116" i="6"/>
  <c r="AS116" i="6"/>
  <c r="AT116" i="6"/>
  <c r="AU116" i="6"/>
  <c r="AV116" i="6"/>
  <c r="AW116" i="6"/>
  <c r="AX116" i="6"/>
  <c r="AY116" i="6"/>
  <c r="AZ116" i="6"/>
  <c r="BA116" i="6"/>
  <c r="BB116" i="6"/>
  <c r="BC116" i="6"/>
  <c r="BD116" i="6"/>
  <c r="AC117" i="6"/>
  <c r="AD117" i="6"/>
  <c r="AE117" i="6"/>
  <c r="AF117" i="6"/>
  <c r="AG117" i="6"/>
  <c r="AH117" i="6"/>
  <c r="AI117" i="6"/>
  <c r="AJ117" i="6"/>
  <c r="AK117" i="6"/>
  <c r="AL117" i="6"/>
  <c r="AM117" i="6"/>
  <c r="AN117" i="6"/>
  <c r="AO117" i="6"/>
  <c r="AP117" i="6"/>
  <c r="AQ117" i="6"/>
  <c r="AR117" i="6"/>
  <c r="AS117" i="6"/>
  <c r="AT117" i="6"/>
  <c r="AU117" i="6"/>
  <c r="AV117" i="6"/>
  <c r="AW117" i="6"/>
  <c r="AX117" i="6"/>
  <c r="AY117" i="6"/>
  <c r="AZ117" i="6"/>
  <c r="BA117" i="6"/>
  <c r="BB117" i="6"/>
  <c r="BC117" i="6"/>
  <c r="BD117" i="6"/>
  <c r="AC118" i="6"/>
  <c r="AD118" i="6"/>
  <c r="AE118" i="6"/>
  <c r="AF118" i="6"/>
  <c r="AG118" i="6"/>
  <c r="AH118" i="6"/>
  <c r="AI118" i="6"/>
  <c r="AJ118" i="6"/>
  <c r="AK118" i="6"/>
  <c r="AL118" i="6"/>
  <c r="AM118" i="6"/>
  <c r="AN118" i="6"/>
  <c r="AO118" i="6"/>
  <c r="AP118" i="6"/>
  <c r="AQ118" i="6"/>
  <c r="AR118" i="6"/>
  <c r="AS118" i="6"/>
  <c r="AT118" i="6"/>
  <c r="AU118" i="6"/>
  <c r="AV118" i="6"/>
  <c r="AW118" i="6"/>
  <c r="AX118" i="6"/>
  <c r="AY118" i="6"/>
  <c r="AZ118" i="6"/>
  <c r="BA118" i="6"/>
  <c r="BB118" i="6"/>
  <c r="BC118" i="6"/>
  <c r="BD118" i="6"/>
  <c r="AC119" i="6"/>
  <c r="AD119" i="6"/>
  <c r="AE119" i="6"/>
  <c r="AF119" i="6"/>
  <c r="AG119" i="6"/>
  <c r="AH119" i="6"/>
  <c r="AI119" i="6"/>
  <c r="AJ119" i="6"/>
  <c r="AK119" i="6"/>
  <c r="AL119" i="6"/>
  <c r="AM119" i="6"/>
  <c r="AN119" i="6"/>
  <c r="AO119" i="6"/>
  <c r="AP119" i="6"/>
  <c r="AQ119" i="6"/>
  <c r="AR119" i="6"/>
  <c r="AS119" i="6"/>
  <c r="AT119" i="6"/>
  <c r="AU119" i="6"/>
  <c r="AV119" i="6"/>
  <c r="AW119" i="6"/>
  <c r="AX119" i="6"/>
  <c r="AY119" i="6"/>
  <c r="AZ119" i="6"/>
  <c r="BA119" i="6"/>
  <c r="BB119" i="6"/>
  <c r="BC119" i="6"/>
  <c r="BD119" i="6"/>
  <c r="AC120" i="6"/>
  <c r="AD120" i="6"/>
  <c r="AE120" i="6"/>
  <c r="AF120" i="6"/>
  <c r="AG120" i="6"/>
  <c r="AH120" i="6"/>
  <c r="AI120" i="6"/>
  <c r="AJ120" i="6"/>
  <c r="AK120" i="6"/>
  <c r="AL120" i="6"/>
  <c r="AM120" i="6"/>
  <c r="AN120" i="6"/>
  <c r="AO120" i="6"/>
  <c r="AP120" i="6"/>
  <c r="AQ120" i="6"/>
  <c r="AR120" i="6"/>
  <c r="AS120" i="6"/>
  <c r="AT120" i="6"/>
  <c r="AU120" i="6"/>
  <c r="AV120" i="6"/>
  <c r="AW120" i="6"/>
  <c r="AX120" i="6"/>
  <c r="AY120" i="6"/>
  <c r="AZ120" i="6"/>
  <c r="BA120" i="6"/>
  <c r="BB120" i="6"/>
  <c r="BC120" i="6"/>
  <c r="BD120" i="6"/>
  <c r="AC121" i="6"/>
  <c r="AD121" i="6"/>
  <c r="AE121" i="6"/>
  <c r="AF121" i="6"/>
  <c r="AG121" i="6"/>
  <c r="AH121" i="6"/>
  <c r="AI121" i="6"/>
  <c r="AJ121" i="6"/>
  <c r="AK121" i="6"/>
  <c r="AL121" i="6"/>
  <c r="AM121" i="6"/>
  <c r="AN121" i="6"/>
  <c r="AO121" i="6"/>
  <c r="AP121" i="6"/>
  <c r="AQ121" i="6"/>
  <c r="AR121" i="6"/>
  <c r="AS121" i="6"/>
  <c r="AT121" i="6"/>
  <c r="AU121" i="6"/>
  <c r="AV121" i="6"/>
  <c r="AW121" i="6"/>
  <c r="AX121" i="6"/>
  <c r="AY121" i="6"/>
  <c r="AZ121" i="6"/>
  <c r="BA121" i="6"/>
  <c r="BB121" i="6"/>
  <c r="BC121" i="6"/>
  <c r="BD121" i="6"/>
  <c r="AC122" i="6"/>
  <c r="AD122" i="6"/>
  <c r="AE122" i="6"/>
  <c r="AF122" i="6"/>
  <c r="AG122" i="6"/>
  <c r="AH122" i="6"/>
  <c r="AI122" i="6"/>
  <c r="AJ122" i="6"/>
  <c r="AK122" i="6"/>
  <c r="AL122" i="6"/>
  <c r="AM122" i="6"/>
  <c r="AN122" i="6"/>
  <c r="AO122" i="6"/>
  <c r="AP122" i="6"/>
  <c r="AQ122" i="6"/>
  <c r="AR122" i="6"/>
  <c r="AS122" i="6"/>
  <c r="AT122" i="6"/>
  <c r="AU122" i="6"/>
  <c r="AV122" i="6"/>
  <c r="AW122" i="6"/>
  <c r="AX122" i="6"/>
  <c r="AY122" i="6"/>
  <c r="AZ122" i="6"/>
  <c r="BA122" i="6"/>
  <c r="BB122" i="6"/>
  <c r="BC122" i="6"/>
  <c r="BD122" i="6"/>
  <c r="AC123" i="6"/>
  <c r="AD123" i="6"/>
  <c r="AE123" i="6"/>
  <c r="AF123" i="6"/>
  <c r="AG123" i="6"/>
  <c r="AH123" i="6"/>
  <c r="AI123" i="6"/>
  <c r="AJ123" i="6"/>
  <c r="AK123" i="6"/>
  <c r="AL123" i="6"/>
  <c r="AM123" i="6"/>
  <c r="AN123" i="6"/>
  <c r="AO123" i="6"/>
  <c r="AP123" i="6"/>
  <c r="AQ123" i="6"/>
  <c r="AR123" i="6"/>
  <c r="AS123" i="6"/>
  <c r="AT123" i="6"/>
  <c r="AU123" i="6"/>
  <c r="AV123" i="6"/>
  <c r="AW123" i="6"/>
  <c r="AX123" i="6"/>
  <c r="AY123" i="6"/>
  <c r="AZ123" i="6"/>
  <c r="BA123" i="6"/>
  <c r="BB123" i="6"/>
  <c r="BC123" i="6"/>
  <c r="BD123" i="6"/>
  <c r="AC124" i="6"/>
  <c r="AD124" i="6"/>
  <c r="AE124" i="6"/>
  <c r="AF124" i="6"/>
  <c r="AG124" i="6"/>
  <c r="AH124" i="6"/>
  <c r="AI124" i="6"/>
  <c r="AJ124" i="6"/>
  <c r="AK124" i="6"/>
  <c r="AL124" i="6"/>
  <c r="AM124" i="6"/>
  <c r="AN124" i="6"/>
  <c r="AO124" i="6"/>
  <c r="AP124" i="6"/>
  <c r="AQ124" i="6"/>
  <c r="AR124" i="6"/>
  <c r="AS124" i="6"/>
  <c r="AT124" i="6"/>
  <c r="AU124" i="6"/>
  <c r="AV124" i="6"/>
  <c r="AW124" i="6"/>
  <c r="AX124" i="6"/>
  <c r="AY124" i="6"/>
  <c r="AZ124" i="6"/>
  <c r="BA124" i="6"/>
  <c r="BB124" i="6"/>
  <c r="BC124" i="6"/>
  <c r="BD124" i="6"/>
  <c r="AC125" i="6"/>
  <c r="AD125" i="6"/>
  <c r="AE125" i="6"/>
  <c r="AF125" i="6"/>
  <c r="AG125" i="6"/>
  <c r="AH125" i="6"/>
  <c r="AI125" i="6"/>
  <c r="AJ125" i="6"/>
  <c r="AK125" i="6"/>
  <c r="AL125" i="6"/>
  <c r="AM125" i="6"/>
  <c r="AN125" i="6"/>
  <c r="AO125" i="6"/>
  <c r="AP125" i="6"/>
  <c r="AQ125" i="6"/>
  <c r="AR125" i="6"/>
  <c r="AS125" i="6"/>
  <c r="AT125" i="6"/>
  <c r="AU125" i="6"/>
  <c r="AV125" i="6"/>
  <c r="AW125" i="6"/>
  <c r="AX125" i="6"/>
  <c r="AY125" i="6"/>
  <c r="AZ125" i="6"/>
  <c r="BA125" i="6"/>
  <c r="BB125" i="6"/>
  <c r="BC125" i="6"/>
  <c r="BD125" i="6"/>
  <c r="AC126" i="6"/>
  <c r="AD126" i="6"/>
  <c r="AE126" i="6"/>
  <c r="AF126" i="6"/>
  <c r="AG126" i="6"/>
  <c r="AH126" i="6"/>
  <c r="AI126" i="6"/>
  <c r="AJ126" i="6"/>
  <c r="AK126" i="6"/>
  <c r="AL126" i="6"/>
  <c r="AM126" i="6"/>
  <c r="AN126" i="6"/>
  <c r="AO126" i="6"/>
  <c r="AP126" i="6"/>
  <c r="AQ126" i="6"/>
  <c r="AR126" i="6"/>
  <c r="AS126" i="6"/>
  <c r="AT126" i="6"/>
  <c r="AU126" i="6"/>
  <c r="AV126" i="6"/>
  <c r="AW126" i="6"/>
  <c r="AX126" i="6"/>
  <c r="AY126" i="6"/>
  <c r="AZ126" i="6"/>
  <c r="BA126" i="6"/>
  <c r="BB126" i="6"/>
  <c r="BC126" i="6"/>
  <c r="BD126" i="6"/>
  <c r="AC127" i="6"/>
  <c r="AD127" i="6"/>
  <c r="AE127" i="6"/>
  <c r="AF127" i="6"/>
  <c r="AG127" i="6"/>
  <c r="AH127" i="6"/>
  <c r="AI127" i="6"/>
  <c r="AJ127" i="6"/>
  <c r="AK127" i="6"/>
  <c r="AL127" i="6"/>
  <c r="AM127" i="6"/>
  <c r="AN127" i="6"/>
  <c r="AO127" i="6"/>
  <c r="AP127" i="6"/>
  <c r="AQ127" i="6"/>
  <c r="AR127" i="6"/>
  <c r="AS127" i="6"/>
  <c r="AT127" i="6"/>
  <c r="AU127" i="6"/>
  <c r="AV127" i="6"/>
  <c r="AW127" i="6"/>
  <c r="AX127" i="6"/>
  <c r="AY127" i="6"/>
  <c r="AZ127" i="6"/>
  <c r="BA127" i="6"/>
  <c r="BB127" i="6"/>
  <c r="BC127" i="6"/>
  <c r="BD127" i="6"/>
  <c r="AC128" i="6"/>
  <c r="AD128" i="6"/>
  <c r="AE128" i="6"/>
  <c r="AF128" i="6"/>
  <c r="AG128" i="6"/>
  <c r="AH128" i="6"/>
  <c r="AI128" i="6"/>
  <c r="AJ128" i="6"/>
  <c r="AK128" i="6"/>
  <c r="AL128" i="6"/>
  <c r="AM128" i="6"/>
  <c r="AN128" i="6"/>
  <c r="AO128" i="6"/>
  <c r="AP128" i="6"/>
  <c r="AQ128" i="6"/>
  <c r="AR128" i="6"/>
  <c r="AS128" i="6"/>
  <c r="AT128" i="6"/>
  <c r="AU128" i="6"/>
  <c r="AV128" i="6"/>
  <c r="AW128" i="6"/>
  <c r="AX128" i="6"/>
  <c r="AY128" i="6"/>
  <c r="AZ128" i="6"/>
  <c r="BA128" i="6"/>
  <c r="BB128" i="6"/>
  <c r="BC128" i="6"/>
  <c r="BD128" i="6"/>
  <c r="AC129" i="6"/>
  <c r="AD129" i="6"/>
  <c r="AE129" i="6"/>
  <c r="AF129" i="6"/>
  <c r="AG129" i="6"/>
  <c r="AH129" i="6"/>
  <c r="AI129" i="6"/>
  <c r="AJ129" i="6"/>
  <c r="AK129" i="6"/>
  <c r="AL129" i="6"/>
  <c r="AM129" i="6"/>
  <c r="AN129" i="6"/>
  <c r="AO129" i="6"/>
  <c r="AP129" i="6"/>
  <c r="AQ129" i="6"/>
  <c r="AR129" i="6"/>
  <c r="AS129" i="6"/>
  <c r="AT129" i="6"/>
  <c r="AU129" i="6"/>
  <c r="AV129" i="6"/>
  <c r="AW129" i="6"/>
  <c r="AX129" i="6"/>
  <c r="AY129" i="6"/>
  <c r="AZ129" i="6"/>
  <c r="BA129" i="6"/>
  <c r="BB129" i="6"/>
  <c r="BC129" i="6"/>
  <c r="BD129" i="6"/>
  <c r="AC130" i="6"/>
  <c r="AD130" i="6"/>
  <c r="AE130" i="6"/>
  <c r="AF130" i="6"/>
  <c r="AG130" i="6"/>
  <c r="AH130" i="6"/>
  <c r="AI130" i="6"/>
  <c r="AJ130" i="6"/>
  <c r="AK130" i="6"/>
  <c r="AL130" i="6"/>
  <c r="AM130" i="6"/>
  <c r="AN130" i="6"/>
  <c r="AO130" i="6"/>
  <c r="AP130" i="6"/>
  <c r="AQ130" i="6"/>
  <c r="AR130" i="6"/>
  <c r="AS130" i="6"/>
  <c r="AT130" i="6"/>
  <c r="AU130" i="6"/>
  <c r="AV130" i="6"/>
  <c r="AW130" i="6"/>
  <c r="AX130" i="6"/>
  <c r="AY130" i="6"/>
  <c r="AZ130" i="6"/>
  <c r="BA130" i="6"/>
  <c r="BB130" i="6"/>
  <c r="BC130" i="6"/>
  <c r="BD130" i="6"/>
  <c r="AC131" i="6"/>
  <c r="AD131" i="6"/>
  <c r="AE131" i="6"/>
  <c r="AF131" i="6"/>
  <c r="AG131" i="6"/>
  <c r="AH131" i="6"/>
  <c r="AI131" i="6"/>
  <c r="AJ131" i="6"/>
  <c r="AK131" i="6"/>
  <c r="AL131" i="6"/>
  <c r="AM131" i="6"/>
  <c r="AN131" i="6"/>
  <c r="AO131" i="6"/>
  <c r="AP131" i="6"/>
  <c r="AQ131" i="6"/>
  <c r="AR131" i="6"/>
  <c r="AS131" i="6"/>
  <c r="AT131" i="6"/>
  <c r="AU131" i="6"/>
  <c r="AV131" i="6"/>
  <c r="AW131" i="6"/>
  <c r="AX131" i="6"/>
  <c r="AY131" i="6"/>
  <c r="AZ131" i="6"/>
  <c r="BA131" i="6"/>
  <c r="BB131" i="6"/>
  <c r="BC131" i="6"/>
  <c r="BD131" i="6"/>
  <c r="AC132" i="6"/>
  <c r="AD132" i="6"/>
  <c r="AE132" i="6"/>
  <c r="AF132" i="6"/>
  <c r="AG132" i="6"/>
  <c r="AH132" i="6"/>
  <c r="AI132" i="6"/>
  <c r="AJ132" i="6"/>
  <c r="AK132" i="6"/>
  <c r="AL132" i="6"/>
  <c r="AM132" i="6"/>
  <c r="AN132" i="6"/>
  <c r="AO132" i="6"/>
  <c r="AP132" i="6"/>
  <c r="AQ132" i="6"/>
  <c r="AR132" i="6"/>
  <c r="AS132" i="6"/>
  <c r="AT132" i="6"/>
  <c r="AU132" i="6"/>
  <c r="AV132" i="6"/>
  <c r="AW132" i="6"/>
  <c r="AX132" i="6"/>
  <c r="AY132" i="6"/>
  <c r="AZ132" i="6"/>
  <c r="BA132" i="6"/>
  <c r="BB132" i="6"/>
  <c r="BC132" i="6"/>
  <c r="BD132" i="6"/>
  <c r="AC133" i="6"/>
  <c r="AD133" i="6"/>
  <c r="AE133" i="6"/>
  <c r="AF133" i="6"/>
  <c r="AG133" i="6"/>
  <c r="AH133" i="6"/>
  <c r="AI133" i="6"/>
  <c r="AJ133" i="6"/>
  <c r="AK133" i="6"/>
  <c r="AL133" i="6"/>
  <c r="AM133" i="6"/>
  <c r="AN133" i="6"/>
  <c r="AO133" i="6"/>
  <c r="AP133" i="6"/>
  <c r="AQ133" i="6"/>
  <c r="AR133" i="6"/>
  <c r="AS133" i="6"/>
  <c r="AT133" i="6"/>
  <c r="AU133" i="6"/>
  <c r="AV133" i="6"/>
  <c r="AW133" i="6"/>
  <c r="AX133" i="6"/>
  <c r="AY133" i="6"/>
  <c r="AZ133" i="6"/>
  <c r="BA133" i="6"/>
  <c r="BB133" i="6"/>
  <c r="BC133" i="6"/>
  <c r="BD133" i="6"/>
  <c r="AC134" i="6"/>
  <c r="AD134" i="6"/>
  <c r="AE134" i="6"/>
  <c r="AF134" i="6"/>
  <c r="AG134" i="6"/>
  <c r="AH134" i="6"/>
  <c r="AI134" i="6"/>
  <c r="AJ134" i="6"/>
  <c r="AK134" i="6"/>
  <c r="AL134" i="6"/>
  <c r="AM134" i="6"/>
  <c r="AN134" i="6"/>
  <c r="AO134" i="6"/>
  <c r="AP134" i="6"/>
  <c r="AQ134" i="6"/>
  <c r="AR134" i="6"/>
  <c r="AS134" i="6"/>
  <c r="AT134" i="6"/>
  <c r="AU134" i="6"/>
  <c r="AV134" i="6"/>
  <c r="AW134" i="6"/>
  <c r="AX134" i="6"/>
  <c r="AY134" i="6"/>
  <c r="AZ134" i="6"/>
  <c r="BA134" i="6"/>
  <c r="BB134" i="6"/>
  <c r="BC134" i="6"/>
  <c r="BD134" i="6"/>
  <c r="AC135" i="6"/>
  <c r="AD135" i="6"/>
  <c r="AE135" i="6"/>
  <c r="AF135" i="6"/>
  <c r="AG135" i="6"/>
  <c r="AH135" i="6"/>
  <c r="AI135" i="6"/>
  <c r="AJ135" i="6"/>
  <c r="AK135" i="6"/>
  <c r="AL135" i="6"/>
  <c r="AM135" i="6"/>
  <c r="AN135" i="6"/>
  <c r="AO135" i="6"/>
  <c r="AP135" i="6"/>
  <c r="AQ135" i="6"/>
  <c r="AR135" i="6"/>
  <c r="AS135" i="6"/>
  <c r="AT135" i="6"/>
  <c r="AU135" i="6"/>
  <c r="AV135" i="6"/>
  <c r="AW135" i="6"/>
  <c r="AX135" i="6"/>
  <c r="AY135" i="6"/>
  <c r="AZ135" i="6"/>
  <c r="BA135" i="6"/>
  <c r="BB135" i="6"/>
  <c r="BC135" i="6"/>
  <c r="BD135" i="6"/>
  <c r="AC136" i="6"/>
  <c r="AD136" i="6"/>
  <c r="AE136" i="6"/>
  <c r="AF136" i="6"/>
  <c r="AG136" i="6"/>
  <c r="AH136" i="6"/>
  <c r="AI136" i="6"/>
  <c r="AJ136" i="6"/>
  <c r="AK136" i="6"/>
  <c r="AL136" i="6"/>
  <c r="AM136" i="6"/>
  <c r="AN136" i="6"/>
  <c r="AO136" i="6"/>
  <c r="AP136" i="6"/>
  <c r="AQ136" i="6"/>
  <c r="AR136" i="6"/>
  <c r="AS136" i="6"/>
  <c r="AT136" i="6"/>
  <c r="AU136" i="6"/>
  <c r="AV136" i="6"/>
  <c r="AW136" i="6"/>
  <c r="AX136" i="6"/>
  <c r="AY136" i="6"/>
  <c r="AZ136" i="6"/>
  <c r="BA136" i="6"/>
  <c r="BB136" i="6"/>
  <c r="BC136" i="6"/>
  <c r="BD136" i="6"/>
  <c r="AC137" i="6"/>
  <c r="AD137" i="6"/>
  <c r="AE137" i="6"/>
  <c r="AF137" i="6"/>
  <c r="AG137" i="6"/>
  <c r="AH137" i="6"/>
  <c r="AI137" i="6"/>
  <c r="AJ137" i="6"/>
  <c r="AK137" i="6"/>
  <c r="AL137" i="6"/>
  <c r="AM137" i="6"/>
  <c r="AN137" i="6"/>
  <c r="AO137" i="6"/>
  <c r="AP137" i="6"/>
  <c r="AQ137" i="6"/>
  <c r="AR137" i="6"/>
  <c r="AS137" i="6"/>
  <c r="AT137" i="6"/>
  <c r="AU137" i="6"/>
  <c r="AV137" i="6"/>
  <c r="AW137" i="6"/>
  <c r="AX137" i="6"/>
  <c r="AY137" i="6"/>
  <c r="AZ137" i="6"/>
  <c r="BA137" i="6"/>
  <c r="BB137" i="6"/>
  <c r="BC137" i="6"/>
  <c r="BD137" i="6"/>
  <c r="AC138" i="6"/>
  <c r="AD138" i="6"/>
  <c r="AE138" i="6"/>
  <c r="AF138" i="6"/>
  <c r="AG138" i="6"/>
  <c r="AH138" i="6"/>
  <c r="AI138" i="6"/>
  <c r="AJ138" i="6"/>
  <c r="AK138" i="6"/>
  <c r="AL138" i="6"/>
  <c r="AM138" i="6"/>
  <c r="AN138" i="6"/>
  <c r="AO138" i="6"/>
  <c r="AP138" i="6"/>
  <c r="AQ138" i="6"/>
  <c r="AR138" i="6"/>
  <c r="AS138" i="6"/>
  <c r="AT138" i="6"/>
  <c r="AU138" i="6"/>
  <c r="AV138" i="6"/>
  <c r="AW138" i="6"/>
  <c r="AX138" i="6"/>
  <c r="AY138" i="6"/>
  <c r="AZ138" i="6"/>
  <c r="BA138" i="6"/>
  <c r="BB138" i="6"/>
  <c r="BC138" i="6"/>
  <c r="BD138" i="6"/>
  <c r="AC139" i="6"/>
  <c r="AD139" i="6"/>
  <c r="AE139" i="6"/>
  <c r="AF139" i="6"/>
  <c r="AG139" i="6"/>
  <c r="AH139" i="6"/>
  <c r="AI139" i="6"/>
  <c r="AJ139" i="6"/>
  <c r="AK139" i="6"/>
  <c r="AL139" i="6"/>
  <c r="AM139" i="6"/>
  <c r="AN139" i="6"/>
  <c r="AO139" i="6"/>
  <c r="AP139" i="6"/>
  <c r="AQ139" i="6"/>
  <c r="AR139" i="6"/>
  <c r="AS139" i="6"/>
  <c r="AT139" i="6"/>
  <c r="AU139" i="6"/>
  <c r="AV139" i="6"/>
  <c r="AW139" i="6"/>
  <c r="AX139" i="6"/>
  <c r="AY139" i="6"/>
  <c r="AZ139" i="6"/>
  <c r="BA139" i="6"/>
  <c r="BB139" i="6"/>
  <c r="BC139" i="6"/>
  <c r="BD139" i="6"/>
  <c r="AC140" i="6"/>
  <c r="AD140" i="6"/>
  <c r="AE140" i="6"/>
  <c r="AF140" i="6"/>
  <c r="AG140" i="6"/>
  <c r="AH140" i="6"/>
  <c r="AI140" i="6"/>
  <c r="AJ140" i="6"/>
  <c r="AK140" i="6"/>
  <c r="AL140" i="6"/>
  <c r="AM140" i="6"/>
  <c r="AN140" i="6"/>
  <c r="AO140" i="6"/>
  <c r="AP140" i="6"/>
  <c r="AQ140" i="6"/>
  <c r="AR140" i="6"/>
  <c r="AS140" i="6"/>
  <c r="AT140" i="6"/>
  <c r="AU140" i="6"/>
  <c r="AV140" i="6"/>
  <c r="AW140" i="6"/>
  <c r="AX140" i="6"/>
  <c r="AY140" i="6"/>
  <c r="AZ140" i="6"/>
  <c r="BA140" i="6"/>
  <c r="BB140" i="6"/>
  <c r="BC140" i="6"/>
  <c r="BD140" i="6"/>
  <c r="AC141" i="6"/>
  <c r="AD141" i="6"/>
  <c r="AE141" i="6"/>
  <c r="AF141" i="6"/>
  <c r="AG141" i="6"/>
  <c r="AH141" i="6"/>
  <c r="AI141" i="6"/>
  <c r="AJ141" i="6"/>
  <c r="AK141" i="6"/>
  <c r="AL141" i="6"/>
  <c r="AM141" i="6"/>
  <c r="AN141" i="6"/>
  <c r="AO141" i="6"/>
  <c r="AP141" i="6"/>
  <c r="AQ141" i="6"/>
  <c r="AR141" i="6"/>
  <c r="AS141" i="6"/>
  <c r="AT141" i="6"/>
  <c r="AU141" i="6"/>
  <c r="AV141" i="6"/>
  <c r="AW141" i="6"/>
  <c r="AX141" i="6"/>
  <c r="AY141" i="6"/>
  <c r="AZ141" i="6"/>
  <c r="BA141" i="6"/>
  <c r="BB141" i="6"/>
  <c r="BC141" i="6"/>
  <c r="BD141" i="6"/>
  <c r="AC142" i="6"/>
  <c r="AD142" i="6"/>
  <c r="AE142" i="6"/>
  <c r="AF142" i="6"/>
  <c r="AG142" i="6"/>
  <c r="AH142" i="6"/>
  <c r="AI142" i="6"/>
  <c r="AJ142" i="6"/>
  <c r="AK142" i="6"/>
  <c r="AL142" i="6"/>
  <c r="AM142" i="6"/>
  <c r="AN142" i="6"/>
  <c r="AO142" i="6"/>
  <c r="AP142" i="6"/>
  <c r="AQ142" i="6"/>
  <c r="AR142" i="6"/>
  <c r="AS142" i="6"/>
  <c r="AT142" i="6"/>
  <c r="AU142" i="6"/>
  <c r="AV142" i="6"/>
  <c r="AW142" i="6"/>
  <c r="AX142" i="6"/>
  <c r="AY142" i="6"/>
  <c r="AZ142" i="6"/>
  <c r="BA142" i="6"/>
  <c r="BB142" i="6"/>
  <c r="BC142" i="6"/>
  <c r="BD142" i="6"/>
  <c r="AC143" i="6"/>
  <c r="AD143" i="6"/>
  <c r="AE143" i="6"/>
  <c r="AF143" i="6"/>
  <c r="AG143" i="6"/>
  <c r="AH143" i="6"/>
  <c r="AI143" i="6"/>
  <c r="AJ143" i="6"/>
  <c r="AK143" i="6"/>
  <c r="AL143" i="6"/>
  <c r="AM143" i="6"/>
  <c r="AN143" i="6"/>
  <c r="AO143" i="6"/>
  <c r="AP143" i="6"/>
  <c r="AQ143" i="6"/>
  <c r="AR143" i="6"/>
  <c r="AS143" i="6"/>
  <c r="AT143" i="6"/>
  <c r="AU143" i="6"/>
  <c r="AV143" i="6"/>
  <c r="AW143" i="6"/>
  <c r="AX143" i="6"/>
  <c r="AY143" i="6"/>
  <c r="AZ143" i="6"/>
  <c r="BA143" i="6"/>
  <c r="BB143" i="6"/>
  <c r="BC143" i="6"/>
  <c r="BD143" i="6"/>
  <c r="AC144" i="6"/>
  <c r="AD144" i="6"/>
  <c r="AE144" i="6"/>
  <c r="AF144" i="6"/>
  <c r="AG144" i="6"/>
  <c r="AH144" i="6"/>
  <c r="AI144" i="6"/>
  <c r="AJ144" i="6"/>
  <c r="AK144" i="6"/>
  <c r="AL144" i="6"/>
  <c r="AM144" i="6"/>
  <c r="AN144" i="6"/>
  <c r="AO144" i="6"/>
  <c r="AP144" i="6"/>
  <c r="AQ144" i="6"/>
  <c r="AR144" i="6"/>
  <c r="AS144" i="6"/>
  <c r="AT144" i="6"/>
  <c r="AU144" i="6"/>
  <c r="AV144" i="6"/>
  <c r="AW144" i="6"/>
  <c r="AX144" i="6"/>
  <c r="AY144" i="6"/>
  <c r="AZ144" i="6"/>
  <c r="BA144" i="6"/>
  <c r="BB144" i="6"/>
  <c r="BC144" i="6"/>
  <c r="BD144" i="6"/>
  <c r="AC145" i="6"/>
  <c r="AD145" i="6"/>
  <c r="AE145" i="6"/>
  <c r="AF145" i="6"/>
  <c r="AG145" i="6"/>
  <c r="AH145" i="6"/>
  <c r="AI145" i="6"/>
  <c r="AJ145" i="6"/>
  <c r="AK145" i="6"/>
  <c r="AL145" i="6"/>
  <c r="AM145" i="6"/>
  <c r="AN145" i="6"/>
  <c r="AO145" i="6"/>
  <c r="AP145" i="6"/>
  <c r="AQ145" i="6"/>
  <c r="AR145" i="6"/>
  <c r="AS145" i="6"/>
  <c r="AT145" i="6"/>
  <c r="AU145" i="6"/>
  <c r="AV145" i="6"/>
  <c r="AW145" i="6"/>
  <c r="AX145" i="6"/>
  <c r="AY145" i="6"/>
  <c r="AZ145" i="6"/>
  <c r="BA145" i="6"/>
  <c r="BB145" i="6"/>
  <c r="BC145" i="6"/>
  <c r="BD145" i="6"/>
  <c r="AC146" i="6"/>
  <c r="AD146" i="6"/>
  <c r="AE146" i="6"/>
  <c r="AF146" i="6"/>
  <c r="AG146" i="6"/>
  <c r="AH146" i="6"/>
  <c r="AI146" i="6"/>
  <c r="AJ146" i="6"/>
  <c r="AK146" i="6"/>
  <c r="AL146" i="6"/>
  <c r="AM146" i="6"/>
  <c r="AN146" i="6"/>
  <c r="AO146" i="6"/>
  <c r="AP146" i="6"/>
  <c r="AQ146" i="6"/>
  <c r="AR146" i="6"/>
  <c r="AS146" i="6"/>
  <c r="AT146" i="6"/>
  <c r="AU146" i="6"/>
  <c r="AV146" i="6"/>
  <c r="AW146" i="6"/>
  <c r="AX146" i="6"/>
  <c r="AY146" i="6"/>
  <c r="AZ146" i="6"/>
  <c r="BA146" i="6"/>
  <c r="BB146" i="6"/>
  <c r="BC146" i="6"/>
  <c r="BD146" i="6"/>
  <c r="AC147" i="6"/>
  <c r="AD147" i="6"/>
  <c r="AE147" i="6"/>
  <c r="AF147" i="6"/>
  <c r="AG147" i="6"/>
  <c r="AH147" i="6"/>
  <c r="AI147" i="6"/>
  <c r="AJ147" i="6"/>
  <c r="AK147" i="6"/>
  <c r="AL147" i="6"/>
  <c r="AM147" i="6"/>
  <c r="AN147" i="6"/>
  <c r="AO147" i="6"/>
  <c r="AP147" i="6"/>
  <c r="AQ147" i="6"/>
  <c r="AR147" i="6"/>
  <c r="AS147" i="6"/>
  <c r="AT147" i="6"/>
  <c r="AU147" i="6"/>
  <c r="AV147" i="6"/>
  <c r="AW147" i="6"/>
  <c r="AX147" i="6"/>
  <c r="AY147" i="6"/>
  <c r="AZ147" i="6"/>
  <c r="BA147" i="6"/>
  <c r="BB147" i="6"/>
  <c r="BC147" i="6"/>
  <c r="BD147" i="6"/>
  <c r="AC148" i="6"/>
  <c r="AD148" i="6"/>
  <c r="AE148" i="6"/>
  <c r="AF148" i="6"/>
  <c r="AG148" i="6"/>
  <c r="AH148" i="6"/>
  <c r="AI148" i="6"/>
  <c r="AJ148" i="6"/>
  <c r="AK148" i="6"/>
  <c r="AL148" i="6"/>
  <c r="AM148" i="6"/>
  <c r="AN148" i="6"/>
  <c r="AO148" i="6"/>
  <c r="AP148" i="6"/>
  <c r="AQ148" i="6"/>
  <c r="AR148" i="6"/>
  <c r="AS148" i="6"/>
  <c r="AT148" i="6"/>
  <c r="AU148" i="6"/>
  <c r="AV148" i="6"/>
  <c r="AW148" i="6"/>
  <c r="AX148" i="6"/>
  <c r="AY148" i="6"/>
  <c r="AZ148" i="6"/>
  <c r="BA148" i="6"/>
  <c r="BB148" i="6"/>
  <c r="BC148" i="6"/>
  <c r="BD148" i="6"/>
  <c r="AC149" i="6"/>
  <c r="AD149" i="6"/>
  <c r="AE149" i="6"/>
  <c r="AF149" i="6"/>
  <c r="AG149" i="6"/>
  <c r="AH149" i="6"/>
  <c r="AI149" i="6"/>
  <c r="AJ149" i="6"/>
  <c r="AK149" i="6"/>
  <c r="AL149" i="6"/>
  <c r="AM149" i="6"/>
  <c r="AN149" i="6"/>
  <c r="AO149" i="6"/>
  <c r="AP149" i="6"/>
  <c r="AQ149" i="6"/>
  <c r="AR149" i="6"/>
  <c r="AS149" i="6"/>
  <c r="AT149" i="6"/>
  <c r="AU149" i="6"/>
  <c r="AV149" i="6"/>
  <c r="AW149" i="6"/>
  <c r="AX149" i="6"/>
  <c r="AY149" i="6"/>
  <c r="AZ149" i="6"/>
  <c r="BA149" i="6"/>
  <c r="BB149" i="6"/>
  <c r="BC149" i="6"/>
  <c r="BD149" i="6"/>
  <c r="AC150" i="6"/>
  <c r="AD150" i="6"/>
  <c r="AE150" i="6"/>
  <c r="AF150" i="6"/>
  <c r="AG150" i="6"/>
  <c r="AH150" i="6"/>
  <c r="AI150" i="6"/>
  <c r="AJ150" i="6"/>
  <c r="AK150" i="6"/>
  <c r="AL150" i="6"/>
  <c r="AM150" i="6"/>
  <c r="AN150" i="6"/>
  <c r="AO150" i="6"/>
  <c r="AP150" i="6"/>
  <c r="AQ150" i="6"/>
  <c r="AR150" i="6"/>
  <c r="AS150" i="6"/>
  <c r="AT150" i="6"/>
  <c r="AU150" i="6"/>
  <c r="AV150" i="6"/>
  <c r="AW150" i="6"/>
  <c r="AX150" i="6"/>
  <c r="AY150" i="6"/>
  <c r="AZ150" i="6"/>
  <c r="BA150" i="6"/>
  <c r="BB150" i="6"/>
  <c r="BC150" i="6"/>
  <c r="BD150" i="6"/>
  <c r="AC151" i="6"/>
  <c r="AD151" i="6"/>
  <c r="AE151" i="6"/>
  <c r="AF151" i="6"/>
  <c r="AG151" i="6"/>
  <c r="AH151" i="6"/>
  <c r="AI151" i="6"/>
  <c r="AJ151" i="6"/>
  <c r="AK151" i="6"/>
  <c r="AL151" i="6"/>
  <c r="AM151" i="6"/>
  <c r="AN151" i="6"/>
  <c r="AO151" i="6"/>
  <c r="AP151" i="6"/>
  <c r="AQ151" i="6"/>
  <c r="AR151" i="6"/>
  <c r="AS151" i="6"/>
  <c r="AT151" i="6"/>
  <c r="AU151" i="6"/>
  <c r="AV151" i="6"/>
  <c r="AW151" i="6"/>
  <c r="AX151" i="6"/>
  <c r="AY151" i="6"/>
  <c r="AZ151" i="6"/>
  <c r="BA151" i="6"/>
  <c r="BB151" i="6"/>
  <c r="BC151" i="6"/>
  <c r="BD151" i="6"/>
  <c r="AC152" i="6"/>
  <c r="AD152" i="6"/>
  <c r="AE152" i="6"/>
  <c r="AF152" i="6"/>
  <c r="AG152" i="6"/>
  <c r="AH152" i="6"/>
  <c r="AI152" i="6"/>
  <c r="AJ152" i="6"/>
  <c r="AK152" i="6"/>
  <c r="AL152" i="6"/>
  <c r="AM152" i="6"/>
  <c r="AN152" i="6"/>
  <c r="AO152" i="6"/>
  <c r="AP152" i="6"/>
  <c r="AQ152" i="6"/>
  <c r="AR152" i="6"/>
  <c r="AS152" i="6"/>
  <c r="AT152" i="6"/>
  <c r="AU152" i="6"/>
  <c r="AV152" i="6"/>
  <c r="AW152" i="6"/>
  <c r="AX152" i="6"/>
  <c r="AY152" i="6"/>
  <c r="AZ152" i="6"/>
  <c r="BA152" i="6"/>
  <c r="BB152" i="6"/>
  <c r="BC152" i="6"/>
  <c r="BD152" i="6"/>
  <c r="AC153" i="6"/>
  <c r="AD153" i="6"/>
  <c r="AE153" i="6"/>
  <c r="AF153" i="6"/>
  <c r="AG153" i="6"/>
  <c r="AH153" i="6"/>
  <c r="AI153" i="6"/>
  <c r="AJ153" i="6"/>
  <c r="AK153" i="6"/>
  <c r="AL153" i="6"/>
  <c r="AM153" i="6"/>
  <c r="AN153" i="6"/>
  <c r="AO153" i="6"/>
  <c r="AP153" i="6"/>
  <c r="AQ153" i="6"/>
  <c r="AR153" i="6"/>
  <c r="AS153" i="6"/>
  <c r="AT153" i="6"/>
  <c r="AU153" i="6"/>
  <c r="AV153" i="6"/>
  <c r="AW153" i="6"/>
  <c r="AX153" i="6"/>
  <c r="AY153" i="6"/>
  <c r="AZ153" i="6"/>
  <c r="BA153" i="6"/>
  <c r="BB153" i="6"/>
  <c r="BC153" i="6"/>
  <c r="BD153" i="6"/>
  <c r="AC154" i="6"/>
  <c r="AD154" i="6"/>
  <c r="AE154" i="6"/>
  <c r="AF154" i="6"/>
  <c r="AG154" i="6"/>
  <c r="AH154" i="6"/>
  <c r="AI154" i="6"/>
  <c r="AJ154" i="6"/>
  <c r="AK154" i="6"/>
  <c r="AL154" i="6"/>
  <c r="AM154" i="6"/>
  <c r="AN154" i="6"/>
  <c r="AO154" i="6"/>
  <c r="AP154" i="6"/>
  <c r="AQ154" i="6"/>
  <c r="AR154" i="6"/>
  <c r="AS154" i="6"/>
  <c r="AT154" i="6"/>
  <c r="AU154" i="6"/>
  <c r="AV154" i="6"/>
  <c r="AW154" i="6"/>
  <c r="AX154" i="6"/>
  <c r="AY154" i="6"/>
  <c r="AZ154" i="6"/>
  <c r="BA154" i="6"/>
  <c r="BB154" i="6"/>
  <c r="BC154" i="6"/>
  <c r="BD154" i="6"/>
  <c r="AC155" i="6"/>
  <c r="AD155" i="6"/>
  <c r="AE155" i="6"/>
  <c r="AF155" i="6"/>
  <c r="AG155" i="6"/>
  <c r="AH155" i="6"/>
  <c r="AI155" i="6"/>
  <c r="AJ155" i="6"/>
  <c r="AK155" i="6"/>
  <c r="AL155" i="6"/>
  <c r="AM155" i="6"/>
  <c r="AN155" i="6"/>
  <c r="AO155" i="6"/>
  <c r="AP155" i="6"/>
  <c r="AQ155" i="6"/>
  <c r="AR155" i="6"/>
  <c r="AS155" i="6"/>
  <c r="AT155" i="6"/>
  <c r="AU155" i="6"/>
  <c r="AV155" i="6"/>
  <c r="AW155" i="6"/>
  <c r="AX155" i="6"/>
  <c r="AY155" i="6"/>
  <c r="AZ155" i="6"/>
  <c r="BA155" i="6"/>
  <c r="BB155" i="6"/>
  <c r="BC155" i="6"/>
  <c r="BD155" i="6"/>
  <c r="AC156" i="6"/>
  <c r="AD156" i="6"/>
  <c r="AE156" i="6"/>
  <c r="AF156" i="6"/>
  <c r="AG156" i="6"/>
  <c r="AH156" i="6"/>
  <c r="AI156" i="6"/>
  <c r="AJ156" i="6"/>
  <c r="AK156" i="6"/>
  <c r="AL156" i="6"/>
  <c r="AM156" i="6"/>
  <c r="AN156" i="6"/>
  <c r="AO156" i="6"/>
  <c r="AP156" i="6"/>
  <c r="AQ156" i="6"/>
  <c r="AR156" i="6"/>
  <c r="AS156" i="6"/>
  <c r="AT156" i="6"/>
  <c r="AU156" i="6"/>
  <c r="AV156" i="6"/>
  <c r="AW156" i="6"/>
  <c r="AX156" i="6"/>
  <c r="AY156" i="6"/>
  <c r="AZ156" i="6"/>
  <c r="BA156" i="6"/>
  <c r="BB156" i="6"/>
  <c r="BC156" i="6"/>
  <c r="BD156" i="6"/>
  <c r="AC157" i="6"/>
  <c r="AD157" i="6"/>
  <c r="AE157" i="6"/>
  <c r="AF157" i="6"/>
  <c r="AG157" i="6"/>
  <c r="AH157" i="6"/>
  <c r="AI157" i="6"/>
  <c r="AJ157" i="6"/>
  <c r="AK157" i="6"/>
  <c r="AL157" i="6"/>
  <c r="AM157" i="6"/>
  <c r="AN157" i="6"/>
  <c r="AO157" i="6"/>
  <c r="AP157" i="6"/>
  <c r="AQ157" i="6"/>
  <c r="AR157" i="6"/>
  <c r="AS157" i="6"/>
  <c r="AT157" i="6"/>
  <c r="AU157" i="6"/>
  <c r="AV157" i="6"/>
  <c r="AW157" i="6"/>
  <c r="AX157" i="6"/>
  <c r="AY157" i="6"/>
  <c r="AZ157" i="6"/>
  <c r="BA157" i="6"/>
  <c r="BB157" i="6"/>
  <c r="BC157" i="6"/>
  <c r="BD157" i="6"/>
  <c r="AC158" i="6"/>
  <c r="AD158" i="6"/>
  <c r="AE158" i="6"/>
  <c r="AF158" i="6"/>
  <c r="AG158" i="6"/>
  <c r="AH158" i="6"/>
  <c r="AI158" i="6"/>
  <c r="AJ158" i="6"/>
  <c r="AK158" i="6"/>
  <c r="AL158" i="6"/>
  <c r="AM158" i="6"/>
  <c r="AN158" i="6"/>
  <c r="AO158" i="6"/>
  <c r="AP158" i="6"/>
  <c r="AQ158" i="6"/>
  <c r="AR158" i="6"/>
  <c r="AS158" i="6"/>
  <c r="AT158" i="6"/>
  <c r="AU158" i="6"/>
  <c r="AV158" i="6"/>
  <c r="AW158" i="6"/>
  <c r="AX158" i="6"/>
  <c r="AY158" i="6"/>
  <c r="AZ158" i="6"/>
  <c r="BA158" i="6"/>
  <c r="BB158" i="6"/>
  <c r="BC158" i="6"/>
  <c r="BD158" i="6"/>
  <c r="AC159" i="6"/>
  <c r="AD159" i="6"/>
  <c r="AE159" i="6"/>
  <c r="AF159" i="6"/>
  <c r="AG159" i="6"/>
  <c r="AH159" i="6"/>
  <c r="AI159" i="6"/>
  <c r="AJ159" i="6"/>
  <c r="AK159" i="6"/>
  <c r="AL159" i="6"/>
  <c r="AM159" i="6"/>
  <c r="AN159" i="6"/>
  <c r="AO159" i="6"/>
  <c r="AP159" i="6"/>
  <c r="AQ159" i="6"/>
  <c r="AR159" i="6"/>
  <c r="AS159" i="6"/>
  <c r="AT159" i="6"/>
  <c r="AU159" i="6"/>
  <c r="AV159" i="6"/>
  <c r="AW159" i="6"/>
  <c r="AX159" i="6"/>
  <c r="AY159" i="6"/>
  <c r="AZ159" i="6"/>
  <c r="BA159" i="6"/>
  <c r="BB159" i="6"/>
  <c r="BC159" i="6"/>
  <c r="BD159" i="6"/>
  <c r="AC160" i="6"/>
  <c r="AD160" i="6"/>
  <c r="AE160" i="6"/>
  <c r="AF160" i="6"/>
  <c r="AG160" i="6"/>
  <c r="AH160" i="6"/>
  <c r="AI160" i="6"/>
  <c r="AJ160" i="6"/>
  <c r="AK160" i="6"/>
  <c r="AL160" i="6"/>
  <c r="AM160" i="6"/>
  <c r="AN160" i="6"/>
  <c r="AO160" i="6"/>
  <c r="AP160" i="6"/>
  <c r="AQ160" i="6"/>
  <c r="AR160" i="6"/>
  <c r="AS160" i="6"/>
  <c r="AT160" i="6"/>
  <c r="AU160" i="6"/>
  <c r="AV160" i="6"/>
  <c r="AW160" i="6"/>
  <c r="AX160" i="6"/>
  <c r="AY160" i="6"/>
  <c r="AZ160" i="6"/>
  <c r="BA160" i="6"/>
  <c r="BB160" i="6"/>
  <c r="BC160" i="6"/>
  <c r="BD160" i="6"/>
  <c r="AC161" i="6"/>
  <c r="AD161" i="6"/>
  <c r="AE161" i="6"/>
  <c r="AF161" i="6"/>
  <c r="AG161" i="6"/>
  <c r="AH161" i="6"/>
  <c r="AI161" i="6"/>
  <c r="AJ161" i="6"/>
  <c r="AK161" i="6"/>
  <c r="AL161" i="6"/>
  <c r="AM161" i="6"/>
  <c r="AN161" i="6"/>
  <c r="AO161" i="6"/>
  <c r="AP161" i="6"/>
  <c r="AQ161" i="6"/>
  <c r="AR161" i="6"/>
  <c r="AS161" i="6"/>
  <c r="AT161" i="6"/>
  <c r="AU161" i="6"/>
  <c r="AV161" i="6"/>
  <c r="AW161" i="6"/>
  <c r="AX161" i="6"/>
  <c r="AY161" i="6"/>
  <c r="AZ161" i="6"/>
  <c r="BA161" i="6"/>
  <c r="BB161" i="6"/>
  <c r="BC161" i="6"/>
  <c r="BD161" i="6"/>
  <c r="AC162" i="6"/>
  <c r="AD162" i="6"/>
  <c r="AE162" i="6"/>
  <c r="AF162" i="6"/>
  <c r="AG162" i="6"/>
  <c r="AH162" i="6"/>
  <c r="AI162" i="6"/>
  <c r="AJ162" i="6"/>
  <c r="AK162" i="6"/>
  <c r="AL162" i="6"/>
  <c r="AM162" i="6"/>
  <c r="AN162" i="6"/>
  <c r="AO162" i="6"/>
  <c r="AP162" i="6"/>
  <c r="AQ162" i="6"/>
  <c r="AR162" i="6"/>
  <c r="AS162" i="6"/>
  <c r="AT162" i="6"/>
  <c r="AU162" i="6"/>
  <c r="AV162" i="6"/>
  <c r="AW162" i="6"/>
  <c r="AX162" i="6"/>
  <c r="AY162" i="6"/>
  <c r="AZ162" i="6"/>
  <c r="BA162" i="6"/>
  <c r="BB162" i="6"/>
  <c r="BC162" i="6"/>
  <c r="BD162" i="6"/>
  <c r="AC163" i="6"/>
  <c r="AD163" i="6"/>
  <c r="AE163" i="6"/>
  <c r="AF163" i="6"/>
  <c r="AG163" i="6"/>
  <c r="AH163" i="6"/>
  <c r="AI163" i="6"/>
  <c r="AJ163" i="6"/>
  <c r="AK163" i="6"/>
  <c r="AL163" i="6"/>
  <c r="AM163" i="6"/>
  <c r="AN163" i="6"/>
  <c r="AO163" i="6"/>
  <c r="AP163" i="6"/>
  <c r="AQ163" i="6"/>
  <c r="AR163" i="6"/>
  <c r="AS163" i="6"/>
  <c r="AT163" i="6"/>
  <c r="AU163" i="6"/>
  <c r="AV163" i="6"/>
  <c r="AW163" i="6"/>
  <c r="AX163" i="6"/>
  <c r="AY163" i="6"/>
  <c r="AZ163" i="6"/>
  <c r="BA163" i="6"/>
  <c r="BB163" i="6"/>
  <c r="BC163" i="6"/>
  <c r="BD163" i="6"/>
  <c r="AC164" i="6"/>
  <c r="AD164" i="6"/>
  <c r="AE164" i="6"/>
  <c r="AF164" i="6"/>
  <c r="AG164" i="6"/>
  <c r="AH164" i="6"/>
  <c r="AI164" i="6"/>
  <c r="AJ164" i="6"/>
  <c r="AK164" i="6"/>
  <c r="AL164" i="6"/>
  <c r="AM164" i="6"/>
  <c r="AN164" i="6"/>
  <c r="AO164" i="6"/>
  <c r="AP164" i="6"/>
  <c r="AQ164" i="6"/>
  <c r="AR164" i="6"/>
  <c r="AS164" i="6"/>
  <c r="AT164" i="6"/>
  <c r="AU164" i="6"/>
  <c r="AV164" i="6"/>
  <c r="AW164" i="6"/>
  <c r="AX164" i="6"/>
  <c r="AY164" i="6"/>
  <c r="AZ164" i="6"/>
  <c r="BA164" i="6"/>
  <c r="BB164" i="6"/>
  <c r="BC164" i="6"/>
  <c r="BD164" i="6"/>
  <c r="AC165" i="6"/>
  <c r="AD165" i="6"/>
  <c r="AE165" i="6"/>
  <c r="AF165" i="6"/>
  <c r="AG165" i="6"/>
  <c r="AH165" i="6"/>
  <c r="AI165" i="6"/>
  <c r="AJ165" i="6"/>
  <c r="AK165" i="6"/>
  <c r="AL165" i="6"/>
  <c r="AM165" i="6"/>
  <c r="AN165" i="6"/>
  <c r="AO165" i="6"/>
  <c r="AP165" i="6"/>
  <c r="AQ165" i="6"/>
  <c r="AR165" i="6"/>
  <c r="AS165" i="6"/>
  <c r="AT165" i="6"/>
  <c r="AU165" i="6"/>
  <c r="AV165" i="6"/>
  <c r="AW165" i="6"/>
  <c r="AX165" i="6"/>
  <c r="AY165" i="6"/>
  <c r="AZ165" i="6"/>
  <c r="BA165" i="6"/>
  <c r="BB165" i="6"/>
  <c r="BC165" i="6"/>
  <c r="BD165" i="6"/>
  <c r="AC166" i="6"/>
  <c r="AD166" i="6"/>
  <c r="AE166" i="6"/>
  <c r="AF166" i="6"/>
  <c r="AG166" i="6"/>
  <c r="AH166" i="6"/>
  <c r="AI166" i="6"/>
  <c r="AJ166" i="6"/>
  <c r="AK166" i="6"/>
  <c r="AL166" i="6"/>
  <c r="AM166" i="6"/>
  <c r="AN166" i="6"/>
  <c r="AO166" i="6"/>
  <c r="AP166" i="6"/>
  <c r="AQ166" i="6"/>
  <c r="AR166" i="6"/>
  <c r="AS166" i="6"/>
  <c r="AT166" i="6"/>
  <c r="AU166" i="6"/>
  <c r="AV166" i="6"/>
  <c r="AW166" i="6"/>
  <c r="AX166" i="6"/>
  <c r="AY166" i="6"/>
  <c r="AZ166" i="6"/>
  <c r="BA166" i="6"/>
  <c r="BB166" i="6"/>
  <c r="BC166" i="6"/>
  <c r="BD166" i="6"/>
  <c r="AC167" i="6"/>
  <c r="AD167" i="6"/>
  <c r="AE167" i="6"/>
  <c r="AF167" i="6"/>
  <c r="AG167" i="6"/>
  <c r="AH167" i="6"/>
  <c r="AI167" i="6"/>
  <c r="AJ167" i="6"/>
  <c r="AK167" i="6"/>
  <c r="AL167" i="6"/>
  <c r="AM167" i="6"/>
  <c r="AN167" i="6"/>
  <c r="AO167" i="6"/>
  <c r="AP167" i="6"/>
  <c r="AQ167" i="6"/>
  <c r="AR167" i="6"/>
  <c r="AS167" i="6"/>
  <c r="AT167" i="6"/>
  <c r="AU167" i="6"/>
  <c r="AV167" i="6"/>
  <c r="AW167" i="6"/>
  <c r="AX167" i="6"/>
  <c r="AY167" i="6"/>
  <c r="AZ167" i="6"/>
  <c r="BA167" i="6"/>
  <c r="BB167" i="6"/>
  <c r="BC167" i="6"/>
  <c r="BD167" i="6"/>
  <c r="AC168" i="6"/>
  <c r="AD168" i="6"/>
  <c r="AE168" i="6"/>
  <c r="AF168" i="6"/>
  <c r="AG168" i="6"/>
  <c r="AH168" i="6"/>
  <c r="AI168" i="6"/>
  <c r="AJ168" i="6"/>
  <c r="AK168" i="6"/>
  <c r="AL168" i="6"/>
  <c r="AM168" i="6"/>
  <c r="AN168" i="6"/>
  <c r="AO168" i="6"/>
  <c r="AP168" i="6"/>
  <c r="AQ168" i="6"/>
  <c r="AR168" i="6"/>
  <c r="AS168" i="6"/>
  <c r="AT168" i="6"/>
  <c r="AU168" i="6"/>
  <c r="AV168" i="6"/>
  <c r="AW168" i="6"/>
  <c r="AX168" i="6"/>
  <c r="AY168" i="6"/>
  <c r="AZ168" i="6"/>
  <c r="BA168" i="6"/>
  <c r="BB168" i="6"/>
  <c r="BC168" i="6"/>
  <c r="BD168" i="6"/>
  <c r="AC169" i="6"/>
  <c r="AD169" i="6"/>
  <c r="AE169" i="6"/>
  <c r="AF169" i="6"/>
  <c r="AG169" i="6"/>
  <c r="AH169" i="6"/>
  <c r="AI169" i="6"/>
  <c r="AJ169" i="6"/>
  <c r="AK169" i="6"/>
  <c r="AL169" i="6"/>
  <c r="AM169" i="6"/>
  <c r="AN169" i="6"/>
  <c r="AO169" i="6"/>
  <c r="AP169" i="6"/>
  <c r="AQ169" i="6"/>
  <c r="AR169" i="6"/>
  <c r="AS169" i="6"/>
  <c r="AT169" i="6"/>
  <c r="AU169" i="6"/>
  <c r="AV169" i="6"/>
  <c r="AW169" i="6"/>
  <c r="AX169" i="6"/>
  <c r="AY169" i="6"/>
  <c r="AZ169" i="6"/>
  <c r="BA169" i="6"/>
  <c r="BB169" i="6"/>
  <c r="BC169" i="6"/>
  <c r="BD169" i="6"/>
  <c r="AC170" i="6"/>
  <c r="AD170" i="6"/>
  <c r="AE170" i="6"/>
  <c r="AF170" i="6"/>
  <c r="AG170" i="6"/>
  <c r="AH170" i="6"/>
  <c r="AI170" i="6"/>
  <c r="AJ170" i="6"/>
  <c r="AK170" i="6"/>
  <c r="AL170" i="6"/>
  <c r="AM170" i="6"/>
  <c r="AN170" i="6"/>
  <c r="AO170" i="6"/>
  <c r="AP170" i="6"/>
  <c r="AQ170" i="6"/>
  <c r="AR170" i="6"/>
  <c r="AS170" i="6"/>
  <c r="AT170" i="6"/>
  <c r="AU170" i="6"/>
  <c r="AV170" i="6"/>
  <c r="AW170" i="6"/>
  <c r="AX170" i="6"/>
  <c r="AY170" i="6"/>
  <c r="AZ170" i="6"/>
  <c r="BA170" i="6"/>
  <c r="BB170" i="6"/>
  <c r="BC170" i="6"/>
  <c r="BD170" i="6"/>
  <c r="AC171" i="6"/>
  <c r="AD171" i="6"/>
  <c r="AE171" i="6"/>
  <c r="AF171" i="6"/>
  <c r="AG171" i="6"/>
  <c r="AH171" i="6"/>
  <c r="AI171" i="6"/>
  <c r="AJ171" i="6"/>
  <c r="AK171" i="6"/>
  <c r="AL171" i="6"/>
  <c r="AM171" i="6"/>
  <c r="AN171" i="6"/>
  <c r="AO171" i="6"/>
  <c r="AP171" i="6"/>
  <c r="AQ171" i="6"/>
  <c r="AR171" i="6"/>
  <c r="AS171" i="6"/>
  <c r="AT171" i="6"/>
  <c r="AU171" i="6"/>
  <c r="AV171" i="6"/>
  <c r="AW171" i="6"/>
  <c r="AX171" i="6"/>
  <c r="AY171" i="6"/>
  <c r="AZ171" i="6"/>
  <c r="BA171" i="6"/>
  <c r="BB171" i="6"/>
  <c r="BC171" i="6"/>
  <c r="BD171" i="6"/>
  <c r="AC172" i="6"/>
  <c r="AD172" i="6"/>
  <c r="AE172" i="6"/>
  <c r="AF172" i="6"/>
  <c r="AG172" i="6"/>
  <c r="AH172" i="6"/>
  <c r="AI172" i="6"/>
  <c r="AJ172" i="6"/>
  <c r="AK172" i="6"/>
  <c r="AL172" i="6"/>
  <c r="AM172" i="6"/>
  <c r="AN172" i="6"/>
  <c r="AO172" i="6"/>
  <c r="AP172" i="6"/>
  <c r="AQ172" i="6"/>
  <c r="AR172" i="6"/>
  <c r="AS172" i="6"/>
  <c r="AT172" i="6"/>
  <c r="AU172" i="6"/>
  <c r="AV172" i="6"/>
  <c r="AW172" i="6"/>
  <c r="AX172" i="6"/>
  <c r="AY172" i="6"/>
  <c r="AZ172" i="6"/>
  <c r="BA172" i="6"/>
  <c r="BB172" i="6"/>
  <c r="BC172" i="6"/>
  <c r="BD172" i="6"/>
  <c r="AC173" i="6"/>
  <c r="AD173" i="6"/>
  <c r="AE173" i="6"/>
  <c r="AF173" i="6"/>
  <c r="AG173" i="6"/>
  <c r="AH173" i="6"/>
  <c r="AI173" i="6"/>
  <c r="AJ173" i="6"/>
  <c r="AK173" i="6"/>
  <c r="AL173" i="6"/>
  <c r="AM173" i="6"/>
  <c r="AN173" i="6"/>
  <c r="AO173" i="6"/>
  <c r="AP173" i="6"/>
  <c r="AQ173" i="6"/>
  <c r="AR173" i="6"/>
  <c r="AS173" i="6"/>
  <c r="AT173" i="6"/>
  <c r="AU173" i="6"/>
  <c r="AV173" i="6"/>
  <c r="AW173" i="6"/>
  <c r="AX173" i="6"/>
  <c r="AY173" i="6"/>
  <c r="AZ173" i="6"/>
  <c r="BA173" i="6"/>
  <c r="BB173" i="6"/>
  <c r="BC173" i="6"/>
  <c r="BD173" i="6"/>
  <c r="AC174" i="6"/>
  <c r="AD174" i="6"/>
  <c r="AE174" i="6"/>
  <c r="AF174" i="6"/>
  <c r="AG174" i="6"/>
  <c r="AH174" i="6"/>
  <c r="AI174" i="6"/>
  <c r="AJ174" i="6"/>
  <c r="AK174" i="6"/>
  <c r="AL174" i="6"/>
  <c r="AM174" i="6"/>
  <c r="AN174" i="6"/>
  <c r="AO174" i="6"/>
  <c r="AP174" i="6"/>
  <c r="AQ174" i="6"/>
  <c r="AR174" i="6"/>
  <c r="AS174" i="6"/>
  <c r="AT174" i="6"/>
  <c r="AU174" i="6"/>
  <c r="AV174" i="6"/>
  <c r="AW174" i="6"/>
  <c r="AX174" i="6"/>
  <c r="AY174" i="6"/>
  <c r="AZ174" i="6"/>
  <c r="BA174" i="6"/>
  <c r="BB174" i="6"/>
  <c r="BC174" i="6"/>
  <c r="BD174" i="6"/>
  <c r="AC175" i="6"/>
  <c r="AD175" i="6"/>
  <c r="AE175" i="6"/>
  <c r="AF175" i="6"/>
  <c r="AG175" i="6"/>
  <c r="AH175" i="6"/>
  <c r="AI175" i="6"/>
  <c r="AJ175" i="6"/>
  <c r="AK175" i="6"/>
  <c r="AL175" i="6"/>
  <c r="AM175" i="6"/>
  <c r="AN175" i="6"/>
  <c r="AO175" i="6"/>
  <c r="AP175" i="6"/>
  <c r="AQ175" i="6"/>
  <c r="AR175" i="6"/>
  <c r="AS175" i="6"/>
  <c r="AT175" i="6"/>
  <c r="AU175" i="6"/>
  <c r="AV175" i="6"/>
  <c r="AW175" i="6"/>
  <c r="AX175" i="6"/>
  <c r="AY175" i="6"/>
  <c r="AZ175" i="6"/>
  <c r="BA175" i="6"/>
  <c r="BB175" i="6"/>
  <c r="BC175" i="6"/>
  <c r="BD175" i="6"/>
  <c r="AC176" i="6"/>
  <c r="AD176" i="6"/>
  <c r="AE176" i="6"/>
  <c r="AF176" i="6"/>
  <c r="AG176" i="6"/>
  <c r="AH176" i="6"/>
  <c r="AI176" i="6"/>
  <c r="AJ176" i="6"/>
  <c r="AK176" i="6"/>
  <c r="AL176" i="6"/>
  <c r="AM176" i="6"/>
  <c r="AN176" i="6"/>
  <c r="AO176" i="6"/>
  <c r="AP176" i="6"/>
  <c r="AQ176" i="6"/>
  <c r="AR176" i="6"/>
  <c r="AS176" i="6"/>
  <c r="AT176" i="6"/>
  <c r="AU176" i="6"/>
  <c r="AV176" i="6"/>
  <c r="AW176" i="6"/>
  <c r="AX176" i="6"/>
  <c r="AY176" i="6"/>
  <c r="AZ176" i="6"/>
  <c r="BA176" i="6"/>
  <c r="BB176" i="6"/>
  <c r="BC176" i="6"/>
  <c r="BD176" i="6"/>
  <c r="AC177" i="6"/>
  <c r="AD177" i="6"/>
  <c r="AE177" i="6"/>
  <c r="AF177" i="6"/>
  <c r="AG177" i="6"/>
  <c r="AH177" i="6"/>
  <c r="AI177" i="6"/>
  <c r="AJ177" i="6"/>
  <c r="AK177" i="6"/>
  <c r="AL177" i="6"/>
  <c r="AM177" i="6"/>
  <c r="AN177" i="6"/>
  <c r="AO177" i="6"/>
  <c r="AP177" i="6"/>
  <c r="AQ177" i="6"/>
  <c r="AR177" i="6"/>
  <c r="AS177" i="6"/>
  <c r="AT177" i="6"/>
  <c r="AU177" i="6"/>
  <c r="AV177" i="6"/>
  <c r="AW177" i="6"/>
  <c r="AX177" i="6"/>
  <c r="AY177" i="6"/>
  <c r="AZ177" i="6"/>
  <c r="BA177" i="6"/>
  <c r="BB177" i="6"/>
  <c r="BC177" i="6"/>
  <c r="BD177" i="6"/>
  <c r="AC178" i="6"/>
  <c r="AD178" i="6"/>
  <c r="AE178" i="6"/>
  <c r="AF178" i="6"/>
  <c r="AG178" i="6"/>
  <c r="AH178" i="6"/>
  <c r="AI178" i="6"/>
  <c r="AJ178" i="6"/>
  <c r="AK178" i="6"/>
  <c r="AL178" i="6"/>
  <c r="AM178" i="6"/>
  <c r="AN178" i="6"/>
  <c r="AO178" i="6"/>
  <c r="AP178" i="6"/>
  <c r="AQ178" i="6"/>
  <c r="AR178" i="6"/>
  <c r="AS178" i="6"/>
  <c r="AT178" i="6"/>
  <c r="AU178" i="6"/>
  <c r="AV178" i="6"/>
  <c r="AW178" i="6"/>
  <c r="AX178" i="6"/>
  <c r="AY178" i="6"/>
  <c r="AZ178" i="6"/>
  <c r="BA178" i="6"/>
  <c r="BB178" i="6"/>
  <c r="BC178" i="6"/>
  <c r="BD178" i="6"/>
  <c r="AC179" i="6"/>
  <c r="AD179" i="6"/>
  <c r="AE179" i="6"/>
  <c r="AF179" i="6"/>
  <c r="AG179" i="6"/>
  <c r="AH179" i="6"/>
  <c r="AI179" i="6"/>
  <c r="AJ179" i="6"/>
  <c r="AK179" i="6"/>
  <c r="AL179" i="6"/>
  <c r="AM179" i="6"/>
  <c r="AN179" i="6"/>
  <c r="AO179" i="6"/>
  <c r="AP179" i="6"/>
  <c r="AQ179" i="6"/>
  <c r="AR179" i="6"/>
  <c r="AS179" i="6"/>
  <c r="AT179" i="6"/>
  <c r="AU179" i="6"/>
  <c r="AV179" i="6"/>
  <c r="AW179" i="6"/>
  <c r="AX179" i="6"/>
  <c r="AY179" i="6"/>
  <c r="AZ179" i="6"/>
  <c r="BA179" i="6"/>
  <c r="BB179" i="6"/>
  <c r="BC179" i="6"/>
  <c r="BD179" i="6"/>
  <c r="AC180" i="6"/>
  <c r="AD180" i="6"/>
  <c r="AE180" i="6"/>
  <c r="AF180" i="6"/>
  <c r="AG180" i="6"/>
  <c r="AH180" i="6"/>
  <c r="AI180" i="6"/>
  <c r="AJ180" i="6"/>
  <c r="AK180" i="6"/>
  <c r="AL180" i="6"/>
  <c r="AM180" i="6"/>
  <c r="AN180" i="6"/>
  <c r="AO180" i="6"/>
  <c r="AP180" i="6"/>
  <c r="AQ180" i="6"/>
  <c r="AR180" i="6"/>
  <c r="AS180" i="6"/>
  <c r="AT180" i="6"/>
  <c r="AU180" i="6"/>
  <c r="AV180" i="6"/>
  <c r="AW180" i="6"/>
  <c r="AX180" i="6"/>
  <c r="AY180" i="6"/>
  <c r="AZ180" i="6"/>
  <c r="BA180" i="6"/>
  <c r="BB180" i="6"/>
  <c r="BC180" i="6"/>
  <c r="BD180" i="6"/>
  <c r="AC181" i="6"/>
  <c r="AD181" i="6"/>
  <c r="AE181" i="6"/>
  <c r="AF181" i="6"/>
  <c r="AG181" i="6"/>
  <c r="AH181" i="6"/>
  <c r="AI181" i="6"/>
  <c r="AJ181" i="6"/>
  <c r="AK181" i="6"/>
  <c r="AL181" i="6"/>
  <c r="AM181" i="6"/>
  <c r="AN181" i="6"/>
  <c r="AO181" i="6"/>
  <c r="AP181" i="6"/>
  <c r="AQ181" i="6"/>
  <c r="AR181" i="6"/>
  <c r="AS181" i="6"/>
  <c r="AT181" i="6"/>
  <c r="AU181" i="6"/>
  <c r="AV181" i="6"/>
  <c r="AW181" i="6"/>
  <c r="AX181" i="6"/>
  <c r="AY181" i="6"/>
  <c r="AZ181" i="6"/>
  <c r="BA181" i="6"/>
  <c r="BB181" i="6"/>
  <c r="BC181" i="6"/>
  <c r="BD181" i="6"/>
  <c r="AC182" i="6"/>
  <c r="AD182" i="6"/>
  <c r="AE182" i="6"/>
  <c r="AF182" i="6"/>
  <c r="AG182" i="6"/>
  <c r="AH182" i="6"/>
  <c r="AI182" i="6"/>
  <c r="AJ182" i="6"/>
  <c r="AK182" i="6"/>
  <c r="AL182" i="6"/>
  <c r="AM182" i="6"/>
  <c r="AN182" i="6"/>
  <c r="AO182" i="6"/>
  <c r="AP182" i="6"/>
  <c r="AQ182" i="6"/>
  <c r="AR182" i="6"/>
  <c r="AS182" i="6"/>
  <c r="AT182" i="6"/>
  <c r="AU182" i="6"/>
  <c r="AV182" i="6"/>
  <c r="AW182" i="6"/>
  <c r="AX182" i="6"/>
  <c r="AY182" i="6"/>
  <c r="AZ182" i="6"/>
  <c r="BA182" i="6"/>
  <c r="BB182" i="6"/>
  <c r="BC182" i="6"/>
  <c r="BD182" i="6"/>
  <c r="AC183" i="6"/>
  <c r="AD183" i="6"/>
  <c r="AE183" i="6"/>
  <c r="AF183" i="6"/>
  <c r="AG183" i="6"/>
  <c r="AH183" i="6"/>
  <c r="AI183" i="6"/>
  <c r="AJ183" i="6"/>
  <c r="AK183" i="6"/>
  <c r="AL183" i="6"/>
  <c r="AM183" i="6"/>
  <c r="AN183" i="6"/>
  <c r="AO183" i="6"/>
  <c r="AP183" i="6"/>
  <c r="AQ183" i="6"/>
  <c r="AR183" i="6"/>
  <c r="AS183" i="6"/>
  <c r="AT183" i="6"/>
  <c r="AU183" i="6"/>
  <c r="AV183" i="6"/>
  <c r="AW183" i="6"/>
  <c r="AX183" i="6"/>
  <c r="AY183" i="6"/>
  <c r="AZ183" i="6"/>
  <c r="BA183" i="6"/>
  <c r="BB183" i="6"/>
  <c r="BC183" i="6"/>
  <c r="BD183" i="6"/>
  <c r="AC184" i="6"/>
  <c r="AD184" i="6"/>
  <c r="AE184" i="6"/>
  <c r="AF184" i="6"/>
  <c r="AG184" i="6"/>
  <c r="AH184" i="6"/>
  <c r="AI184" i="6"/>
  <c r="AJ184" i="6"/>
  <c r="AK184" i="6"/>
  <c r="AL184" i="6"/>
  <c r="AM184" i="6"/>
  <c r="AN184" i="6"/>
  <c r="AO184" i="6"/>
  <c r="AP184" i="6"/>
  <c r="AQ184" i="6"/>
  <c r="AR184" i="6"/>
  <c r="AS184" i="6"/>
  <c r="AT184" i="6"/>
  <c r="AU184" i="6"/>
  <c r="AV184" i="6"/>
  <c r="AW184" i="6"/>
  <c r="AX184" i="6"/>
  <c r="AY184" i="6"/>
  <c r="AZ184" i="6"/>
  <c r="BA184" i="6"/>
  <c r="BB184" i="6"/>
  <c r="BC184" i="6"/>
  <c r="BD184" i="6"/>
  <c r="AC185" i="6"/>
  <c r="AD185" i="6"/>
  <c r="AE185" i="6"/>
  <c r="AF185" i="6"/>
  <c r="AG185" i="6"/>
  <c r="AH185" i="6"/>
  <c r="AI185" i="6"/>
  <c r="AJ185" i="6"/>
  <c r="AK185" i="6"/>
  <c r="AL185" i="6"/>
  <c r="AM185" i="6"/>
  <c r="AN185" i="6"/>
  <c r="AO185" i="6"/>
  <c r="AP185" i="6"/>
  <c r="AQ185" i="6"/>
  <c r="AR185" i="6"/>
  <c r="AS185" i="6"/>
  <c r="AT185" i="6"/>
  <c r="AU185" i="6"/>
  <c r="AV185" i="6"/>
  <c r="AW185" i="6"/>
  <c r="AX185" i="6"/>
  <c r="AY185" i="6"/>
  <c r="AZ185" i="6"/>
  <c r="BA185" i="6"/>
  <c r="BB185" i="6"/>
  <c r="BC185" i="6"/>
  <c r="BD185" i="6"/>
  <c r="AC186" i="6"/>
  <c r="AD186" i="6"/>
  <c r="AE186" i="6"/>
  <c r="AF186" i="6"/>
  <c r="AG186" i="6"/>
  <c r="AH186" i="6"/>
  <c r="AI186" i="6"/>
  <c r="AJ186" i="6"/>
  <c r="AK186" i="6"/>
  <c r="AL186" i="6"/>
  <c r="AM186" i="6"/>
  <c r="AN186" i="6"/>
  <c r="AO186" i="6"/>
  <c r="AP186" i="6"/>
  <c r="AQ186" i="6"/>
  <c r="AR186" i="6"/>
  <c r="AS186" i="6"/>
  <c r="AT186" i="6"/>
  <c r="AU186" i="6"/>
  <c r="AV186" i="6"/>
  <c r="AW186" i="6"/>
  <c r="AX186" i="6"/>
  <c r="AY186" i="6"/>
  <c r="AZ186" i="6"/>
  <c r="BA186" i="6"/>
  <c r="BB186" i="6"/>
  <c r="BC186" i="6"/>
  <c r="BD186" i="6"/>
  <c r="AC187" i="6"/>
  <c r="AD187" i="6"/>
  <c r="AE187" i="6"/>
  <c r="AF187" i="6"/>
  <c r="AG187" i="6"/>
  <c r="AH187" i="6"/>
  <c r="AI187" i="6"/>
  <c r="AJ187" i="6"/>
  <c r="AK187" i="6"/>
  <c r="AL187" i="6"/>
  <c r="AM187" i="6"/>
  <c r="AN187" i="6"/>
  <c r="AO187" i="6"/>
  <c r="AP187" i="6"/>
  <c r="AQ187" i="6"/>
  <c r="AR187" i="6"/>
  <c r="AS187" i="6"/>
  <c r="AT187" i="6"/>
  <c r="AU187" i="6"/>
  <c r="AV187" i="6"/>
  <c r="AW187" i="6"/>
  <c r="AX187" i="6"/>
  <c r="AY187" i="6"/>
  <c r="AZ187" i="6"/>
  <c r="BA187" i="6"/>
  <c r="BB187" i="6"/>
  <c r="BC187" i="6"/>
  <c r="BD187" i="6"/>
  <c r="AC188" i="6"/>
  <c r="AD188" i="6"/>
  <c r="AE188" i="6"/>
  <c r="AF188" i="6"/>
  <c r="AG188" i="6"/>
  <c r="AH188" i="6"/>
  <c r="AI188" i="6"/>
  <c r="AJ188" i="6"/>
  <c r="AK188" i="6"/>
  <c r="AL188" i="6"/>
  <c r="AM188" i="6"/>
  <c r="AN188" i="6"/>
  <c r="AO188" i="6"/>
  <c r="AP188" i="6"/>
  <c r="AQ188" i="6"/>
  <c r="AR188" i="6"/>
  <c r="AS188" i="6"/>
  <c r="AT188" i="6"/>
  <c r="AU188" i="6"/>
  <c r="AV188" i="6"/>
  <c r="AW188" i="6"/>
  <c r="AX188" i="6"/>
  <c r="AY188" i="6"/>
  <c r="AZ188" i="6"/>
  <c r="BA188" i="6"/>
  <c r="BB188" i="6"/>
  <c r="BC188" i="6"/>
  <c r="BD188" i="6"/>
  <c r="AC189" i="6"/>
  <c r="AD189" i="6"/>
  <c r="AE189" i="6"/>
  <c r="AF189" i="6"/>
  <c r="AG189" i="6"/>
  <c r="AH189" i="6"/>
  <c r="AI189" i="6"/>
  <c r="AJ189" i="6"/>
  <c r="AK189" i="6"/>
  <c r="AL189" i="6"/>
  <c r="AM189" i="6"/>
  <c r="AN189" i="6"/>
  <c r="AO189" i="6"/>
  <c r="AP189" i="6"/>
  <c r="AQ189" i="6"/>
  <c r="AR189" i="6"/>
  <c r="AS189" i="6"/>
  <c r="AT189" i="6"/>
  <c r="AU189" i="6"/>
  <c r="AV189" i="6"/>
  <c r="AW189" i="6"/>
  <c r="AX189" i="6"/>
  <c r="AY189" i="6"/>
  <c r="AZ189" i="6"/>
  <c r="BA189" i="6"/>
  <c r="BB189" i="6"/>
  <c r="BC189" i="6"/>
  <c r="BD189" i="6"/>
  <c r="AC190" i="6"/>
  <c r="AD190" i="6"/>
  <c r="AE190" i="6"/>
  <c r="AF190" i="6"/>
  <c r="AG190" i="6"/>
  <c r="AH190" i="6"/>
  <c r="AI190" i="6"/>
  <c r="AJ190" i="6"/>
  <c r="AK190" i="6"/>
  <c r="AL190" i="6"/>
  <c r="AM190" i="6"/>
  <c r="AN190" i="6"/>
  <c r="AO190" i="6"/>
  <c r="AP190" i="6"/>
  <c r="AQ190" i="6"/>
  <c r="AR190" i="6"/>
  <c r="AS190" i="6"/>
  <c r="AT190" i="6"/>
  <c r="AU190" i="6"/>
  <c r="AV190" i="6"/>
  <c r="AW190" i="6"/>
  <c r="AX190" i="6"/>
  <c r="AY190" i="6"/>
  <c r="AZ190" i="6"/>
  <c r="BA190" i="6"/>
  <c r="BB190" i="6"/>
  <c r="BC190" i="6"/>
  <c r="BD190" i="6"/>
  <c r="AC191" i="6"/>
  <c r="AD191" i="6"/>
  <c r="AE191" i="6"/>
  <c r="AF191" i="6"/>
  <c r="AG191" i="6"/>
  <c r="AH191" i="6"/>
  <c r="AI191" i="6"/>
  <c r="AJ191" i="6"/>
  <c r="AK191" i="6"/>
  <c r="AL191" i="6"/>
  <c r="AM191" i="6"/>
  <c r="AN191" i="6"/>
  <c r="AO191" i="6"/>
  <c r="AP191" i="6"/>
  <c r="AQ191" i="6"/>
  <c r="AR191" i="6"/>
  <c r="AS191" i="6"/>
  <c r="AT191" i="6"/>
  <c r="AU191" i="6"/>
  <c r="AV191" i="6"/>
  <c r="AW191" i="6"/>
  <c r="AX191" i="6"/>
  <c r="AY191" i="6"/>
  <c r="AZ191" i="6"/>
  <c r="BA191" i="6"/>
  <c r="BB191" i="6"/>
  <c r="BC191" i="6"/>
  <c r="BD191" i="6"/>
  <c r="AC192" i="6"/>
  <c r="AD192" i="6"/>
  <c r="AE192" i="6"/>
  <c r="AF192" i="6"/>
  <c r="AG192" i="6"/>
  <c r="AH192" i="6"/>
  <c r="AI192" i="6"/>
  <c r="AJ192" i="6"/>
  <c r="AK192" i="6"/>
  <c r="AL192" i="6"/>
  <c r="AM192" i="6"/>
  <c r="AN192" i="6"/>
  <c r="AO192" i="6"/>
  <c r="AP192" i="6"/>
  <c r="AQ192" i="6"/>
  <c r="AR192" i="6"/>
  <c r="AS192" i="6"/>
  <c r="AT192" i="6"/>
  <c r="AU192" i="6"/>
  <c r="AV192" i="6"/>
  <c r="AW192" i="6"/>
  <c r="AX192" i="6"/>
  <c r="AY192" i="6"/>
  <c r="AZ192" i="6"/>
  <c r="BA192" i="6"/>
  <c r="BB192" i="6"/>
  <c r="BC192" i="6"/>
  <c r="BD192" i="6"/>
  <c r="AC193" i="6"/>
  <c r="AD193" i="6"/>
  <c r="AE193" i="6"/>
  <c r="AF193" i="6"/>
  <c r="AG193" i="6"/>
  <c r="AH193" i="6"/>
  <c r="AI193" i="6"/>
  <c r="AJ193" i="6"/>
  <c r="AK193" i="6"/>
  <c r="AL193" i="6"/>
  <c r="AM193" i="6"/>
  <c r="AN193" i="6"/>
  <c r="AO193" i="6"/>
  <c r="AP193" i="6"/>
  <c r="AQ193" i="6"/>
  <c r="AR193" i="6"/>
  <c r="AS193" i="6"/>
  <c r="AT193" i="6"/>
  <c r="AU193" i="6"/>
  <c r="AV193" i="6"/>
  <c r="AW193" i="6"/>
  <c r="AX193" i="6"/>
  <c r="AY193" i="6"/>
  <c r="AZ193" i="6"/>
  <c r="BA193" i="6"/>
  <c r="BB193" i="6"/>
  <c r="BC193" i="6"/>
  <c r="BD193" i="6"/>
  <c r="AC194" i="6"/>
  <c r="AD194" i="6"/>
  <c r="AE194" i="6"/>
  <c r="AF194" i="6"/>
  <c r="AG194" i="6"/>
  <c r="AH194" i="6"/>
  <c r="AI194" i="6"/>
  <c r="AJ194" i="6"/>
  <c r="AK194" i="6"/>
  <c r="AL194" i="6"/>
  <c r="AM194" i="6"/>
  <c r="AN194" i="6"/>
  <c r="AO194" i="6"/>
  <c r="AP194" i="6"/>
  <c r="AQ194" i="6"/>
  <c r="AR194" i="6"/>
  <c r="AS194" i="6"/>
  <c r="AT194" i="6"/>
  <c r="AU194" i="6"/>
  <c r="AV194" i="6"/>
  <c r="AW194" i="6"/>
  <c r="AX194" i="6"/>
  <c r="AY194" i="6"/>
  <c r="AZ194" i="6"/>
  <c r="BA194" i="6"/>
  <c r="BB194" i="6"/>
  <c r="BC194" i="6"/>
  <c r="BD194" i="6"/>
  <c r="AC195" i="6"/>
  <c r="AD195" i="6"/>
  <c r="AE195" i="6"/>
  <c r="AF195" i="6"/>
  <c r="AG195" i="6"/>
  <c r="AH195" i="6"/>
  <c r="AI195" i="6"/>
  <c r="AJ195" i="6"/>
  <c r="AK195" i="6"/>
  <c r="AL195" i="6"/>
  <c r="AM195" i="6"/>
  <c r="AN195" i="6"/>
  <c r="AO195" i="6"/>
  <c r="AP195" i="6"/>
  <c r="AQ195" i="6"/>
  <c r="AR195" i="6"/>
  <c r="AS195" i="6"/>
  <c r="AT195" i="6"/>
  <c r="AU195" i="6"/>
  <c r="AV195" i="6"/>
  <c r="AW195" i="6"/>
  <c r="AX195" i="6"/>
  <c r="AY195" i="6"/>
  <c r="AZ195" i="6"/>
  <c r="BA195" i="6"/>
  <c r="BB195" i="6"/>
  <c r="BC195" i="6"/>
  <c r="BD195" i="6"/>
  <c r="AC196" i="6"/>
  <c r="AD196" i="6"/>
  <c r="AE196" i="6"/>
  <c r="AF196" i="6"/>
  <c r="AG196" i="6"/>
  <c r="AH196" i="6"/>
  <c r="AI196" i="6"/>
  <c r="AJ196" i="6"/>
  <c r="AK196" i="6"/>
  <c r="AL196" i="6"/>
  <c r="AM196" i="6"/>
  <c r="AN196" i="6"/>
  <c r="AO196" i="6"/>
  <c r="AP196" i="6"/>
  <c r="AQ196" i="6"/>
  <c r="AR196" i="6"/>
  <c r="AS196" i="6"/>
  <c r="AT196" i="6"/>
  <c r="AU196" i="6"/>
  <c r="AV196" i="6"/>
  <c r="AW196" i="6"/>
  <c r="AX196" i="6"/>
  <c r="AY196" i="6"/>
  <c r="AZ196" i="6"/>
  <c r="BA196" i="6"/>
  <c r="BB196" i="6"/>
  <c r="BC196" i="6"/>
  <c r="BD196" i="6"/>
  <c r="AC197" i="6"/>
  <c r="AD197" i="6"/>
  <c r="AE197" i="6"/>
  <c r="AF197" i="6"/>
  <c r="AG197" i="6"/>
  <c r="AH197" i="6"/>
  <c r="AI197" i="6"/>
  <c r="AJ197" i="6"/>
  <c r="AK197" i="6"/>
  <c r="AL197" i="6"/>
  <c r="AM197" i="6"/>
  <c r="AN197" i="6"/>
  <c r="AO197" i="6"/>
  <c r="AP197" i="6"/>
  <c r="AQ197" i="6"/>
  <c r="AR197" i="6"/>
  <c r="AS197" i="6"/>
  <c r="AT197" i="6"/>
  <c r="AU197" i="6"/>
  <c r="AV197" i="6"/>
  <c r="AW197" i="6"/>
  <c r="AX197" i="6"/>
  <c r="AY197" i="6"/>
  <c r="AZ197" i="6"/>
  <c r="BA197" i="6"/>
  <c r="BB197" i="6"/>
  <c r="BC197" i="6"/>
  <c r="BD197" i="6"/>
  <c r="AC198" i="6"/>
  <c r="AD198" i="6"/>
  <c r="AE198" i="6"/>
  <c r="AF198" i="6"/>
  <c r="AG198" i="6"/>
  <c r="AH198" i="6"/>
  <c r="AI198" i="6"/>
  <c r="AJ198" i="6"/>
  <c r="AK198" i="6"/>
  <c r="AL198" i="6"/>
  <c r="AM198" i="6"/>
  <c r="AN198" i="6"/>
  <c r="AO198" i="6"/>
  <c r="AP198" i="6"/>
  <c r="AQ198" i="6"/>
  <c r="AR198" i="6"/>
  <c r="AS198" i="6"/>
  <c r="AT198" i="6"/>
  <c r="AU198" i="6"/>
  <c r="AV198" i="6"/>
  <c r="AW198" i="6"/>
  <c r="AX198" i="6"/>
  <c r="AY198" i="6"/>
  <c r="AZ198" i="6"/>
  <c r="BA198" i="6"/>
  <c r="BB198" i="6"/>
  <c r="BC198" i="6"/>
  <c r="BD198" i="6"/>
  <c r="AC199" i="6"/>
  <c r="AD199" i="6"/>
  <c r="AE199" i="6"/>
  <c r="AF199" i="6"/>
  <c r="AG199" i="6"/>
  <c r="AH199" i="6"/>
  <c r="AI199" i="6"/>
  <c r="AJ199" i="6"/>
  <c r="AK199" i="6"/>
  <c r="AL199" i="6"/>
  <c r="AM199" i="6"/>
  <c r="AN199" i="6"/>
  <c r="AO199" i="6"/>
  <c r="AP199" i="6"/>
  <c r="AQ199" i="6"/>
  <c r="AR199" i="6"/>
  <c r="AS199" i="6"/>
  <c r="AT199" i="6"/>
  <c r="AU199" i="6"/>
  <c r="AV199" i="6"/>
  <c r="AW199" i="6"/>
  <c r="AX199" i="6"/>
  <c r="AY199" i="6"/>
  <c r="AZ199" i="6"/>
  <c r="BA199" i="6"/>
  <c r="BB199" i="6"/>
  <c r="BC199" i="6"/>
  <c r="BD199" i="6"/>
  <c r="AC200" i="6"/>
  <c r="AD200" i="6"/>
  <c r="AE200" i="6"/>
  <c r="AF200" i="6"/>
  <c r="AG200" i="6"/>
  <c r="AH200" i="6"/>
  <c r="AI200" i="6"/>
  <c r="AJ200" i="6"/>
  <c r="AK200" i="6"/>
  <c r="AL200" i="6"/>
  <c r="AM200" i="6"/>
  <c r="AN200" i="6"/>
  <c r="AO200" i="6"/>
  <c r="AP200" i="6"/>
  <c r="AQ200" i="6"/>
  <c r="AR200" i="6"/>
  <c r="AS200" i="6"/>
  <c r="AT200" i="6"/>
  <c r="AU200" i="6"/>
  <c r="AV200" i="6"/>
  <c r="AW200" i="6"/>
  <c r="AX200" i="6"/>
  <c r="AY200" i="6"/>
  <c r="AZ200" i="6"/>
  <c r="BA200" i="6"/>
  <c r="BB200" i="6"/>
  <c r="BC200" i="6"/>
  <c r="BD200" i="6"/>
  <c r="AC201" i="6"/>
  <c r="AD201" i="6"/>
  <c r="AE201" i="6"/>
  <c r="AF201" i="6"/>
  <c r="AG201" i="6"/>
  <c r="AH201" i="6"/>
  <c r="AI201" i="6"/>
  <c r="AJ201" i="6"/>
  <c r="AK201" i="6"/>
  <c r="AL201" i="6"/>
  <c r="AM201" i="6"/>
  <c r="AN201" i="6"/>
  <c r="AO201" i="6"/>
  <c r="AP201" i="6"/>
  <c r="AQ201" i="6"/>
  <c r="AR201" i="6"/>
  <c r="AS201" i="6"/>
  <c r="AT201" i="6"/>
  <c r="AU201" i="6"/>
  <c r="AV201" i="6"/>
  <c r="AW201" i="6"/>
  <c r="AX201" i="6"/>
  <c r="AY201" i="6"/>
  <c r="AZ201" i="6"/>
  <c r="BA201" i="6"/>
  <c r="BB201" i="6"/>
  <c r="BC201" i="6"/>
  <c r="BD201" i="6"/>
  <c r="AC202" i="6"/>
  <c r="AD202" i="6"/>
  <c r="AE202" i="6"/>
  <c r="AF202" i="6"/>
  <c r="AG202" i="6"/>
  <c r="AH202" i="6"/>
  <c r="AI202" i="6"/>
  <c r="AJ202" i="6"/>
  <c r="AK202" i="6"/>
  <c r="AL202" i="6"/>
  <c r="AM202" i="6"/>
  <c r="AN202" i="6"/>
  <c r="AO202" i="6"/>
  <c r="AP202" i="6"/>
  <c r="AQ202" i="6"/>
  <c r="AR202" i="6"/>
  <c r="AS202" i="6"/>
  <c r="AT202" i="6"/>
  <c r="AU202" i="6"/>
  <c r="AV202" i="6"/>
  <c r="AW202" i="6"/>
  <c r="AX202" i="6"/>
  <c r="AY202" i="6"/>
  <c r="AZ202" i="6"/>
  <c r="BA202" i="6"/>
  <c r="BB202" i="6"/>
  <c r="BC202" i="6"/>
  <c r="BD202" i="6"/>
  <c r="AC203" i="6"/>
  <c r="AD203" i="6"/>
  <c r="AE203" i="6"/>
  <c r="AF203" i="6"/>
  <c r="AG203" i="6"/>
  <c r="AH203" i="6"/>
  <c r="AI203" i="6"/>
  <c r="AJ203" i="6"/>
  <c r="AK203" i="6"/>
  <c r="AL203" i="6"/>
  <c r="AM203" i="6"/>
  <c r="AN203" i="6"/>
  <c r="AO203" i="6"/>
  <c r="AP203" i="6"/>
  <c r="AQ203" i="6"/>
  <c r="AR203" i="6"/>
  <c r="AS203" i="6"/>
  <c r="AT203" i="6"/>
  <c r="AU203" i="6"/>
  <c r="AV203" i="6"/>
  <c r="AW203" i="6"/>
  <c r="AX203" i="6"/>
  <c r="AY203" i="6"/>
  <c r="AZ203" i="6"/>
  <c r="BA203" i="6"/>
  <c r="BB203" i="6"/>
  <c r="BC203" i="6"/>
  <c r="BD203" i="6"/>
  <c r="AC204" i="6"/>
  <c r="AD204" i="6"/>
  <c r="AE204" i="6"/>
  <c r="AF204" i="6"/>
  <c r="AG204" i="6"/>
  <c r="AH204" i="6"/>
  <c r="AI204" i="6"/>
  <c r="AJ204" i="6"/>
  <c r="AK204" i="6"/>
  <c r="AL204" i="6"/>
  <c r="AM204" i="6"/>
  <c r="AN204" i="6"/>
  <c r="AO204" i="6"/>
  <c r="AP204" i="6"/>
  <c r="AQ204" i="6"/>
  <c r="AR204" i="6"/>
  <c r="AS204" i="6"/>
  <c r="AT204" i="6"/>
  <c r="AU204" i="6"/>
  <c r="AV204" i="6"/>
  <c r="AW204" i="6"/>
  <c r="AX204" i="6"/>
  <c r="AY204" i="6"/>
  <c r="AZ204" i="6"/>
  <c r="BA204" i="6"/>
  <c r="BB204" i="6"/>
  <c r="BC204" i="6"/>
  <c r="BD204" i="6"/>
  <c r="AC205" i="6"/>
  <c r="AD205" i="6"/>
  <c r="AE205" i="6"/>
  <c r="AF205" i="6"/>
  <c r="AG205" i="6"/>
  <c r="AH205" i="6"/>
  <c r="AI205" i="6"/>
  <c r="AJ205" i="6"/>
  <c r="AK205" i="6"/>
  <c r="AL205" i="6"/>
  <c r="AM205" i="6"/>
  <c r="AN205" i="6"/>
  <c r="AO205" i="6"/>
  <c r="AP205" i="6"/>
  <c r="AQ205" i="6"/>
  <c r="AR205" i="6"/>
  <c r="AS205" i="6"/>
  <c r="AT205" i="6"/>
  <c r="AU205" i="6"/>
  <c r="AV205" i="6"/>
  <c r="AW205" i="6"/>
  <c r="AX205" i="6"/>
  <c r="AY205" i="6"/>
  <c r="AZ205" i="6"/>
  <c r="BA205" i="6"/>
  <c r="BB205" i="6"/>
  <c r="BC205" i="6"/>
  <c r="BD205" i="6"/>
  <c r="AC206" i="6"/>
  <c r="AD206" i="6"/>
  <c r="AE206" i="6"/>
  <c r="AF206" i="6"/>
  <c r="AG206" i="6"/>
  <c r="AH206" i="6"/>
  <c r="AI206" i="6"/>
  <c r="AJ206" i="6"/>
  <c r="AK206" i="6"/>
  <c r="AL206" i="6"/>
  <c r="AM206" i="6"/>
  <c r="AN206" i="6"/>
  <c r="AO206" i="6"/>
  <c r="AP206" i="6"/>
  <c r="AQ206" i="6"/>
  <c r="AR206" i="6"/>
  <c r="AS206" i="6"/>
  <c r="AT206" i="6"/>
  <c r="AU206" i="6"/>
  <c r="AV206" i="6"/>
  <c r="AW206" i="6"/>
  <c r="AX206" i="6"/>
  <c r="AY206" i="6"/>
  <c r="AZ206" i="6"/>
  <c r="BA206" i="6"/>
  <c r="BB206" i="6"/>
  <c r="BC206" i="6"/>
  <c r="BD206" i="6"/>
  <c r="AC207" i="6"/>
  <c r="AD207" i="6"/>
  <c r="AE207" i="6"/>
  <c r="AF207" i="6"/>
  <c r="AG207" i="6"/>
  <c r="AH207" i="6"/>
  <c r="AI207" i="6"/>
  <c r="AJ207" i="6"/>
  <c r="AK207" i="6"/>
  <c r="AL207" i="6"/>
  <c r="AM207" i="6"/>
  <c r="AN207" i="6"/>
  <c r="AO207" i="6"/>
  <c r="AP207" i="6"/>
  <c r="AQ207" i="6"/>
  <c r="AR207" i="6"/>
  <c r="AS207" i="6"/>
  <c r="AT207" i="6"/>
  <c r="AU207" i="6"/>
  <c r="AV207" i="6"/>
  <c r="AW207" i="6"/>
  <c r="AX207" i="6"/>
  <c r="AY207" i="6"/>
  <c r="AZ207" i="6"/>
  <c r="BA207" i="6"/>
  <c r="BB207" i="6"/>
  <c r="BC207" i="6"/>
  <c r="BD207" i="6"/>
  <c r="AC208" i="6"/>
  <c r="AD208" i="6"/>
  <c r="AE208" i="6"/>
  <c r="AF208" i="6"/>
  <c r="AG208" i="6"/>
  <c r="AH208" i="6"/>
  <c r="AI208" i="6"/>
  <c r="AJ208" i="6"/>
  <c r="AK208" i="6"/>
  <c r="AL208" i="6"/>
  <c r="AM208" i="6"/>
  <c r="AN208" i="6"/>
  <c r="AO208" i="6"/>
  <c r="AP208" i="6"/>
  <c r="AQ208" i="6"/>
  <c r="AR208" i="6"/>
  <c r="AS208" i="6"/>
  <c r="AT208" i="6"/>
  <c r="AU208" i="6"/>
  <c r="AV208" i="6"/>
  <c r="AW208" i="6"/>
  <c r="AX208" i="6"/>
  <c r="AY208" i="6"/>
  <c r="AZ208" i="6"/>
  <c r="BA208" i="6"/>
  <c r="BB208" i="6"/>
  <c r="BC208" i="6"/>
  <c r="BD208" i="6"/>
  <c r="AC209" i="6"/>
  <c r="AD209" i="6"/>
  <c r="AE209" i="6"/>
  <c r="AF209" i="6"/>
  <c r="AG209" i="6"/>
  <c r="AH209" i="6"/>
  <c r="AI209" i="6"/>
  <c r="AJ209" i="6"/>
  <c r="AK209" i="6"/>
  <c r="AL209" i="6"/>
  <c r="AM209" i="6"/>
  <c r="AN209" i="6"/>
  <c r="AO209" i="6"/>
  <c r="AP209" i="6"/>
  <c r="AQ209" i="6"/>
  <c r="AR209" i="6"/>
  <c r="AS209" i="6"/>
  <c r="AT209" i="6"/>
  <c r="AU209" i="6"/>
  <c r="AV209" i="6"/>
  <c r="AW209" i="6"/>
  <c r="AX209" i="6"/>
  <c r="AY209" i="6"/>
  <c r="AZ209" i="6"/>
  <c r="BA209" i="6"/>
  <c r="BB209" i="6"/>
  <c r="BC209" i="6"/>
  <c r="BD209" i="6"/>
  <c r="AC210" i="6"/>
  <c r="AD210" i="6"/>
  <c r="AE210" i="6"/>
  <c r="AF210" i="6"/>
  <c r="AG210" i="6"/>
  <c r="AH210" i="6"/>
  <c r="AI210" i="6"/>
  <c r="AJ210" i="6"/>
  <c r="AK210" i="6"/>
  <c r="AL210" i="6"/>
  <c r="AM210" i="6"/>
  <c r="AN210" i="6"/>
  <c r="AO210" i="6"/>
  <c r="AP210" i="6"/>
  <c r="AQ210" i="6"/>
  <c r="AR210" i="6"/>
  <c r="AS210" i="6"/>
  <c r="AT210" i="6"/>
  <c r="AU210" i="6"/>
  <c r="AV210" i="6"/>
  <c r="AW210" i="6"/>
  <c r="AX210" i="6"/>
  <c r="AY210" i="6"/>
  <c r="AZ210" i="6"/>
  <c r="BA210" i="6"/>
  <c r="BB210" i="6"/>
  <c r="BC210" i="6"/>
  <c r="BD210" i="6"/>
  <c r="AC211" i="6"/>
  <c r="AD211" i="6"/>
  <c r="AE211" i="6"/>
  <c r="AF211" i="6"/>
  <c r="AG211" i="6"/>
  <c r="AH211" i="6"/>
  <c r="AI211" i="6"/>
  <c r="AJ211" i="6"/>
  <c r="AK211" i="6"/>
  <c r="AL211" i="6"/>
  <c r="AM211" i="6"/>
  <c r="AN211" i="6"/>
  <c r="AO211" i="6"/>
  <c r="AP211" i="6"/>
  <c r="AQ211" i="6"/>
  <c r="AR211" i="6"/>
  <c r="AS211" i="6"/>
  <c r="AT211" i="6"/>
  <c r="AU211" i="6"/>
  <c r="AV211" i="6"/>
  <c r="AW211" i="6"/>
  <c r="AX211" i="6"/>
  <c r="AY211" i="6"/>
  <c r="AZ211" i="6"/>
  <c r="BA211" i="6"/>
  <c r="BB211" i="6"/>
  <c r="BC211" i="6"/>
  <c r="BD211" i="6"/>
  <c r="AC212" i="6"/>
  <c r="AD212" i="6"/>
  <c r="AE212" i="6"/>
  <c r="AF212" i="6"/>
  <c r="AG212" i="6"/>
  <c r="AH212" i="6"/>
  <c r="AI212" i="6"/>
  <c r="AJ212" i="6"/>
  <c r="AK212" i="6"/>
  <c r="AL212" i="6"/>
  <c r="AM212" i="6"/>
  <c r="AN212" i="6"/>
  <c r="AO212" i="6"/>
  <c r="AP212" i="6"/>
  <c r="AQ212" i="6"/>
  <c r="AR212" i="6"/>
  <c r="AS212" i="6"/>
  <c r="AT212" i="6"/>
  <c r="AU212" i="6"/>
  <c r="AV212" i="6"/>
  <c r="AW212" i="6"/>
  <c r="AX212" i="6"/>
  <c r="AY212" i="6"/>
  <c r="AZ212" i="6"/>
  <c r="BA212" i="6"/>
  <c r="BB212" i="6"/>
  <c r="BC212" i="6"/>
  <c r="BD212" i="6"/>
  <c r="AC213" i="6"/>
  <c r="AD213" i="6"/>
  <c r="AE213" i="6"/>
  <c r="AF213" i="6"/>
  <c r="AG213" i="6"/>
  <c r="AH213" i="6"/>
  <c r="AI213" i="6"/>
  <c r="AJ213" i="6"/>
  <c r="AK213" i="6"/>
  <c r="AL213" i="6"/>
  <c r="AM213" i="6"/>
  <c r="AN213" i="6"/>
  <c r="AO213" i="6"/>
  <c r="AP213" i="6"/>
  <c r="AQ213" i="6"/>
  <c r="AR213" i="6"/>
  <c r="AS213" i="6"/>
  <c r="AT213" i="6"/>
  <c r="AU213" i="6"/>
  <c r="AV213" i="6"/>
  <c r="AW213" i="6"/>
  <c r="AX213" i="6"/>
  <c r="AY213" i="6"/>
  <c r="AZ213" i="6"/>
  <c r="BA213" i="6"/>
  <c r="BB213" i="6"/>
  <c r="BC213" i="6"/>
  <c r="BD213" i="6"/>
  <c r="AC214" i="6"/>
  <c r="AD214" i="6"/>
  <c r="AE214" i="6"/>
  <c r="AF214" i="6"/>
  <c r="AG214" i="6"/>
  <c r="AH214" i="6"/>
  <c r="AI214" i="6"/>
  <c r="AJ214" i="6"/>
  <c r="AK214" i="6"/>
  <c r="AL214" i="6"/>
  <c r="AM214" i="6"/>
  <c r="AN214" i="6"/>
  <c r="AO214" i="6"/>
  <c r="AP214" i="6"/>
  <c r="AQ214" i="6"/>
  <c r="AR214" i="6"/>
  <c r="AS214" i="6"/>
  <c r="AT214" i="6"/>
  <c r="AU214" i="6"/>
  <c r="AV214" i="6"/>
  <c r="AW214" i="6"/>
  <c r="AX214" i="6"/>
  <c r="AY214" i="6"/>
  <c r="AZ214" i="6"/>
  <c r="BA214" i="6"/>
  <c r="BB214" i="6"/>
  <c r="BC214" i="6"/>
  <c r="BD214" i="6"/>
  <c r="AC215" i="6"/>
  <c r="AD215" i="6"/>
  <c r="AE215" i="6"/>
  <c r="AF215" i="6"/>
  <c r="AG215" i="6"/>
  <c r="AH215" i="6"/>
  <c r="AI215" i="6"/>
  <c r="AJ215" i="6"/>
  <c r="AK215" i="6"/>
  <c r="AL215" i="6"/>
  <c r="AM215" i="6"/>
  <c r="AN215" i="6"/>
  <c r="AO215" i="6"/>
  <c r="AP215" i="6"/>
  <c r="AQ215" i="6"/>
  <c r="AR215" i="6"/>
  <c r="AS215" i="6"/>
  <c r="AT215" i="6"/>
  <c r="AU215" i="6"/>
  <c r="AV215" i="6"/>
  <c r="AW215" i="6"/>
  <c r="AX215" i="6"/>
  <c r="AY215" i="6"/>
  <c r="AZ215" i="6"/>
  <c r="BA215" i="6"/>
  <c r="BB215" i="6"/>
  <c r="BC215" i="6"/>
  <c r="BD215" i="6"/>
  <c r="AC216" i="6"/>
  <c r="AD216" i="6"/>
  <c r="AE216" i="6"/>
  <c r="AF216" i="6"/>
  <c r="AG216" i="6"/>
  <c r="AH216" i="6"/>
  <c r="AI216" i="6"/>
  <c r="AJ216" i="6"/>
  <c r="AK216" i="6"/>
  <c r="AL216" i="6"/>
  <c r="AM216" i="6"/>
  <c r="AN216" i="6"/>
  <c r="AO216" i="6"/>
  <c r="AP216" i="6"/>
  <c r="AQ216" i="6"/>
  <c r="AR216" i="6"/>
  <c r="AS216" i="6"/>
  <c r="AT216" i="6"/>
  <c r="AU216" i="6"/>
  <c r="AV216" i="6"/>
  <c r="AW216" i="6"/>
  <c r="AX216" i="6"/>
  <c r="AY216" i="6"/>
  <c r="AZ216" i="6"/>
  <c r="BA216" i="6"/>
  <c r="BB216" i="6"/>
  <c r="BC216" i="6"/>
  <c r="BD216" i="6"/>
  <c r="AC217" i="6"/>
  <c r="AD217" i="6"/>
  <c r="AE217" i="6"/>
  <c r="AF217" i="6"/>
  <c r="AG217" i="6"/>
  <c r="AH217" i="6"/>
  <c r="AI217" i="6"/>
  <c r="AJ217" i="6"/>
  <c r="AK217" i="6"/>
  <c r="AL217" i="6"/>
  <c r="AM217" i="6"/>
  <c r="AN217" i="6"/>
  <c r="AO217" i="6"/>
  <c r="AP217" i="6"/>
  <c r="AQ217" i="6"/>
  <c r="AR217" i="6"/>
  <c r="AS217" i="6"/>
  <c r="AT217" i="6"/>
  <c r="AU217" i="6"/>
  <c r="AV217" i="6"/>
  <c r="AW217" i="6"/>
  <c r="AX217" i="6"/>
  <c r="AY217" i="6"/>
  <c r="AZ217" i="6"/>
  <c r="BA217" i="6"/>
  <c r="BB217" i="6"/>
  <c r="BC217" i="6"/>
  <c r="BD217" i="6"/>
  <c r="AC218" i="6"/>
  <c r="AD218" i="6"/>
  <c r="AE218" i="6"/>
  <c r="AF218" i="6"/>
  <c r="AG218" i="6"/>
  <c r="AH218" i="6"/>
  <c r="AI218" i="6"/>
  <c r="AJ218" i="6"/>
  <c r="AK218" i="6"/>
  <c r="AL218" i="6"/>
  <c r="AM218" i="6"/>
  <c r="AN218" i="6"/>
  <c r="AO218" i="6"/>
  <c r="AP218" i="6"/>
  <c r="AQ218" i="6"/>
  <c r="AR218" i="6"/>
  <c r="AS218" i="6"/>
  <c r="AT218" i="6"/>
  <c r="AU218" i="6"/>
  <c r="AV218" i="6"/>
  <c r="AW218" i="6"/>
  <c r="AX218" i="6"/>
  <c r="AY218" i="6"/>
  <c r="AZ218" i="6"/>
  <c r="BA218" i="6"/>
  <c r="BB218" i="6"/>
  <c r="BC218" i="6"/>
  <c r="BD218" i="6"/>
  <c r="AC219" i="6"/>
  <c r="AD219" i="6"/>
  <c r="AE219" i="6"/>
  <c r="AF219" i="6"/>
  <c r="AG219" i="6"/>
  <c r="AH219" i="6"/>
  <c r="AI219" i="6"/>
  <c r="AJ219" i="6"/>
  <c r="AK219" i="6"/>
  <c r="AL219" i="6"/>
  <c r="AM219" i="6"/>
  <c r="AN219" i="6"/>
  <c r="AO219" i="6"/>
  <c r="AP219" i="6"/>
  <c r="AQ219" i="6"/>
  <c r="AR219" i="6"/>
  <c r="AS219" i="6"/>
  <c r="AT219" i="6"/>
  <c r="AU219" i="6"/>
  <c r="AV219" i="6"/>
  <c r="AW219" i="6"/>
  <c r="AX219" i="6"/>
  <c r="AY219" i="6"/>
  <c r="AZ219" i="6"/>
  <c r="BA219" i="6"/>
  <c r="BB219" i="6"/>
  <c r="BC219" i="6"/>
  <c r="BD219" i="6"/>
  <c r="AC220" i="6"/>
  <c r="AD220" i="6"/>
  <c r="AE220" i="6"/>
  <c r="AF220" i="6"/>
  <c r="AG220" i="6"/>
  <c r="AH220" i="6"/>
  <c r="AI220" i="6"/>
  <c r="AJ220" i="6"/>
  <c r="AK220" i="6"/>
  <c r="AL220" i="6"/>
  <c r="AM220" i="6"/>
  <c r="AN220" i="6"/>
  <c r="AO220" i="6"/>
  <c r="AP220" i="6"/>
  <c r="AQ220" i="6"/>
  <c r="AR220" i="6"/>
  <c r="AS220" i="6"/>
  <c r="AT220" i="6"/>
  <c r="AU220" i="6"/>
  <c r="AV220" i="6"/>
  <c r="AW220" i="6"/>
  <c r="AX220" i="6"/>
  <c r="AY220" i="6"/>
  <c r="AZ220" i="6"/>
  <c r="BA220" i="6"/>
  <c r="BB220" i="6"/>
  <c r="BC220" i="6"/>
  <c r="BD220" i="6"/>
  <c r="AC221" i="6"/>
  <c r="AD221" i="6"/>
  <c r="AE221" i="6"/>
  <c r="AF221" i="6"/>
  <c r="AG221" i="6"/>
  <c r="AH221" i="6"/>
  <c r="AI221" i="6"/>
  <c r="AJ221" i="6"/>
  <c r="AK221" i="6"/>
  <c r="AL221" i="6"/>
  <c r="AM221" i="6"/>
  <c r="AN221" i="6"/>
  <c r="AO221" i="6"/>
  <c r="AP221" i="6"/>
  <c r="AQ221" i="6"/>
  <c r="AR221" i="6"/>
  <c r="AS221" i="6"/>
  <c r="AT221" i="6"/>
  <c r="AU221" i="6"/>
  <c r="AV221" i="6"/>
  <c r="AW221" i="6"/>
  <c r="AX221" i="6"/>
  <c r="AY221" i="6"/>
  <c r="AZ221" i="6"/>
  <c r="BA221" i="6"/>
  <c r="BB221" i="6"/>
  <c r="BC221" i="6"/>
  <c r="BD221" i="6"/>
  <c r="AC222" i="6"/>
  <c r="AD222" i="6"/>
  <c r="AE222" i="6"/>
  <c r="AF222" i="6"/>
  <c r="AG222" i="6"/>
  <c r="AH222" i="6"/>
  <c r="AI222" i="6"/>
  <c r="AJ222" i="6"/>
  <c r="AK222" i="6"/>
  <c r="AL222" i="6"/>
  <c r="AM222" i="6"/>
  <c r="AN222" i="6"/>
  <c r="AO222" i="6"/>
  <c r="AP222" i="6"/>
  <c r="AQ222" i="6"/>
  <c r="AR222" i="6"/>
  <c r="AS222" i="6"/>
  <c r="AT222" i="6"/>
  <c r="AU222" i="6"/>
  <c r="AV222" i="6"/>
  <c r="AW222" i="6"/>
  <c r="AX222" i="6"/>
  <c r="AY222" i="6"/>
  <c r="AZ222" i="6"/>
  <c r="BA222" i="6"/>
  <c r="BB222" i="6"/>
  <c r="BC222" i="6"/>
  <c r="BD222" i="6"/>
  <c r="AC223" i="6"/>
  <c r="AD223" i="6"/>
  <c r="AE223" i="6"/>
  <c r="AF223" i="6"/>
  <c r="AG223" i="6"/>
  <c r="AH223" i="6"/>
  <c r="AI223" i="6"/>
  <c r="AJ223" i="6"/>
  <c r="AK223" i="6"/>
  <c r="AL223" i="6"/>
  <c r="AM223" i="6"/>
  <c r="AN223" i="6"/>
  <c r="AO223" i="6"/>
  <c r="AP223" i="6"/>
  <c r="AQ223" i="6"/>
  <c r="AR223" i="6"/>
  <c r="AS223" i="6"/>
  <c r="AT223" i="6"/>
  <c r="AU223" i="6"/>
  <c r="AV223" i="6"/>
  <c r="AW223" i="6"/>
  <c r="AX223" i="6"/>
  <c r="AY223" i="6"/>
  <c r="AZ223" i="6"/>
  <c r="BA223" i="6"/>
  <c r="BB223" i="6"/>
  <c r="BC223" i="6"/>
  <c r="BD223" i="6"/>
  <c r="AC224" i="6"/>
  <c r="AD224" i="6"/>
  <c r="AE224" i="6"/>
  <c r="AF224" i="6"/>
  <c r="AG224" i="6"/>
  <c r="AH224" i="6"/>
  <c r="AI224" i="6"/>
  <c r="AJ224" i="6"/>
  <c r="AK224" i="6"/>
  <c r="AL224" i="6"/>
  <c r="AM224" i="6"/>
  <c r="AN224" i="6"/>
  <c r="AO224" i="6"/>
  <c r="AP224" i="6"/>
  <c r="AQ224" i="6"/>
  <c r="AR224" i="6"/>
  <c r="AS224" i="6"/>
  <c r="AT224" i="6"/>
  <c r="AU224" i="6"/>
  <c r="AV224" i="6"/>
  <c r="AW224" i="6"/>
  <c r="AX224" i="6"/>
  <c r="AY224" i="6"/>
  <c r="AZ224" i="6"/>
  <c r="BA224" i="6"/>
  <c r="BB224" i="6"/>
  <c r="BC224" i="6"/>
  <c r="BD224" i="6"/>
  <c r="AC225" i="6"/>
  <c r="AD225" i="6"/>
  <c r="AE225" i="6"/>
  <c r="AF225" i="6"/>
  <c r="AG225" i="6"/>
  <c r="AH225" i="6"/>
  <c r="AI225" i="6"/>
  <c r="AJ225" i="6"/>
  <c r="AK225" i="6"/>
  <c r="AL225" i="6"/>
  <c r="AM225" i="6"/>
  <c r="AN225" i="6"/>
  <c r="AO225" i="6"/>
  <c r="AP225" i="6"/>
  <c r="AQ225" i="6"/>
  <c r="AR225" i="6"/>
  <c r="AS225" i="6"/>
  <c r="AT225" i="6"/>
  <c r="AU225" i="6"/>
  <c r="AV225" i="6"/>
  <c r="AW225" i="6"/>
  <c r="AX225" i="6"/>
  <c r="AY225" i="6"/>
  <c r="AZ225" i="6"/>
  <c r="BA225" i="6"/>
  <c r="BB225" i="6"/>
  <c r="BC225" i="6"/>
  <c r="BD225" i="6"/>
  <c r="AC226" i="6"/>
  <c r="AD226" i="6"/>
  <c r="AE226" i="6"/>
  <c r="AF226" i="6"/>
  <c r="AG226" i="6"/>
  <c r="AH226" i="6"/>
  <c r="AI226" i="6"/>
  <c r="AJ226" i="6"/>
  <c r="AK226" i="6"/>
  <c r="AL226" i="6"/>
  <c r="AM226" i="6"/>
  <c r="AN226" i="6"/>
  <c r="AO226" i="6"/>
  <c r="AP226" i="6"/>
  <c r="AQ226" i="6"/>
  <c r="AR226" i="6"/>
  <c r="AS226" i="6"/>
  <c r="AT226" i="6"/>
  <c r="AU226" i="6"/>
  <c r="AV226" i="6"/>
  <c r="AW226" i="6"/>
  <c r="AX226" i="6"/>
  <c r="AY226" i="6"/>
  <c r="AZ226" i="6"/>
  <c r="BA226" i="6"/>
  <c r="BB226" i="6"/>
  <c r="BC226" i="6"/>
  <c r="BD226" i="6"/>
  <c r="AC227" i="6"/>
  <c r="AD227" i="6"/>
  <c r="AE227" i="6"/>
  <c r="AF227" i="6"/>
  <c r="AG227" i="6"/>
  <c r="AH227" i="6"/>
  <c r="AI227" i="6"/>
  <c r="AJ227" i="6"/>
  <c r="AK227" i="6"/>
  <c r="AL227" i="6"/>
  <c r="AM227" i="6"/>
  <c r="AN227" i="6"/>
  <c r="AO227" i="6"/>
  <c r="AP227" i="6"/>
  <c r="AQ227" i="6"/>
  <c r="AR227" i="6"/>
  <c r="AS227" i="6"/>
  <c r="AT227" i="6"/>
  <c r="AU227" i="6"/>
  <c r="AV227" i="6"/>
  <c r="AW227" i="6"/>
  <c r="AX227" i="6"/>
  <c r="AY227" i="6"/>
  <c r="AZ227" i="6"/>
  <c r="BA227" i="6"/>
  <c r="BB227" i="6"/>
  <c r="BC227" i="6"/>
  <c r="BD227" i="6"/>
  <c r="AC228" i="6"/>
  <c r="AD228" i="6"/>
  <c r="AE228" i="6"/>
  <c r="AF228" i="6"/>
  <c r="AG228" i="6"/>
  <c r="AH228" i="6"/>
  <c r="AI228" i="6"/>
  <c r="AJ228" i="6"/>
  <c r="AK228" i="6"/>
  <c r="AL228" i="6"/>
  <c r="AM228" i="6"/>
  <c r="AN228" i="6"/>
  <c r="AO228" i="6"/>
  <c r="AP228" i="6"/>
  <c r="AQ228" i="6"/>
  <c r="AR228" i="6"/>
  <c r="AS228" i="6"/>
  <c r="AT228" i="6"/>
  <c r="AU228" i="6"/>
  <c r="AV228" i="6"/>
  <c r="AW228" i="6"/>
  <c r="AX228" i="6"/>
  <c r="AY228" i="6"/>
  <c r="AZ228" i="6"/>
  <c r="BA228" i="6"/>
  <c r="BB228" i="6"/>
  <c r="BC228" i="6"/>
  <c r="BD228" i="6"/>
  <c r="BF4" i="6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U5" i="1"/>
  <c r="T5" i="1"/>
  <c r="S5" i="1"/>
  <c r="R5" i="1"/>
  <c r="F230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17" i="1"/>
  <c r="X218" i="1"/>
  <c r="X219" i="1"/>
  <c r="X220" i="1"/>
  <c r="X221" i="1"/>
  <c r="X222" i="1"/>
  <c r="X223" i="1"/>
  <c r="X224" i="1"/>
  <c r="X225" i="1"/>
  <c r="X226" i="1"/>
  <c r="X227" i="1"/>
  <c r="X228" i="1"/>
  <c r="X229" i="1"/>
  <c r="W6" i="1"/>
  <c r="W7" i="1"/>
  <c r="W8" i="1"/>
  <c r="W9" i="1"/>
  <c r="W10" i="1"/>
  <c r="W11" i="1"/>
  <c r="W12" i="1"/>
  <c r="W13" i="1"/>
  <c r="W14" i="1"/>
  <c r="W15" i="1"/>
  <c r="W16" i="1"/>
  <c r="W17" i="1"/>
  <c r="W18" i="1"/>
  <c r="W19" i="1"/>
  <c r="W20" i="1"/>
  <c r="W21" i="1"/>
  <c r="W22" i="1"/>
  <c r="W23" i="1"/>
  <c r="W24" i="1"/>
  <c r="W25" i="1"/>
  <c r="W26" i="1"/>
  <c r="W27" i="1"/>
  <c r="W28" i="1"/>
  <c r="W29" i="1"/>
  <c r="W30" i="1"/>
  <c r="W31" i="1"/>
  <c r="W32" i="1"/>
  <c r="W33" i="1"/>
  <c r="W34" i="1"/>
  <c r="W35" i="1"/>
  <c r="W36" i="1"/>
  <c r="W37" i="1"/>
  <c r="W38" i="1"/>
  <c r="W39" i="1"/>
  <c r="W40" i="1"/>
  <c r="W41" i="1"/>
  <c r="W42" i="1"/>
  <c r="W43" i="1"/>
  <c r="W44" i="1"/>
  <c r="W45" i="1"/>
  <c r="W46" i="1"/>
  <c r="W47" i="1"/>
  <c r="W48" i="1"/>
  <c r="W49" i="1"/>
  <c r="W50" i="1"/>
  <c r="W51" i="1"/>
  <c r="W52" i="1"/>
  <c r="W53" i="1"/>
  <c r="W54" i="1"/>
  <c r="W55" i="1"/>
  <c r="W56" i="1"/>
  <c r="W57" i="1"/>
  <c r="W58" i="1"/>
  <c r="W59" i="1"/>
  <c r="W60" i="1"/>
  <c r="W61" i="1"/>
  <c r="W62" i="1"/>
  <c r="W63" i="1"/>
  <c r="W64" i="1"/>
  <c r="W65" i="1"/>
  <c r="W66" i="1"/>
  <c r="W67" i="1"/>
  <c r="W68" i="1"/>
  <c r="W69" i="1"/>
  <c r="W70" i="1"/>
  <c r="W71" i="1"/>
  <c r="W72" i="1"/>
  <c r="W73" i="1"/>
  <c r="W74" i="1"/>
  <c r="W75" i="1"/>
  <c r="W76" i="1"/>
  <c r="W77" i="1"/>
  <c r="W78" i="1"/>
  <c r="W79" i="1"/>
  <c r="W80" i="1"/>
  <c r="W81" i="1"/>
  <c r="W82" i="1"/>
  <c r="W83" i="1"/>
  <c r="W84" i="1"/>
  <c r="W85" i="1"/>
  <c r="W86" i="1"/>
  <c r="W87" i="1"/>
  <c r="W88" i="1"/>
  <c r="W89" i="1"/>
  <c r="W90" i="1"/>
  <c r="W91" i="1"/>
  <c r="W92" i="1"/>
  <c r="W93" i="1"/>
  <c r="W94" i="1"/>
  <c r="W95" i="1"/>
  <c r="W96" i="1"/>
  <c r="W97" i="1"/>
  <c r="W98" i="1"/>
  <c r="W99" i="1"/>
  <c r="W100" i="1"/>
  <c r="W101" i="1"/>
  <c r="W102" i="1"/>
  <c r="W103" i="1"/>
  <c r="W104" i="1"/>
  <c r="W105" i="1"/>
  <c r="W106" i="1"/>
  <c r="W107" i="1"/>
  <c r="W108" i="1"/>
  <c r="W109" i="1"/>
  <c r="W110" i="1"/>
  <c r="W111" i="1"/>
  <c r="W112" i="1"/>
  <c r="W113" i="1"/>
  <c r="W114" i="1"/>
  <c r="W115" i="1"/>
  <c r="W116" i="1"/>
  <c r="W117" i="1"/>
  <c r="W118" i="1"/>
  <c r="W119" i="1"/>
  <c r="W120" i="1"/>
  <c r="W121" i="1"/>
  <c r="W122" i="1"/>
  <c r="W123" i="1"/>
  <c r="W124" i="1"/>
  <c r="W125" i="1"/>
  <c r="W126" i="1"/>
  <c r="W127" i="1"/>
  <c r="W128" i="1"/>
  <c r="W129" i="1"/>
  <c r="W130" i="1"/>
  <c r="W131" i="1"/>
  <c r="W132" i="1"/>
  <c r="W133" i="1"/>
  <c r="W134" i="1"/>
  <c r="W135" i="1"/>
  <c r="W136" i="1"/>
  <c r="W137" i="1"/>
  <c r="W138" i="1"/>
  <c r="W139" i="1"/>
  <c r="W140" i="1"/>
  <c r="W141" i="1"/>
  <c r="W142" i="1"/>
  <c r="W143" i="1"/>
  <c r="W144" i="1"/>
  <c r="W145" i="1"/>
  <c r="W146" i="1"/>
  <c r="W147" i="1"/>
  <c r="W148" i="1"/>
  <c r="W149" i="1"/>
  <c r="W150" i="1"/>
  <c r="W151" i="1"/>
  <c r="W152" i="1"/>
  <c r="W153" i="1"/>
  <c r="W154" i="1"/>
  <c r="W155" i="1"/>
  <c r="W156" i="1"/>
  <c r="W157" i="1"/>
  <c r="W158" i="1"/>
  <c r="W159" i="1"/>
  <c r="W160" i="1"/>
  <c r="W161" i="1"/>
  <c r="W162" i="1"/>
  <c r="W163" i="1"/>
  <c r="W164" i="1"/>
  <c r="W165" i="1"/>
  <c r="W166" i="1"/>
  <c r="W167" i="1"/>
  <c r="W168" i="1"/>
  <c r="W169" i="1"/>
  <c r="W170" i="1"/>
  <c r="W171" i="1"/>
  <c r="W172" i="1"/>
  <c r="W173" i="1"/>
  <c r="W174" i="1"/>
  <c r="W175" i="1"/>
  <c r="W176" i="1"/>
  <c r="W177" i="1"/>
  <c r="W178" i="1"/>
  <c r="W179" i="1"/>
  <c r="W180" i="1"/>
  <c r="W181" i="1"/>
  <c r="W182" i="1"/>
  <c r="W183" i="1"/>
  <c r="W184" i="1"/>
  <c r="W185" i="1"/>
  <c r="W186" i="1"/>
  <c r="W187" i="1"/>
  <c r="W188" i="1"/>
  <c r="W189" i="1"/>
  <c r="W190" i="1"/>
  <c r="W191" i="1"/>
  <c r="W192" i="1"/>
  <c r="W193" i="1"/>
  <c r="W194" i="1"/>
  <c r="W195" i="1"/>
  <c r="W196" i="1"/>
  <c r="W197" i="1"/>
  <c r="W198" i="1"/>
  <c r="W199" i="1"/>
  <c r="W200" i="1"/>
  <c r="W201" i="1"/>
  <c r="W202" i="1"/>
  <c r="W203" i="1"/>
  <c r="W204" i="1"/>
  <c r="W205" i="1"/>
  <c r="W206" i="1"/>
  <c r="W207" i="1"/>
  <c r="W208" i="1"/>
  <c r="W209" i="1"/>
  <c r="W210" i="1"/>
  <c r="W211" i="1"/>
  <c r="W212" i="1"/>
  <c r="W213" i="1"/>
  <c r="W214" i="1"/>
  <c r="W215" i="1"/>
  <c r="W216" i="1"/>
  <c r="W217" i="1"/>
  <c r="W218" i="1"/>
  <c r="W219" i="1"/>
  <c r="W220" i="1"/>
  <c r="W221" i="1"/>
  <c r="W222" i="1"/>
  <c r="W223" i="1"/>
  <c r="W224" i="1"/>
  <c r="W225" i="1"/>
  <c r="W226" i="1"/>
  <c r="W227" i="1"/>
  <c r="W228" i="1"/>
  <c r="W229" i="1"/>
  <c r="Z5" i="1"/>
  <c r="Y5" i="1"/>
  <c r="X5" i="1"/>
  <c r="W5" i="1"/>
  <c r="AA5" i="1"/>
  <c r="AE5" i="1"/>
  <c r="AF5" i="1"/>
  <c r="AG5" i="1"/>
  <c r="AD6" i="1"/>
  <c r="AE6" i="1"/>
  <c r="AF6" i="1"/>
  <c r="AG6" i="1"/>
  <c r="AH6" i="1"/>
  <c r="AD7" i="1"/>
  <c r="AE7" i="1"/>
  <c r="AF7" i="1"/>
  <c r="AG7" i="1"/>
  <c r="AH7" i="1"/>
  <c r="AD8" i="1"/>
  <c r="AE8" i="1"/>
  <c r="AF8" i="1"/>
  <c r="AG8" i="1"/>
  <c r="AH8" i="1"/>
  <c r="AD9" i="1"/>
  <c r="AE9" i="1"/>
  <c r="AF9" i="1"/>
  <c r="AG9" i="1"/>
  <c r="AH9" i="1"/>
  <c r="AD10" i="1"/>
  <c r="AE10" i="1"/>
  <c r="AF10" i="1"/>
  <c r="AG10" i="1"/>
  <c r="AH10" i="1"/>
  <c r="AD11" i="1"/>
  <c r="AE11" i="1"/>
  <c r="AF11" i="1"/>
  <c r="AG11" i="1"/>
  <c r="AH11" i="1"/>
  <c r="AD12" i="1"/>
  <c r="AE12" i="1"/>
  <c r="AF12" i="1"/>
  <c r="AG12" i="1"/>
  <c r="AH12" i="1"/>
  <c r="AD13" i="1"/>
  <c r="AE13" i="1"/>
  <c r="AF13" i="1"/>
  <c r="AG13" i="1"/>
  <c r="AH13" i="1"/>
  <c r="AD14" i="1"/>
  <c r="AE14" i="1"/>
  <c r="AF14" i="1"/>
  <c r="AG14" i="1"/>
  <c r="AH14" i="1"/>
  <c r="AD15" i="1"/>
  <c r="AE15" i="1"/>
  <c r="AF15" i="1"/>
  <c r="AG15" i="1"/>
  <c r="AH15" i="1"/>
  <c r="AD16" i="1"/>
  <c r="AE16" i="1"/>
  <c r="AF16" i="1"/>
  <c r="AG16" i="1"/>
  <c r="AH16" i="1"/>
  <c r="AD17" i="1"/>
  <c r="AE17" i="1"/>
  <c r="AF17" i="1"/>
  <c r="AG17" i="1"/>
  <c r="AH17" i="1"/>
  <c r="AD18" i="1"/>
  <c r="AE18" i="1"/>
  <c r="AF18" i="1"/>
  <c r="AG18" i="1"/>
  <c r="AH18" i="1"/>
  <c r="AD19" i="1"/>
  <c r="AE19" i="1"/>
  <c r="AF19" i="1"/>
  <c r="AG19" i="1"/>
  <c r="AH19" i="1"/>
  <c r="AD20" i="1"/>
  <c r="AE20" i="1"/>
  <c r="AF20" i="1"/>
  <c r="AG20" i="1"/>
  <c r="AH20" i="1"/>
  <c r="AD21" i="1"/>
  <c r="AE21" i="1"/>
  <c r="AF21" i="1"/>
  <c r="AG21" i="1"/>
  <c r="AH21" i="1"/>
  <c r="AD22" i="1"/>
  <c r="AE22" i="1"/>
  <c r="AF22" i="1"/>
  <c r="AG22" i="1"/>
  <c r="AH22" i="1"/>
  <c r="AD23" i="1"/>
  <c r="AE23" i="1"/>
  <c r="AF23" i="1"/>
  <c r="AG23" i="1"/>
  <c r="AH23" i="1"/>
  <c r="AD24" i="1"/>
  <c r="AE24" i="1"/>
  <c r="AF24" i="1"/>
  <c r="AG24" i="1"/>
  <c r="AH24" i="1"/>
  <c r="AD25" i="1"/>
  <c r="AE25" i="1"/>
  <c r="AF25" i="1"/>
  <c r="AG25" i="1"/>
  <c r="AH25" i="1"/>
  <c r="AD26" i="1"/>
  <c r="AE26" i="1"/>
  <c r="AF26" i="1"/>
  <c r="AG26" i="1"/>
  <c r="AH26" i="1"/>
  <c r="AD27" i="1"/>
  <c r="AE27" i="1"/>
  <c r="AF27" i="1"/>
  <c r="AG27" i="1"/>
  <c r="AH27" i="1"/>
  <c r="AD28" i="1"/>
  <c r="AE28" i="1"/>
  <c r="AF28" i="1"/>
  <c r="AG28" i="1"/>
  <c r="AH28" i="1"/>
  <c r="AD29" i="1"/>
  <c r="AE29" i="1"/>
  <c r="AF29" i="1"/>
  <c r="AG29" i="1"/>
  <c r="AH29" i="1"/>
  <c r="AD30" i="1"/>
  <c r="AE30" i="1"/>
  <c r="AF30" i="1"/>
  <c r="AG30" i="1"/>
  <c r="AH30" i="1"/>
  <c r="AD31" i="1"/>
  <c r="AE31" i="1"/>
  <c r="AF31" i="1"/>
  <c r="AG31" i="1"/>
  <c r="AH31" i="1"/>
  <c r="AD32" i="1"/>
  <c r="AE32" i="1"/>
  <c r="AF32" i="1"/>
  <c r="AG32" i="1"/>
  <c r="AH32" i="1"/>
  <c r="AD33" i="1"/>
  <c r="AE33" i="1"/>
  <c r="AF33" i="1"/>
  <c r="AG33" i="1"/>
  <c r="AH33" i="1"/>
  <c r="AD34" i="1"/>
  <c r="AE34" i="1"/>
  <c r="AF34" i="1"/>
  <c r="AG34" i="1"/>
  <c r="AH34" i="1"/>
  <c r="AD35" i="1"/>
  <c r="AE35" i="1"/>
  <c r="AF35" i="1"/>
  <c r="AG35" i="1"/>
  <c r="AH35" i="1"/>
  <c r="AD36" i="1"/>
  <c r="AE36" i="1"/>
  <c r="AF36" i="1"/>
  <c r="AG36" i="1"/>
  <c r="AH36" i="1"/>
  <c r="AD37" i="1"/>
  <c r="AE37" i="1"/>
  <c r="AF37" i="1"/>
  <c r="AG37" i="1"/>
  <c r="AH37" i="1"/>
  <c r="AD38" i="1"/>
  <c r="AE38" i="1"/>
  <c r="AF38" i="1"/>
  <c r="AG38" i="1"/>
  <c r="AH38" i="1"/>
  <c r="AD39" i="1"/>
  <c r="AE39" i="1"/>
  <c r="AF39" i="1"/>
  <c r="AG39" i="1"/>
  <c r="AH39" i="1"/>
  <c r="AD40" i="1"/>
  <c r="AE40" i="1"/>
  <c r="AF40" i="1"/>
  <c r="AG40" i="1"/>
  <c r="AH40" i="1"/>
  <c r="AD41" i="1"/>
  <c r="AE41" i="1"/>
  <c r="AF41" i="1"/>
  <c r="AG41" i="1"/>
  <c r="AH41" i="1"/>
  <c r="AD42" i="1"/>
  <c r="AE42" i="1"/>
  <c r="AF42" i="1"/>
  <c r="AG42" i="1"/>
  <c r="AH42" i="1"/>
  <c r="AD43" i="1"/>
  <c r="AE43" i="1"/>
  <c r="AF43" i="1"/>
  <c r="AG43" i="1"/>
  <c r="AH43" i="1"/>
  <c r="AD44" i="1"/>
  <c r="AE44" i="1"/>
  <c r="AF44" i="1"/>
  <c r="AG44" i="1"/>
  <c r="AH44" i="1"/>
  <c r="AD45" i="1"/>
  <c r="AE45" i="1"/>
  <c r="AF45" i="1"/>
  <c r="AG45" i="1"/>
  <c r="AH45" i="1"/>
  <c r="AD46" i="1"/>
  <c r="AE46" i="1"/>
  <c r="AF46" i="1"/>
  <c r="AG46" i="1"/>
  <c r="AH46" i="1"/>
  <c r="AD47" i="1"/>
  <c r="AE47" i="1"/>
  <c r="AF47" i="1"/>
  <c r="AG47" i="1"/>
  <c r="AH47" i="1"/>
  <c r="AD48" i="1"/>
  <c r="AE48" i="1"/>
  <c r="AF48" i="1"/>
  <c r="AG48" i="1"/>
  <c r="AH48" i="1"/>
  <c r="AD49" i="1"/>
  <c r="AE49" i="1"/>
  <c r="AF49" i="1"/>
  <c r="AG49" i="1"/>
  <c r="AH49" i="1"/>
  <c r="AD50" i="1"/>
  <c r="AE50" i="1"/>
  <c r="AF50" i="1"/>
  <c r="AG50" i="1"/>
  <c r="AH50" i="1"/>
  <c r="AD51" i="1"/>
  <c r="AE51" i="1"/>
  <c r="AF51" i="1"/>
  <c r="AG51" i="1"/>
  <c r="AH51" i="1"/>
  <c r="AD52" i="1"/>
  <c r="AE52" i="1"/>
  <c r="AF52" i="1"/>
  <c r="AG52" i="1"/>
  <c r="AH52" i="1"/>
  <c r="AD53" i="1"/>
  <c r="AE53" i="1"/>
  <c r="AF53" i="1"/>
  <c r="AG53" i="1"/>
  <c r="AH53" i="1"/>
  <c r="AD54" i="1"/>
  <c r="AE54" i="1"/>
  <c r="AF54" i="1"/>
  <c r="AG54" i="1"/>
  <c r="AH54" i="1"/>
  <c r="AD55" i="1"/>
  <c r="AE55" i="1"/>
  <c r="AF55" i="1"/>
  <c r="AG55" i="1"/>
  <c r="AH55" i="1"/>
  <c r="AD56" i="1"/>
  <c r="AE56" i="1"/>
  <c r="AF56" i="1"/>
  <c r="AG56" i="1"/>
  <c r="AH56" i="1"/>
  <c r="AD57" i="1"/>
  <c r="AE57" i="1"/>
  <c r="AF57" i="1"/>
  <c r="AG57" i="1"/>
  <c r="AH57" i="1"/>
  <c r="AD58" i="1"/>
  <c r="AE58" i="1"/>
  <c r="AF58" i="1"/>
  <c r="AG58" i="1"/>
  <c r="AH58" i="1"/>
  <c r="AD59" i="1"/>
  <c r="AE59" i="1"/>
  <c r="AF59" i="1"/>
  <c r="AG59" i="1"/>
  <c r="AH59" i="1"/>
  <c r="AD60" i="1"/>
  <c r="AE60" i="1"/>
  <c r="AF60" i="1"/>
  <c r="AG60" i="1"/>
  <c r="AH60" i="1"/>
  <c r="AD61" i="1"/>
  <c r="AE61" i="1"/>
  <c r="AF61" i="1"/>
  <c r="AG61" i="1"/>
  <c r="AH61" i="1"/>
  <c r="AD62" i="1"/>
  <c r="AE62" i="1"/>
  <c r="AF62" i="1"/>
  <c r="AG62" i="1"/>
  <c r="AH62" i="1"/>
  <c r="AD63" i="1"/>
  <c r="AE63" i="1"/>
  <c r="AF63" i="1"/>
  <c r="AG63" i="1"/>
  <c r="AH63" i="1"/>
  <c r="AD64" i="1"/>
  <c r="AE64" i="1"/>
  <c r="AF64" i="1"/>
  <c r="AG64" i="1"/>
  <c r="AH64" i="1"/>
  <c r="AD65" i="1"/>
  <c r="AE65" i="1"/>
  <c r="AF65" i="1"/>
  <c r="AG65" i="1"/>
  <c r="AH65" i="1"/>
  <c r="AD66" i="1"/>
  <c r="AE66" i="1"/>
  <c r="AF66" i="1"/>
  <c r="AG66" i="1"/>
  <c r="AH66" i="1"/>
  <c r="AD67" i="1"/>
  <c r="AE67" i="1"/>
  <c r="AF67" i="1"/>
  <c r="AG67" i="1"/>
  <c r="AH67" i="1"/>
  <c r="AD68" i="1"/>
  <c r="AE68" i="1"/>
  <c r="AF68" i="1"/>
  <c r="AG68" i="1"/>
  <c r="AH68" i="1"/>
  <c r="AD69" i="1"/>
  <c r="AE69" i="1"/>
  <c r="AF69" i="1"/>
  <c r="AG69" i="1"/>
  <c r="AH69" i="1"/>
  <c r="AD70" i="1"/>
  <c r="AE70" i="1"/>
  <c r="AF70" i="1"/>
  <c r="AG70" i="1"/>
  <c r="AH70" i="1"/>
  <c r="AD71" i="1"/>
  <c r="AE71" i="1"/>
  <c r="AF71" i="1"/>
  <c r="AG71" i="1"/>
  <c r="AH71" i="1"/>
  <c r="AD72" i="1"/>
  <c r="AE72" i="1"/>
  <c r="AF72" i="1"/>
  <c r="AG72" i="1"/>
  <c r="AH72" i="1"/>
  <c r="AD73" i="1"/>
  <c r="AE73" i="1"/>
  <c r="AF73" i="1"/>
  <c r="AG73" i="1"/>
  <c r="AH73" i="1"/>
  <c r="AD74" i="1"/>
  <c r="AE74" i="1"/>
  <c r="AF74" i="1"/>
  <c r="AG74" i="1"/>
  <c r="AH74" i="1"/>
  <c r="AD75" i="1"/>
  <c r="AE75" i="1"/>
  <c r="AF75" i="1"/>
  <c r="AG75" i="1"/>
  <c r="AH75" i="1"/>
  <c r="AD76" i="1"/>
  <c r="AE76" i="1"/>
  <c r="AF76" i="1"/>
  <c r="AG76" i="1"/>
  <c r="AH76" i="1"/>
  <c r="AD77" i="1"/>
  <c r="AE77" i="1"/>
  <c r="AF77" i="1"/>
  <c r="AG77" i="1"/>
  <c r="AH77" i="1"/>
  <c r="AD78" i="1"/>
  <c r="AE78" i="1"/>
  <c r="AF78" i="1"/>
  <c r="AG78" i="1"/>
  <c r="AH78" i="1"/>
  <c r="AD79" i="1"/>
  <c r="AE79" i="1"/>
  <c r="AF79" i="1"/>
  <c r="AG79" i="1"/>
  <c r="AH79" i="1"/>
  <c r="AD80" i="1"/>
  <c r="AE80" i="1"/>
  <c r="AF80" i="1"/>
  <c r="AG80" i="1"/>
  <c r="AH80" i="1"/>
  <c r="AD81" i="1"/>
  <c r="AE81" i="1"/>
  <c r="AF81" i="1"/>
  <c r="AG81" i="1"/>
  <c r="AH81" i="1"/>
  <c r="AD82" i="1"/>
  <c r="AE82" i="1"/>
  <c r="AF82" i="1"/>
  <c r="AG82" i="1"/>
  <c r="AH82" i="1"/>
  <c r="AD83" i="1"/>
  <c r="AE83" i="1"/>
  <c r="AF83" i="1"/>
  <c r="AG83" i="1"/>
  <c r="AH83" i="1"/>
  <c r="AD84" i="1"/>
  <c r="AE84" i="1"/>
  <c r="AF84" i="1"/>
  <c r="AG84" i="1"/>
  <c r="AH84" i="1"/>
  <c r="AD85" i="1"/>
  <c r="AE85" i="1"/>
  <c r="AF85" i="1"/>
  <c r="AG85" i="1"/>
  <c r="AH85" i="1"/>
  <c r="AD86" i="1"/>
  <c r="AE86" i="1"/>
  <c r="AF86" i="1"/>
  <c r="AG86" i="1"/>
  <c r="AH86" i="1"/>
  <c r="AD87" i="1"/>
  <c r="AE87" i="1"/>
  <c r="AF87" i="1"/>
  <c r="AG87" i="1"/>
  <c r="AH87" i="1"/>
  <c r="AD88" i="1"/>
  <c r="AE88" i="1"/>
  <c r="AF88" i="1"/>
  <c r="AG88" i="1"/>
  <c r="AH88" i="1"/>
  <c r="AD89" i="1"/>
  <c r="AE89" i="1"/>
  <c r="AF89" i="1"/>
  <c r="AG89" i="1"/>
  <c r="AH89" i="1"/>
  <c r="AD90" i="1"/>
  <c r="AE90" i="1"/>
  <c r="AF90" i="1"/>
  <c r="AG90" i="1"/>
  <c r="AH90" i="1"/>
  <c r="AD91" i="1"/>
  <c r="AE91" i="1"/>
  <c r="AF91" i="1"/>
  <c r="AG91" i="1"/>
  <c r="AH91" i="1"/>
  <c r="AD92" i="1"/>
  <c r="AE92" i="1"/>
  <c r="AF92" i="1"/>
  <c r="AG92" i="1"/>
  <c r="AH92" i="1"/>
  <c r="AD93" i="1"/>
  <c r="AE93" i="1"/>
  <c r="AF93" i="1"/>
  <c r="AG93" i="1"/>
  <c r="AH93" i="1"/>
  <c r="AD94" i="1"/>
  <c r="AE94" i="1"/>
  <c r="AF94" i="1"/>
  <c r="AG94" i="1"/>
  <c r="AH94" i="1"/>
  <c r="AD95" i="1"/>
  <c r="AE95" i="1"/>
  <c r="AF95" i="1"/>
  <c r="AG95" i="1"/>
  <c r="AH95" i="1"/>
  <c r="AD96" i="1"/>
  <c r="AE96" i="1"/>
  <c r="AF96" i="1"/>
  <c r="AG96" i="1"/>
  <c r="AH96" i="1"/>
  <c r="AD97" i="1"/>
  <c r="AE97" i="1"/>
  <c r="AF97" i="1"/>
  <c r="AG97" i="1"/>
  <c r="AH97" i="1"/>
  <c r="AD98" i="1"/>
  <c r="AE98" i="1"/>
  <c r="AF98" i="1"/>
  <c r="AG98" i="1"/>
  <c r="AH98" i="1"/>
  <c r="AD99" i="1"/>
  <c r="AE99" i="1"/>
  <c r="AF99" i="1"/>
  <c r="AG99" i="1"/>
  <c r="AH99" i="1"/>
  <c r="AD100" i="1"/>
  <c r="AE100" i="1"/>
  <c r="AF100" i="1"/>
  <c r="AG100" i="1"/>
  <c r="AH100" i="1"/>
  <c r="AD101" i="1"/>
  <c r="AE101" i="1"/>
  <c r="AF101" i="1"/>
  <c r="AG101" i="1"/>
  <c r="AH101" i="1"/>
  <c r="AD102" i="1"/>
  <c r="AE102" i="1"/>
  <c r="AF102" i="1"/>
  <c r="AG102" i="1"/>
  <c r="AH102" i="1"/>
  <c r="AD103" i="1"/>
  <c r="AE103" i="1"/>
  <c r="AF103" i="1"/>
  <c r="AG103" i="1"/>
  <c r="AH103" i="1"/>
  <c r="AD104" i="1"/>
  <c r="AE104" i="1"/>
  <c r="AF104" i="1"/>
  <c r="AG104" i="1"/>
  <c r="AH104" i="1"/>
  <c r="AD105" i="1"/>
  <c r="AE105" i="1"/>
  <c r="AF105" i="1"/>
  <c r="AG105" i="1"/>
  <c r="AH105" i="1"/>
  <c r="AD106" i="1"/>
  <c r="AE106" i="1"/>
  <c r="AF106" i="1"/>
  <c r="AG106" i="1"/>
  <c r="AH106" i="1"/>
  <c r="AD107" i="1"/>
  <c r="AE107" i="1"/>
  <c r="AF107" i="1"/>
  <c r="AG107" i="1"/>
  <c r="AH107" i="1"/>
  <c r="AD108" i="1"/>
  <c r="AE108" i="1"/>
  <c r="AF108" i="1"/>
  <c r="AG108" i="1"/>
  <c r="AH108" i="1"/>
  <c r="AD109" i="1"/>
  <c r="AE109" i="1"/>
  <c r="AF109" i="1"/>
  <c r="AG109" i="1"/>
  <c r="AH109" i="1"/>
  <c r="AD110" i="1"/>
  <c r="AE110" i="1"/>
  <c r="AF110" i="1"/>
  <c r="AG110" i="1"/>
  <c r="AH110" i="1"/>
  <c r="AD111" i="1"/>
  <c r="AE111" i="1"/>
  <c r="AF111" i="1"/>
  <c r="AG111" i="1"/>
  <c r="AH111" i="1"/>
  <c r="AD112" i="1"/>
  <c r="AE112" i="1"/>
  <c r="AF112" i="1"/>
  <c r="AG112" i="1"/>
  <c r="AH112" i="1"/>
  <c r="AD113" i="1"/>
  <c r="AE113" i="1"/>
  <c r="AF113" i="1"/>
  <c r="AG113" i="1"/>
  <c r="AH113" i="1"/>
  <c r="AD114" i="1"/>
  <c r="AE114" i="1"/>
  <c r="AF114" i="1"/>
  <c r="AG114" i="1"/>
  <c r="AH114" i="1"/>
  <c r="AD115" i="1"/>
  <c r="AE115" i="1"/>
  <c r="AF115" i="1"/>
  <c r="AG115" i="1"/>
  <c r="AH115" i="1"/>
  <c r="AD116" i="1"/>
  <c r="AE116" i="1"/>
  <c r="AF116" i="1"/>
  <c r="AG116" i="1"/>
  <c r="AH116" i="1"/>
  <c r="AD117" i="1"/>
  <c r="AE117" i="1"/>
  <c r="AF117" i="1"/>
  <c r="AG117" i="1"/>
  <c r="AH117" i="1"/>
  <c r="AD118" i="1"/>
  <c r="AE118" i="1"/>
  <c r="AF118" i="1"/>
  <c r="AG118" i="1"/>
  <c r="AH118" i="1"/>
  <c r="AD119" i="1"/>
  <c r="AE119" i="1"/>
  <c r="AF119" i="1"/>
  <c r="AG119" i="1"/>
  <c r="AH119" i="1"/>
  <c r="AD120" i="1"/>
  <c r="AE120" i="1"/>
  <c r="AF120" i="1"/>
  <c r="AG120" i="1"/>
  <c r="AH120" i="1"/>
  <c r="AD121" i="1"/>
  <c r="AE121" i="1"/>
  <c r="AF121" i="1"/>
  <c r="AG121" i="1"/>
  <c r="AH121" i="1"/>
  <c r="AD122" i="1"/>
  <c r="AE122" i="1"/>
  <c r="AF122" i="1"/>
  <c r="AG122" i="1"/>
  <c r="AH122" i="1"/>
  <c r="AD123" i="1"/>
  <c r="AE123" i="1"/>
  <c r="AF123" i="1"/>
  <c r="AG123" i="1"/>
  <c r="AH123" i="1"/>
  <c r="AD124" i="1"/>
  <c r="AE124" i="1"/>
  <c r="AF124" i="1"/>
  <c r="AG124" i="1"/>
  <c r="AH124" i="1"/>
  <c r="AD125" i="1"/>
  <c r="AE125" i="1"/>
  <c r="AF125" i="1"/>
  <c r="AG125" i="1"/>
  <c r="AH125" i="1"/>
  <c r="AD126" i="1"/>
  <c r="AE126" i="1"/>
  <c r="AF126" i="1"/>
  <c r="AG126" i="1"/>
  <c r="AH126" i="1"/>
  <c r="AD127" i="1"/>
  <c r="AE127" i="1"/>
  <c r="AF127" i="1"/>
  <c r="AG127" i="1"/>
  <c r="AH127" i="1"/>
  <c r="AD128" i="1"/>
  <c r="AE128" i="1"/>
  <c r="AF128" i="1"/>
  <c r="AG128" i="1"/>
  <c r="AH128" i="1"/>
  <c r="AD129" i="1"/>
  <c r="AE129" i="1"/>
  <c r="AF129" i="1"/>
  <c r="AG129" i="1"/>
  <c r="AH129" i="1"/>
  <c r="AD130" i="1"/>
  <c r="AE130" i="1"/>
  <c r="AF130" i="1"/>
  <c r="AG130" i="1"/>
  <c r="AH130" i="1"/>
  <c r="AD131" i="1"/>
  <c r="AE131" i="1"/>
  <c r="AF131" i="1"/>
  <c r="AG131" i="1"/>
  <c r="AH131" i="1"/>
  <c r="AD132" i="1"/>
  <c r="AE132" i="1"/>
  <c r="AF132" i="1"/>
  <c r="AG132" i="1"/>
  <c r="AH132" i="1"/>
  <c r="AD133" i="1"/>
  <c r="AE133" i="1"/>
  <c r="AF133" i="1"/>
  <c r="AG133" i="1"/>
  <c r="AH133" i="1"/>
  <c r="AD134" i="1"/>
  <c r="AE134" i="1"/>
  <c r="AF134" i="1"/>
  <c r="AG134" i="1"/>
  <c r="AH134" i="1"/>
  <c r="AD135" i="1"/>
  <c r="AE135" i="1"/>
  <c r="AF135" i="1"/>
  <c r="AG135" i="1"/>
  <c r="AH135" i="1"/>
  <c r="AD136" i="1"/>
  <c r="AE136" i="1"/>
  <c r="AF136" i="1"/>
  <c r="AG136" i="1"/>
  <c r="AH136" i="1"/>
  <c r="AD137" i="1"/>
  <c r="AE137" i="1"/>
  <c r="AF137" i="1"/>
  <c r="AG137" i="1"/>
  <c r="AH137" i="1"/>
  <c r="AD138" i="1"/>
  <c r="AE138" i="1"/>
  <c r="AF138" i="1"/>
  <c r="AG138" i="1"/>
  <c r="AH138" i="1"/>
  <c r="AD139" i="1"/>
  <c r="AE139" i="1"/>
  <c r="AF139" i="1"/>
  <c r="AG139" i="1"/>
  <c r="AH139" i="1"/>
  <c r="AD140" i="1"/>
  <c r="AE140" i="1"/>
  <c r="AF140" i="1"/>
  <c r="AG140" i="1"/>
  <c r="AH140" i="1"/>
  <c r="AD141" i="1"/>
  <c r="AE141" i="1"/>
  <c r="AF141" i="1"/>
  <c r="AG141" i="1"/>
  <c r="AH141" i="1"/>
  <c r="AD142" i="1"/>
  <c r="AE142" i="1"/>
  <c r="AF142" i="1"/>
  <c r="AG142" i="1"/>
  <c r="AH142" i="1"/>
  <c r="AD143" i="1"/>
  <c r="AE143" i="1"/>
  <c r="AF143" i="1"/>
  <c r="AG143" i="1"/>
  <c r="AH143" i="1"/>
  <c r="AD144" i="1"/>
  <c r="AE144" i="1"/>
  <c r="AF144" i="1"/>
  <c r="AG144" i="1"/>
  <c r="AH144" i="1"/>
  <c r="AD145" i="1"/>
  <c r="AE145" i="1"/>
  <c r="AF145" i="1"/>
  <c r="AG145" i="1"/>
  <c r="AH145" i="1"/>
  <c r="AD146" i="1"/>
  <c r="AE146" i="1"/>
  <c r="AF146" i="1"/>
  <c r="AG146" i="1"/>
  <c r="AH146" i="1"/>
  <c r="AD147" i="1"/>
  <c r="AE147" i="1"/>
  <c r="AF147" i="1"/>
  <c r="AG147" i="1"/>
  <c r="AH147" i="1"/>
  <c r="AD148" i="1"/>
  <c r="AE148" i="1"/>
  <c r="AF148" i="1"/>
  <c r="AG148" i="1"/>
  <c r="AH148" i="1"/>
  <c r="AD149" i="1"/>
  <c r="AE149" i="1"/>
  <c r="AF149" i="1"/>
  <c r="AG149" i="1"/>
  <c r="AH149" i="1"/>
  <c r="AD150" i="1"/>
  <c r="AE150" i="1"/>
  <c r="AF150" i="1"/>
  <c r="AG150" i="1"/>
  <c r="AH150" i="1"/>
  <c r="AD151" i="1"/>
  <c r="AE151" i="1"/>
  <c r="AF151" i="1"/>
  <c r="AG151" i="1"/>
  <c r="AH151" i="1"/>
  <c r="AD152" i="1"/>
  <c r="AE152" i="1"/>
  <c r="AF152" i="1"/>
  <c r="AG152" i="1"/>
  <c r="AH152" i="1"/>
  <c r="AD153" i="1"/>
  <c r="AE153" i="1"/>
  <c r="AF153" i="1"/>
  <c r="AG153" i="1"/>
  <c r="AH153" i="1"/>
  <c r="AD154" i="1"/>
  <c r="AE154" i="1"/>
  <c r="AF154" i="1"/>
  <c r="AG154" i="1"/>
  <c r="AH154" i="1"/>
  <c r="AD155" i="1"/>
  <c r="AE155" i="1"/>
  <c r="AF155" i="1"/>
  <c r="AG155" i="1"/>
  <c r="AH155" i="1"/>
  <c r="AD156" i="1"/>
  <c r="AE156" i="1"/>
  <c r="AF156" i="1"/>
  <c r="AG156" i="1"/>
  <c r="AH156" i="1"/>
  <c r="AD157" i="1"/>
  <c r="AE157" i="1"/>
  <c r="AF157" i="1"/>
  <c r="AG157" i="1"/>
  <c r="AH157" i="1"/>
  <c r="AD158" i="1"/>
  <c r="AE158" i="1"/>
  <c r="AF158" i="1"/>
  <c r="AG158" i="1"/>
  <c r="AH158" i="1"/>
  <c r="AD159" i="1"/>
  <c r="AE159" i="1"/>
  <c r="AF159" i="1"/>
  <c r="AG159" i="1"/>
  <c r="AH159" i="1"/>
  <c r="AD160" i="1"/>
  <c r="AE160" i="1"/>
  <c r="AF160" i="1"/>
  <c r="AG160" i="1"/>
  <c r="AH160" i="1"/>
  <c r="AD161" i="1"/>
  <c r="AE161" i="1"/>
  <c r="AF161" i="1"/>
  <c r="AG161" i="1"/>
  <c r="AH161" i="1"/>
  <c r="AD162" i="1"/>
  <c r="AE162" i="1"/>
  <c r="AF162" i="1"/>
  <c r="AG162" i="1"/>
  <c r="AH162" i="1"/>
  <c r="AD163" i="1"/>
  <c r="AE163" i="1"/>
  <c r="AF163" i="1"/>
  <c r="AG163" i="1"/>
  <c r="AH163" i="1"/>
  <c r="AD164" i="1"/>
  <c r="AE164" i="1"/>
  <c r="AF164" i="1"/>
  <c r="AG164" i="1"/>
  <c r="AH164" i="1"/>
  <c r="AD165" i="1"/>
  <c r="AE165" i="1"/>
  <c r="AF165" i="1"/>
  <c r="AG165" i="1"/>
  <c r="AH165" i="1"/>
  <c r="AD166" i="1"/>
  <c r="AE166" i="1"/>
  <c r="AF166" i="1"/>
  <c r="AG166" i="1"/>
  <c r="AH166" i="1"/>
  <c r="AD167" i="1"/>
  <c r="AE167" i="1"/>
  <c r="AF167" i="1"/>
  <c r="AG167" i="1"/>
  <c r="AH167" i="1"/>
  <c r="AD168" i="1"/>
  <c r="AE168" i="1"/>
  <c r="AF168" i="1"/>
  <c r="AG168" i="1"/>
  <c r="AH168" i="1"/>
  <c r="AD169" i="1"/>
  <c r="AE169" i="1"/>
  <c r="AF169" i="1"/>
  <c r="AG169" i="1"/>
  <c r="AH169" i="1"/>
  <c r="AD170" i="1"/>
  <c r="AE170" i="1"/>
  <c r="AF170" i="1"/>
  <c r="AG170" i="1"/>
  <c r="AH170" i="1"/>
  <c r="AD171" i="1"/>
  <c r="AE171" i="1"/>
  <c r="AF171" i="1"/>
  <c r="AG171" i="1"/>
  <c r="AH171" i="1"/>
  <c r="AD172" i="1"/>
  <c r="AE172" i="1"/>
  <c r="AF172" i="1"/>
  <c r="AG172" i="1"/>
  <c r="AH172" i="1"/>
  <c r="AD173" i="1"/>
  <c r="AE173" i="1"/>
  <c r="AF173" i="1"/>
  <c r="AG173" i="1"/>
  <c r="AH173" i="1"/>
  <c r="AD174" i="1"/>
  <c r="AE174" i="1"/>
  <c r="AF174" i="1"/>
  <c r="AG174" i="1"/>
  <c r="AH174" i="1"/>
  <c r="AD175" i="1"/>
  <c r="AE175" i="1"/>
  <c r="AF175" i="1"/>
  <c r="AG175" i="1"/>
  <c r="AH175" i="1"/>
  <c r="AD176" i="1"/>
  <c r="AE176" i="1"/>
  <c r="AF176" i="1"/>
  <c r="AG176" i="1"/>
  <c r="AH176" i="1"/>
  <c r="AD177" i="1"/>
  <c r="AE177" i="1"/>
  <c r="AF177" i="1"/>
  <c r="AG177" i="1"/>
  <c r="AH177" i="1"/>
  <c r="AD178" i="1"/>
  <c r="AE178" i="1"/>
  <c r="AF178" i="1"/>
  <c r="AG178" i="1"/>
  <c r="AH178" i="1"/>
  <c r="AD179" i="1"/>
  <c r="AE179" i="1"/>
  <c r="AF179" i="1"/>
  <c r="AG179" i="1"/>
  <c r="AH179" i="1"/>
  <c r="AD180" i="1"/>
  <c r="AE180" i="1"/>
  <c r="AF180" i="1"/>
  <c r="AG180" i="1"/>
  <c r="AH180" i="1"/>
  <c r="AD181" i="1"/>
  <c r="AE181" i="1"/>
  <c r="AF181" i="1"/>
  <c r="AG181" i="1"/>
  <c r="AH181" i="1"/>
  <c r="AD182" i="1"/>
  <c r="AE182" i="1"/>
  <c r="AF182" i="1"/>
  <c r="AG182" i="1"/>
  <c r="AH182" i="1"/>
  <c r="AD183" i="1"/>
  <c r="AE183" i="1"/>
  <c r="AF183" i="1"/>
  <c r="AG183" i="1"/>
  <c r="AH183" i="1"/>
  <c r="AD184" i="1"/>
  <c r="AE184" i="1"/>
  <c r="AF184" i="1"/>
  <c r="AG184" i="1"/>
  <c r="AH184" i="1"/>
  <c r="AD185" i="1"/>
  <c r="AE185" i="1"/>
  <c r="AF185" i="1"/>
  <c r="AG185" i="1"/>
  <c r="AH185" i="1"/>
  <c r="AD186" i="1"/>
  <c r="AE186" i="1"/>
  <c r="AF186" i="1"/>
  <c r="AG186" i="1"/>
  <c r="AH186" i="1"/>
  <c r="AD187" i="1"/>
  <c r="AE187" i="1"/>
  <c r="AF187" i="1"/>
  <c r="AG187" i="1"/>
  <c r="AH187" i="1"/>
  <c r="AD188" i="1"/>
  <c r="AE188" i="1"/>
  <c r="AF188" i="1"/>
  <c r="AG188" i="1"/>
  <c r="AH188" i="1"/>
  <c r="AD189" i="1"/>
  <c r="AE189" i="1"/>
  <c r="AF189" i="1"/>
  <c r="AG189" i="1"/>
  <c r="AH189" i="1"/>
  <c r="AD190" i="1"/>
  <c r="AE190" i="1"/>
  <c r="AF190" i="1"/>
  <c r="AG190" i="1"/>
  <c r="AH190" i="1"/>
  <c r="AD191" i="1"/>
  <c r="AE191" i="1"/>
  <c r="AF191" i="1"/>
  <c r="AG191" i="1"/>
  <c r="AH191" i="1"/>
  <c r="AD192" i="1"/>
  <c r="AE192" i="1"/>
  <c r="AF192" i="1"/>
  <c r="AG192" i="1"/>
  <c r="AH192" i="1"/>
  <c r="AD193" i="1"/>
  <c r="AE193" i="1"/>
  <c r="AF193" i="1"/>
  <c r="AG193" i="1"/>
  <c r="AH193" i="1"/>
  <c r="AD194" i="1"/>
  <c r="AE194" i="1"/>
  <c r="AF194" i="1"/>
  <c r="AG194" i="1"/>
  <c r="AH194" i="1"/>
  <c r="AD195" i="1"/>
  <c r="AE195" i="1"/>
  <c r="AF195" i="1"/>
  <c r="AG195" i="1"/>
  <c r="AH195" i="1"/>
  <c r="AD196" i="1"/>
  <c r="AE196" i="1"/>
  <c r="AF196" i="1"/>
  <c r="AG196" i="1"/>
  <c r="AH196" i="1"/>
  <c r="AD197" i="1"/>
  <c r="AE197" i="1"/>
  <c r="AF197" i="1"/>
  <c r="AG197" i="1"/>
  <c r="AH197" i="1"/>
  <c r="AD198" i="1"/>
  <c r="AE198" i="1"/>
  <c r="AF198" i="1"/>
  <c r="AG198" i="1"/>
  <c r="AH198" i="1"/>
  <c r="AD199" i="1"/>
  <c r="AE199" i="1"/>
  <c r="AF199" i="1"/>
  <c r="AG199" i="1"/>
  <c r="AH199" i="1"/>
  <c r="AD200" i="1"/>
  <c r="AE200" i="1"/>
  <c r="AF200" i="1"/>
  <c r="AG200" i="1"/>
  <c r="AH200" i="1"/>
  <c r="AD201" i="1"/>
  <c r="AE201" i="1"/>
  <c r="AF201" i="1"/>
  <c r="AG201" i="1"/>
  <c r="AH201" i="1"/>
  <c r="AD202" i="1"/>
  <c r="AE202" i="1"/>
  <c r="AF202" i="1"/>
  <c r="AG202" i="1"/>
  <c r="AH202" i="1"/>
  <c r="AD203" i="1"/>
  <c r="AE203" i="1"/>
  <c r="AF203" i="1"/>
  <c r="AG203" i="1"/>
  <c r="AH203" i="1"/>
  <c r="AD204" i="1"/>
  <c r="AE204" i="1"/>
  <c r="AF204" i="1"/>
  <c r="AG204" i="1"/>
  <c r="AH204" i="1"/>
  <c r="AD205" i="1"/>
  <c r="AE205" i="1"/>
  <c r="AF205" i="1"/>
  <c r="AG205" i="1"/>
  <c r="AH205" i="1"/>
  <c r="AD206" i="1"/>
  <c r="AE206" i="1"/>
  <c r="AF206" i="1"/>
  <c r="AG206" i="1"/>
  <c r="AH206" i="1"/>
  <c r="AD207" i="1"/>
  <c r="AE207" i="1"/>
  <c r="AF207" i="1"/>
  <c r="AG207" i="1"/>
  <c r="AH207" i="1"/>
  <c r="AD208" i="1"/>
  <c r="AE208" i="1"/>
  <c r="AF208" i="1"/>
  <c r="AG208" i="1"/>
  <c r="AH208" i="1"/>
  <c r="AD209" i="1"/>
  <c r="AE209" i="1"/>
  <c r="AF209" i="1"/>
  <c r="AG209" i="1"/>
  <c r="AH209" i="1"/>
  <c r="AD210" i="1"/>
  <c r="AE210" i="1"/>
  <c r="AF210" i="1"/>
  <c r="AG210" i="1"/>
  <c r="AH210" i="1"/>
  <c r="AD211" i="1"/>
  <c r="AE211" i="1"/>
  <c r="AF211" i="1"/>
  <c r="AG211" i="1"/>
  <c r="AH211" i="1"/>
  <c r="AD212" i="1"/>
  <c r="AE212" i="1"/>
  <c r="AF212" i="1"/>
  <c r="AG212" i="1"/>
  <c r="AH212" i="1"/>
  <c r="AD213" i="1"/>
  <c r="AE213" i="1"/>
  <c r="AF213" i="1"/>
  <c r="AG213" i="1"/>
  <c r="AH213" i="1"/>
  <c r="AD214" i="1"/>
  <c r="AE214" i="1"/>
  <c r="AF214" i="1"/>
  <c r="AG214" i="1"/>
  <c r="AH214" i="1"/>
  <c r="AD215" i="1"/>
  <c r="AE215" i="1"/>
  <c r="AF215" i="1"/>
  <c r="AG215" i="1"/>
  <c r="AH215" i="1"/>
  <c r="AD216" i="1"/>
  <c r="AE216" i="1"/>
  <c r="AF216" i="1"/>
  <c r="AG216" i="1"/>
  <c r="AH216" i="1"/>
  <c r="AD217" i="1"/>
  <c r="AE217" i="1"/>
  <c r="AF217" i="1"/>
  <c r="AG217" i="1"/>
  <c r="AH217" i="1"/>
  <c r="AD218" i="1"/>
  <c r="AE218" i="1"/>
  <c r="AF218" i="1"/>
  <c r="AG218" i="1"/>
  <c r="AH218" i="1"/>
  <c r="AD219" i="1"/>
  <c r="AE219" i="1"/>
  <c r="AF219" i="1"/>
  <c r="AG219" i="1"/>
  <c r="AH219" i="1"/>
  <c r="AD220" i="1"/>
  <c r="AE220" i="1"/>
  <c r="AF220" i="1"/>
  <c r="AG220" i="1"/>
  <c r="AH220" i="1"/>
  <c r="AD221" i="1"/>
  <c r="AE221" i="1"/>
  <c r="AF221" i="1"/>
  <c r="AG221" i="1"/>
  <c r="AH221" i="1"/>
  <c r="AD222" i="1"/>
  <c r="AE222" i="1"/>
  <c r="AF222" i="1"/>
  <c r="AG222" i="1"/>
  <c r="AH222" i="1"/>
  <c r="AD223" i="1"/>
  <c r="AE223" i="1"/>
  <c r="AF223" i="1"/>
  <c r="AG223" i="1"/>
  <c r="AH223" i="1"/>
  <c r="AD224" i="1"/>
  <c r="AE224" i="1"/>
  <c r="AF224" i="1"/>
  <c r="AG224" i="1"/>
  <c r="AH224" i="1"/>
  <c r="AD225" i="1"/>
  <c r="AE225" i="1"/>
  <c r="AF225" i="1"/>
  <c r="AG225" i="1"/>
  <c r="AH225" i="1"/>
  <c r="AD226" i="1"/>
  <c r="AE226" i="1"/>
  <c r="AF226" i="1"/>
  <c r="AG226" i="1"/>
  <c r="AH226" i="1"/>
  <c r="AD227" i="1"/>
  <c r="AE227" i="1"/>
  <c r="AF227" i="1"/>
  <c r="AG227" i="1"/>
  <c r="AH227" i="1"/>
  <c r="AD228" i="1"/>
  <c r="AE228" i="1"/>
  <c r="AF228" i="1"/>
  <c r="AG228" i="1"/>
  <c r="AH228" i="1"/>
  <c r="AD229" i="1"/>
  <c r="AE229" i="1"/>
  <c r="AF229" i="1"/>
  <c r="AG229" i="1"/>
  <c r="AH229" i="1"/>
  <c r="AA6" i="1"/>
  <c r="AA7" i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95" i="1"/>
  <c r="AA96" i="1"/>
  <c r="AA97" i="1"/>
  <c r="AA98" i="1"/>
  <c r="AA99" i="1"/>
  <c r="AA100" i="1"/>
  <c r="AA101" i="1"/>
  <c r="AA102" i="1"/>
  <c r="AA103" i="1"/>
  <c r="AA104" i="1"/>
  <c r="AA105" i="1"/>
  <c r="AA106" i="1"/>
  <c r="AA107" i="1"/>
  <c r="AA108" i="1"/>
  <c r="AA109" i="1"/>
  <c r="AA110" i="1"/>
  <c r="AA111" i="1"/>
  <c r="AA112" i="1"/>
  <c r="AA113" i="1"/>
  <c r="AA114" i="1"/>
  <c r="AA115" i="1"/>
  <c r="AA116" i="1"/>
  <c r="AA117" i="1"/>
  <c r="AA118" i="1"/>
  <c r="AA119" i="1"/>
  <c r="AA120" i="1"/>
  <c r="AA121" i="1"/>
  <c r="AA122" i="1"/>
  <c r="AA123" i="1"/>
  <c r="AA124" i="1"/>
  <c r="AA125" i="1"/>
  <c r="AA126" i="1"/>
  <c r="AA127" i="1"/>
  <c r="AA128" i="1"/>
  <c r="AA129" i="1"/>
  <c r="AA130" i="1"/>
  <c r="AA131" i="1"/>
  <c r="AA132" i="1"/>
  <c r="AA133" i="1"/>
  <c r="AA134" i="1"/>
  <c r="AA135" i="1"/>
  <c r="AA136" i="1"/>
  <c r="AA137" i="1"/>
  <c r="AA138" i="1"/>
  <c r="AA139" i="1"/>
  <c r="AA140" i="1"/>
  <c r="AA141" i="1"/>
  <c r="AA142" i="1"/>
  <c r="AA143" i="1"/>
  <c r="AA144" i="1"/>
  <c r="AA145" i="1"/>
  <c r="AA146" i="1"/>
  <c r="AA147" i="1"/>
  <c r="AA148" i="1"/>
  <c r="AA149" i="1"/>
  <c r="AA150" i="1"/>
  <c r="AA151" i="1"/>
  <c r="AA152" i="1"/>
  <c r="AA153" i="1"/>
  <c r="AA154" i="1"/>
  <c r="AA155" i="1"/>
  <c r="AA156" i="1"/>
  <c r="AA157" i="1"/>
  <c r="AA158" i="1"/>
  <c r="AA159" i="1"/>
  <c r="AA160" i="1"/>
  <c r="AA161" i="1"/>
  <c r="AA162" i="1"/>
  <c r="AA163" i="1"/>
  <c r="AA164" i="1"/>
  <c r="AA165" i="1"/>
  <c r="AA166" i="1"/>
  <c r="AA167" i="1"/>
  <c r="AA168" i="1"/>
  <c r="AA169" i="1"/>
  <c r="AA170" i="1"/>
  <c r="AA171" i="1"/>
  <c r="AA172" i="1"/>
  <c r="AA173" i="1"/>
  <c r="AA174" i="1"/>
  <c r="AA175" i="1"/>
  <c r="AA176" i="1"/>
  <c r="AA177" i="1"/>
  <c r="AA178" i="1"/>
  <c r="AA179" i="1"/>
  <c r="AA180" i="1"/>
  <c r="AA181" i="1"/>
  <c r="AA182" i="1"/>
  <c r="AA183" i="1"/>
  <c r="AA184" i="1"/>
  <c r="AA185" i="1"/>
  <c r="AA186" i="1"/>
  <c r="AA187" i="1"/>
  <c r="AA188" i="1"/>
  <c r="AA189" i="1"/>
  <c r="AA190" i="1"/>
  <c r="AA191" i="1"/>
  <c r="AA192" i="1"/>
  <c r="AA193" i="1"/>
  <c r="AA194" i="1"/>
  <c r="AA195" i="1"/>
  <c r="AA196" i="1"/>
  <c r="AA197" i="1"/>
  <c r="AA198" i="1"/>
  <c r="AA199" i="1"/>
  <c r="AA200" i="1"/>
  <c r="AA201" i="1"/>
  <c r="AA202" i="1"/>
  <c r="AA203" i="1"/>
  <c r="AA204" i="1"/>
  <c r="AA205" i="1"/>
  <c r="AA206" i="1"/>
  <c r="AA207" i="1"/>
  <c r="AA208" i="1"/>
  <c r="AA209" i="1"/>
  <c r="AA210" i="1"/>
  <c r="AA211" i="1"/>
  <c r="AA212" i="1"/>
  <c r="AA213" i="1"/>
  <c r="AA214" i="1"/>
  <c r="AA215" i="1"/>
  <c r="AA216" i="1"/>
  <c r="AA217" i="1"/>
  <c r="AA218" i="1"/>
  <c r="AA219" i="1"/>
  <c r="AA220" i="1"/>
  <c r="AA221" i="1"/>
  <c r="AA222" i="1"/>
  <c r="AA223" i="1"/>
  <c r="AA224" i="1"/>
  <c r="AA225" i="1"/>
  <c r="AA226" i="1"/>
  <c r="AA227" i="1"/>
  <c r="AA228" i="1"/>
  <c r="AA229" i="1"/>
  <c r="AA230" i="1"/>
  <c r="AD5" i="1"/>
  <c r="AH5" i="1"/>
  <c r="AH230" i="1"/>
</calcChain>
</file>

<file path=xl/sharedStrings.xml><?xml version="1.0" encoding="utf-8"?>
<sst xmlns="http://schemas.openxmlformats.org/spreadsheetml/2006/main" count="822" uniqueCount="293">
  <si>
    <t>Requerimiento Semanal (en toneladas)</t>
  </si>
  <si>
    <t>Turnos en que se puede abastecer cada obra (1=se puede; 0=no se puede)</t>
  </si>
  <si>
    <t>Probabilidad</t>
  </si>
  <si>
    <t>Coordenadas</t>
  </si>
  <si>
    <t>Duración de la descarga en la obra [Horas/10 Toneladas]</t>
  </si>
  <si>
    <t>Lunes</t>
  </si>
  <si>
    <t>Martes</t>
  </si>
  <si>
    <t>Miércoles</t>
  </si>
  <si>
    <t>Jueves</t>
  </si>
  <si>
    <t>Viernes</t>
  </si>
  <si>
    <t>Sábado</t>
  </si>
  <si>
    <t>Domingp</t>
  </si>
  <si>
    <t>Turno mañana [8am a 16pm]</t>
  </si>
  <si>
    <t>Turno tarde [16am a 0am]</t>
  </si>
  <si>
    <t>Turno noche [0am a 8am]</t>
  </si>
  <si>
    <t>1 día</t>
  </si>
  <si>
    <t>2 días</t>
  </si>
  <si>
    <t>Distancias y costos de transporte</t>
  </si>
  <si>
    <t>Prodcucción</t>
  </si>
  <si>
    <t>Cajero</t>
  </si>
  <si>
    <t>X</t>
  </si>
  <si>
    <t>Y</t>
  </si>
  <si>
    <t>Planta 1</t>
  </si>
  <si>
    <t>Planta 2</t>
  </si>
  <si>
    <t>Planta 3</t>
  </si>
  <si>
    <t>Planta 4</t>
  </si>
  <si>
    <t>Promedio</t>
  </si>
  <si>
    <t>Obra 1</t>
  </si>
  <si>
    <t>Obra 2</t>
  </si>
  <si>
    <t>Obra 3</t>
  </si>
  <si>
    <t>Obra 4</t>
  </si>
  <si>
    <t>Obra 5</t>
  </si>
  <si>
    <t>Obra 6</t>
  </si>
  <si>
    <t>Obra 7</t>
  </si>
  <si>
    <t>Obra 8</t>
  </si>
  <si>
    <t>Obra 9</t>
  </si>
  <si>
    <t>Obra 10</t>
  </si>
  <si>
    <t>Obra 11</t>
  </si>
  <si>
    <t>Obra 12</t>
  </si>
  <si>
    <t>Obra 13</t>
  </si>
  <si>
    <t>Obra 14</t>
  </si>
  <si>
    <t>Obra 15</t>
  </si>
  <si>
    <t>Obra 16</t>
  </si>
  <si>
    <t>Obra 17</t>
  </si>
  <si>
    <t>Obra 18</t>
  </si>
  <si>
    <t>Obra 19</t>
  </si>
  <si>
    <t>Obra 20</t>
  </si>
  <si>
    <t>Obra 21</t>
  </si>
  <si>
    <t>Obra 22</t>
  </si>
  <si>
    <t>Obra 23</t>
  </si>
  <si>
    <t>Obra 24</t>
  </si>
  <si>
    <t>Obra 25</t>
  </si>
  <si>
    <t>Obra 26</t>
  </si>
  <si>
    <t>Obra 27</t>
  </si>
  <si>
    <t>Obra 28</t>
  </si>
  <si>
    <t>Obra 29</t>
  </si>
  <si>
    <t>Obra 30</t>
  </si>
  <si>
    <t>Obra 31</t>
  </si>
  <si>
    <t>Obra 32</t>
  </si>
  <si>
    <t>Obra 33</t>
  </si>
  <si>
    <t>Obra 34</t>
  </si>
  <si>
    <t>Obra 35</t>
  </si>
  <si>
    <t>Obra 36</t>
  </si>
  <si>
    <t>Obra 37</t>
  </si>
  <si>
    <t>Obra 38</t>
  </si>
  <si>
    <t>Obra 39</t>
  </si>
  <si>
    <t>Obra 40</t>
  </si>
  <si>
    <t>Obra 41</t>
  </si>
  <si>
    <t>Obra 42</t>
  </si>
  <si>
    <t>Obra 43</t>
  </si>
  <si>
    <t>Obra 44</t>
  </si>
  <si>
    <t>Obra 45</t>
  </si>
  <si>
    <t>Obra 46</t>
  </si>
  <si>
    <t>Obra 47</t>
  </si>
  <si>
    <t>Obra 48</t>
  </si>
  <si>
    <t>Obra 49</t>
  </si>
  <si>
    <t>Obra 50</t>
  </si>
  <si>
    <t>Obra 51</t>
  </si>
  <si>
    <t>Obra 52</t>
  </si>
  <si>
    <t>Obra 53</t>
  </si>
  <si>
    <t>Obra 54</t>
  </si>
  <si>
    <t>Obra 55</t>
  </si>
  <si>
    <t>Obra 56</t>
  </si>
  <si>
    <t>Obra 57</t>
  </si>
  <si>
    <t>Obra 58</t>
  </si>
  <si>
    <t>Obra 59</t>
  </si>
  <si>
    <t>Obra 60</t>
  </si>
  <si>
    <t>Obra 61</t>
  </si>
  <si>
    <t>Obra 62</t>
  </si>
  <si>
    <t>Obra 63</t>
  </si>
  <si>
    <t>Obra 64</t>
  </si>
  <si>
    <t>Obra 65</t>
  </si>
  <si>
    <t>Obra 66</t>
  </si>
  <si>
    <t>Obra 67</t>
  </si>
  <si>
    <t>Obra 68</t>
  </si>
  <si>
    <t>Obra 69</t>
  </si>
  <si>
    <t>Obra 70</t>
  </si>
  <si>
    <t>Obra 71</t>
  </si>
  <si>
    <t>Obra 72</t>
  </si>
  <si>
    <t>Obra 73</t>
  </si>
  <si>
    <t>Obra 74</t>
  </si>
  <si>
    <t>Obra 75</t>
  </si>
  <si>
    <t>Obra 76</t>
  </si>
  <si>
    <t>Obra 77</t>
  </si>
  <si>
    <t>Obra 78</t>
  </si>
  <si>
    <t>Obra 79</t>
  </si>
  <si>
    <t>Obra 80</t>
  </si>
  <si>
    <t>Obra 81</t>
  </si>
  <si>
    <t>Obra 82</t>
  </si>
  <si>
    <t>Obra 83</t>
  </si>
  <si>
    <t>Obra 84</t>
  </si>
  <si>
    <t>Obra 85</t>
  </si>
  <si>
    <t>Obra 86</t>
  </si>
  <si>
    <t>Obra 87</t>
  </si>
  <si>
    <t>Obra 88</t>
  </si>
  <si>
    <t>Obra 89</t>
  </si>
  <si>
    <t>Obra 90</t>
  </si>
  <si>
    <t>Obra 91</t>
  </si>
  <si>
    <t>Obra 92</t>
  </si>
  <si>
    <t>Obra 93</t>
  </si>
  <si>
    <t>Obra 94</t>
  </si>
  <si>
    <t>Obra 95</t>
  </si>
  <si>
    <t>Obra 96</t>
  </si>
  <si>
    <t>Obra 97</t>
  </si>
  <si>
    <t>Obra 98</t>
  </si>
  <si>
    <t>Obra 99</t>
  </si>
  <si>
    <t>Obra 100</t>
  </si>
  <si>
    <t>Obra 101</t>
  </si>
  <si>
    <t>Obra 102</t>
  </si>
  <si>
    <t>Obra 103</t>
  </si>
  <si>
    <t>Obra 104</t>
  </si>
  <si>
    <t>Obra 105</t>
  </si>
  <si>
    <t>Obra 106</t>
  </si>
  <si>
    <t>Obra 107</t>
  </si>
  <si>
    <t>Obra 108</t>
  </si>
  <si>
    <t>Obra 109</t>
  </si>
  <si>
    <t>Obra 110</t>
  </si>
  <si>
    <t>Obra 111</t>
  </si>
  <si>
    <t>Obra 112</t>
  </si>
  <si>
    <t>Obra 113</t>
  </si>
  <si>
    <t>Obra 114</t>
  </si>
  <si>
    <t>Obra 115</t>
  </si>
  <si>
    <t>Obra 116</t>
  </si>
  <si>
    <t>Obra 117</t>
  </si>
  <si>
    <t>Obra 118</t>
  </si>
  <si>
    <t>Obra 119</t>
  </si>
  <si>
    <t>Obra 120</t>
  </si>
  <si>
    <t>Obra 121</t>
  </si>
  <si>
    <t>Obra 122</t>
  </si>
  <si>
    <t>Obra 123</t>
  </si>
  <si>
    <t>Obra 124</t>
  </si>
  <si>
    <t>Obra 125</t>
  </si>
  <si>
    <t>Obra 126</t>
  </si>
  <si>
    <t>Obra 127</t>
  </si>
  <si>
    <t>Obra 128</t>
  </si>
  <si>
    <t>Obra 129</t>
  </si>
  <si>
    <t>Obra 130</t>
  </si>
  <si>
    <t>Obra 131</t>
  </si>
  <si>
    <t>Obra 132</t>
  </si>
  <si>
    <t>Obra 133</t>
  </si>
  <si>
    <t>Obra 134</t>
  </si>
  <si>
    <t>Obra 135</t>
  </si>
  <si>
    <t>Obra 136</t>
  </si>
  <si>
    <t>Obra 137</t>
  </si>
  <si>
    <t>Obra 138</t>
  </si>
  <si>
    <t>Obra 139</t>
  </si>
  <si>
    <t>Obra 140</t>
  </si>
  <si>
    <t>Obra 141</t>
  </si>
  <si>
    <t>Obra 142</t>
  </si>
  <si>
    <t>Obra 143</t>
  </si>
  <si>
    <t>Obra 144</t>
  </si>
  <si>
    <t>Obra 145</t>
  </si>
  <si>
    <t>Obra 146</t>
  </si>
  <si>
    <t>Obra 147</t>
  </si>
  <si>
    <t>Obra 148</t>
  </si>
  <si>
    <t>Obra 149</t>
  </si>
  <si>
    <t>Obra 150</t>
  </si>
  <si>
    <t>Obra 151</t>
  </si>
  <si>
    <t>Obra 152</t>
  </si>
  <si>
    <t>Obra 153</t>
  </si>
  <si>
    <t>Obra 154</t>
  </si>
  <si>
    <t>Obra 155</t>
  </si>
  <si>
    <t>Obra 156</t>
  </si>
  <si>
    <t>Obra 157</t>
  </si>
  <si>
    <t>Obra 158</t>
  </si>
  <si>
    <t>Obra 159</t>
  </si>
  <si>
    <t>Obra 160</t>
  </si>
  <si>
    <t>Obra 161</t>
  </si>
  <si>
    <t>Obra 162</t>
  </si>
  <si>
    <t>Obra 163</t>
  </si>
  <si>
    <t>Obra 164</t>
  </si>
  <si>
    <t>Obra 165</t>
  </si>
  <si>
    <t>Obra 166</t>
  </si>
  <si>
    <t>Obra 167</t>
  </si>
  <si>
    <t>Obra 168</t>
  </si>
  <si>
    <t>Obra 169</t>
  </si>
  <si>
    <t>Obra 170</t>
  </si>
  <si>
    <t>Obra 171</t>
  </si>
  <si>
    <t>Obra 172</t>
  </si>
  <si>
    <t>Obra 173</t>
  </si>
  <si>
    <t>Obra 174</t>
  </si>
  <si>
    <t>Obra 175</t>
  </si>
  <si>
    <t>Obra 176</t>
  </si>
  <si>
    <t>Obra 177</t>
  </si>
  <si>
    <t>Obra 178</t>
  </si>
  <si>
    <t>Obra 179</t>
  </si>
  <si>
    <t>Obra 180</t>
  </si>
  <si>
    <t>Obra 181</t>
  </si>
  <si>
    <t>Obra 182</t>
  </si>
  <si>
    <t>Obra 183</t>
  </si>
  <si>
    <t>Obra 184</t>
  </si>
  <si>
    <t>Obra 185</t>
  </si>
  <si>
    <t>Obra 186</t>
  </si>
  <si>
    <t>Obra 187</t>
  </si>
  <si>
    <t>Obra 188</t>
  </si>
  <si>
    <t>Obra 189</t>
  </si>
  <si>
    <t>Obra 190</t>
  </si>
  <si>
    <t>Obra 191</t>
  </si>
  <si>
    <t>Obra 192</t>
  </si>
  <si>
    <t>Obra 193</t>
  </si>
  <si>
    <t>Obra 194</t>
  </si>
  <si>
    <t>Obra 195</t>
  </si>
  <si>
    <t>Obra 196</t>
  </si>
  <si>
    <t>Obra 197</t>
  </si>
  <si>
    <t>Obra 198</t>
  </si>
  <si>
    <t>Obra 199</t>
  </si>
  <si>
    <t>Obra 200</t>
  </si>
  <si>
    <t>Obra 201</t>
  </si>
  <si>
    <t>Obra 202</t>
  </si>
  <si>
    <t>Obra 203</t>
  </si>
  <si>
    <t>Obra 204</t>
  </si>
  <si>
    <t>Obra 205</t>
  </si>
  <si>
    <t>Obra 206</t>
  </si>
  <si>
    <t>Obra 207</t>
  </si>
  <si>
    <t>Obra 208</t>
  </si>
  <si>
    <t>Obra 209</t>
  </si>
  <si>
    <t>Obra 210</t>
  </si>
  <si>
    <t>Obra 211</t>
  </si>
  <si>
    <t>Obra 212</t>
  </si>
  <si>
    <t>Obra 213</t>
  </si>
  <si>
    <t>Obra 214</t>
  </si>
  <si>
    <t>Obra 215</t>
  </si>
  <si>
    <t>Obra 216</t>
  </si>
  <si>
    <t>Obra 217</t>
  </si>
  <si>
    <t>Obra 218</t>
  </si>
  <si>
    <t>Obra 219</t>
  </si>
  <si>
    <t>Obra 220</t>
  </si>
  <si>
    <t>Obra 221</t>
  </si>
  <si>
    <t>Obra 222</t>
  </si>
  <si>
    <t>Obra 223</t>
  </si>
  <si>
    <t>Obra 224</t>
  </si>
  <si>
    <t>Obra 225</t>
  </si>
  <si>
    <t>Ponderación transporte</t>
  </si>
  <si>
    <t>Duración de la carga en la planta [Horas/10 Toneladas]</t>
  </si>
  <si>
    <t>Costos</t>
  </si>
  <si>
    <t>Capacidad de producción [Toneladas/Día]</t>
  </si>
  <si>
    <t>Inventario Inicial [Toneladas]</t>
  </si>
  <si>
    <t>Plantas</t>
  </si>
  <si>
    <t>Producción [MM$/Tonelada]</t>
  </si>
  <si>
    <t>Almacenamiento [MM$/Tonelada]</t>
  </si>
  <si>
    <t>Costo de traslado camiones [MM$/kms]</t>
  </si>
  <si>
    <t>Velocidad de traslado [kms/hora]</t>
  </si>
  <si>
    <t>Tipo de Camión</t>
  </si>
  <si>
    <t>Capacidad [Toneladas]</t>
  </si>
  <si>
    <t>Cantidad de camiones</t>
  </si>
  <si>
    <t>Tiempo máximo de hormigón en camión</t>
  </si>
  <si>
    <t>Chicos</t>
  </si>
  <si>
    <t xml:space="preserve">Medianos </t>
  </si>
  <si>
    <t>Grandes</t>
  </si>
  <si>
    <t>Obras</t>
  </si>
  <si>
    <t>Costo anticipar abastecimiento [MM$/día-Tonelada]</t>
  </si>
  <si>
    <t>sss</t>
  </si>
  <si>
    <t>Total</t>
  </si>
  <si>
    <t>Tiempo de viaje de camiones de planta a obra (ida y vuelta)</t>
  </si>
  <si>
    <t>Duración de la 
descarga en la obra 
[Horas/10 Toneladas]</t>
  </si>
  <si>
    <t>Tiempo de descarga</t>
  </si>
  <si>
    <t>Domingo</t>
  </si>
  <si>
    <t>Velocidad de traslado 
[kms/hora]</t>
  </si>
  <si>
    <t>Tiempo máximo de uso de camión en despacho</t>
  </si>
  <si>
    <t>Distancias</t>
  </si>
  <si>
    <t>Tiempo máximo de uso de camión (desde la planta más lejana)</t>
  </si>
  <si>
    <t>Capacidad total</t>
  </si>
  <si>
    <t>Demanda</t>
  </si>
  <si>
    <t>120-130</t>
  </si>
  <si>
    <t>130-140</t>
  </si>
  <si>
    <t>140-150</t>
  </si>
  <si>
    <t>150-160</t>
  </si>
  <si>
    <t>160-170</t>
  </si>
  <si>
    <t>170-180</t>
  </si>
  <si>
    <t>180-190</t>
  </si>
  <si>
    <t>190-200</t>
  </si>
  <si>
    <t>200-210</t>
  </si>
  <si>
    <t>Tiempo
máximo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</si>
</sst>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 * #,##0_ ;_ * \-#,##0_ ;_ * &quot;-&quot;_ ;_ @_ 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</borders>
  <cellStyleXfs count="4">
    <xf numFmtId="0" fontId="0" fillId="0" borderId="0"/>
    <xf numFmtId="164" fontId="2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70">
    <xf numFmtId="0" fontId="0" fillId="0" borderId="0" xfId="0"/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164" fontId="0" fillId="0" borderId="0" xfId="1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6" xfId="1" applyFont="1" applyBorder="1" applyAlignment="1">
      <alignment horizontal="center" vertical="center"/>
    </xf>
    <xf numFmtId="164" fontId="0" fillId="0" borderId="1" xfId="1" applyFont="1" applyBorder="1" applyAlignment="1">
      <alignment horizontal="center" vertical="center"/>
    </xf>
    <xf numFmtId="2" fontId="0" fillId="0" borderId="16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2" fontId="0" fillId="0" borderId="10" xfId="0" applyNumberFormat="1" applyBorder="1" applyAlignment="1">
      <alignment horizontal="center" vertical="center"/>
    </xf>
    <xf numFmtId="2" fontId="0" fillId="0" borderId="11" xfId="0" applyNumberFormat="1" applyBorder="1" applyAlignment="1">
      <alignment horizontal="center" vertical="center"/>
    </xf>
    <xf numFmtId="0" fontId="1" fillId="0" borderId="22" xfId="0" applyFont="1" applyBorder="1" applyAlignment="1">
      <alignment horizontal="center" vertical="center" wrapText="1"/>
    </xf>
    <xf numFmtId="0" fontId="1" fillId="0" borderId="23" xfId="0" applyFont="1" applyBorder="1" applyAlignment="1">
      <alignment horizontal="center" vertical="center" wrapText="1"/>
    </xf>
    <xf numFmtId="164" fontId="0" fillId="0" borderId="0" xfId="0" applyNumberForma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9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24" xfId="0" applyBorder="1" applyAlignment="1">
      <alignment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3" fillId="0" borderId="25" xfId="0" applyFont="1" applyBorder="1"/>
    <xf numFmtId="0" fontId="0" fillId="0" borderId="25" xfId="0" applyBorder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0" fillId="0" borderId="0" xfId="0"/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0" fillId="0" borderId="24" xfId="0" applyBorder="1" applyAlignment="1">
      <alignment horizontal="center" vertical="center"/>
    </xf>
    <xf numFmtId="0" fontId="1" fillId="0" borderId="8" xfId="0" applyFont="1" applyBorder="1" applyAlignment="1">
      <alignment horizontal="center" vertical="center" wrapText="1"/>
    </xf>
    <xf numFmtId="0" fontId="0" fillId="0" borderId="0" xfId="0"/>
    <xf numFmtId="0" fontId="1" fillId="0" borderId="22" xfId="0" applyFont="1" applyBorder="1" applyAlignment="1">
      <alignment vertical="center" wrapText="1"/>
    </xf>
    <xf numFmtId="0" fontId="1" fillId="0" borderId="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Fill="1" applyBorder="1" applyAlignment="1">
      <alignment horizontal="center" vertical="center"/>
    </xf>
  </cellXfs>
  <cellStyles count="4">
    <cellStyle name="Hipervínculo" xfId="2" builtinId="8" hidden="1"/>
    <cellStyle name="Hipervínculo visitado" xfId="3" builtinId="9" hidden="1"/>
    <cellStyle name="Millares [0]" xfId="1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CL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>
        <c:manualLayout>
          <c:layoutTarget val="inner"/>
          <c:xMode val="edge"/>
          <c:yMode val="edge"/>
          <c:x val="0.0962707091953172"/>
          <c:y val="0.163633814438025"/>
          <c:w val="0.498367573605215"/>
          <c:h val="0.759052112115884"/>
        </c:manualLayout>
      </c:layout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>
                  <a:shade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1">
                  <a:shade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1">
                  <a:tint val="86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1">
                  <a:tint val="58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3"/>
              <c:layout>
                <c:manualLayout>
                  <c:x val="0.0621818270840125"/>
                  <c:y val="-0.332734237043014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_tradn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numRef>
              <c:f>Obras!$H$231:$K$231</c:f>
              <c:numCache>
                <c:formatCode>_ * #,##0_ ;_ * \-#,##0_ ;_ * "-"_ ;_ @_ </c:formatCode>
                <c:ptCount val="4"/>
              </c:numCache>
            </c:numRef>
          </c:cat>
          <c:val>
            <c:numRef>
              <c:f>Obras!$H$232:$K$232</c:f>
              <c:numCache>
                <c:formatCode>_ * #,##0_ ;_ * \-#,##0_ ;_ * "-"_ ;_ @_ </c:formatCode>
                <c:ptCount val="4"/>
              </c:numCache>
            </c:numRef>
          </c:val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_trad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156791</xdr:colOff>
      <xdr:row>239</xdr:row>
      <xdr:rowOff>7840</xdr:rowOff>
    </xdr:from>
    <xdr:to>
      <xdr:col>13</xdr:col>
      <xdr:colOff>219506</xdr:colOff>
      <xdr:row>271</xdr:row>
      <xdr:rowOff>94075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H239"/>
  <sheetViews>
    <sheetView topLeftCell="C209" zoomScale="90" zoomScaleNormal="90" zoomScalePageLayoutView="90" workbookViewId="0">
      <selection activeCell="E229" sqref="E229"/>
    </sheetView>
  </sheetViews>
  <sheetFormatPr baseColWidth="10" defaultColWidth="10.6640625" defaultRowHeight="15" x14ac:dyDescent="0.2"/>
  <cols>
    <col min="1" max="1" width="10.6640625" style="40" customWidth="1"/>
    <col min="2" max="2" width="13.1640625" style="40" customWidth="1"/>
    <col min="3" max="4" width="10.6640625" style="40" customWidth="1"/>
    <col min="5" max="5" width="12.6640625" style="40" customWidth="1"/>
    <col min="6" max="6" width="10.83203125" style="40" bestFit="1" customWidth="1"/>
    <col min="7" max="12" width="10.6640625" style="40" customWidth="1"/>
    <col min="13" max="17" width="13.1640625" style="40" customWidth="1"/>
    <col min="18" max="18" width="10.6640625" style="40" customWidth="1"/>
    <col min="19" max="16384" width="10.6640625" style="40"/>
  </cols>
  <sheetData>
    <row r="1" spans="2:34" ht="16" customHeight="1" thickBot="1" x14ac:dyDescent="0.25"/>
    <row r="2" spans="2:34" ht="33.5" customHeight="1" thickBot="1" x14ac:dyDescent="0.25">
      <c r="F2" s="55" t="s">
        <v>0</v>
      </c>
      <c r="G2" s="53"/>
      <c r="H2" s="53"/>
      <c r="I2" s="53"/>
      <c r="J2" s="53"/>
      <c r="K2" s="53"/>
      <c r="L2" s="53"/>
      <c r="M2" s="55" t="s">
        <v>1</v>
      </c>
      <c r="N2" s="53"/>
      <c r="O2" s="53"/>
      <c r="P2" s="55" t="s">
        <v>2</v>
      </c>
      <c r="Q2" s="53"/>
      <c r="R2" s="53" t="s">
        <v>279</v>
      </c>
      <c r="S2" s="53"/>
      <c r="T2" s="53"/>
      <c r="U2" s="53"/>
    </row>
    <row r="3" spans="2:34" ht="62.75" customHeight="1" thickBot="1" x14ac:dyDescent="0.25">
      <c r="B3" s="43"/>
      <c r="C3" s="55" t="s">
        <v>3</v>
      </c>
      <c r="D3" s="53"/>
      <c r="E3" s="38" t="s">
        <v>4</v>
      </c>
      <c r="F3" s="38" t="s">
        <v>5</v>
      </c>
      <c r="G3" s="38" t="s">
        <v>6</v>
      </c>
      <c r="H3" s="38" t="s">
        <v>7</v>
      </c>
      <c r="I3" s="38" t="s">
        <v>8</v>
      </c>
      <c r="J3" s="38" t="s">
        <v>9</v>
      </c>
      <c r="K3" s="38" t="s">
        <v>10</v>
      </c>
      <c r="L3" s="38" t="s">
        <v>11</v>
      </c>
      <c r="M3" s="38" t="s">
        <v>12</v>
      </c>
      <c r="N3" s="38" t="s">
        <v>13</v>
      </c>
      <c r="O3" s="38" t="s">
        <v>14</v>
      </c>
      <c r="P3" s="38" t="s">
        <v>15</v>
      </c>
      <c r="Q3" s="33" t="s">
        <v>16</v>
      </c>
      <c r="R3" s="40" t="s">
        <v>22</v>
      </c>
      <c r="S3" s="40" t="s">
        <v>23</v>
      </c>
      <c r="T3" s="40" t="s">
        <v>24</v>
      </c>
      <c r="U3" s="40" t="s">
        <v>25</v>
      </c>
      <c r="W3" s="56" t="s">
        <v>17</v>
      </c>
      <c r="X3" s="53"/>
      <c r="Y3" s="53"/>
      <c r="Z3" s="53"/>
      <c r="AA3" s="53"/>
      <c r="AB3" s="47"/>
      <c r="AC3" s="47"/>
      <c r="AD3" s="53" t="s">
        <v>18</v>
      </c>
      <c r="AE3" s="53"/>
      <c r="AF3" s="53"/>
      <c r="AG3" s="53"/>
      <c r="AH3" s="53"/>
    </row>
    <row r="4" spans="2:34" ht="16" customHeight="1" thickBot="1" x14ac:dyDescent="0.25">
      <c r="B4" s="5" t="s">
        <v>19</v>
      </c>
      <c r="C4" s="2" t="s">
        <v>20</v>
      </c>
      <c r="D4" s="11" t="s">
        <v>21</v>
      </c>
      <c r="E4" s="39"/>
      <c r="F4" s="39"/>
      <c r="G4" s="39">
        <v>1</v>
      </c>
      <c r="H4" s="39">
        <v>0</v>
      </c>
      <c r="I4" s="39">
        <v>1</v>
      </c>
      <c r="J4" s="39">
        <v>1</v>
      </c>
      <c r="K4" s="39">
        <v>1</v>
      </c>
      <c r="L4" s="39">
        <v>1</v>
      </c>
      <c r="M4" s="39">
        <v>1</v>
      </c>
      <c r="N4" s="39">
        <v>1</v>
      </c>
      <c r="O4" s="39">
        <v>1</v>
      </c>
      <c r="P4" s="39">
        <v>1</v>
      </c>
      <c r="Q4" s="34">
        <v>1</v>
      </c>
      <c r="W4" s="41" t="s">
        <v>22</v>
      </c>
      <c r="X4" s="42" t="s">
        <v>23</v>
      </c>
      <c r="Y4" s="42" t="s">
        <v>24</v>
      </c>
      <c r="Z4" s="42" t="s">
        <v>25</v>
      </c>
      <c r="AA4" s="42" t="s">
        <v>26</v>
      </c>
      <c r="AB4" s="47"/>
      <c r="AC4" s="47"/>
      <c r="AD4" s="41" t="s">
        <v>22</v>
      </c>
      <c r="AE4" s="42" t="s">
        <v>23</v>
      </c>
      <c r="AF4" s="42" t="s">
        <v>24</v>
      </c>
      <c r="AG4" s="42" t="s">
        <v>25</v>
      </c>
      <c r="AH4" s="42" t="s">
        <v>26</v>
      </c>
    </row>
    <row r="5" spans="2:34" ht="16" customHeight="1" thickBot="1" x14ac:dyDescent="0.25">
      <c r="B5" s="16" t="s">
        <v>27</v>
      </c>
      <c r="C5" s="15">
        <v>50</v>
      </c>
      <c r="D5" s="17">
        <v>104</v>
      </c>
      <c r="E5" s="15">
        <v>0.2</v>
      </c>
      <c r="F5" s="18">
        <v>163</v>
      </c>
      <c r="G5" s="15">
        <v>0</v>
      </c>
      <c r="H5" s="15">
        <v>45</v>
      </c>
      <c r="I5" s="17">
        <v>83</v>
      </c>
      <c r="J5" s="15">
        <v>0</v>
      </c>
      <c r="K5" s="17">
        <v>0</v>
      </c>
      <c r="L5" s="15">
        <v>88</v>
      </c>
      <c r="M5" s="17">
        <v>0</v>
      </c>
      <c r="N5" s="15">
        <v>0</v>
      </c>
      <c r="O5" s="19">
        <v>1</v>
      </c>
      <c r="P5" s="27">
        <v>0</v>
      </c>
      <c r="Q5" s="30">
        <v>0</v>
      </c>
      <c r="R5" s="47">
        <f>(ABS(Obras!C5-Plantas!$C$4)+ABS(Obras!D5-Plantas!$D$4))</f>
        <v>134</v>
      </c>
      <c r="S5" s="47">
        <f>(ABS(Obras!C5-Plantas!$C$5)+ABS(Obras!D5-Plantas!$D$5))</f>
        <v>94</v>
      </c>
      <c r="T5" s="47">
        <f>(ABS(Obras!C5-Plantas!$C$6)+ABS(Obras!D5-Plantas!$D$6))</f>
        <v>39</v>
      </c>
      <c r="U5" s="47">
        <f>(ABS(Obras!C5-Plantas!$C$7)+ABS(Obras!D5-Plantas!$D$7))</f>
        <v>114</v>
      </c>
      <c r="W5" s="40">
        <f>((SQRT(($AB$6-C5)^2)+SQRT(($AC$6-D5)^2))*2/10)*Camiones!B$4</f>
        <v>0.56280000000000008</v>
      </c>
      <c r="X5" s="40">
        <f>(SQRT(($AB$7-C5)^2)+SQRT(($AC$7-D5)^2))*2/10*Camiones!B$4</f>
        <v>0.39480000000000004</v>
      </c>
      <c r="Y5" s="40">
        <f>(SQRT(($AB$8-C5)^2)+SQRT(($AC$8-D5)^2))*2/10*Camiones!B$4</f>
        <v>0.1638</v>
      </c>
      <c r="Z5" s="40">
        <f>(SQRT(($AB$9-C5)^2)+SQRT(($AC$9-D5)^2))*2/10*Camiones!B$4</f>
        <v>0.47880000000000006</v>
      </c>
      <c r="AA5" s="40">
        <f t="shared" ref="AA5:AA68" si="0">AVERAGE(ABS(W5-X5),ABS(W5-Y5),ABS(W5-Z5),ABS(X5-Y5),ABS(X5-Z5),ABS(Y5-Z5))</f>
        <v>0.21350000000000011</v>
      </c>
      <c r="AB5" s="47"/>
      <c r="AC5" s="47"/>
      <c r="AD5" s="47">
        <f ca="1">AD5:AG229=SUM(F5:L5)*Plantas!$F$4=SUM(F5:L5)*Plantas!$F$4</f>
        <v>0</v>
      </c>
      <c r="AE5" s="47">
        <f>SUM(F5:L5)*Plantas!$F$5</f>
        <v>492.7</v>
      </c>
      <c r="AF5" s="47">
        <f>SUM(F5:L5)*Plantas!$F$6</f>
        <v>416.90000000000003</v>
      </c>
      <c r="AG5" s="47">
        <f>SUM(F5:L5)*Plantas!$F$7</f>
        <v>454.8</v>
      </c>
      <c r="AH5" s="47">
        <f t="shared" ref="AH5:AH68" ca="1" si="1">AVERAGE(ABS(AD5-AE5),ABS(AD5-AF5),ABS(AD5-AG5),ABS(AE5-AF5),ABS(AE5-AG5),ABS(AF5-AG5))</f>
        <v>37.899999999999977</v>
      </c>
    </row>
    <row r="6" spans="2:34" ht="16" customHeight="1" thickBot="1" x14ac:dyDescent="0.25">
      <c r="B6" s="9" t="s">
        <v>28</v>
      </c>
      <c r="C6" s="3">
        <v>24</v>
      </c>
      <c r="D6" s="12">
        <v>24</v>
      </c>
      <c r="E6" s="3">
        <v>0.2</v>
      </c>
      <c r="F6" s="14">
        <v>97</v>
      </c>
      <c r="G6" s="3">
        <v>135</v>
      </c>
      <c r="H6" s="3">
        <v>55</v>
      </c>
      <c r="I6" s="12">
        <v>71</v>
      </c>
      <c r="J6" s="3">
        <v>0</v>
      </c>
      <c r="K6" s="12">
        <v>0</v>
      </c>
      <c r="L6" s="3">
        <v>85</v>
      </c>
      <c r="M6" s="12">
        <v>1</v>
      </c>
      <c r="N6" s="3">
        <v>1</v>
      </c>
      <c r="O6" s="7">
        <v>1</v>
      </c>
      <c r="P6" s="28">
        <v>0.02</v>
      </c>
      <c r="Q6" s="31">
        <v>0</v>
      </c>
      <c r="R6" s="47">
        <f>(ABS(Obras!C6-Plantas!$C$4)+ABS(Obras!D6-Plantas!$D$4))</f>
        <v>28</v>
      </c>
      <c r="S6" s="47">
        <f>(ABS(Obras!C6-Plantas!$C$5)+ABS(Obras!D6-Plantas!$D$5))</f>
        <v>12</v>
      </c>
      <c r="T6" s="47">
        <f>(ABS(Obras!C6-Plantas!$C$6)+ABS(Obras!D6-Plantas!$D$6))</f>
        <v>67</v>
      </c>
      <c r="U6" s="47">
        <f>(ABS(Obras!C6-Plantas!$C$7)+ABS(Obras!D6-Plantas!$D$7))</f>
        <v>60</v>
      </c>
      <c r="W6" s="40">
        <f>((SQRT(($AB$6-C6)^2)+SQRT(($AC$6-D6)^2))*2/10)*Camiones!B$4</f>
        <v>0.1176</v>
      </c>
      <c r="X6" s="40">
        <f>(SQRT(($AB$7-C6)^2)+SQRT(($AC$7-D6)^2))*2/10*Camiones!B$4</f>
        <v>5.04E-2</v>
      </c>
      <c r="Y6" s="40">
        <f>(SQRT(($AB$8-C6)^2)+SQRT(($AC$8-D6)^2))*2/10*Camiones!B$4</f>
        <v>0.28140000000000004</v>
      </c>
      <c r="Z6" s="40">
        <f>(SQRT(($AB$9-C6)^2)+SQRT(($AC$9-D6)^2))*2/10*Camiones!B$4</f>
        <v>0.252</v>
      </c>
      <c r="AA6" s="40">
        <f t="shared" si="0"/>
        <v>0.13790000000000002</v>
      </c>
      <c r="AB6" s="15">
        <v>10</v>
      </c>
      <c r="AC6" s="17">
        <v>10</v>
      </c>
      <c r="AD6" s="47">
        <f>SUM(F6:L6)*Plantas!$F$4</f>
        <v>531.6</v>
      </c>
      <c r="AE6" s="47">
        <f>SUM(F6:L6)*Plantas!$F$5</f>
        <v>575.9</v>
      </c>
      <c r="AF6" s="47">
        <f>SUM(F6:L6)*Plantas!$F$6</f>
        <v>487.3</v>
      </c>
      <c r="AG6" s="47">
        <f>SUM(F6:L6)*Plantas!$F$7</f>
        <v>531.6</v>
      </c>
      <c r="AH6" s="47">
        <f t="shared" si="1"/>
        <v>44.299999999999983</v>
      </c>
    </row>
    <row r="7" spans="2:34" ht="16" customHeight="1" thickBot="1" x14ac:dyDescent="0.25">
      <c r="B7" s="9" t="s">
        <v>29</v>
      </c>
      <c r="C7" s="3">
        <v>9</v>
      </c>
      <c r="D7" s="12">
        <v>48</v>
      </c>
      <c r="E7" s="3">
        <v>0.3</v>
      </c>
      <c r="F7" s="14">
        <v>165</v>
      </c>
      <c r="G7" s="3">
        <v>187</v>
      </c>
      <c r="H7" s="3">
        <v>1</v>
      </c>
      <c r="I7" s="12">
        <v>42</v>
      </c>
      <c r="J7" s="3">
        <v>174</v>
      </c>
      <c r="K7" s="12">
        <v>94</v>
      </c>
      <c r="L7" s="3">
        <v>71</v>
      </c>
      <c r="M7" s="12">
        <v>1</v>
      </c>
      <c r="N7" s="3">
        <v>1</v>
      </c>
      <c r="O7" s="7">
        <v>0</v>
      </c>
      <c r="P7" s="28">
        <v>0</v>
      </c>
      <c r="Q7" s="31">
        <v>0</v>
      </c>
      <c r="R7" s="47">
        <f>(ABS(Obras!C7-Plantas!$C$4)+ABS(Obras!D7-Plantas!$D$4))</f>
        <v>39</v>
      </c>
      <c r="S7" s="47">
        <f>(ABS(Obras!C7-Plantas!$C$5)+ABS(Obras!D7-Plantas!$D$5))</f>
        <v>39</v>
      </c>
      <c r="T7" s="47">
        <f>(ABS(Obras!C7-Plantas!$C$6)+ABS(Obras!D7-Plantas!$D$6))</f>
        <v>58</v>
      </c>
      <c r="U7" s="47">
        <f>(ABS(Obras!C7-Plantas!$C$7)+ABS(Obras!D7-Plantas!$D$7))</f>
        <v>99</v>
      </c>
      <c r="W7" s="40">
        <f>((SQRT(($AB$6-C7)^2)+SQRT(($AC$6-D7)^2))*2/10)*Camiones!B$4</f>
        <v>0.1638</v>
      </c>
      <c r="X7" s="40">
        <f>(SQRT(($AB$7-C7)^2)+SQRT(($AC$7-D7)^2))*2/10*Camiones!B$4</f>
        <v>0.1638</v>
      </c>
      <c r="Y7" s="40">
        <f>(SQRT(($AB$8-C7)^2)+SQRT(($AC$8-D7)^2))*2/10*Camiones!B$4</f>
        <v>0.24360000000000001</v>
      </c>
      <c r="Z7" s="40">
        <f>(SQRT(($AB$9-C7)^2)+SQRT(($AC$9-D7)^2))*2/10*Camiones!B$4</f>
        <v>0.41580000000000006</v>
      </c>
      <c r="AA7" s="40">
        <f t="shared" si="0"/>
        <v>0.13930000000000003</v>
      </c>
      <c r="AB7" s="15">
        <v>30</v>
      </c>
      <c r="AC7" s="17">
        <v>30</v>
      </c>
      <c r="AD7" s="47">
        <f>SUM(F7:L7)*Plantas!$F$4</f>
        <v>880.8</v>
      </c>
      <c r="AE7" s="47">
        <f>SUM(F7:L7)*Plantas!$F$5</f>
        <v>954.2</v>
      </c>
      <c r="AF7" s="47">
        <f>SUM(F7:L7)*Plantas!$F$6</f>
        <v>807.40000000000009</v>
      </c>
      <c r="AG7" s="47">
        <f>SUM(F7:L7)*Plantas!$F$7</f>
        <v>880.8</v>
      </c>
      <c r="AH7" s="47">
        <f t="shared" si="1"/>
        <v>73.399999999999977</v>
      </c>
    </row>
    <row r="8" spans="2:34" ht="16" customHeight="1" thickBot="1" x14ac:dyDescent="0.25">
      <c r="B8" s="9" t="s">
        <v>30</v>
      </c>
      <c r="C8" s="3">
        <v>79</v>
      </c>
      <c r="D8" s="12">
        <v>73</v>
      </c>
      <c r="E8" s="3">
        <v>0.2</v>
      </c>
      <c r="F8" s="14">
        <v>98</v>
      </c>
      <c r="G8" s="3">
        <v>144</v>
      </c>
      <c r="H8" s="3">
        <v>31</v>
      </c>
      <c r="I8" s="12">
        <v>23</v>
      </c>
      <c r="J8" s="3">
        <v>0</v>
      </c>
      <c r="K8" s="12">
        <v>50</v>
      </c>
      <c r="L8" s="3">
        <v>25</v>
      </c>
      <c r="M8" s="12">
        <v>1</v>
      </c>
      <c r="N8" s="3">
        <v>1</v>
      </c>
      <c r="O8" s="7">
        <v>1</v>
      </c>
      <c r="P8" s="28">
        <v>0.03</v>
      </c>
      <c r="Q8" s="31">
        <v>0</v>
      </c>
      <c r="R8" s="47">
        <f>(ABS(Obras!C8-Plantas!$C$4)+ABS(Obras!D8-Plantas!$D$4))</f>
        <v>132</v>
      </c>
      <c r="S8" s="47">
        <f>(ABS(Obras!C8-Plantas!$C$5)+ABS(Obras!D8-Plantas!$D$5))</f>
        <v>92</v>
      </c>
      <c r="T8" s="47">
        <f>(ABS(Obras!C8-Plantas!$C$6)+ABS(Obras!D8-Plantas!$D$6))</f>
        <v>37</v>
      </c>
      <c r="U8" s="47">
        <f>(ABS(Obras!C8-Plantas!$C$7)+ABS(Obras!D8-Plantas!$D$7))</f>
        <v>54</v>
      </c>
      <c r="W8" s="40">
        <f>((SQRT(($AB$6-C8)^2)+SQRT(($AC$6-D8)^2))*2/10)*Camiones!B$4</f>
        <v>0.5544</v>
      </c>
      <c r="X8" s="40">
        <f>(SQRT(($AB$7-C8)^2)+SQRT(($AC$7-D8)^2))*2/10*Camiones!B$4</f>
        <v>0.38640000000000002</v>
      </c>
      <c r="Y8" s="40">
        <f>(SQRT(($AB$8-C8)^2)+SQRT(($AC$8-D8)^2))*2/10*Camiones!B$4</f>
        <v>0.15540000000000001</v>
      </c>
      <c r="Z8" s="40">
        <f>(SQRT(($AB$9-C8)^2)+SQRT(($AC$9-D8)^2))*2/10*Camiones!B$4</f>
        <v>0.22680000000000003</v>
      </c>
      <c r="AA8" s="40">
        <f t="shared" si="0"/>
        <v>0.22609999999999997</v>
      </c>
      <c r="AB8" s="15">
        <v>45</v>
      </c>
      <c r="AC8" s="17">
        <v>70</v>
      </c>
      <c r="AD8" s="47">
        <f>SUM(F8:L8)*Plantas!$F$4</f>
        <v>445.2</v>
      </c>
      <c r="AE8" s="47">
        <f>SUM(F8:L8)*Plantas!$F$5</f>
        <v>482.3</v>
      </c>
      <c r="AF8" s="47">
        <f>SUM(F8:L8)*Plantas!$F$6</f>
        <v>408.1</v>
      </c>
      <c r="AG8" s="47">
        <f>SUM(F8:L8)*Plantas!$F$7</f>
        <v>445.2</v>
      </c>
      <c r="AH8" s="47">
        <f t="shared" si="1"/>
        <v>37.099999999999994</v>
      </c>
    </row>
    <row r="9" spans="2:34" ht="16" customHeight="1" thickBot="1" x14ac:dyDescent="0.25">
      <c r="B9" s="9" t="s">
        <v>31</v>
      </c>
      <c r="C9" s="3">
        <v>13</v>
      </c>
      <c r="D9" s="12">
        <v>20</v>
      </c>
      <c r="E9" s="3">
        <v>0.3</v>
      </c>
      <c r="F9" s="14">
        <v>202</v>
      </c>
      <c r="G9" s="3">
        <v>0</v>
      </c>
      <c r="H9" s="3">
        <v>72</v>
      </c>
      <c r="I9" s="12">
        <v>0</v>
      </c>
      <c r="J9" s="3">
        <v>0</v>
      </c>
      <c r="K9" s="12">
        <v>98</v>
      </c>
      <c r="L9" s="3">
        <v>39</v>
      </c>
      <c r="M9" s="12">
        <v>1</v>
      </c>
      <c r="N9" s="3">
        <v>1</v>
      </c>
      <c r="O9" s="7">
        <v>1</v>
      </c>
      <c r="P9" s="28">
        <v>0</v>
      </c>
      <c r="Q9" s="31">
        <v>0</v>
      </c>
      <c r="R9" s="47">
        <f>(ABS(Obras!C9-Plantas!$C$4)+ABS(Obras!D9-Plantas!$D$4))</f>
        <v>13</v>
      </c>
      <c r="S9" s="47">
        <f>(ABS(Obras!C9-Plantas!$C$5)+ABS(Obras!D9-Plantas!$D$5))</f>
        <v>27</v>
      </c>
      <c r="T9" s="47">
        <f>(ABS(Obras!C9-Plantas!$C$6)+ABS(Obras!D9-Plantas!$D$6))</f>
        <v>82</v>
      </c>
      <c r="U9" s="47">
        <f>(ABS(Obras!C9-Plantas!$C$7)+ABS(Obras!D9-Plantas!$D$7))</f>
        <v>67</v>
      </c>
      <c r="W9" s="40">
        <f>((SQRT(($AB$6-C9)^2)+SQRT(($AC$6-D9)^2))*2/10)*Camiones!B$4</f>
        <v>5.4600000000000003E-2</v>
      </c>
      <c r="X9" s="40">
        <f>(SQRT(($AB$7-C9)^2)+SQRT(($AC$7-D9)^2))*2/10*Camiones!B$4</f>
        <v>0.11340000000000001</v>
      </c>
      <c r="Y9" s="40">
        <f>(SQRT(($AB$8-C9)^2)+SQRT(($AC$8-D9)^2))*2/10*Camiones!B$4</f>
        <v>0.34439999999999998</v>
      </c>
      <c r="Z9" s="40">
        <f>(SQRT(($AB$9-C9)^2)+SQRT(($AC$9-D9)^2))*2/10*Camiones!B$4</f>
        <v>0.28140000000000004</v>
      </c>
      <c r="AA9" s="40">
        <f t="shared" si="0"/>
        <v>0.17289999999999997</v>
      </c>
      <c r="AB9" s="1">
        <v>80</v>
      </c>
      <c r="AC9" s="23">
        <v>20</v>
      </c>
      <c r="AD9" s="47">
        <f>SUM(F9:L9)*Plantas!$F$4</f>
        <v>493.2</v>
      </c>
      <c r="AE9" s="47">
        <f>SUM(F9:L9)*Plantas!$F$5</f>
        <v>534.30000000000007</v>
      </c>
      <c r="AF9" s="47">
        <f>SUM(F9:L9)*Plantas!$F$6</f>
        <v>452.1</v>
      </c>
      <c r="AG9" s="47">
        <f>SUM(F9:L9)*Plantas!$F$7</f>
        <v>493.2</v>
      </c>
      <c r="AH9" s="47">
        <f t="shared" si="1"/>
        <v>41.100000000000023</v>
      </c>
    </row>
    <row r="10" spans="2:34" x14ac:dyDescent="0.2">
      <c r="B10" s="9" t="s">
        <v>32</v>
      </c>
      <c r="C10" s="3">
        <v>101</v>
      </c>
      <c r="D10" s="12">
        <v>41</v>
      </c>
      <c r="E10" s="3">
        <v>0.2</v>
      </c>
      <c r="F10" s="14">
        <v>100</v>
      </c>
      <c r="G10" s="3">
        <v>30</v>
      </c>
      <c r="H10" s="3">
        <v>42</v>
      </c>
      <c r="I10" s="12">
        <v>0</v>
      </c>
      <c r="J10" s="3">
        <v>23</v>
      </c>
      <c r="K10" s="12">
        <v>127</v>
      </c>
      <c r="L10" s="3">
        <v>48</v>
      </c>
      <c r="M10" s="12">
        <v>1</v>
      </c>
      <c r="N10" s="3">
        <v>0</v>
      </c>
      <c r="O10" s="7">
        <v>1</v>
      </c>
      <c r="P10" s="28">
        <v>0</v>
      </c>
      <c r="Q10" s="31">
        <v>0</v>
      </c>
      <c r="R10" s="47">
        <f>(ABS(Obras!C10-Plantas!$C$4)+ABS(Obras!D10-Plantas!$D$4))</f>
        <v>122</v>
      </c>
      <c r="S10" s="47">
        <f>(ABS(Obras!C10-Plantas!$C$5)+ABS(Obras!D10-Plantas!$D$5))</f>
        <v>82</v>
      </c>
      <c r="T10" s="47">
        <f>(ABS(Obras!C10-Plantas!$C$6)+ABS(Obras!D10-Plantas!$D$6))</f>
        <v>85</v>
      </c>
      <c r="U10" s="47">
        <f>(ABS(Obras!C10-Plantas!$C$7)+ABS(Obras!D10-Plantas!$D$7))</f>
        <v>42</v>
      </c>
      <c r="W10" s="40">
        <f>((SQRT(($AB$6-C10)^2)+SQRT(($AC$6-D10)^2))*2/10)*Camiones!B$4</f>
        <v>0.51239999999999997</v>
      </c>
      <c r="X10" s="40">
        <f>(SQRT(($AB$7-C10)^2)+SQRT(($AC$7-D10)^2))*2/10*Camiones!B$4</f>
        <v>0.34439999999999998</v>
      </c>
      <c r="Y10" s="40">
        <f>(SQRT(($AB$8-C10)^2)+SQRT(($AC$8-D10)^2))*2/10*Camiones!B$4</f>
        <v>0.35700000000000004</v>
      </c>
      <c r="Z10" s="40">
        <f>(SQRT(($AB$9-C10)^2)+SQRT(($AC$9-D10)^2))*2/10*Camiones!B$4</f>
        <v>0.17640000000000003</v>
      </c>
      <c r="AA10" s="40">
        <f t="shared" si="0"/>
        <v>0.1701</v>
      </c>
      <c r="AB10" s="47"/>
      <c r="AC10" s="47"/>
      <c r="AD10" s="47">
        <f>SUM(F10:L10)*Plantas!$F$4</f>
        <v>444</v>
      </c>
      <c r="AE10" s="47">
        <f>SUM(F10:L10)*Plantas!$F$5</f>
        <v>481</v>
      </c>
      <c r="AF10" s="47">
        <f>SUM(F10:L10)*Plantas!$F$6</f>
        <v>407.00000000000006</v>
      </c>
      <c r="AG10" s="47">
        <f>SUM(F10:L10)*Plantas!$F$7</f>
        <v>444</v>
      </c>
      <c r="AH10" s="47">
        <f t="shared" si="1"/>
        <v>36.999999999999972</v>
      </c>
    </row>
    <row r="11" spans="2:34" x14ac:dyDescent="0.2">
      <c r="B11" s="9" t="s">
        <v>33</v>
      </c>
      <c r="C11" s="3">
        <v>106</v>
      </c>
      <c r="D11" s="12">
        <v>38</v>
      </c>
      <c r="E11" s="3">
        <v>0.3</v>
      </c>
      <c r="F11" s="14">
        <v>176</v>
      </c>
      <c r="G11" s="3">
        <v>36</v>
      </c>
      <c r="H11" s="3">
        <v>0</v>
      </c>
      <c r="I11" s="12">
        <v>67</v>
      </c>
      <c r="J11" s="3">
        <v>41</v>
      </c>
      <c r="K11" s="12">
        <v>180</v>
      </c>
      <c r="L11" s="3">
        <v>80</v>
      </c>
      <c r="M11" s="12">
        <v>1</v>
      </c>
      <c r="N11" s="3">
        <v>0</v>
      </c>
      <c r="O11" s="7">
        <v>1</v>
      </c>
      <c r="P11" s="28">
        <v>0</v>
      </c>
      <c r="Q11" s="31">
        <v>0</v>
      </c>
      <c r="R11" s="47">
        <f>(ABS(Obras!C11-Plantas!$C$4)+ABS(Obras!D11-Plantas!$D$4))</f>
        <v>124</v>
      </c>
      <c r="S11" s="47">
        <f>(ABS(Obras!C11-Plantas!$C$5)+ABS(Obras!D11-Plantas!$D$5))</f>
        <v>84</v>
      </c>
      <c r="T11" s="47">
        <f>(ABS(Obras!C11-Plantas!$C$6)+ABS(Obras!D11-Plantas!$D$6))</f>
        <v>93</v>
      </c>
      <c r="U11" s="47">
        <f>(ABS(Obras!C11-Plantas!$C$7)+ABS(Obras!D11-Plantas!$D$7))</f>
        <v>44</v>
      </c>
      <c r="W11" s="40">
        <f>((SQRT(($AB$6-C11)^2)+SQRT(($AC$6-D11)^2))*2/10)*Camiones!B$4</f>
        <v>0.52080000000000004</v>
      </c>
      <c r="X11" s="40">
        <f>(SQRT(($AB$7-C11)^2)+SQRT(($AC$7-D11)^2))*2/10*Camiones!B$4</f>
        <v>0.35280000000000006</v>
      </c>
      <c r="Y11" s="40">
        <f>(SQRT(($AB$8-C11)^2)+SQRT(($AC$8-D11)^2))*2/10*Camiones!B$4</f>
        <v>0.39060000000000006</v>
      </c>
      <c r="Z11" s="40">
        <f>(SQRT(($AB$9-C11)^2)+SQRT(($AC$9-D11)^2))*2/10*Camiones!B$4</f>
        <v>0.18480000000000002</v>
      </c>
      <c r="AA11" s="40">
        <f t="shared" si="0"/>
        <v>0.17430000000000001</v>
      </c>
      <c r="AB11" s="47"/>
      <c r="AC11" s="47"/>
      <c r="AD11" s="47">
        <f>SUM(F11:L11)*Plantas!$F$4</f>
        <v>696</v>
      </c>
      <c r="AE11" s="47">
        <f>SUM(F11:L11)*Plantas!$F$5</f>
        <v>754</v>
      </c>
      <c r="AF11" s="47">
        <f>SUM(F11:L11)*Plantas!$F$6</f>
        <v>638</v>
      </c>
      <c r="AG11" s="47">
        <f>SUM(F11:L11)*Plantas!$F$7</f>
        <v>696</v>
      </c>
      <c r="AH11" s="47">
        <f t="shared" si="1"/>
        <v>58</v>
      </c>
    </row>
    <row r="12" spans="2:34" x14ac:dyDescent="0.2">
      <c r="B12" s="9" t="s">
        <v>34</v>
      </c>
      <c r="C12" s="3">
        <v>25</v>
      </c>
      <c r="D12" s="12">
        <v>84</v>
      </c>
      <c r="E12" s="3">
        <v>0.2</v>
      </c>
      <c r="F12" s="14">
        <v>20</v>
      </c>
      <c r="G12" s="3">
        <v>0</v>
      </c>
      <c r="H12" s="3">
        <v>100</v>
      </c>
      <c r="I12" s="12">
        <v>0</v>
      </c>
      <c r="J12" s="3">
        <v>31</v>
      </c>
      <c r="K12" s="12">
        <v>26</v>
      </c>
      <c r="L12" s="3">
        <v>0</v>
      </c>
      <c r="M12" s="12">
        <v>0</v>
      </c>
      <c r="N12" s="3">
        <v>1</v>
      </c>
      <c r="O12" s="7">
        <v>1</v>
      </c>
      <c r="P12" s="28">
        <v>0</v>
      </c>
      <c r="Q12" s="31">
        <v>0</v>
      </c>
      <c r="R12" s="47">
        <f>(ABS(Obras!C12-Plantas!$C$4)+ABS(Obras!D12-Plantas!$D$4))</f>
        <v>89</v>
      </c>
      <c r="S12" s="47">
        <f>(ABS(Obras!C12-Plantas!$C$5)+ABS(Obras!D12-Plantas!$D$5))</f>
        <v>59</v>
      </c>
      <c r="T12" s="47">
        <f>(ABS(Obras!C12-Plantas!$C$6)+ABS(Obras!D12-Plantas!$D$6))</f>
        <v>34</v>
      </c>
      <c r="U12" s="47">
        <f>(ABS(Obras!C12-Plantas!$C$7)+ABS(Obras!D12-Plantas!$D$7))</f>
        <v>119</v>
      </c>
      <c r="W12" s="40">
        <f>((SQRT(($AB$6-C12)^2)+SQRT(($AC$6-D12)^2))*2/10)*Camiones!B$4</f>
        <v>0.37380000000000002</v>
      </c>
      <c r="X12" s="40">
        <f>(SQRT(($AB$7-C12)^2)+SQRT(($AC$7-D12)^2))*2/10*Camiones!B$4</f>
        <v>0.24780000000000002</v>
      </c>
      <c r="Y12" s="40">
        <f>(SQRT(($AB$8-C12)^2)+SQRT(($AC$8-D12)^2))*2/10*Camiones!B$4</f>
        <v>0.14280000000000001</v>
      </c>
      <c r="Z12" s="40">
        <f>(SQRT(($AB$9-C12)^2)+SQRT(($AC$9-D12)^2))*2/10*Camiones!B$4</f>
        <v>0.49980000000000002</v>
      </c>
      <c r="AA12" s="40">
        <f t="shared" si="0"/>
        <v>0.19950000000000001</v>
      </c>
      <c r="AB12" s="47"/>
      <c r="AC12" s="47"/>
      <c r="AD12" s="47">
        <f>SUM(F12:L12)*Plantas!$F$4</f>
        <v>212.4</v>
      </c>
      <c r="AE12" s="47">
        <f>SUM(F12:L12)*Plantas!$F$5</f>
        <v>230.1</v>
      </c>
      <c r="AF12" s="47">
        <f>SUM(F12:L12)*Plantas!$F$6</f>
        <v>194.70000000000002</v>
      </c>
      <c r="AG12" s="47">
        <f>SUM(F12:L12)*Plantas!$F$7</f>
        <v>212.4</v>
      </c>
      <c r="AH12" s="47">
        <f t="shared" si="1"/>
        <v>17.699999999999989</v>
      </c>
    </row>
    <row r="13" spans="2:34" x14ac:dyDescent="0.2">
      <c r="B13" s="9" t="s">
        <v>35</v>
      </c>
      <c r="C13" s="3">
        <v>93</v>
      </c>
      <c r="D13" s="12">
        <v>15</v>
      </c>
      <c r="E13" s="3">
        <v>0.4</v>
      </c>
      <c r="F13" s="14">
        <v>196</v>
      </c>
      <c r="G13" s="3">
        <v>198</v>
      </c>
      <c r="H13" s="3">
        <v>145</v>
      </c>
      <c r="I13" s="12">
        <v>0</v>
      </c>
      <c r="J13" s="3">
        <v>14</v>
      </c>
      <c r="K13" s="12">
        <v>0</v>
      </c>
      <c r="L13" s="3">
        <v>114</v>
      </c>
      <c r="M13" s="12">
        <v>0</v>
      </c>
      <c r="N13" s="3">
        <v>1</v>
      </c>
      <c r="O13" s="7">
        <v>0</v>
      </c>
      <c r="P13" s="28">
        <v>0</v>
      </c>
      <c r="Q13" s="31">
        <v>0</v>
      </c>
      <c r="R13" s="47">
        <f>(ABS(Obras!C13-Plantas!$C$4)+ABS(Obras!D13-Plantas!$D$4))</f>
        <v>88</v>
      </c>
      <c r="S13" s="47">
        <f>(ABS(Obras!C13-Plantas!$C$5)+ABS(Obras!D13-Plantas!$D$5))</f>
        <v>78</v>
      </c>
      <c r="T13" s="47">
        <f>(ABS(Obras!C13-Plantas!$C$6)+ABS(Obras!D13-Plantas!$D$6))</f>
        <v>103</v>
      </c>
      <c r="U13" s="47">
        <f>(ABS(Obras!C13-Plantas!$C$7)+ABS(Obras!D13-Plantas!$D$7))</f>
        <v>18</v>
      </c>
      <c r="W13" s="40">
        <f>((SQRT(($AB$6-C13)^2)+SQRT(($AC$6-D13)^2))*2/10)*Camiones!B$4</f>
        <v>0.36960000000000004</v>
      </c>
      <c r="X13" s="40">
        <f>(SQRT(($AB$7-C13)^2)+SQRT(($AC$7-D13)^2))*2/10*Camiones!B$4</f>
        <v>0.3276</v>
      </c>
      <c r="Y13" s="40">
        <f>(SQRT(($AB$8-C13)^2)+SQRT(($AC$8-D13)^2))*2/10*Camiones!B$4</f>
        <v>0.43260000000000004</v>
      </c>
      <c r="Z13" s="40">
        <f>(SQRT(($AB$9-C13)^2)+SQRT(($AC$9-D13)^2))*2/10*Camiones!B$4</f>
        <v>7.5600000000000001E-2</v>
      </c>
      <c r="AA13" s="40">
        <f t="shared" si="0"/>
        <v>0.18550000000000003</v>
      </c>
      <c r="AB13" s="47"/>
      <c r="AC13" s="47"/>
      <c r="AD13" s="47">
        <f>SUM(F13:L13)*Plantas!$F$4</f>
        <v>800.4</v>
      </c>
      <c r="AE13" s="47">
        <f>SUM(F13:L13)*Plantas!$F$5</f>
        <v>867.1</v>
      </c>
      <c r="AF13" s="47">
        <f>SUM(F13:L13)*Plantas!$F$6</f>
        <v>733.7</v>
      </c>
      <c r="AG13" s="47">
        <f>SUM(F13:L13)*Plantas!$F$7</f>
        <v>800.4</v>
      </c>
      <c r="AH13" s="47">
        <f t="shared" si="1"/>
        <v>66.699999999999989</v>
      </c>
    </row>
    <row r="14" spans="2:34" x14ac:dyDescent="0.2">
      <c r="B14" s="9" t="s">
        <v>36</v>
      </c>
      <c r="C14" s="3">
        <v>45</v>
      </c>
      <c r="D14" s="12">
        <v>28</v>
      </c>
      <c r="E14" s="3">
        <v>0.2</v>
      </c>
      <c r="F14" s="14">
        <v>40</v>
      </c>
      <c r="G14" s="3">
        <v>0</v>
      </c>
      <c r="H14" s="3">
        <v>76</v>
      </c>
      <c r="I14" s="12">
        <v>41</v>
      </c>
      <c r="J14" s="3">
        <v>76</v>
      </c>
      <c r="K14" s="12">
        <v>207</v>
      </c>
      <c r="L14" s="3">
        <v>3</v>
      </c>
      <c r="M14" s="12">
        <v>1</v>
      </c>
      <c r="N14" s="3">
        <v>0</v>
      </c>
      <c r="O14" s="7">
        <v>0</v>
      </c>
      <c r="P14" s="28">
        <v>0.1</v>
      </c>
      <c r="Q14" s="31">
        <v>0.01</v>
      </c>
      <c r="R14" s="47">
        <f>(ABS(Obras!C14-Plantas!$C$4)+ABS(Obras!D14-Plantas!$D$4))</f>
        <v>53</v>
      </c>
      <c r="S14" s="47">
        <f>(ABS(Obras!C14-Plantas!$C$5)+ABS(Obras!D14-Plantas!$D$5))</f>
        <v>17</v>
      </c>
      <c r="T14" s="47">
        <f>(ABS(Obras!C14-Plantas!$C$6)+ABS(Obras!D14-Plantas!$D$6))</f>
        <v>42</v>
      </c>
      <c r="U14" s="47">
        <f>(ABS(Obras!C14-Plantas!$C$7)+ABS(Obras!D14-Plantas!$D$7))</f>
        <v>43</v>
      </c>
      <c r="W14" s="40">
        <f>((SQRT(($AB$6-C14)^2)+SQRT(($AC$6-D14)^2))*2/10)*Camiones!B$4</f>
        <v>0.22260000000000002</v>
      </c>
      <c r="X14" s="40">
        <f>(SQRT(($AB$7-C14)^2)+SQRT(($AC$7-D14)^2))*2/10*Camiones!B$4</f>
        <v>7.1400000000000005E-2</v>
      </c>
      <c r="Y14" s="40">
        <f>(SQRT(($AB$8-C14)^2)+SQRT(($AC$8-D14)^2))*2/10*Camiones!B$4</f>
        <v>0.17640000000000003</v>
      </c>
      <c r="Z14" s="40">
        <f>(SQRT(($AB$9-C14)^2)+SQRT(($AC$9-D14)^2))*2/10*Camiones!B$4</f>
        <v>0.18060000000000001</v>
      </c>
      <c r="AA14" s="40">
        <f t="shared" si="0"/>
        <v>7.6300000000000007E-2</v>
      </c>
      <c r="AB14" s="47"/>
      <c r="AC14" s="47"/>
      <c r="AD14" s="47">
        <f>SUM(F14:L14)*Plantas!$F$4</f>
        <v>531.6</v>
      </c>
      <c r="AE14" s="47">
        <f>SUM(F14:L14)*Plantas!$F$5</f>
        <v>575.9</v>
      </c>
      <c r="AF14" s="47">
        <f>SUM(F14:L14)*Plantas!$F$6</f>
        <v>487.3</v>
      </c>
      <c r="AG14" s="47">
        <f>SUM(F14:L14)*Plantas!$F$7</f>
        <v>531.6</v>
      </c>
      <c r="AH14" s="47">
        <f t="shared" si="1"/>
        <v>44.299999999999983</v>
      </c>
    </row>
    <row r="15" spans="2:34" x14ac:dyDescent="0.2">
      <c r="B15" s="9" t="s">
        <v>37</v>
      </c>
      <c r="C15" s="3">
        <v>22</v>
      </c>
      <c r="D15" s="12">
        <v>35</v>
      </c>
      <c r="E15" s="3">
        <v>0.3</v>
      </c>
      <c r="F15" s="14">
        <v>165</v>
      </c>
      <c r="G15" s="3">
        <v>65</v>
      </c>
      <c r="H15" s="3">
        <v>4</v>
      </c>
      <c r="I15" s="12">
        <v>0</v>
      </c>
      <c r="J15" s="3">
        <v>53</v>
      </c>
      <c r="K15" s="12">
        <v>108</v>
      </c>
      <c r="L15" s="3">
        <v>44</v>
      </c>
      <c r="M15" s="12">
        <v>1</v>
      </c>
      <c r="N15" s="3">
        <v>1</v>
      </c>
      <c r="O15" s="7">
        <v>0</v>
      </c>
      <c r="P15" s="28">
        <v>0.05</v>
      </c>
      <c r="Q15" s="31">
        <v>0</v>
      </c>
      <c r="R15" s="47">
        <f>(ABS(Obras!C15-Plantas!$C$4)+ABS(Obras!D15-Plantas!$D$4))</f>
        <v>37</v>
      </c>
      <c r="S15" s="47">
        <f>(ABS(Obras!C15-Plantas!$C$5)+ABS(Obras!D15-Plantas!$D$5))</f>
        <v>13</v>
      </c>
      <c r="T15" s="47">
        <f>(ABS(Obras!C15-Plantas!$C$6)+ABS(Obras!D15-Plantas!$D$6))</f>
        <v>58</v>
      </c>
      <c r="U15" s="47">
        <f>(ABS(Obras!C15-Plantas!$C$7)+ABS(Obras!D15-Plantas!$D$7))</f>
        <v>73</v>
      </c>
      <c r="W15" s="40">
        <f>((SQRT(($AB$6-C15)^2)+SQRT(($AC$6-D15)^2))*2/10)*Camiones!B$4</f>
        <v>0.15540000000000001</v>
      </c>
      <c r="X15" s="40">
        <f>(SQRT(($AB$7-C15)^2)+SQRT(($AC$7-D15)^2))*2/10*Camiones!B$4</f>
        <v>5.4600000000000003E-2</v>
      </c>
      <c r="Y15" s="40">
        <f>(SQRT(($AB$8-C15)^2)+SQRT(($AC$8-D15)^2))*2/10*Camiones!B$4</f>
        <v>0.24360000000000001</v>
      </c>
      <c r="Z15" s="40">
        <f>(SQRT(($AB$9-C15)^2)+SQRT(($AC$9-D15)^2))*2/10*Camiones!B$4</f>
        <v>0.30660000000000004</v>
      </c>
      <c r="AA15" s="40">
        <f t="shared" si="0"/>
        <v>0.14070000000000002</v>
      </c>
      <c r="AB15" s="47"/>
      <c r="AC15" s="47"/>
      <c r="AD15" s="47">
        <f>SUM(F15:L15)*Plantas!$F$4</f>
        <v>526.79999999999995</v>
      </c>
      <c r="AE15" s="47">
        <f>SUM(F15:L15)*Plantas!$F$5</f>
        <v>570.70000000000005</v>
      </c>
      <c r="AF15" s="47">
        <f>SUM(F15:L15)*Plantas!$F$6</f>
        <v>482.90000000000003</v>
      </c>
      <c r="AG15" s="47">
        <f>SUM(F15:L15)*Plantas!$F$7</f>
        <v>526.79999999999995</v>
      </c>
      <c r="AH15" s="47">
        <f t="shared" si="1"/>
        <v>43.900000000000006</v>
      </c>
    </row>
    <row r="16" spans="2:34" x14ac:dyDescent="0.2">
      <c r="B16" s="9" t="s">
        <v>38</v>
      </c>
      <c r="C16" s="3">
        <v>113</v>
      </c>
      <c r="D16" s="12">
        <v>33</v>
      </c>
      <c r="E16" s="3">
        <v>0.3</v>
      </c>
      <c r="F16" s="14">
        <v>0</v>
      </c>
      <c r="G16" s="3">
        <v>104</v>
      </c>
      <c r="H16" s="3">
        <v>204</v>
      </c>
      <c r="I16" s="12">
        <v>75</v>
      </c>
      <c r="J16" s="3">
        <v>94</v>
      </c>
      <c r="K16" s="12">
        <v>41</v>
      </c>
      <c r="L16" s="3">
        <v>147</v>
      </c>
      <c r="M16" s="12">
        <v>0</v>
      </c>
      <c r="N16" s="3">
        <v>1</v>
      </c>
      <c r="O16" s="7">
        <v>1</v>
      </c>
      <c r="P16" s="28">
        <v>0</v>
      </c>
      <c r="Q16" s="31">
        <v>0</v>
      </c>
      <c r="R16" s="47">
        <f>(ABS(Obras!C16-Plantas!$C$4)+ABS(Obras!D16-Plantas!$D$4))</f>
        <v>126</v>
      </c>
      <c r="S16" s="47">
        <f>(ABS(Obras!C16-Plantas!$C$5)+ABS(Obras!D16-Plantas!$D$5))</f>
        <v>86</v>
      </c>
      <c r="T16" s="47">
        <f>(ABS(Obras!C16-Plantas!$C$6)+ABS(Obras!D16-Plantas!$D$6))</f>
        <v>105</v>
      </c>
      <c r="U16" s="47">
        <f>(ABS(Obras!C16-Plantas!$C$7)+ABS(Obras!D16-Plantas!$D$7))</f>
        <v>46</v>
      </c>
      <c r="W16" s="40">
        <f>((SQRT(($AB$6-C16)^2)+SQRT(($AC$6-D16)^2))*2/10)*Camiones!B$4</f>
        <v>0.5292</v>
      </c>
      <c r="X16" s="40">
        <f>(SQRT(($AB$7-C16)^2)+SQRT(($AC$7-D16)^2))*2/10*Camiones!B$4</f>
        <v>0.36120000000000002</v>
      </c>
      <c r="Y16" s="40">
        <f>(SQRT(($AB$8-C16)^2)+SQRT(($AC$8-D16)^2))*2/10*Camiones!B$4</f>
        <v>0.441</v>
      </c>
      <c r="Z16" s="40">
        <f>(SQRT(($AB$9-C16)^2)+SQRT(($AC$9-D16)^2))*2/10*Camiones!B$4</f>
        <v>0.19320000000000001</v>
      </c>
      <c r="AA16" s="40">
        <f t="shared" si="0"/>
        <v>0.18129999999999999</v>
      </c>
      <c r="AB16" s="47"/>
      <c r="AC16" s="47"/>
      <c r="AD16" s="47">
        <f>SUM(F16:L16)*Plantas!$F$4</f>
        <v>798</v>
      </c>
      <c r="AE16" s="47">
        <f>SUM(F16:L16)*Plantas!$F$5</f>
        <v>864.5</v>
      </c>
      <c r="AF16" s="47">
        <f>SUM(F16:L16)*Plantas!$F$6</f>
        <v>731.50000000000011</v>
      </c>
      <c r="AG16" s="47">
        <f>SUM(F16:L16)*Plantas!$F$7</f>
        <v>798</v>
      </c>
      <c r="AH16" s="47">
        <f t="shared" si="1"/>
        <v>66.499999999999943</v>
      </c>
    </row>
    <row r="17" spans="2:34" x14ac:dyDescent="0.2">
      <c r="B17" s="9" t="s">
        <v>39</v>
      </c>
      <c r="C17" s="3">
        <v>92</v>
      </c>
      <c r="D17" s="12">
        <v>56</v>
      </c>
      <c r="E17" s="3">
        <v>0.3</v>
      </c>
      <c r="F17" s="14">
        <v>158</v>
      </c>
      <c r="G17" s="3">
        <v>192</v>
      </c>
      <c r="H17" s="3">
        <v>0</v>
      </c>
      <c r="I17" s="12">
        <v>0</v>
      </c>
      <c r="J17" s="3">
        <v>0</v>
      </c>
      <c r="K17" s="12">
        <v>77</v>
      </c>
      <c r="L17" s="3">
        <v>79</v>
      </c>
      <c r="M17" s="12">
        <v>1</v>
      </c>
      <c r="N17" s="3">
        <v>0</v>
      </c>
      <c r="O17" s="7">
        <v>1</v>
      </c>
      <c r="P17" s="28">
        <v>0</v>
      </c>
      <c r="Q17" s="31">
        <v>0</v>
      </c>
      <c r="R17" s="47">
        <f>(ABS(Obras!C17-Plantas!$C$4)+ABS(Obras!D17-Plantas!$D$4))</f>
        <v>128</v>
      </c>
      <c r="S17" s="47">
        <f>(ABS(Obras!C17-Plantas!$C$5)+ABS(Obras!D17-Plantas!$D$5))</f>
        <v>88</v>
      </c>
      <c r="T17" s="47">
        <f>(ABS(Obras!C17-Plantas!$C$6)+ABS(Obras!D17-Plantas!$D$6))</f>
        <v>61</v>
      </c>
      <c r="U17" s="47">
        <f>(ABS(Obras!C17-Plantas!$C$7)+ABS(Obras!D17-Plantas!$D$7))</f>
        <v>48</v>
      </c>
      <c r="W17" s="40">
        <f>((SQRT(($AB$6-C17)^2)+SQRT(($AC$6-D17)^2))*2/10)*Camiones!B$4</f>
        <v>0.53760000000000008</v>
      </c>
      <c r="X17" s="40">
        <f>(SQRT(($AB$7-C17)^2)+SQRT(($AC$7-D17)^2))*2/10*Camiones!B$4</f>
        <v>0.36960000000000004</v>
      </c>
      <c r="Y17" s="40">
        <f>(SQRT(($AB$8-C17)^2)+SQRT(($AC$8-D17)^2))*2/10*Camiones!B$4</f>
        <v>0.25619999999999998</v>
      </c>
      <c r="Z17" s="40">
        <f>(SQRT(($AB$9-C17)^2)+SQRT(($AC$9-D17)^2))*2/10*Camiones!B$4</f>
        <v>0.2016</v>
      </c>
      <c r="AA17" s="40">
        <f t="shared" si="0"/>
        <v>0.18690000000000004</v>
      </c>
      <c r="AB17" s="47"/>
      <c r="AC17" s="47"/>
      <c r="AD17" s="47">
        <f>SUM(F17:L17)*Plantas!$F$4</f>
        <v>607.19999999999993</v>
      </c>
      <c r="AE17" s="47">
        <f>SUM(F17:L17)*Plantas!$F$5</f>
        <v>657.80000000000007</v>
      </c>
      <c r="AF17" s="47">
        <f>SUM(F17:L17)*Plantas!$F$6</f>
        <v>556.6</v>
      </c>
      <c r="AG17" s="47">
        <f>SUM(F17:L17)*Plantas!$F$7</f>
        <v>607.19999999999993</v>
      </c>
      <c r="AH17" s="47">
        <f t="shared" si="1"/>
        <v>50.600000000000023</v>
      </c>
    </row>
    <row r="18" spans="2:34" x14ac:dyDescent="0.2">
      <c r="B18" s="9" t="s">
        <v>40</v>
      </c>
      <c r="C18" s="3">
        <v>101</v>
      </c>
      <c r="D18" s="12">
        <v>17</v>
      </c>
      <c r="E18" s="3">
        <v>0.4</v>
      </c>
      <c r="F18" s="14">
        <v>0</v>
      </c>
      <c r="G18" s="3">
        <v>0</v>
      </c>
      <c r="H18" s="3">
        <v>119</v>
      </c>
      <c r="I18" s="12">
        <v>13</v>
      </c>
      <c r="J18" s="3">
        <v>0</v>
      </c>
      <c r="K18" s="12">
        <v>0</v>
      </c>
      <c r="L18" s="3">
        <v>0</v>
      </c>
      <c r="M18" s="12">
        <v>0</v>
      </c>
      <c r="N18" s="3">
        <v>0</v>
      </c>
      <c r="O18" s="7">
        <v>1</v>
      </c>
      <c r="P18" s="28">
        <v>0</v>
      </c>
      <c r="Q18" s="31">
        <v>0</v>
      </c>
      <c r="R18" s="47">
        <f>(ABS(Obras!C18-Plantas!$C$4)+ABS(Obras!D18-Plantas!$D$4))</f>
        <v>98</v>
      </c>
      <c r="S18" s="47">
        <f>(ABS(Obras!C18-Plantas!$C$5)+ABS(Obras!D18-Plantas!$D$5))</f>
        <v>84</v>
      </c>
      <c r="T18" s="47">
        <f>(ABS(Obras!C18-Plantas!$C$6)+ABS(Obras!D18-Plantas!$D$6))</f>
        <v>109</v>
      </c>
      <c r="U18" s="47">
        <f>(ABS(Obras!C18-Plantas!$C$7)+ABS(Obras!D18-Plantas!$D$7))</f>
        <v>24</v>
      </c>
      <c r="W18" s="40">
        <f>((SQRT(($AB$6-C18)^2)+SQRT(($AC$6-D18)^2))*2/10)*Camiones!B$4</f>
        <v>0.41160000000000008</v>
      </c>
      <c r="X18" s="40">
        <f>(SQRT(($AB$7-C18)^2)+SQRT(($AC$7-D18)^2))*2/10*Camiones!B$4</f>
        <v>0.35280000000000006</v>
      </c>
      <c r="Y18" s="40">
        <f>(SQRT(($AB$8-C18)^2)+SQRT(($AC$8-D18)^2))*2/10*Camiones!B$4</f>
        <v>0.45780000000000004</v>
      </c>
      <c r="Z18" s="40">
        <f>(SQRT(($AB$9-C18)^2)+SQRT(($AC$9-D18)^2))*2/10*Camiones!B$4</f>
        <v>0.1008</v>
      </c>
      <c r="AA18" s="40">
        <f t="shared" si="0"/>
        <v>0.18830000000000002</v>
      </c>
      <c r="AB18" s="47"/>
      <c r="AC18" s="47"/>
      <c r="AD18" s="47">
        <f>SUM(F18:L18)*Plantas!$F$4</f>
        <v>158.4</v>
      </c>
      <c r="AE18" s="47">
        <f>SUM(F18:L18)*Plantas!$F$5</f>
        <v>171.6</v>
      </c>
      <c r="AF18" s="47">
        <f>SUM(F18:L18)*Plantas!$F$6</f>
        <v>145.20000000000002</v>
      </c>
      <c r="AG18" s="47">
        <f>SUM(F18:L18)*Plantas!$F$7</f>
        <v>158.4</v>
      </c>
      <c r="AH18" s="47">
        <f t="shared" si="1"/>
        <v>13.199999999999989</v>
      </c>
    </row>
    <row r="19" spans="2:34" x14ac:dyDescent="0.2">
      <c r="B19" s="9" t="s">
        <v>41</v>
      </c>
      <c r="C19" s="3">
        <v>25</v>
      </c>
      <c r="D19" s="12">
        <v>78</v>
      </c>
      <c r="E19" s="3">
        <v>0.4</v>
      </c>
      <c r="F19" s="14">
        <v>92</v>
      </c>
      <c r="G19" s="3">
        <v>101</v>
      </c>
      <c r="H19" s="3">
        <v>0</v>
      </c>
      <c r="I19" s="12">
        <v>0</v>
      </c>
      <c r="J19" s="3">
        <v>63</v>
      </c>
      <c r="K19" s="12">
        <v>0</v>
      </c>
      <c r="L19" s="3">
        <v>0</v>
      </c>
      <c r="M19" s="12">
        <v>0</v>
      </c>
      <c r="N19" s="3">
        <v>1</v>
      </c>
      <c r="O19" s="7">
        <v>1</v>
      </c>
      <c r="P19" s="28">
        <v>0.03</v>
      </c>
      <c r="Q19" s="31">
        <v>0</v>
      </c>
      <c r="R19" s="47">
        <f>(ABS(Obras!C19-Plantas!$C$4)+ABS(Obras!D19-Plantas!$D$4))</f>
        <v>83</v>
      </c>
      <c r="S19" s="47">
        <f>(ABS(Obras!C19-Plantas!$C$5)+ABS(Obras!D19-Plantas!$D$5))</f>
        <v>53</v>
      </c>
      <c r="T19" s="47">
        <f>(ABS(Obras!C19-Plantas!$C$6)+ABS(Obras!D19-Plantas!$D$6))</f>
        <v>28</v>
      </c>
      <c r="U19" s="47">
        <f>(ABS(Obras!C19-Plantas!$C$7)+ABS(Obras!D19-Plantas!$D$7))</f>
        <v>113</v>
      </c>
      <c r="W19" s="40">
        <f>((SQRT(($AB$6-C19)^2)+SQRT(($AC$6-D19)^2))*2/10)*Camiones!B$4</f>
        <v>0.34860000000000008</v>
      </c>
      <c r="X19" s="40">
        <f>(SQRT(($AB$7-C19)^2)+SQRT(($AC$7-D19)^2))*2/10*Camiones!B$4</f>
        <v>0.22260000000000002</v>
      </c>
      <c r="Y19" s="40">
        <f>(SQRT(($AB$8-C19)^2)+SQRT(($AC$8-D19)^2))*2/10*Camiones!B$4</f>
        <v>0.1176</v>
      </c>
      <c r="Z19" s="40">
        <f>(SQRT(($AB$9-C19)^2)+SQRT(($AC$9-D19)^2))*2/10*Camiones!B$4</f>
        <v>0.47460000000000008</v>
      </c>
      <c r="AA19" s="40">
        <f t="shared" si="0"/>
        <v>0.19950000000000009</v>
      </c>
      <c r="AB19" s="47"/>
      <c r="AC19" s="47"/>
      <c r="AD19" s="47">
        <f>SUM(F19:L19)*Plantas!$F$4</f>
        <v>307.2</v>
      </c>
      <c r="AE19" s="47">
        <f>SUM(F19:L19)*Plantas!$F$5</f>
        <v>332.8</v>
      </c>
      <c r="AF19" s="47">
        <f>SUM(F19:L19)*Plantas!$F$6</f>
        <v>281.60000000000002</v>
      </c>
      <c r="AG19" s="47">
        <f>SUM(F19:L19)*Plantas!$F$7</f>
        <v>307.2</v>
      </c>
      <c r="AH19" s="47">
        <f t="shared" si="1"/>
        <v>25.599999999999994</v>
      </c>
    </row>
    <row r="20" spans="2:34" x14ac:dyDescent="0.2">
      <c r="B20" s="9" t="s">
        <v>42</v>
      </c>
      <c r="C20" s="3">
        <v>47</v>
      </c>
      <c r="D20" s="12">
        <v>51</v>
      </c>
      <c r="E20" s="3">
        <v>0.4</v>
      </c>
      <c r="F20" s="14">
        <v>111</v>
      </c>
      <c r="G20" s="3">
        <v>129</v>
      </c>
      <c r="H20" s="3">
        <v>120</v>
      </c>
      <c r="I20" s="12">
        <v>151</v>
      </c>
      <c r="J20" s="3">
        <v>43</v>
      </c>
      <c r="K20" s="12">
        <v>66</v>
      </c>
      <c r="L20" s="3">
        <v>0</v>
      </c>
      <c r="M20" s="12">
        <v>1</v>
      </c>
      <c r="N20" s="3">
        <v>1</v>
      </c>
      <c r="O20" s="7">
        <v>0</v>
      </c>
      <c r="P20" s="28">
        <v>0.01</v>
      </c>
      <c r="Q20" s="31">
        <v>0</v>
      </c>
      <c r="R20" s="47">
        <f>(ABS(Obras!C20-Plantas!$C$4)+ABS(Obras!D20-Plantas!$D$4))</f>
        <v>78</v>
      </c>
      <c r="S20" s="47">
        <f>(ABS(Obras!C20-Plantas!$C$5)+ABS(Obras!D20-Plantas!$D$5))</f>
        <v>38</v>
      </c>
      <c r="T20" s="47">
        <f>(ABS(Obras!C20-Plantas!$C$6)+ABS(Obras!D20-Plantas!$D$6))</f>
        <v>21</v>
      </c>
      <c r="U20" s="47">
        <f>(ABS(Obras!C20-Plantas!$C$7)+ABS(Obras!D20-Plantas!$D$7))</f>
        <v>64</v>
      </c>
      <c r="W20" s="40">
        <f>((SQRT(($AB$6-C20)^2)+SQRT(($AC$6-D20)^2))*2/10)*Camiones!B$4</f>
        <v>0.3276</v>
      </c>
      <c r="X20" s="40">
        <f>(SQRT(($AB$7-C20)^2)+SQRT(($AC$7-D20)^2))*2/10*Camiones!B$4</f>
        <v>0.15959999999999999</v>
      </c>
      <c r="Y20" s="40">
        <f>(SQRT(($AB$8-C20)^2)+SQRT(($AC$8-D20)^2))*2/10*Camiones!B$4</f>
        <v>8.8200000000000014E-2</v>
      </c>
      <c r="Z20" s="40">
        <f>(SQRT(($AB$9-C20)^2)+SQRT(($AC$9-D20)^2))*2/10*Camiones!B$4</f>
        <v>0.26880000000000004</v>
      </c>
      <c r="AA20" s="40">
        <f t="shared" si="0"/>
        <v>0.13790000000000002</v>
      </c>
      <c r="AB20" s="47"/>
      <c r="AC20" s="47"/>
      <c r="AD20" s="47">
        <f>SUM(F20:L20)*Plantas!$F$4</f>
        <v>744</v>
      </c>
      <c r="AE20" s="47">
        <f>SUM(F20:L20)*Plantas!$F$5</f>
        <v>806</v>
      </c>
      <c r="AF20" s="47">
        <f>SUM(F20:L20)*Plantas!$F$6</f>
        <v>682</v>
      </c>
      <c r="AG20" s="47">
        <f>SUM(F20:L20)*Plantas!$F$7</f>
        <v>744</v>
      </c>
      <c r="AH20" s="47">
        <f t="shared" si="1"/>
        <v>62</v>
      </c>
    </row>
    <row r="21" spans="2:34" x14ac:dyDescent="0.2">
      <c r="B21" s="9" t="s">
        <v>43</v>
      </c>
      <c r="C21" s="3">
        <v>25</v>
      </c>
      <c r="D21" s="12">
        <v>33</v>
      </c>
      <c r="E21" s="3">
        <v>0.4</v>
      </c>
      <c r="F21" s="14">
        <v>188</v>
      </c>
      <c r="G21" s="3">
        <v>0</v>
      </c>
      <c r="H21" s="3">
        <v>0</v>
      </c>
      <c r="I21" s="12">
        <v>11</v>
      </c>
      <c r="J21" s="3">
        <v>162</v>
      </c>
      <c r="K21" s="12">
        <v>131</v>
      </c>
      <c r="L21" s="3">
        <v>65</v>
      </c>
      <c r="M21" s="12">
        <v>0</v>
      </c>
      <c r="N21" s="3">
        <v>1</v>
      </c>
      <c r="O21" s="7">
        <v>1</v>
      </c>
      <c r="P21" s="28">
        <v>0</v>
      </c>
      <c r="Q21" s="31">
        <v>0</v>
      </c>
      <c r="R21" s="47">
        <f>(ABS(Obras!C21-Plantas!$C$4)+ABS(Obras!D21-Plantas!$D$4))</f>
        <v>38</v>
      </c>
      <c r="S21" s="47">
        <f>(ABS(Obras!C21-Plantas!$C$5)+ABS(Obras!D21-Plantas!$D$5))</f>
        <v>8</v>
      </c>
      <c r="T21" s="47">
        <f>(ABS(Obras!C21-Plantas!$C$6)+ABS(Obras!D21-Plantas!$D$6))</f>
        <v>57</v>
      </c>
      <c r="U21" s="47">
        <f>(ABS(Obras!C21-Plantas!$C$7)+ABS(Obras!D21-Plantas!$D$7))</f>
        <v>68</v>
      </c>
      <c r="W21" s="40">
        <f>((SQRT(($AB$6-C21)^2)+SQRT(($AC$6-D21)^2))*2/10)*Camiones!B$4</f>
        <v>0.15959999999999999</v>
      </c>
      <c r="X21" s="40">
        <f>(SQRT(($AB$7-C21)^2)+SQRT(($AC$7-D21)^2))*2/10*Camiones!B$4</f>
        <v>3.3600000000000005E-2</v>
      </c>
      <c r="Y21" s="40">
        <f>(SQRT(($AB$8-C21)^2)+SQRT(($AC$8-D21)^2))*2/10*Camiones!B$4</f>
        <v>0.23940000000000003</v>
      </c>
      <c r="Z21" s="40">
        <f>(SQRT(($AB$9-C21)^2)+SQRT(($AC$9-D21)^2))*2/10*Camiones!B$4</f>
        <v>0.28560000000000002</v>
      </c>
      <c r="AA21" s="40">
        <f t="shared" si="0"/>
        <v>0.13930000000000001</v>
      </c>
      <c r="AB21" s="47"/>
      <c r="AC21" s="47"/>
      <c r="AD21" s="47">
        <f>SUM(F21:L21)*Plantas!$F$4</f>
        <v>668.4</v>
      </c>
      <c r="AE21" s="47">
        <f>SUM(F21:L21)*Plantas!$F$5</f>
        <v>724.1</v>
      </c>
      <c r="AF21" s="47">
        <f>SUM(F21:L21)*Plantas!$F$6</f>
        <v>612.70000000000005</v>
      </c>
      <c r="AG21" s="47">
        <f>SUM(F21:L21)*Plantas!$F$7</f>
        <v>668.4</v>
      </c>
      <c r="AH21" s="47">
        <f t="shared" si="1"/>
        <v>55.699999999999989</v>
      </c>
    </row>
    <row r="22" spans="2:34" x14ac:dyDescent="0.2">
      <c r="B22" s="9" t="s">
        <v>44</v>
      </c>
      <c r="C22" s="3">
        <v>55</v>
      </c>
      <c r="D22" s="12">
        <v>75</v>
      </c>
      <c r="E22" s="3">
        <v>0.2</v>
      </c>
      <c r="F22" s="14">
        <v>74</v>
      </c>
      <c r="G22" s="3">
        <v>23</v>
      </c>
      <c r="H22" s="3">
        <v>0</v>
      </c>
      <c r="I22" s="12">
        <v>0</v>
      </c>
      <c r="J22" s="3">
        <v>123</v>
      </c>
      <c r="K22" s="12">
        <v>188</v>
      </c>
      <c r="L22" s="3">
        <v>118</v>
      </c>
      <c r="M22" s="12">
        <v>0</v>
      </c>
      <c r="N22" s="3">
        <v>1</v>
      </c>
      <c r="O22" s="7">
        <v>1</v>
      </c>
      <c r="P22" s="28">
        <v>0</v>
      </c>
      <c r="Q22" s="31">
        <v>0</v>
      </c>
      <c r="R22" s="47">
        <f>(ABS(Obras!C22-Plantas!$C$4)+ABS(Obras!D22-Plantas!$D$4))</f>
        <v>110</v>
      </c>
      <c r="S22" s="47">
        <f>(ABS(Obras!C22-Plantas!$C$5)+ABS(Obras!D22-Plantas!$D$5))</f>
        <v>70</v>
      </c>
      <c r="T22" s="47">
        <f>(ABS(Obras!C22-Plantas!$C$6)+ABS(Obras!D22-Plantas!$D$6))</f>
        <v>15</v>
      </c>
      <c r="U22" s="47">
        <f>(ABS(Obras!C22-Plantas!$C$7)+ABS(Obras!D22-Plantas!$D$7))</f>
        <v>80</v>
      </c>
      <c r="W22" s="40">
        <f>((SQRT(($AB$6-C22)^2)+SQRT(($AC$6-D22)^2))*2/10)*Camiones!B$4</f>
        <v>0.46200000000000002</v>
      </c>
      <c r="X22" s="40">
        <f>(SQRT(($AB$7-C22)^2)+SQRT(($AC$7-D22)^2))*2/10*Camiones!B$4</f>
        <v>0.29400000000000004</v>
      </c>
      <c r="Y22" s="40">
        <f>(SQRT(($AB$8-C22)^2)+SQRT(($AC$8-D22)^2))*2/10*Camiones!B$4</f>
        <v>6.3E-2</v>
      </c>
      <c r="Z22" s="40">
        <f>(SQRT(($AB$9-C22)^2)+SQRT(($AC$9-D22)^2))*2/10*Camiones!B$4</f>
        <v>0.33600000000000002</v>
      </c>
      <c r="AA22" s="40">
        <f t="shared" si="0"/>
        <v>0.20649999999999999</v>
      </c>
      <c r="AB22" s="47"/>
      <c r="AC22" s="47"/>
      <c r="AD22" s="47">
        <f>SUM(F22:L22)*Plantas!$F$4</f>
        <v>631.19999999999993</v>
      </c>
      <c r="AE22" s="47">
        <f>SUM(F22:L22)*Plantas!$F$5</f>
        <v>683.80000000000007</v>
      </c>
      <c r="AF22" s="47">
        <f>SUM(F22:L22)*Plantas!$F$6</f>
        <v>578.6</v>
      </c>
      <c r="AG22" s="47">
        <f>SUM(F22:L22)*Plantas!$F$7</f>
        <v>631.19999999999993</v>
      </c>
      <c r="AH22" s="47">
        <f t="shared" si="1"/>
        <v>52.600000000000023</v>
      </c>
    </row>
    <row r="23" spans="2:34" x14ac:dyDescent="0.2">
      <c r="B23" s="9" t="s">
        <v>45</v>
      </c>
      <c r="C23" s="3">
        <v>65</v>
      </c>
      <c r="D23" s="12">
        <v>14</v>
      </c>
      <c r="E23" s="3">
        <v>0.4</v>
      </c>
      <c r="F23" s="14">
        <v>37</v>
      </c>
      <c r="G23" s="3">
        <v>209</v>
      </c>
      <c r="H23" s="3">
        <v>111</v>
      </c>
      <c r="I23" s="12">
        <v>0</v>
      </c>
      <c r="J23" s="3">
        <v>0</v>
      </c>
      <c r="K23" s="12">
        <v>111</v>
      </c>
      <c r="L23" s="3">
        <v>121</v>
      </c>
      <c r="M23" s="12">
        <v>1</v>
      </c>
      <c r="N23" s="3">
        <v>1</v>
      </c>
      <c r="O23" s="7">
        <v>0</v>
      </c>
      <c r="P23" s="28">
        <v>0</v>
      </c>
      <c r="Q23" s="31">
        <v>0</v>
      </c>
      <c r="R23" s="47">
        <f>(ABS(Obras!C23-Plantas!$C$4)+ABS(Obras!D23-Plantas!$D$4))</f>
        <v>59</v>
      </c>
      <c r="S23" s="47">
        <f>(ABS(Obras!C23-Plantas!$C$5)+ABS(Obras!D23-Plantas!$D$5))</f>
        <v>51</v>
      </c>
      <c r="T23" s="47">
        <f>(ABS(Obras!C23-Plantas!$C$6)+ABS(Obras!D23-Plantas!$D$6))</f>
        <v>76</v>
      </c>
      <c r="U23" s="47">
        <f>(ABS(Obras!C23-Plantas!$C$7)+ABS(Obras!D23-Plantas!$D$7))</f>
        <v>21</v>
      </c>
      <c r="W23" s="40">
        <f>((SQRT(($AB$6-C23)^2)+SQRT(($AC$6-D23)^2))*2/10)*Camiones!B$4</f>
        <v>0.24780000000000002</v>
      </c>
      <c r="X23" s="40">
        <f>(SQRT(($AB$7-C23)^2)+SQRT(($AC$7-D23)^2))*2/10*Camiones!B$4</f>
        <v>0.2142</v>
      </c>
      <c r="Y23" s="40">
        <f>(SQRT(($AB$8-C23)^2)+SQRT(($AC$8-D23)^2))*2/10*Camiones!B$4</f>
        <v>0.31919999999999998</v>
      </c>
      <c r="Z23" s="40">
        <f>(SQRT(($AB$9-C23)^2)+SQRT(($AC$9-D23)^2))*2/10*Camiones!B$4</f>
        <v>8.8200000000000014E-2</v>
      </c>
      <c r="AA23" s="40">
        <f t="shared" si="0"/>
        <v>0.12109999999999999</v>
      </c>
      <c r="AB23" s="47"/>
      <c r="AC23" s="47"/>
      <c r="AD23" s="47">
        <f>SUM(F23:L23)*Plantas!$F$4</f>
        <v>706.8</v>
      </c>
      <c r="AE23" s="47">
        <f>SUM(F23:L23)*Plantas!$F$5</f>
        <v>765.7</v>
      </c>
      <c r="AF23" s="47">
        <f>SUM(F23:L23)*Plantas!$F$6</f>
        <v>647.90000000000009</v>
      </c>
      <c r="AG23" s="47">
        <f>SUM(F23:L23)*Plantas!$F$7</f>
        <v>706.8</v>
      </c>
      <c r="AH23" s="47">
        <f t="shared" si="1"/>
        <v>58.899999999999977</v>
      </c>
    </row>
    <row r="24" spans="2:34" x14ac:dyDescent="0.2">
      <c r="B24" s="9" t="s">
        <v>46</v>
      </c>
      <c r="C24" s="3">
        <v>66</v>
      </c>
      <c r="D24" s="12">
        <v>25</v>
      </c>
      <c r="E24" s="3">
        <v>0.3</v>
      </c>
      <c r="F24" s="14">
        <v>104</v>
      </c>
      <c r="G24" s="3">
        <v>0</v>
      </c>
      <c r="H24" s="3">
        <v>203</v>
      </c>
      <c r="I24" s="12">
        <v>162</v>
      </c>
      <c r="J24" s="3">
        <v>0</v>
      </c>
      <c r="K24" s="12">
        <v>91</v>
      </c>
      <c r="L24" s="3">
        <v>0</v>
      </c>
      <c r="M24" s="12">
        <v>1</v>
      </c>
      <c r="N24" s="3">
        <v>1</v>
      </c>
      <c r="O24" s="7">
        <v>1</v>
      </c>
      <c r="P24" s="28">
        <v>0</v>
      </c>
      <c r="Q24" s="31">
        <v>0</v>
      </c>
      <c r="R24" s="47">
        <f>(ABS(Obras!C24-Plantas!$C$4)+ABS(Obras!D24-Plantas!$D$4))</f>
        <v>71</v>
      </c>
      <c r="S24" s="47">
        <f>(ABS(Obras!C24-Plantas!$C$5)+ABS(Obras!D24-Plantas!$D$5))</f>
        <v>41</v>
      </c>
      <c r="T24" s="47">
        <f>(ABS(Obras!C24-Plantas!$C$6)+ABS(Obras!D24-Plantas!$D$6))</f>
        <v>66</v>
      </c>
      <c r="U24" s="47">
        <f>(ABS(Obras!C24-Plantas!$C$7)+ABS(Obras!D24-Plantas!$D$7))</f>
        <v>19</v>
      </c>
      <c r="W24" s="40">
        <f>((SQRT(($AB$6-C24)^2)+SQRT(($AC$6-D24)^2))*2/10)*Camiones!B$4</f>
        <v>0.29820000000000002</v>
      </c>
      <c r="X24" s="40">
        <f>(SQRT(($AB$7-C24)^2)+SQRT(($AC$7-D24)^2))*2/10*Camiones!B$4</f>
        <v>0.17219999999999999</v>
      </c>
      <c r="Y24" s="40">
        <f>(SQRT(($AB$8-C24)^2)+SQRT(($AC$8-D24)^2))*2/10*Camiones!B$4</f>
        <v>0.2772</v>
      </c>
      <c r="Z24" s="40">
        <f>(SQRT(($AB$9-C24)^2)+SQRT(($AC$9-D24)^2))*2/10*Camiones!B$4</f>
        <v>7.9799999999999996E-2</v>
      </c>
      <c r="AA24" s="40">
        <f t="shared" si="0"/>
        <v>0.12670000000000001</v>
      </c>
      <c r="AB24" s="47"/>
      <c r="AC24" s="47"/>
      <c r="AD24" s="47">
        <f>SUM(F24:L24)*Plantas!$F$4</f>
        <v>672</v>
      </c>
      <c r="AE24" s="47">
        <f>SUM(F24:L24)*Plantas!$F$5</f>
        <v>728</v>
      </c>
      <c r="AF24" s="47">
        <f>SUM(F24:L24)*Plantas!$F$6</f>
        <v>616</v>
      </c>
      <c r="AG24" s="47">
        <f>SUM(F24:L24)*Plantas!$F$7</f>
        <v>672</v>
      </c>
      <c r="AH24" s="47">
        <f t="shared" si="1"/>
        <v>56</v>
      </c>
    </row>
    <row r="25" spans="2:34" x14ac:dyDescent="0.2">
      <c r="B25" s="9" t="s">
        <v>47</v>
      </c>
      <c r="C25" s="3">
        <v>49</v>
      </c>
      <c r="D25" s="12">
        <v>2</v>
      </c>
      <c r="E25" s="3">
        <v>0.3</v>
      </c>
      <c r="F25" s="14">
        <v>201</v>
      </c>
      <c r="G25" s="3">
        <v>0</v>
      </c>
      <c r="H25" s="3">
        <v>145</v>
      </c>
      <c r="I25" s="12">
        <v>139</v>
      </c>
      <c r="J25" s="3">
        <v>0</v>
      </c>
      <c r="K25" s="12">
        <v>93</v>
      </c>
      <c r="L25" s="3">
        <v>107</v>
      </c>
      <c r="M25" s="12">
        <v>1</v>
      </c>
      <c r="N25" s="3">
        <v>1</v>
      </c>
      <c r="O25" s="7">
        <v>1</v>
      </c>
      <c r="P25" s="28">
        <v>0.02</v>
      </c>
      <c r="Q25" s="31">
        <v>0</v>
      </c>
      <c r="R25" s="47">
        <f>(ABS(Obras!C25-Plantas!$C$4)+ABS(Obras!D25-Plantas!$D$4))</f>
        <v>47</v>
      </c>
      <c r="S25" s="47">
        <f>(ABS(Obras!C25-Plantas!$C$5)+ABS(Obras!D25-Plantas!$D$5))</f>
        <v>47</v>
      </c>
      <c r="T25" s="47">
        <f>(ABS(Obras!C25-Plantas!$C$6)+ABS(Obras!D25-Plantas!$D$6))</f>
        <v>72</v>
      </c>
      <c r="U25" s="47">
        <f>(ABS(Obras!C25-Plantas!$C$7)+ABS(Obras!D25-Plantas!$D$7))</f>
        <v>49</v>
      </c>
      <c r="W25" s="40">
        <f>((SQRT(($AB$6-C25)^2)+SQRT(($AC$6-D25)^2))*2/10)*Camiones!B$4</f>
        <v>0.19740000000000002</v>
      </c>
      <c r="X25" s="40">
        <f>(SQRT(($AB$7-C25)^2)+SQRT(($AC$7-D25)^2))*2/10*Camiones!B$4</f>
        <v>0.19740000000000002</v>
      </c>
      <c r="Y25" s="40">
        <f>(SQRT(($AB$8-C25)^2)+SQRT(($AC$8-D25)^2))*2/10*Camiones!B$4</f>
        <v>0.3024</v>
      </c>
      <c r="Z25" s="40">
        <f>(SQRT(($AB$9-C25)^2)+SQRT(($AC$9-D25)^2))*2/10*Camiones!B$4</f>
        <v>0.20580000000000004</v>
      </c>
      <c r="AA25" s="40">
        <f t="shared" si="0"/>
        <v>5.3899999999999997E-2</v>
      </c>
      <c r="AB25" s="47"/>
      <c r="AC25" s="47"/>
      <c r="AD25" s="47">
        <f>SUM(F25:L25)*Plantas!$F$4</f>
        <v>822</v>
      </c>
      <c r="AE25" s="47">
        <f>SUM(F25:L25)*Plantas!$F$5</f>
        <v>890.5</v>
      </c>
      <c r="AF25" s="47">
        <f>SUM(F25:L25)*Plantas!$F$6</f>
        <v>753.50000000000011</v>
      </c>
      <c r="AG25" s="47">
        <f>SUM(F25:L25)*Plantas!$F$7</f>
        <v>822</v>
      </c>
      <c r="AH25" s="47">
        <f t="shared" si="1"/>
        <v>68.499999999999943</v>
      </c>
    </row>
    <row r="26" spans="2:34" x14ac:dyDescent="0.2">
      <c r="B26" s="9" t="s">
        <v>48</v>
      </c>
      <c r="C26" s="3">
        <v>46</v>
      </c>
      <c r="D26" s="12">
        <v>22</v>
      </c>
      <c r="E26" s="3">
        <v>0.3</v>
      </c>
      <c r="F26" s="14">
        <v>29</v>
      </c>
      <c r="G26" s="3">
        <v>173</v>
      </c>
      <c r="H26" s="3">
        <v>68</v>
      </c>
      <c r="I26" s="12">
        <v>0</v>
      </c>
      <c r="J26" s="3">
        <v>0</v>
      </c>
      <c r="K26" s="12">
        <v>0</v>
      </c>
      <c r="L26" s="3">
        <v>99</v>
      </c>
      <c r="M26" s="12">
        <v>1</v>
      </c>
      <c r="N26" s="3">
        <v>0</v>
      </c>
      <c r="O26" s="7">
        <v>1</v>
      </c>
      <c r="P26" s="28">
        <v>0</v>
      </c>
      <c r="Q26" s="31">
        <v>0</v>
      </c>
      <c r="R26" s="47">
        <f>(ABS(Obras!C26-Plantas!$C$4)+ABS(Obras!D26-Plantas!$D$4))</f>
        <v>48</v>
      </c>
      <c r="S26" s="47">
        <f>(ABS(Obras!C26-Plantas!$C$5)+ABS(Obras!D26-Plantas!$D$5))</f>
        <v>24</v>
      </c>
      <c r="T26" s="47">
        <f>(ABS(Obras!C26-Plantas!$C$6)+ABS(Obras!D26-Plantas!$D$6))</f>
        <v>49</v>
      </c>
      <c r="U26" s="47">
        <f>(ABS(Obras!C26-Plantas!$C$7)+ABS(Obras!D26-Plantas!$D$7))</f>
        <v>36</v>
      </c>
      <c r="W26" s="40">
        <f>((SQRT(($AB$6-C26)^2)+SQRT(($AC$6-D26)^2))*2/10)*Camiones!B$4</f>
        <v>0.2016</v>
      </c>
      <c r="X26" s="40">
        <f>(SQRT(($AB$7-C26)^2)+SQRT(($AC$7-D26)^2))*2/10*Camiones!B$4</f>
        <v>0.1008</v>
      </c>
      <c r="Y26" s="40">
        <f>(SQRT(($AB$8-C26)^2)+SQRT(($AC$8-D26)^2))*2/10*Camiones!B$4</f>
        <v>0.20580000000000004</v>
      </c>
      <c r="Z26" s="40">
        <f>(SQRT(($AB$9-C26)^2)+SQRT(($AC$9-D26)^2))*2/10*Camiones!B$4</f>
        <v>0.1512</v>
      </c>
      <c r="AA26" s="40">
        <f t="shared" si="0"/>
        <v>6.0900000000000017E-2</v>
      </c>
      <c r="AB26" s="47"/>
      <c r="AC26" s="47"/>
      <c r="AD26" s="47">
        <f>SUM(F26:L26)*Plantas!$F$4</f>
        <v>442.8</v>
      </c>
      <c r="AE26" s="47">
        <f>SUM(F26:L26)*Plantas!$F$5</f>
        <v>479.7</v>
      </c>
      <c r="AF26" s="47">
        <f>SUM(F26:L26)*Plantas!$F$6</f>
        <v>405.90000000000003</v>
      </c>
      <c r="AG26" s="47">
        <f>SUM(F26:L26)*Plantas!$F$7</f>
        <v>442.8</v>
      </c>
      <c r="AH26" s="47">
        <f t="shared" si="1"/>
        <v>36.899999999999977</v>
      </c>
    </row>
    <row r="27" spans="2:34" x14ac:dyDescent="0.2">
      <c r="B27" s="9" t="s">
        <v>49</v>
      </c>
      <c r="C27" s="3">
        <v>64</v>
      </c>
      <c r="D27" s="12">
        <v>50</v>
      </c>
      <c r="E27" s="3">
        <v>0.3</v>
      </c>
      <c r="F27" s="14">
        <v>173</v>
      </c>
      <c r="G27" s="3">
        <v>149</v>
      </c>
      <c r="H27" s="3">
        <v>67</v>
      </c>
      <c r="I27" s="12">
        <v>170</v>
      </c>
      <c r="J27" s="3">
        <v>168</v>
      </c>
      <c r="K27" s="12">
        <v>0</v>
      </c>
      <c r="L27" s="3">
        <v>86</v>
      </c>
      <c r="M27" s="12">
        <v>1</v>
      </c>
      <c r="N27" s="3">
        <v>1</v>
      </c>
      <c r="O27" s="7">
        <v>1</v>
      </c>
      <c r="P27" s="28">
        <v>0</v>
      </c>
      <c r="Q27" s="31">
        <v>0</v>
      </c>
      <c r="R27" s="47">
        <f>(ABS(Obras!C27-Plantas!$C$4)+ABS(Obras!D27-Plantas!$D$4))</f>
        <v>94</v>
      </c>
      <c r="S27" s="47">
        <f>(ABS(Obras!C27-Plantas!$C$5)+ABS(Obras!D27-Plantas!$D$5))</f>
        <v>54</v>
      </c>
      <c r="T27" s="47">
        <f>(ABS(Obras!C27-Plantas!$C$6)+ABS(Obras!D27-Plantas!$D$6))</f>
        <v>39</v>
      </c>
      <c r="U27" s="47">
        <f>(ABS(Obras!C27-Plantas!$C$7)+ABS(Obras!D27-Plantas!$D$7))</f>
        <v>46</v>
      </c>
      <c r="W27" s="40">
        <f>((SQRT(($AB$6-C27)^2)+SQRT(($AC$6-D27)^2))*2/10)*Camiones!B$4</f>
        <v>0.39480000000000004</v>
      </c>
      <c r="X27" s="40">
        <f>(SQRT(($AB$7-C27)^2)+SQRT(($AC$7-D27)^2))*2/10*Camiones!B$4</f>
        <v>0.22680000000000003</v>
      </c>
      <c r="Y27" s="40">
        <f>(SQRT(($AB$8-C27)^2)+SQRT(($AC$8-D27)^2))*2/10*Camiones!B$4</f>
        <v>0.1638</v>
      </c>
      <c r="Z27" s="40">
        <f>(SQRT(($AB$9-C27)^2)+SQRT(($AC$9-D27)^2))*2/10*Camiones!B$4</f>
        <v>0.19320000000000001</v>
      </c>
      <c r="AA27" s="40">
        <f t="shared" si="0"/>
        <v>0.1211</v>
      </c>
      <c r="AB27" s="47"/>
      <c r="AC27" s="47"/>
      <c r="AD27" s="47">
        <f>SUM(F27:L27)*Plantas!$F$4</f>
        <v>975.59999999999991</v>
      </c>
      <c r="AE27" s="47">
        <f>SUM(F27:L27)*Plantas!$F$5</f>
        <v>1056.9000000000001</v>
      </c>
      <c r="AF27" s="47">
        <f>SUM(F27:L27)*Plantas!$F$6</f>
        <v>894.30000000000007</v>
      </c>
      <c r="AG27" s="47">
        <f>SUM(F27:L27)*Plantas!$F$7</f>
        <v>975.59999999999991</v>
      </c>
      <c r="AH27" s="47">
        <f t="shared" si="1"/>
        <v>81.300000000000011</v>
      </c>
    </row>
    <row r="28" spans="2:34" x14ac:dyDescent="0.2">
      <c r="B28" s="9" t="s">
        <v>50</v>
      </c>
      <c r="C28" s="3">
        <v>114</v>
      </c>
      <c r="D28" s="12">
        <v>96</v>
      </c>
      <c r="E28" s="3">
        <v>0.4</v>
      </c>
      <c r="F28" s="14">
        <v>142</v>
      </c>
      <c r="G28" s="3">
        <v>143</v>
      </c>
      <c r="H28" s="3">
        <v>117</v>
      </c>
      <c r="I28" s="12">
        <v>29</v>
      </c>
      <c r="J28" s="3">
        <v>9</v>
      </c>
      <c r="K28" s="12">
        <v>209</v>
      </c>
      <c r="L28" s="3">
        <v>0</v>
      </c>
      <c r="M28" s="12">
        <v>1</v>
      </c>
      <c r="N28" s="3">
        <v>1</v>
      </c>
      <c r="O28" s="7">
        <v>1</v>
      </c>
      <c r="P28" s="28">
        <v>0</v>
      </c>
      <c r="Q28" s="31">
        <v>0</v>
      </c>
      <c r="R28" s="47">
        <f>(ABS(Obras!C28-Plantas!$C$4)+ABS(Obras!D28-Plantas!$D$4))</f>
        <v>190</v>
      </c>
      <c r="S28" s="47">
        <f>(ABS(Obras!C28-Plantas!$C$5)+ABS(Obras!D28-Plantas!$D$5))</f>
        <v>150</v>
      </c>
      <c r="T28" s="47">
        <f>(ABS(Obras!C28-Plantas!$C$6)+ABS(Obras!D28-Plantas!$D$6))</f>
        <v>95</v>
      </c>
      <c r="U28" s="47">
        <f>(ABS(Obras!C28-Plantas!$C$7)+ABS(Obras!D28-Plantas!$D$7))</f>
        <v>110</v>
      </c>
      <c r="W28" s="40">
        <f>((SQRT(($AB$6-C28)^2)+SQRT(($AC$6-D28)^2))*2/10)*Camiones!B$4</f>
        <v>0.79800000000000004</v>
      </c>
      <c r="X28" s="40">
        <f>(SQRT(($AB$7-C28)^2)+SQRT(($AC$7-D28)^2))*2/10*Camiones!B$4</f>
        <v>0.63</v>
      </c>
      <c r="Y28" s="40">
        <f>(SQRT(($AB$8-C28)^2)+SQRT(($AC$8-D28)^2))*2/10*Camiones!B$4</f>
        <v>0.39900000000000002</v>
      </c>
      <c r="Z28" s="40">
        <f>(SQRT(($AB$9-C28)^2)+SQRT(($AC$9-D28)^2))*2/10*Camiones!B$4</f>
        <v>0.46200000000000002</v>
      </c>
      <c r="AA28" s="40">
        <f t="shared" si="0"/>
        <v>0.22749999999999995</v>
      </c>
      <c r="AB28" s="47"/>
      <c r="AC28" s="47"/>
      <c r="AD28" s="47">
        <f>SUM(F28:L28)*Plantas!$F$4</f>
        <v>778.8</v>
      </c>
      <c r="AE28" s="47">
        <f>SUM(F28:L28)*Plantas!$F$5</f>
        <v>843.7</v>
      </c>
      <c r="AF28" s="47">
        <f>SUM(F28:L28)*Plantas!$F$6</f>
        <v>713.90000000000009</v>
      </c>
      <c r="AG28" s="47">
        <f>SUM(F28:L28)*Plantas!$F$7</f>
        <v>778.8</v>
      </c>
      <c r="AH28" s="47">
        <f t="shared" si="1"/>
        <v>64.899999999999977</v>
      </c>
    </row>
    <row r="29" spans="2:34" x14ac:dyDescent="0.2">
      <c r="B29" s="9" t="s">
        <v>51</v>
      </c>
      <c r="C29" s="3">
        <v>57</v>
      </c>
      <c r="D29" s="12">
        <v>91</v>
      </c>
      <c r="E29" s="3">
        <v>0.2</v>
      </c>
      <c r="F29" s="14">
        <v>0</v>
      </c>
      <c r="G29" s="3">
        <v>149</v>
      </c>
      <c r="H29" s="3">
        <v>0</v>
      </c>
      <c r="I29" s="12">
        <v>186</v>
      </c>
      <c r="J29" s="3">
        <v>0</v>
      </c>
      <c r="K29" s="12">
        <v>0</v>
      </c>
      <c r="L29" s="3">
        <v>161</v>
      </c>
      <c r="M29" s="12">
        <v>0</v>
      </c>
      <c r="N29" s="3">
        <v>1</v>
      </c>
      <c r="O29" s="7">
        <v>1</v>
      </c>
      <c r="P29" s="28">
        <v>0.11</v>
      </c>
      <c r="Q29" s="31">
        <v>0.01</v>
      </c>
      <c r="R29" s="47">
        <f>(ABS(Obras!C29-Plantas!$C$4)+ABS(Obras!D29-Plantas!$D$4))</f>
        <v>128</v>
      </c>
      <c r="S29" s="47">
        <f>(ABS(Obras!C29-Plantas!$C$5)+ABS(Obras!D29-Plantas!$D$5))</f>
        <v>88</v>
      </c>
      <c r="T29" s="47">
        <f>(ABS(Obras!C29-Plantas!$C$6)+ABS(Obras!D29-Plantas!$D$6))</f>
        <v>33</v>
      </c>
      <c r="U29" s="47">
        <f>(ABS(Obras!C29-Plantas!$C$7)+ABS(Obras!D29-Plantas!$D$7))</f>
        <v>94</v>
      </c>
      <c r="W29" s="40">
        <f>((SQRT(($AB$6-C29)^2)+SQRT(($AC$6-D29)^2))*2/10)*Camiones!B$4</f>
        <v>0.53760000000000008</v>
      </c>
      <c r="X29" s="40">
        <f>(SQRT(($AB$7-C29)^2)+SQRT(($AC$7-D29)^2))*2/10*Camiones!B$4</f>
        <v>0.36960000000000004</v>
      </c>
      <c r="Y29" s="40">
        <f>(SQRT(($AB$8-C29)^2)+SQRT(($AC$8-D29)^2))*2/10*Camiones!B$4</f>
        <v>0.1386</v>
      </c>
      <c r="Z29" s="40">
        <f>(SQRT(($AB$9-C29)^2)+SQRT(($AC$9-D29)^2))*2/10*Camiones!B$4</f>
        <v>0.39480000000000004</v>
      </c>
      <c r="AA29" s="40">
        <f t="shared" si="0"/>
        <v>0.20370000000000008</v>
      </c>
      <c r="AB29" s="47"/>
      <c r="AC29" s="47"/>
      <c r="AD29" s="47">
        <f>SUM(F29:L29)*Plantas!$F$4</f>
        <v>595.19999999999993</v>
      </c>
      <c r="AE29" s="47">
        <f>SUM(F29:L29)*Plantas!$F$5</f>
        <v>644.80000000000007</v>
      </c>
      <c r="AF29" s="47">
        <f>SUM(F29:L29)*Plantas!$F$6</f>
        <v>545.6</v>
      </c>
      <c r="AG29" s="47">
        <f>SUM(F29:L29)*Plantas!$F$7</f>
        <v>595.19999999999993</v>
      </c>
      <c r="AH29" s="47">
        <f t="shared" si="1"/>
        <v>49.600000000000023</v>
      </c>
    </row>
    <row r="30" spans="2:34" x14ac:dyDescent="0.2">
      <c r="B30" s="9" t="s">
        <v>52</v>
      </c>
      <c r="C30" s="3">
        <v>104</v>
      </c>
      <c r="D30" s="12">
        <v>66</v>
      </c>
      <c r="E30" s="3">
        <v>0.2</v>
      </c>
      <c r="F30" s="14">
        <v>0</v>
      </c>
      <c r="G30" s="3">
        <v>82</v>
      </c>
      <c r="H30" s="3">
        <v>66</v>
      </c>
      <c r="I30" s="12">
        <v>67</v>
      </c>
      <c r="J30" s="3">
        <v>0</v>
      </c>
      <c r="K30" s="12">
        <v>0</v>
      </c>
      <c r="L30" s="3">
        <v>0</v>
      </c>
      <c r="M30" s="12">
        <v>0</v>
      </c>
      <c r="N30" s="3">
        <v>1</v>
      </c>
      <c r="O30" s="7">
        <v>1</v>
      </c>
      <c r="P30" s="28">
        <v>0.03</v>
      </c>
      <c r="Q30" s="31">
        <v>0</v>
      </c>
      <c r="R30" s="47">
        <f>(ABS(Obras!C30-Plantas!$C$4)+ABS(Obras!D30-Plantas!$D$4))</f>
        <v>150</v>
      </c>
      <c r="S30" s="47">
        <f>(ABS(Obras!C30-Plantas!$C$5)+ABS(Obras!D30-Plantas!$D$5))</f>
        <v>110</v>
      </c>
      <c r="T30" s="47">
        <f>(ABS(Obras!C30-Plantas!$C$6)+ABS(Obras!D30-Plantas!$D$6))</f>
        <v>63</v>
      </c>
      <c r="U30" s="47">
        <f>(ABS(Obras!C30-Plantas!$C$7)+ABS(Obras!D30-Plantas!$D$7))</f>
        <v>70</v>
      </c>
      <c r="W30" s="40">
        <f>((SQRT(($AB$6-C30)^2)+SQRT(($AC$6-D30)^2))*2/10)*Camiones!B$4</f>
        <v>0.63</v>
      </c>
      <c r="X30" s="40">
        <f>(SQRT(($AB$7-C30)^2)+SQRT(($AC$7-D30)^2))*2/10*Camiones!B$4</f>
        <v>0.46200000000000002</v>
      </c>
      <c r="Y30" s="40">
        <f>(SQRT(($AB$8-C30)^2)+SQRT(($AC$8-D30)^2))*2/10*Camiones!B$4</f>
        <v>0.2646</v>
      </c>
      <c r="Z30" s="40">
        <f>(SQRT(($AB$9-C30)^2)+SQRT(($AC$9-D30)^2))*2/10*Camiones!B$4</f>
        <v>0.29400000000000004</v>
      </c>
      <c r="AA30" s="40">
        <f t="shared" si="0"/>
        <v>0.2107</v>
      </c>
      <c r="AB30" s="47"/>
      <c r="AC30" s="47"/>
      <c r="AD30" s="47">
        <f>SUM(F30:L30)*Plantas!$F$4</f>
        <v>258</v>
      </c>
      <c r="AE30" s="47">
        <f>SUM(F30:L30)*Plantas!$F$5</f>
        <v>279.5</v>
      </c>
      <c r="AF30" s="47">
        <f>SUM(F30:L30)*Plantas!$F$6</f>
        <v>236.50000000000003</v>
      </c>
      <c r="AG30" s="47">
        <f>SUM(F30:L30)*Plantas!$F$7</f>
        <v>258</v>
      </c>
      <c r="AH30" s="47">
        <f t="shared" si="1"/>
        <v>21.499999999999986</v>
      </c>
    </row>
    <row r="31" spans="2:34" x14ac:dyDescent="0.2">
      <c r="B31" s="9" t="s">
        <v>53</v>
      </c>
      <c r="C31" s="3">
        <v>16</v>
      </c>
      <c r="D31" s="12">
        <v>28</v>
      </c>
      <c r="E31" s="3">
        <v>0.4</v>
      </c>
      <c r="F31" s="14">
        <v>168</v>
      </c>
      <c r="G31" s="3">
        <v>43</v>
      </c>
      <c r="H31" s="3">
        <v>188</v>
      </c>
      <c r="I31" s="12">
        <v>0</v>
      </c>
      <c r="J31" s="3">
        <v>74</v>
      </c>
      <c r="K31" s="12">
        <v>64</v>
      </c>
      <c r="L31" s="3">
        <v>191</v>
      </c>
      <c r="M31" s="12">
        <v>1</v>
      </c>
      <c r="N31" s="3">
        <v>1</v>
      </c>
      <c r="O31" s="7">
        <v>1</v>
      </c>
      <c r="P31" s="28">
        <v>0</v>
      </c>
      <c r="Q31" s="31">
        <v>0</v>
      </c>
      <c r="R31" s="47">
        <f>(ABS(Obras!C31-Plantas!$C$4)+ABS(Obras!D31-Plantas!$D$4))</f>
        <v>24</v>
      </c>
      <c r="S31" s="47">
        <f>(ABS(Obras!C31-Plantas!$C$5)+ABS(Obras!D31-Plantas!$D$5))</f>
        <v>16</v>
      </c>
      <c r="T31" s="47">
        <f>(ABS(Obras!C31-Plantas!$C$6)+ABS(Obras!D31-Plantas!$D$6))</f>
        <v>71</v>
      </c>
      <c r="U31" s="47">
        <f>(ABS(Obras!C31-Plantas!$C$7)+ABS(Obras!D31-Plantas!$D$7))</f>
        <v>72</v>
      </c>
      <c r="W31" s="40">
        <f>((SQRT(($AB$6-C31)^2)+SQRT(($AC$6-D31)^2))*2/10)*Camiones!B$4</f>
        <v>0.1008</v>
      </c>
      <c r="X31" s="40">
        <f>(SQRT(($AB$7-C31)^2)+SQRT(($AC$7-D31)^2))*2/10*Camiones!B$4</f>
        <v>6.720000000000001E-2</v>
      </c>
      <c r="Y31" s="40">
        <f>(SQRT(($AB$8-C31)^2)+SQRT(($AC$8-D31)^2))*2/10*Camiones!B$4</f>
        <v>0.29820000000000002</v>
      </c>
      <c r="Z31" s="40">
        <f>(SQRT(($AB$9-C31)^2)+SQRT(($AC$9-D31)^2))*2/10*Camiones!B$4</f>
        <v>0.3024</v>
      </c>
      <c r="AA31" s="40">
        <f t="shared" si="0"/>
        <v>0.15049999999999999</v>
      </c>
      <c r="AB31" s="47"/>
      <c r="AC31" s="47"/>
      <c r="AD31" s="47">
        <f>SUM(F31:L31)*Plantas!$F$4</f>
        <v>873.6</v>
      </c>
      <c r="AE31" s="47">
        <f>SUM(F31:L31)*Plantas!$F$5</f>
        <v>946.4</v>
      </c>
      <c r="AF31" s="47">
        <f>SUM(F31:L31)*Plantas!$F$6</f>
        <v>800.80000000000007</v>
      </c>
      <c r="AG31" s="47">
        <f>SUM(F31:L31)*Plantas!$F$7</f>
        <v>873.6</v>
      </c>
      <c r="AH31" s="47">
        <f t="shared" si="1"/>
        <v>72.799999999999955</v>
      </c>
    </row>
    <row r="32" spans="2:34" x14ac:dyDescent="0.2">
      <c r="B32" s="9" t="s">
        <v>54</v>
      </c>
      <c r="C32" s="3">
        <v>73</v>
      </c>
      <c r="D32" s="12">
        <v>80</v>
      </c>
      <c r="E32" s="3">
        <v>0.2</v>
      </c>
      <c r="F32" s="14">
        <v>94</v>
      </c>
      <c r="G32" s="3">
        <v>9</v>
      </c>
      <c r="H32" s="3">
        <v>25</v>
      </c>
      <c r="I32" s="12">
        <v>66</v>
      </c>
      <c r="J32" s="3">
        <v>0</v>
      </c>
      <c r="K32" s="12">
        <v>206</v>
      </c>
      <c r="L32" s="3">
        <v>0</v>
      </c>
      <c r="M32" s="12">
        <v>1</v>
      </c>
      <c r="N32" s="3">
        <v>0</v>
      </c>
      <c r="O32" s="7">
        <v>1</v>
      </c>
      <c r="P32" s="28">
        <v>0</v>
      </c>
      <c r="Q32" s="31">
        <v>0</v>
      </c>
      <c r="R32" s="47">
        <f>(ABS(Obras!C32-Plantas!$C$4)+ABS(Obras!D32-Plantas!$D$4))</f>
        <v>133</v>
      </c>
      <c r="S32" s="47">
        <f>(ABS(Obras!C32-Plantas!$C$5)+ABS(Obras!D32-Plantas!$D$5))</f>
        <v>93</v>
      </c>
      <c r="T32" s="47">
        <f>(ABS(Obras!C32-Plantas!$C$6)+ABS(Obras!D32-Plantas!$D$6))</f>
        <v>38</v>
      </c>
      <c r="U32" s="47">
        <f>(ABS(Obras!C32-Plantas!$C$7)+ABS(Obras!D32-Plantas!$D$7))</f>
        <v>67</v>
      </c>
      <c r="W32" s="40">
        <f>((SQRT(($AB$6-C32)^2)+SQRT(($AC$6-D32)^2))*2/10)*Camiones!B$4</f>
        <v>0.5586000000000001</v>
      </c>
      <c r="X32" s="40">
        <f>(SQRT(($AB$7-C32)^2)+SQRT(($AC$7-D32)^2))*2/10*Camiones!B$4</f>
        <v>0.39060000000000006</v>
      </c>
      <c r="Y32" s="40">
        <f>(SQRT(($AB$8-C32)^2)+SQRT(($AC$8-D32)^2))*2/10*Camiones!B$4</f>
        <v>0.15959999999999999</v>
      </c>
      <c r="Z32" s="40">
        <f>(SQRT(($AB$9-C32)^2)+SQRT(($AC$9-D32)^2))*2/10*Camiones!B$4</f>
        <v>0.28140000000000004</v>
      </c>
      <c r="AA32" s="40">
        <f t="shared" si="0"/>
        <v>0.21770000000000009</v>
      </c>
      <c r="AB32" s="47"/>
      <c r="AC32" s="47"/>
      <c r="AD32" s="47">
        <f>SUM(F32:L32)*Plantas!$F$4</f>
        <v>480</v>
      </c>
      <c r="AE32" s="47">
        <f>SUM(F32:L32)*Plantas!$F$5</f>
        <v>520</v>
      </c>
      <c r="AF32" s="47">
        <f>SUM(F32:L32)*Plantas!$F$6</f>
        <v>440.00000000000006</v>
      </c>
      <c r="AG32" s="47">
        <f>SUM(F32:L32)*Plantas!$F$7</f>
        <v>480</v>
      </c>
      <c r="AH32" s="47">
        <f t="shared" si="1"/>
        <v>39.999999999999972</v>
      </c>
    </row>
    <row r="33" spans="2:34" x14ac:dyDescent="0.2">
      <c r="B33" s="9" t="s">
        <v>55</v>
      </c>
      <c r="C33" s="3">
        <v>61</v>
      </c>
      <c r="D33" s="12">
        <v>97</v>
      </c>
      <c r="E33" s="3">
        <v>0.4</v>
      </c>
      <c r="F33" s="14">
        <v>91</v>
      </c>
      <c r="G33" s="3">
        <v>119</v>
      </c>
      <c r="H33" s="3">
        <v>0</v>
      </c>
      <c r="I33" s="12">
        <v>0</v>
      </c>
      <c r="J33" s="3">
        <v>23</v>
      </c>
      <c r="K33" s="12">
        <v>156</v>
      </c>
      <c r="L33" s="3">
        <v>147</v>
      </c>
      <c r="M33" s="12">
        <v>1</v>
      </c>
      <c r="N33" s="3">
        <v>1</v>
      </c>
      <c r="O33" s="7">
        <v>1</v>
      </c>
      <c r="P33" s="28">
        <v>0</v>
      </c>
      <c r="Q33" s="31">
        <v>0</v>
      </c>
      <c r="R33" s="47">
        <f>(ABS(Obras!C33-Plantas!$C$4)+ABS(Obras!D33-Plantas!$D$4))</f>
        <v>138</v>
      </c>
      <c r="S33" s="47">
        <f>(ABS(Obras!C33-Plantas!$C$5)+ABS(Obras!D33-Plantas!$D$5))</f>
        <v>98</v>
      </c>
      <c r="T33" s="47">
        <f>(ABS(Obras!C33-Plantas!$C$6)+ABS(Obras!D33-Plantas!$D$6))</f>
        <v>43</v>
      </c>
      <c r="U33" s="47">
        <f>(ABS(Obras!C33-Plantas!$C$7)+ABS(Obras!D33-Plantas!$D$7))</f>
        <v>96</v>
      </c>
      <c r="W33" s="40">
        <f>((SQRT(($AB$6-C33)^2)+SQRT(($AC$6-D33)^2))*2/10)*Camiones!B$4</f>
        <v>0.57960000000000012</v>
      </c>
      <c r="X33" s="40">
        <f>(SQRT(($AB$7-C33)^2)+SQRT(($AC$7-D33)^2))*2/10*Camiones!B$4</f>
        <v>0.41160000000000008</v>
      </c>
      <c r="Y33" s="40">
        <f>(SQRT(($AB$8-C33)^2)+SQRT(($AC$8-D33)^2))*2/10*Camiones!B$4</f>
        <v>0.18060000000000001</v>
      </c>
      <c r="Z33" s="40">
        <f>(SQRT(($AB$9-C33)^2)+SQRT(($AC$9-D33)^2))*2/10*Camiones!B$4</f>
        <v>0.4032</v>
      </c>
      <c r="AA33" s="40">
        <f t="shared" si="0"/>
        <v>0.20090000000000008</v>
      </c>
      <c r="AB33" s="47"/>
      <c r="AC33" s="47"/>
      <c r="AD33" s="47">
        <f>SUM(F33:L33)*Plantas!$F$4</f>
        <v>643.19999999999993</v>
      </c>
      <c r="AE33" s="47">
        <f>SUM(F33:L33)*Plantas!$F$5</f>
        <v>696.80000000000007</v>
      </c>
      <c r="AF33" s="47">
        <f>SUM(F33:L33)*Plantas!$F$6</f>
        <v>589.6</v>
      </c>
      <c r="AG33" s="47">
        <f>SUM(F33:L33)*Plantas!$F$7</f>
        <v>643.19999999999993</v>
      </c>
      <c r="AH33" s="47">
        <f t="shared" si="1"/>
        <v>53.600000000000023</v>
      </c>
    </row>
    <row r="34" spans="2:34" x14ac:dyDescent="0.2">
      <c r="B34" s="9" t="s">
        <v>56</v>
      </c>
      <c r="C34" s="3">
        <v>51</v>
      </c>
      <c r="D34" s="12">
        <v>93</v>
      </c>
      <c r="E34" s="3">
        <v>0.3</v>
      </c>
      <c r="F34" s="14">
        <v>36</v>
      </c>
      <c r="G34" s="3">
        <v>67</v>
      </c>
      <c r="H34" s="3">
        <v>102</v>
      </c>
      <c r="I34" s="12">
        <v>137</v>
      </c>
      <c r="J34" s="3">
        <v>0</v>
      </c>
      <c r="K34" s="12">
        <v>121</v>
      </c>
      <c r="L34" s="3">
        <v>14</v>
      </c>
      <c r="M34" s="12">
        <v>0</v>
      </c>
      <c r="N34" s="3">
        <v>0</v>
      </c>
      <c r="O34" s="7">
        <v>1</v>
      </c>
      <c r="P34" s="28">
        <v>0.04</v>
      </c>
      <c r="Q34" s="31">
        <v>0</v>
      </c>
      <c r="R34" s="47">
        <f>(ABS(Obras!C34-Plantas!$C$4)+ABS(Obras!D34-Plantas!$D$4))</f>
        <v>124</v>
      </c>
      <c r="S34" s="47">
        <f>(ABS(Obras!C34-Plantas!$C$5)+ABS(Obras!D34-Plantas!$D$5))</f>
        <v>84</v>
      </c>
      <c r="T34" s="47">
        <f>(ABS(Obras!C34-Plantas!$C$6)+ABS(Obras!D34-Plantas!$D$6))</f>
        <v>29</v>
      </c>
      <c r="U34" s="47">
        <f>(ABS(Obras!C34-Plantas!$C$7)+ABS(Obras!D34-Plantas!$D$7))</f>
        <v>102</v>
      </c>
      <c r="W34" s="40">
        <f>((SQRT(($AB$6-C34)^2)+SQRT(($AC$6-D34)^2))*2/10)*Camiones!B$4</f>
        <v>0.52080000000000004</v>
      </c>
      <c r="X34" s="40">
        <f>(SQRT(($AB$7-C34)^2)+SQRT(($AC$7-D34)^2))*2/10*Camiones!B$4</f>
        <v>0.35280000000000006</v>
      </c>
      <c r="Y34" s="40">
        <f>(SQRT(($AB$8-C34)^2)+SQRT(($AC$8-D34)^2))*2/10*Camiones!B$4</f>
        <v>0.12180000000000001</v>
      </c>
      <c r="Z34" s="40">
        <f>(SQRT(($AB$9-C34)^2)+SQRT(($AC$9-D34)^2))*2/10*Camiones!B$4</f>
        <v>0.4284</v>
      </c>
      <c r="AA34" s="40">
        <f t="shared" si="0"/>
        <v>0.21209999999999998</v>
      </c>
      <c r="AB34" s="47"/>
      <c r="AC34" s="47"/>
      <c r="AD34" s="47">
        <f>SUM(F34:L34)*Plantas!$F$4</f>
        <v>572.4</v>
      </c>
      <c r="AE34" s="47">
        <f>SUM(F34:L34)*Plantas!$F$5</f>
        <v>620.1</v>
      </c>
      <c r="AF34" s="47">
        <f>SUM(F34:L34)*Plantas!$F$6</f>
        <v>524.70000000000005</v>
      </c>
      <c r="AG34" s="47">
        <f>SUM(F34:L34)*Plantas!$F$7</f>
        <v>572.4</v>
      </c>
      <c r="AH34" s="47">
        <f t="shared" si="1"/>
        <v>47.699999999999989</v>
      </c>
    </row>
    <row r="35" spans="2:34" x14ac:dyDescent="0.2">
      <c r="B35" s="9" t="s">
        <v>57</v>
      </c>
      <c r="C35" s="3">
        <v>63</v>
      </c>
      <c r="D35" s="12">
        <v>36</v>
      </c>
      <c r="E35" s="3">
        <v>0.2</v>
      </c>
      <c r="F35" s="14">
        <v>0</v>
      </c>
      <c r="G35" s="3">
        <v>186</v>
      </c>
      <c r="H35" s="3">
        <v>0</v>
      </c>
      <c r="I35" s="12">
        <v>59</v>
      </c>
      <c r="J35" s="3">
        <v>207</v>
      </c>
      <c r="K35" s="12">
        <v>0</v>
      </c>
      <c r="L35" s="3">
        <v>5</v>
      </c>
      <c r="M35" s="12">
        <v>1</v>
      </c>
      <c r="N35" s="3">
        <v>1</v>
      </c>
      <c r="O35" s="7">
        <v>1</v>
      </c>
      <c r="P35" s="28">
        <v>0.11</v>
      </c>
      <c r="Q35" s="31">
        <v>0.01</v>
      </c>
      <c r="R35" s="47">
        <f>(ABS(Obras!C35-Plantas!$C$4)+ABS(Obras!D35-Plantas!$D$4))</f>
        <v>79</v>
      </c>
      <c r="S35" s="47">
        <f>(ABS(Obras!C35-Plantas!$C$5)+ABS(Obras!D35-Plantas!$D$5))</f>
        <v>39</v>
      </c>
      <c r="T35" s="47">
        <f>(ABS(Obras!C35-Plantas!$C$6)+ABS(Obras!D35-Plantas!$D$6))</f>
        <v>52</v>
      </c>
      <c r="U35" s="47">
        <f>(ABS(Obras!C35-Plantas!$C$7)+ABS(Obras!D35-Plantas!$D$7))</f>
        <v>33</v>
      </c>
      <c r="W35" s="40">
        <f>((SQRT(($AB$6-C35)^2)+SQRT(($AC$6-D35)^2))*2/10)*Camiones!B$4</f>
        <v>0.33180000000000004</v>
      </c>
      <c r="X35" s="40">
        <f>(SQRT(($AB$7-C35)^2)+SQRT(($AC$7-D35)^2))*2/10*Camiones!B$4</f>
        <v>0.1638</v>
      </c>
      <c r="Y35" s="40">
        <f>(SQRT(($AB$8-C35)^2)+SQRT(($AC$8-D35)^2))*2/10*Camiones!B$4</f>
        <v>0.21840000000000001</v>
      </c>
      <c r="Z35" s="40">
        <f>(SQRT(($AB$9-C35)^2)+SQRT(($AC$9-D35)^2))*2/10*Camiones!B$4</f>
        <v>0.1386</v>
      </c>
      <c r="AA35" s="40">
        <f t="shared" si="0"/>
        <v>0.10570000000000002</v>
      </c>
      <c r="AB35" s="47"/>
      <c r="AC35" s="47"/>
      <c r="AD35" s="47">
        <f>SUM(F35:L35)*Plantas!$F$4</f>
        <v>548.4</v>
      </c>
      <c r="AE35" s="47">
        <f>SUM(F35:L35)*Plantas!$F$5</f>
        <v>594.1</v>
      </c>
      <c r="AF35" s="47">
        <f>SUM(F35:L35)*Plantas!$F$6</f>
        <v>502.70000000000005</v>
      </c>
      <c r="AG35" s="47">
        <f>SUM(F35:L35)*Plantas!$F$7</f>
        <v>548.4</v>
      </c>
      <c r="AH35" s="47">
        <f t="shared" si="1"/>
        <v>45.699999999999989</v>
      </c>
    </row>
    <row r="36" spans="2:34" x14ac:dyDescent="0.2">
      <c r="B36" s="9" t="s">
        <v>58</v>
      </c>
      <c r="C36" s="3">
        <v>30</v>
      </c>
      <c r="D36" s="12">
        <v>8</v>
      </c>
      <c r="E36" s="3">
        <v>0.3</v>
      </c>
      <c r="F36" s="14">
        <v>30</v>
      </c>
      <c r="G36" s="3">
        <v>77</v>
      </c>
      <c r="H36" s="3">
        <v>143</v>
      </c>
      <c r="I36" s="12">
        <v>0</v>
      </c>
      <c r="J36" s="3">
        <v>186</v>
      </c>
      <c r="K36" s="12">
        <v>181</v>
      </c>
      <c r="L36" s="3">
        <v>25</v>
      </c>
      <c r="M36" s="12">
        <v>1</v>
      </c>
      <c r="N36" s="3">
        <v>1</v>
      </c>
      <c r="O36" s="7">
        <v>1</v>
      </c>
      <c r="P36" s="28">
        <v>0.09</v>
      </c>
      <c r="Q36" s="31">
        <v>0.01</v>
      </c>
      <c r="R36" s="47">
        <f>(ABS(Obras!C36-Plantas!$C$4)+ABS(Obras!D36-Plantas!$D$4))</f>
        <v>22</v>
      </c>
      <c r="S36" s="47">
        <f>(ABS(Obras!C36-Plantas!$C$5)+ABS(Obras!D36-Plantas!$D$5))</f>
        <v>22</v>
      </c>
      <c r="T36" s="47">
        <f>(ABS(Obras!C36-Plantas!$C$6)+ABS(Obras!D36-Plantas!$D$6))</f>
        <v>77</v>
      </c>
      <c r="U36" s="47">
        <f>(ABS(Obras!C36-Plantas!$C$7)+ABS(Obras!D36-Plantas!$D$7))</f>
        <v>62</v>
      </c>
      <c r="W36" s="40">
        <f>((SQRT(($AB$6-C36)^2)+SQRT(($AC$6-D36)^2))*2/10)*Camiones!B$4</f>
        <v>9.240000000000001E-2</v>
      </c>
      <c r="X36" s="40">
        <f>(SQRT(($AB$7-C36)^2)+SQRT(($AC$7-D36)^2))*2/10*Camiones!B$4</f>
        <v>9.240000000000001E-2</v>
      </c>
      <c r="Y36" s="40">
        <f>(SQRT(($AB$8-C36)^2)+SQRT(($AC$8-D36)^2))*2/10*Camiones!B$4</f>
        <v>0.32340000000000002</v>
      </c>
      <c r="Z36" s="40">
        <f>(SQRT(($AB$9-C36)^2)+SQRT(($AC$9-D36)^2))*2/10*Camiones!B$4</f>
        <v>0.26040000000000002</v>
      </c>
      <c r="AA36" s="40">
        <f t="shared" si="0"/>
        <v>0.14349999999999999</v>
      </c>
      <c r="AB36" s="47"/>
      <c r="AC36" s="47"/>
      <c r="AD36" s="47">
        <f>SUM(F36:L36)*Plantas!$F$4</f>
        <v>770.4</v>
      </c>
      <c r="AE36" s="47">
        <f>SUM(F36:L36)*Plantas!$F$5</f>
        <v>834.6</v>
      </c>
      <c r="AF36" s="47">
        <f>SUM(F36:L36)*Plantas!$F$6</f>
        <v>706.2</v>
      </c>
      <c r="AG36" s="47">
        <f>SUM(F36:L36)*Plantas!$F$7</f>
        <v>770.4</v>
      </c>
      <c r="AH36" s="47">
        <f t="shared" si="1"/>
        <v>64.199999999999989</v>
      </c>
    </row>
    <row r="37" spans="2:34" x14ac:dyDescent="0.2">
      <c r="B37" s="9" t="s">
        <v>59</v>
      </c>
      <c r="C37" s="3">
        <v>37</v>
      </c>
      <c r="D37" s="12">
        <v>69</v>
      </c>
      <c r="E37" s="3">
        <v>0.2</v>
      </c>
      <c r="F37" s="14">
        <v>0</v>
      </c>
      <c r="G37" s="3">
        <v>59</v>
      </c>
      <c r="H37" s="3">
        <v>0</v>
      </c>
      <c r="I37" s="12">
        <v>39</v>
      </c>
      <c r="J37" s="3">
        <v>0</v>
      </c>
      <c r="K37" s="12">
        <v>68</v>
      </c>
      <c r="L37" s="3">
        <v>125</v>
      </c>
      <c r="M37" s="12">
        <v>1</v>
      </c>
      <c r="N37" s="3">
        <v>1</v>
      </c>
      <c r="O37" s="7">
        <v>0</v>
      </c>
      <c r="P37" s="28">
        <v>0.01</v>
      </c>
      <c r="Q37" s="31">
        <v>0</v>
      </c>
      <c r="R37" s="47">
        <f>(ABS(Obras!C37-Plantas!$C$4)+ABS(Obras!D37-Plantas!$D$4))</f>
        <v>86</v>
      </c>
      <c r="S37" s="47">
        <f>(ABS(Obras!C37-Plantas!$C$5)+ABS(Obras!D37-Plantas!$D$5))</f>
        <v>46</v>
      </c>
      <c r="T37" s="47">
        <f>(ABS(Obras!C37-Plantas!$C$6)+ABS(Obras!D37-Plantas!$D$6))</f>
        <v>9</v>
      </c>
      <c r="U37" s="47">
        <f>(ABS(Obras!C37-Plantas!$C$7)+ABS(Obras!D37-Plantas!$D$7))</f>
        <v>92</v>
      </c>
      <c r="W37" s="40">
        <f>((SQRT(($AB$6-C37)^2)+SQRT(($AC$6-D37)^2))*2/10)*Camiones!B$4</f>
        <v>0.36120000000000002</v>
      </c>
      <c r="X37" s="40">
        <f>(SQRT(($AB$7-C37)^2)+SQRT(($AC$7-D37)^2))*2/10*Camiones!B$4</f>
        <v>0.19320000000000001</v>
      </c>
      <c r="Y37" s="40">
        <f>(SQRT(($AB$8-C37)^2)+SQRT(($AC$8-D37)^2))*2/10*Camiones!B$4</f>
        <v>3.78E-2</v>
      </c>
      <c r="Z37" s="40">
        <f>(SQRT(($AB$9-C37)^2)+SQRT(($AC$9-D37)^2))*2/10*Camiones!B$4</f>
        <v>0.38640000000000002</v>
      </c>
      <c r="AA37" s="40">
        <f t="shared" si="0"/>
        <v>0.20230000000000001</v>
      </c>
      <c r="AB37" s="47"/>
      <c r="AC37" s="47"/>
      <c r="AD37" s="47">
        <f>SUM(F37:L37)*Plantas!$F$4</f>
        <v>349.2</v>
      </c>
      <c r="AE37" s="47">
        <f>SUM(F37:L37)*Plantas!$F$5</f>
        <v>378.3</v>
      </c>
      <c r="AF37" s="47">
        <f>SUM(F37:L37)*Plantas!$F$6</f>
        <v>320.10000000000002</v>
      </c>
      <c r="AG37" s="47">
        <f>SUM(F37:L37)*Plantas!$F$7</f>
        <v>349.2</v>
      </c>
      <c r="AH37" s="47">
        <f t="shared" si="1"/>
        <v>29.099999999999994</v>
      </c>
    </row>
    <row r="38" spans="2:34" x14ac:dyDescent="0.2">
      <c r="B38" s="9" t="s">
        <v>60</v>
      </c>
      <c r="C38" s="3">
        <v>40</v>
      </c>
      <c r="D38" s="12">
        <v>75</v>
      </c>
      <c r="E38" s="3">
        <v>0.3</v>
      </c>
      <c r="F38" s="14">
        <v>0</v>
      </c>
      <c r="G38" s="3">
        <v>35</v>
      </c>
      <c r="H38" s="3">
        <v>88</v>
      </c>
      <c r="I38" s="12">
        <v>0</v>
      </c>
      <c r="J38" s="3">
        <v>0</v>
      </c>
      <c r="K38" s="12">
        <v>0</v>
      </c>
      <c r="L38" s="3">
        <v>0</v>
      </c>
      <c r="M38" s="12">
        <v>1</v>
      </c>
      <c r="N38" s="3">
        <v>1</v>
      </c>
      <c r="O38" s="7">
        <v>1</v>
      </c>
      <c r="P38" s="28">
        <v>0</v>
      </c>
      <c r="Q38" s="31">
        <v>0</v>
      </c>
      <c r="R38" s="47">
        <f>(ABS(Obras!C38-Plantas!$C$4)+ABS(Obras!D38-Plantas!$D$4))</f>
        <v>95</v>
      </c>
      <c r="S38" s="47">
        <f>(ABS(Obras!C38-Plantas!$C$5)+ABS(Obras!D38-Plantas!$D$5))</f>
        <v>55</v>
      </c>
      <c r="T38" s="47">
        <f>(ABS(Obras!C38-Plantas!$C$6)+ABS(Obras!D38-Plantas!$D$6))</f>
        <v>10</v>
      </c>
      <c r="U38" s="47">
        <f>(ABS(Obras!C38-Plantas!$C$7)+ABS(Obras!D38-Plantas!$D$7))</f>
        <v>95</v>
      </c>
      <c r="W38" s="40">
        <f>((SQRT(($AB$6-C38)^2)+SQRT(($AC$6-D38)^2))*2/10)*Camiones!B$4</f>
        <v>0.39900000000000002</v>
      </c>
      <c r="X38" s="40">
        <f>(SQRT(($AB$7-C38)^2)+SQRT(($AC$7-D38)^2))*2/10*Camiones!B$4</f>
        <v>0.23100000000000001</v>
      </c>
      <c r="Y38" s="40">
        <f>(SQRT(($AB$8-C38)^2)+SQRT(($AC$8-D38)^2))*2/10*Camiones!B$4</f>
        <v>4.2000000000000003E-2</v>
      </c>
      <c r="Z38" s="40">
        <f>(SQRT(($AB$9-C38)^2)+SQRT(($AC$9-D38)^2))*2/10*Camiones!B$4</f>
        <v>0.39900000000000002</v>
      </c>
      <c r="AA38" s="40">
        <f t="shared" si="0"/>
        <v>0.20650000000000002</v>
      </c>
      <c r="AB38" s="47"/>
      <c r="AC38" s="47"/>
      <c r="AD38" s="47">
        <f>SUM(F38:L38)*Plantas!$F$4</f>
        <v>147.6</v>
      </c>
      <c r="AE38" s="47">
        <f>SUM(F38:L38)*Plantas!$F$5</f>
        <v>159.9</v>
      </c>
      <c r="AF38" s="47">
        <f>SUM(F38:L38)*Plantas!$F$6</f>
        <v>135.30000000000001</v>
      </c>
      <c r="AG38" s="47">
        <f>SUM(F38:L38)*Plantas!$F$7</f>
        <v>147.6</v>
      </c>
      <c r="AH38" s="47">
        <f t="shared" si="1"/>
        <v>12.299999999999997</v>
      </c>
    </row>
    <row r="39" spans="2:34" x14ac:dyDescent="0.2">
      <c r="B39" s="9" t="s">
        <v>61</v>
      </c>
      <c r="C39" s="3">
        <v>2</v>
      </c>
      <c r="D39" s="12">
        <v>16</v>
      </c>
      <c r="E39" s="3">
        <v>0.4</v>
      </c>
      <c r="F39" s="14">
        <v>210</v>
      </c>
      <c r="G39" s="3">
        <v>5</v>
      </c>
      <c r="H39" s="3">
        <v>42</v>
      </c>
      <c r="I39" s="12">
        <v>27</v>
      </c>
      <c r="J39" s="3">
        <v>0</v>
      </c>
      <c r="K39" s="12">
        <v>1</v>
      </c>
      <c r="L39" s="3">
        <v>126</v>
      </c>
      <c r="M39" s="12">
        <v>1</v>
      </c>
      <c r="N39" s="3">
        <v>1</v>
      </c>
      <c r="O39" s="7">
        <v>1</v>
      </c>
      <c r="P39" s="28">
        <v>0.09</v>
      </c>
      <c r="Q39" s="31">
        <v>0.01</v>
      </c>
      <c r="R39" s="47">
        <f>(ABS(Obras!C39-Plantas!$C$4)+ABS(Obras!D39-Plantas!$D$4))</f>
        <v>14</v>
      </c>
      <c r="S39" s="47">
        <f>(ABS(Obras!C39-Plantas!$C$5)+ABS(Obras!D39-Plantas!$D$5))</f>
        <v>42</v>
      </c>
      <c r="T39" s="47">
        <f>(ABS(Obras!C39-Plantas!$C$6)+ABS(Obras!D39-Plantas!$D$6))</f>
        <v>97</v>
      </c>
      <c r="U39" s="47">
        <f>(ABS(Obras!C39-Plantas!$C$7)+ABS(Obras!D39-Plantas!$D$7))</f>
        <v>82</v>
      </c>
      <c r="W39" s="40">
        <f>((SQRT(($AB$6-C39)^2)+SQRT(($AC$6-D39)^2))*2/10)*Camiones!B$4</f>
        <v>5.8799999999999998E-2</v>
      </c>
      <c r="X39" s="40">
        <f>(SQRT(($AB$7-C39)^2)+SQRT(($AC$7-D39)^2))*2/10*Camiones!B$4</f>
        <v>0.17640000000000003</v>
      </c>
      <c r="Y39" s="40">
        <f>(SQRT(($AB$8-C39)^2)+SQRT(($AC$8-D39)^2))*2/10*Camiones!B$4</f>
        <v>0.40739999999999998</v>
      </c>
      <c r="Z39" s="40">
        <f>(SQRT(($AB$9-C39)^2)+SQRT(($AC$9-D39)^2))*2/10*Camiones!B$4</f>
        <v>0.34439999999999998</v>
      </c>
      <c r="AA39" s="40">
        <f t="shared" si="0"/>
        <v>0.20230000000000001</v>
      </c>
      <c r="AB39" s="47"/>
      <c r="AC39" s="47"/>
      <c r="AD39" s="47">
        <f>SUM(F39:L39)*Plantas!$F$4</f>
        <v>493.2</v>
      </c>
      <c r="AE39" s="47">
        <f>SUM(F39:L39)*Plantas!$F$5</f>
        <v>534.30000000000007</v>
      </c>
      <c r="AF39" s="47">
        <f>SUM(F39:L39)*Plantas!$F$6</f>
        <v>452.1</v>
      </c>
      <c r="AG39" s="47">
        <f>SUM(F39:L39)*Plantas!$F$7</f>
        <v>493.2</v>
      </c>
      <c r="AH39" s="47">
        <f t="shared" si="1"/>
        <v>41.100000000000023</v>
      </c>
    </row>
    <row r="40" spans="2:34" x14ac:dyDescent="0.2">
      <c r="B40" s="9" t="s">
        <v>62</v>
      </c>
      <c r="C40" s="3">
        <v>58</v>
      </c>
      <c r="D40" s="12">
        <v>46</v>
      </c>
      <c r="E40" s="3">
        <v>0.2</v>
      </c>
      <c r="F40" s="14">
        <v>0</v>
      </c>
      <c r="G40" s="3">
        <v>0</v>
      </c>
      <c r="H40" s="3">
        <v>35</v>
      </c>
      <c r="I40" s="12">
        <v>0</v>
      </c>
      <c r="J40" s="3">
        <v>59</v>
      </c>
      <c r="K40" s="12">
        <v>94</v>
      </c>
      <c r="L40" s="3">
        <v>0</v>
      </c>
      <c r="M40" s="12">
        <v>1</v>
      </c>
      <c r="N40" s="3">
        <v>1</v>
      </c>
      <c r="O40" s="7">
        <v>1</v>
      </c>
      <c r="P40" s="28">
        <v>0</v>
      </c>
      <c r="Q40" s="31">
        <v>0</v>
      </c>
      <c r="R40" s="47">
        <f>(ABS(Obras!C40-Plantas!$C$4)+ABS(Obras!D40-Plantas!$D$4))</f>
        <v>84</v>
      </c>
      <c r="S40" s="47">
        <f>(ABS(Obras!C40-Plantas!$C$5)+ABS(Obras!D40-Plantas!$D$5))</f>
        <v>44</v>
      </c>
      <c r="T40" s="47">
        <f>(ABS(Obras!C40-Plantas!$C$6)+ABS(Obras!D40-Plantas!$D$6))</f>
        <v>37</v>
      </c>
      <c r="U40" s="47">
        <f>(ABS(Obras!C40-Plantas!$C$7)+ABS(Obras!D40-Plantas!$D$7))</f>
        <v>48</v>
      </c>
      <c r="W40" s="40">
        <f>((SQRT(($AB$6-C40)^2)+SQRT(($AC$6-D40)^2))*2/10)*Camiones!B$4</f>
        <v>0.35280000000000006</v>
      </c>
      <c r="X40" s="40">
        <f>(SQRT(($AB$7-C40)^2)+SQRT(($AC$7-D40)^2))*2/10*Camiones!B$4</f>
        <v>0.18480000000000002</v>
      </c>
      <c r="Y40" s="40">
        <f>(SQRT(($AB$8-C40)^2)+SQRT(($AC$8-D40)^2))*2/10*Camiones!B$4</f>
        <v>0.15540000000000001</v>
      </c>
      <c r="Z40" s="40">
        <f>(SQRT(($AB$9-C40)^2)+SQRT(($AC$9-D40)^2))*2/10*Camiones!B$4</f>
        <v>0.2016</v>
      </c>
      <c r="AA40" s="40">
        <f t="shared" si="0"/>
        <v>0.10150000000000003</v>
      </c>
      <c r="AB40" s="47"/>
      <c r="AC40" s="47"/>
      <c r="AD40" s="47">
        <f>SUM(F40:L40)*Plantas!$F$4</f>
        <v>225.6</v>
      </c>
      <c r="AE40" s="47">
        <f>SUM(F40:L40)*Plantas!$F$5</f>
        <v>244.4</v>
      </c>
      <c r="AF40" s="47">
        <f>SUM(F40:L40)*Plantas!$F$6</f>
        <v>206.8</v>
      </c>
      <c r="AG40" s="47">
        <f>SUM(F40:L40)*Plantas!$F$7</f>
        <v>225.6</v>
      </c>
      <c r="AH40" s="47">
        <f t="shared" si="1"/>
        <v>18.799999999999997</v>
      </c>
    </row>
    <row r="41" spans="2:34" x14ac:dyDescent="0.2">
      <c r="B41" s="9" t="s">
        <v>63</v>
      </c>
      <c r="C41" s="3">
        <v>5</v>
      </c>
      <c r="D41" s="12">
        <v>90</v>
      </c>
      <c r="E41" s="3">
        <v>0.4</v>
      </c>
      <c r="F41" s="14">
        <v>0</v>
      </c>
      <c r="G41" s="3">
        <v>104</v>
      </c>
      <c r="H41" s="3">
        <v>0</v>
      </c>
      <c r="I41" s="12">
        <v>175</v>
      </c>
      <c r="J41" s="3">
        <v>0</v>
      </c>
      <c r="K41" s="12">
        <v>190</v>
      </c>
      <c r="L41" s="3">
        <v>159</v>
      </c>
      <c r="M41" s="12">
        <v>1</v>
      </c>
      <c r="N41" s="3">
        <v>1</v>
      </c>
      <c r="O41" s="7">
        <v>1</v>
      </c>
      <c r="P41" s="28">
        <v>0</v>
      </c>
      <c r="Q41" s="31">
        <v>0</v>
      </c>
      <c r="R41" s="47">
        <f>(ABS(Obras!C41-Plantas!$C$4)+ABS(Obras!D41-Plantas!$D$4))</f>
        <v>85</v>
      </c>
      <c r="S41" s="47">
        <f>(ABS(Obras!C41-Plantas!$C$5)+ABS(Obras!D41-Plantas!$D$5))</f>
        <v>85</v>
      </c>
      <c r="T41" s="47">
        <f>(ABS(Obras!C41-Plantas!$C$6)+ABS(Obras!D41-Plantas!$D$6))</f>
        <v>60</v>
      </c>
      <c r="U41" s="47">
        <f>(ABS(Obras!C41-Plantas!$C$7)+ABS(Obras!D41-Plantas!$D$7))</f>
        <v>145</v>
      </c>
      <c r="W41" s="40">
        <f>((SQRT(($AB$6-C41)^2)+SQRT(($AC$6-D41)^2))*2/10)*Camiones!B$4</f>
        <v>0.35700000000000004</v>
      </c>
      <c r="X41" s="40">
        <f>(SQRT(($AB$7-C41)^2)+SQRT(($AC$7-D41)^2))*2/10*Camiones!B$4</f>
        <v>0.35700000000000004</v>
      </c>
      <c r="Y41" s="40">
        <f>(SQRT(($AB$8-C41)^2)+SQRT(($AC$8-D41)^2))*2/10*Camiones!B$4</f>
        <v>0.252</v>
      </c>
      <c r="Z41" s="40">
        <f>(SQRT(($AB$9-C41)^2)+SQRT(($AC$9-D41)^2))*2/10*Camiones!B$4</f>
        <v>0.60899999999999999</v>
      </c>
      <c r="AA41" s="40">
        <f t="shared" si="0"/>
        <v>0.17849999999999999</v>
      </c>
      <c r="AB41" s="47"/>
      <c r="AC41" s="47"/>
      <c r="AD41" s="47">
        <f>SUM(F41:L41)*Plantas!$F$4</f>
        <v>753.6</v>
      </c>
      <c r="AE41" s="47">
        <f>SUM(F41:L41)*Plantas!$F$5</f>
        <v>816.4</v>
      </c>
      <c r="AF41" s="47">
        <f>SUM(F41:L41)*Plantas!$F$6</f>
        <v>690.80000000000007</v>
      </c>
      <c r="AG41" s="47">
        <f>SUM(F41:L41)*Plantas!$F$7</f>
        <v>753.6</v>
      </c>
      <c r="AH41" s="47">
        <f t="shared" si="1"/>
        <v>62.799999999999955</v>
      </c>
    </row>
    <row r="42" spans="2:34" x14ac:dyDescent="0.2">
      <c r="B42" s="9" t="s">
        <v>64</v>
      </c>
      <c r="C42" s="3">
        <v>110</v>
      </c>
      <c r="D42" s="12">
        <v>63</v>
      </c>
      <c r="E42" s="3">
        <v>0.4</v>
      </c>
      <c r="F42" s="14">
        <v>90</v>
      </c>
      <c r="G42" s="3">
        <v>0</v>
      </c>
      <c r="H42" s="3">
        <v>122</v>
      </c>
      <c r="I42" s="12">
        <v>0</v>
      </c>
      <c r="J42" s="3">
        <v>64</v>
      </c>
      <c r="K42" s="12">
        <v>122</v>
      </c>
      <c r="L42" s="3">
        <v>26</v>
      </c>
      <c r="M42" s="12">
        <v>1</v>
      </c>
      <c r="N42" s="3">
        <v>1</v>
      </c>
      <c r="O42" s="7">
        <v>0</v>
      </c>
      <c r="P42" s="28">
        <v>0</v>
      </c>
      <c r="Q42" s="31">
        <v>0</v>
      </c>
      <c r="R42" s="47">
        <f>(ABS(Obras!C42-Plantas!$C$4)+ABS(Obras!D42-Plantas!$D$4))</f>
        <v>153</v>
      </c>
      <c r="S42" s="47">
        <f>(ABS(Obras!C42-Plantas!$C$5)+ABS(Obras!D42-Plantas!$D$5))</f>
        <v>113</v>
      </c>
      <c r="T42" s="47">
        <f>(ABS(Obras!C42-Plantas!$C$6)+ABS(Obras!D42-Plantas!$D$6))</f>
        <v>72</v>
      </c>
      <c r="U42" s="47">
        <f>(ABS(Obras!C42-Plantas!$C$7)+ABS(Obras!D42-Plantas!$D$7))</f>
        <v>73</v>
      </c>
      <c r="W42" s="40">
        <f>((SQRT(($AB$6-C42)^2)+SQRT(($AC$6-D42)^2))*2/10)*Camiones!B$4</f>
        <v>0.64260000000000006</v>
      </c>
      <c r="X42" s="40">
        <f>(SQRT(($AB$7-C42)^2)+SQRT(($AC$7-D42)^2))*2/10*Camiones!B$4</f>
        <v>0.47460000000000008</v>
      </c>
      <c r="Y42" s="40">
        <f>(SQRT(($AB$8-C42)^2)+SQRT(($AC$8-D42)^2))*2/10*Camiones!B$4</f>
        <v>0.3024</v>
      </c>
      <c r="Z42" s="40">
        <f>(SQRT(($AB$9-C42)^2)+SQRT(($AC$9-D42)^2))*2/10*Camiones!B$4</f>
        <v>0.30660000000000004</v>
      </c>
      <c r="AA42" s="40">
        <f t="shared" si="0"/>
        <v>0.19810000000000003</v>
      </c>
      <c r="AB42" s="47"/>
      <c r="AC42" s="47"/>
      <c r="AD42" s="47">
        <f>SUM(F42:L42)*Plantas!$F$4</f>
        <v>508.79999999999995</v>
      </c>
      <c r="AE42" s="47">
        <f>SUM(F42:L42)*Plantas!$F$5</f>
        <v>551.20000000000005</v>
      </c>
      <c r="AF42" s="47">
        <f>SUM(F42:L42)*Plantas!$F$6</f>
        <v>466.40000000000003</v>
      </c>
      <c r="AG42" s="47">
        <f>SUM(F42:L42)*Plantas!$F$7</f>
        <v>508.79999999999995</v>
      </c>
      <c r="AH42" s="47">
        <f t="shared" si="1"/>
        <v>42.400000000000006</v>
      </c>
    </row>
    <row r="43" spans="2:34" x14ac:dyDescent="0.2">
      <c r="B43" s="9" t="s">
        <v>65</v>
      </c>
      <c r="C43" s="3">
        <v>0</v>
      </c>
      <c r="D43" s="12">
        <v>69</v>
      </c>
      <c r="E43" s="3">
        <v>0.4</v>
      </c>
      <c r="F43" s="14">
        <v>68</v>
      </c>
      <c r="G43" s="3">
        <v>0</v>
      </c>
      <c r="H43" s="3">
        <v>0</v>
      </c>
      <c r="I43" s="12">
        <v>6</v>
      </c>
      <c r="J43" s="3">
        <v>0</v>
      </c>
      <c r="K43" s="12">
        <v>174</v>
      </c>
      <c r="L43" s="3">
        <v>18</v>
      </c>
      <c r="M43" s="12">
        <v>1</v>
      </c>
      <c r="N43" s="3">
        <v>1</v>
      </c>
      <c r="O43" s="7">
        <v>1</v>
      </c>
      <c r="P43" s="28">
        <v>0</v>
      </c>
      <c r="Q43" s="31">
        <v>0</v>
      </c>
      <c r="R43" s="47">
        <f>(ABS(Obras!C43-Plantas!$C$4)+ABS(Obras!D43-Plantas!$D$4))</f>
        <v>69</v>
      </c>
      <c r="S43" s="47">
        <f>(ABS(Obras!C43-Plantas!$C$5)+ABS(Obras!D43-Plantas!$D$5))</f>
        <v>69</v>
      </c>
      <c r="T43" s="47">
        <f>(ABS(Obras!C43-Plantas!$C$6)+ABS(Obras!D43-Plantas!$D$6))</f>
        <v>46</v>
      </c>
      <c r="U43" s="47">
        <f>(ABS(Obras!C43-Plantas!$C$7)+ABS(Obras!D43-Plantas!$D$7))</f>
        <v>129</v>
      </c>
      <c r="W43" s="40">
        <f>((SQRT(($AB$6-C43)^2)+SQRT(($AC$6-D43)^2))*2/10)*Camiones!B$4</f>
        <v>0.28980000000000006</v>
      </c>
      <c r="X43" s="40">
        <f>(SQRT(($AB$7-C43)^2)+SQRT(($AC$7-D43)^2))*2/10*Camiones!B$4</f>
        <v>0.28980000000000006</v>
      </c>
      <c r="Y43" s="40">
        <f>(SQRT(($AB$8-C43)^2)+SQRT(($AC$8-D43)^2))*2/10*Camiones!B$4</f>
        <v>0.19320000000000001</v>
      </c>
      <c r="Z43" s="40">
        <f>(SQRT(($AB$9-C43)^2)+SQRT(($AC$9-D43)^2))*2/10*Camiones!B$4</f>
        <v>0.54180000000000006</v>
      </c>
      <c r="AA43" s="40">
        <f t="shared" si="0"/>
        <v>0.17430000000000001</v>
      </c>
      <c r="AB43" s="47"/>
      <c r="AC43" s="47"/>
      <c r="AD43" s="47">
        <f>SUM(F43:L43)*Plantas!$F$4</f>
        <v>319.2</v>
      </c>
      <c r="AE43" s="47">
        <f>SUM(F43:L43)*Plantas!$F$5</f>
        <v>345.8</v>
      </c>
      <c r="AF43" s="47">
        <f>SUM(F43:L43)*Plantas!$F$6</f>
        <v>292.60000000000002</v>
      </c>
      <c r="AG43" s="47">
        <f>SUM(F43:L43)*Plantas!$F$7</f>
        <v>319.2</v>
      </c>
      <c r="AH43" s="47">
        <f t="shared" si="1"/>
        <v>26.599999999999994</v>
      </c>
    </row>
    <row r="44" spans="2:34" x14ac:dyDescent="0.2">
      <c r="B44" s="9" t="s">
        <v>66</v>
      </c>
      <c r="C44" s="3">
        <v>37</v>
      </c>
      <c r="D44" s="12">
        <v>25</v>
      </c>
      <c r="E44" s="3">
        <v>0.3</v>
      </c>
      <c r="F44" s="14">
        <v>0</v>
      </c>
      <c r="G44" s="3">
        <v>0</v>
      </c>
      <c r="H44" s="3">
        <v>139</v>
      </c>
      <c r="I44" s="12">
        <v>165</v>
      </c>
      <c r="J44" s="3">
        <v>0</v>
      </c>
      <c r="K44" s="12">
        <v>0</v>
      </c>
      <c r="L44" s="3">
        <v>133</v>
      </c>
      <c r="M44" s="12">
        <v>1</v>
      </c>
      <c r="N44" s="3">
        <v>1</v>
      </c>
      <c r="O44" s="7">
        <v>0</v>
      </c>
      <c r="P44" s="28">
        <v>0.09</v>
      </c>
      <c r="Q44" s="31">
        <v>0.01</v>
      </c>
      <c r="R44" s="47">
        <f>(ABS(Obras!C44-Plantas!$C$4)+ABS(Obras!D44-Plantas!$D$4))</f>
        <v>42</v>
      </c>
      <c r="S44" s="47">
        <f>(ABS(Obras!C44-Plantas!$C$5)+ABS(Obras!D44-Plantas!$D$5))</f>
        <v>12</v>
      </c>
      <c r="T44" s="47">
        <f>(ABS(Obras!C44-Plantas!$C$6)+ABS(Obras!D44-Plantas!$D$6))</f>
        <v>53</v>
      </c>
      <c r="U44" s="47">
        <f>(ABS(Obras!C44-Plantas!$C$7)+ABS(Obras!D44-Plantas!$D$7))</f>
        <v>48</v>
      </c>
      <c r="W44" s="40">
        <f>((SQRT(($AB$6-C44)^2)+SQRT(($AC$6-D44)^2))*2/10)*Camiones!B$4</f>
        <v>0.17640000000000003</v>
      </c>
      <c r="X44" s="40">
        <f>(SQRT(($AB$7-C44)^2)+SQRT(($AC$7-D44)^2))*2/10*Camiones!B$4</f>
        <v>5.04E-2</v>
      </c>
      <c r="Y44" s="40">
        <f>(SQRT(($AB$8-C44)^2)+SQRT(($AC$8-D44)^2))*2/10*Camiones!B$4</f>
        <v>0.22260000000000002</v>
      </c>
      <c r="Z44" s="40">
        <f>(SQRT(($AB$9-C44)^2)+SQRT(($AC$9-D44)^2))*2/10*Camiones!B$4</f>
        <v>0.2016</v>
      </c>
      <c r="AA44" s="40">
        <f t="shared" si="0"/>
        <v>9.0300000000000005E-2</v>
      </c>
      <c r="AB44" s="47"/>
      <c r="AC44" s="47"/>
      <c r="AD44" s="47">
        <f>SUM(F44:L44)*Plantas!$F$4</f>
        <v>524.4</v>
      </c>
      <c r="AE44" s="47">
        <f>SUM(F44:L44)*Plantas!$F$5</f>
        <v>568.1</v>
      </c>
      <c r="AF44" s="47">
        <f>SUM(F44:L44)*Plantas!$F$6</f>
        <v>480.70000000000005</v>
      </c>
      <c r="AG44" s="47">
        <f>SUM(F44:L44)*Plantas!$F$7</f>
        <v>524.4</v>
      </c>
      <c r="AH44" s="47">
        <f t="shared" si="1"/>
        <v>43.699999999999989</v>
      </c>
    </row>
    <row r="45" spans="2:34" x14ac:dyDescent="0.2">
      <c r="B45" s="9" t="s">
        <v>67</v>
      </c>
      <c r="C45" s="3">
        <v>10</v>
      </c>
      <c r="D45" s="12">
        <v>20</v>
      </c>
      <c r="E45" s="3">
        <v>0.2</v>
      </c>
      <c r="F45" s="14">
        <v>93</v>
      </c>
      <c r="G45" s="3">
        <v>93</v>
      </c>
      <c r="H45" s="3">
        <v>200</v>
      </c>
      <c r="I45" s="12">
        <v>0</v>
      </c>
      <c r="J45" s="3">
        <v>0</v>
      </c>
      <c r="K45" s="12">
        <v>0</v>
      </c>
      <c r="L45" s="3">
        <v>0</v>
      </c>
      <c r="M45" s="12">
        <v>1</v>
      </c>
      <c r="N45" s="3">
        <v>0</v>
      </c>
      <c r="O45" s="7">
        <v>1</v>
      </c>
      <c r="P45" s="28">
        <v>0.01</v>
      </c>
      <c r="Q45" s="31">
        <v>0</v>
      </c>
      <c r="R45" s="47">
        <f>(ABS(Obras!C45-Plantas!$C$4)+ABS(Obras!D45-Plantas!$D$4))</f>
        <v>10</v>
      </c>
      <c r="S45" s="47">
        <f>(ABS(Obras!C45-Plantas!$C$5)+ABS(Obras!D45-Plantas!$D$5))</f>
        <v>30</v>
      </c>
      <c r="T45" s="47">
        <f>(ABS(Obras!C45-Plantas!$C$6)+ABS(Obras!D45-Plantas!$D$6))</f>
        <v>85</v>
      </c>
      <c r="U45" s="47">
        <f>(ABS(Obras!C45-Plantas!$C$7)+ABS(Obras!D45-Plantas!$D$7))</f>
        <v>70</v>
      </c>
      <c r="W45" s="40">
        <f>((SQRT(($AB$6-C45)^2)+SQRT(($AC$6-D45)^2))*2/10)*Camiones!B$4</f>
        <v>4.2000000000000003E-2</v>
      </c>
      <c r="X45" s="40">
        <f>(SQRT(($AB$7-C45)^2)+SQRT(($AC$7-D45)^2))*2/10*Camiones!B$4</f>
        <v>0.126</v>
      </c>
      <c r="Y45" s="40">
        <f>(SQRT(($AB$8-C45)^2)+SQRT(($AC$8-D45)^2))*2/10*Camiones!B$4</f>
        <v>0.35700000000000004</v>
      </c>
      <c r="Z45" s="40">
        <f>(SQRT(($AB$9-C45)^2)+SQRT(($AC$9-D45)^2))*2/10*Camiones!B$4</f>
        <v>0.29400000000000004</v>
      </c>
      <c r="AA45" s="40">
        <f t="shared" si="0"/>
        <v>0.18550000000000003</v>
      </c>
      <c r="AB45" s="47"/>
      <c r="AC45" s="47"/>
      <c r="AD45" s="47">
        <f>SUM(F45:L45)*Plantas!$F$4</f>
        <v>463.2</v>
      </c>
      <c r="AE45" s="47">
        <f>SUM(F45:L45)*Plantas!$F$5</f>
        <v>501.8</v>
      </c>
      <c r="AF45" s="47">
        <f>SUM(F45:L45)*Plantas!$F$6</f>
        <v>424.6</v>
      </c>
      <c r="AG45" s="47">
        <f>SUM(F45:L45)*Plantas!$F$7</f>
        <v>463.2</v>
      </c>
      <c r="AH45" s="47">
        <f t="shared" si="1"/>
        <v>38.599999999999994</v>
      </c>
    </row>
    <row r="46" spans="2:34" x14ac:dyDescent="0.2">
      <c r="B46" s="9" t="s">
        <v>68</v>
      </c>
      <c r="C46" s="3">
        <v>48</v>
      </c>
      <c r="D46" s="12">
        <v>112</v>
      </c>
      <c r="E46" s="3">
        <v>0.2</v>
      </c>
      <c r="F46" s="14">
        <v>0</v>
      </c>
      <c r="G46" s="3">
        <v>0</v>
      </c>
      <c r="H46" s="3">
        <v>199</v>
      </c>
      <c r="I46" s="12">
        <v>165</v>
      </c>
      <c r="J46" s="3">
        <v>0</v>
      </c>
      <c r="K46" s="12">
        <v>35</v>
      </c>
      <c r="L46" s="3">
        <v>77</v>
      </c>
      <c r="M46" s="12">
        <v>0</v>
      </c>
      <c r="N46" s="3">
        <v>1</v>
      </c>
      <c r="O46" s="7">
        <v>1</v>
      </c>
      <c r="P46" s="28">
        <v>0</v>
      </c>
      <c r="Q46" s="31">
        <v>0</v>
      </c>
      <c r="R46" s="47">
        <f>(ABS(Obras!C46-Plantas!$C$4)+ABS(Obras!D46-Plantas!$D$4))</f>
        <v>140</v>
      </c>
      <c r="S46" s="47">
        <f>(ABS(Obras!C46-Plantas!$C$5)+ABS(Obras!D46-Plantas!$D$5))</f>
        <v>100</v>
      </c>
      <c r="T46" s="47">
        <f>(ABS(Obras!C46-Plantas!$C$6)+ABS(Obras!D46-Plantas!$D$6))</f>
        <v>45</v>
      </c>
      <c r="U46" s="47">
        <f>(ABS(Obras!C46-Plantas!$C$7)+ABS(Obras!D46-Plantas!$D$7))</f>
        <v>124</v>
      </c>
      <c r="W46" s="40">
        <f>((SQRT(($AB$6-C46)^2)+SQRT(($AC$6-D46)^2))*2/10)*Camiones!B$4</f>
        <v>0.58800000000000008</v>
      </c>
      <c r="X46" s="40">
        <f>(SQRT(($AB$7-C46)^2)+SQRT(($AC$7-D46)^2))*2/10*Camiones!B$4</f>
        <v>0.42000000000000004</v>
      </c>
      <c r="Y46" s="40">
        <f>(SQRT(($AB$8-C46)^2)+SQRT(($AC$8-D46)^2))*2/10*Camiones!B$4</f>
        <v>0.189</v>
      </c>
      <c r="Z46" s="40">
        <f>(SQRT(($AB$9-C46)^2)+SQRT(($AC$9-D46)^2))*2/10*Camiones!B$4</f>
        <v>0.52080000000000004</v>
      </c>
      <c r="AA46" s="40">
        <f t="shared" si="0"/>
        <v>0.21630000000000005</v>
      </c>
      <c r="AB46" s="47"/>
      <c r="AC46" s="47"/>
      <c r="AD46" s="47">
        <f>SUM(F46:L46)*Plantas!$F$4</f>
        <v>571.19999999999993</v>
      </c>
      <c r="AE46" s="47">
        <f>SUM(F46:L46)*Plantas!$F$5</f>
        <v>618.80000000000007</v>
      </c>
      <c r="AF46" s="47">
        <f>SUM(F46:L46)*Plantas!$F$6</f>
        <v>523.6</v>
      </c>
      <c r="AG46" s="47">
        <f>SUM(F46:L46)*Plantas!$F$7</f>
        <v>571.19999999999993</v>
      </c>
      <c r="AH46" s="47">
        <f t="shared" si="1"/>
        <v>47.600000000000023</v>
      </c>
    </row>
    <row r="47" spans="2:34" x14ac:dyDescent="0.2">
      <c r="B47" s="9" t="s">
        <v>69</v>
      </c>
      <c r="C47" s="3">
        <v>108</v>
      </c>
      <c r="D47" s="12">
        <v>102</v>
      </c>
      <c r="E47" s="3">
        <v>0.3</v>
      </c>
      <c r="F47" s="14">
        <v>139</v>
      </c>
      <c r="G47" s="3">
        <v>0</v>
      </c>
      <c r="H47" s="3">
        <v>35</v>
      </c>
      <c r="I47" s="12">
        <v>49</v>
      </c>
      <c r="J47" s="3">
        <v>17</v>
      </c>
      <c r="K47" s="12">
        <v>151</v>
      </c>
      <c r="L47" s="3">
        <v>0</v>
      </c>
      <c r="M47" s="12">
        <v>1</v>
      </c>
      <c r="N47" s="3">
        <v>0</v>
      </c>
      <c r="O47" s="7">
        <v>1</v>
      </c>
      <c r="P47" s="28">
        <v>0</v>
      </c>
      <c r="Q47" s="31">
        <v>0</v>
      </c>
      <c r="R47" s="47">
        <f>(ABS(Obras!C47-Plantas!$C$4)+ABS(Obras!D47-Plantas!$D$4))</f>
        <v>190</v>
      </c>
      <c r="S47" s="47">
        <f>(ABS(Obras!C47-Plantas!$C$5)+ABS(Obras!D47-Plantas!$D$5))</f>
        <v>150</v>
      </c>
      <c r="T47" s="47">
        <f>(ABS(Obras!C47-Plantas!$C$6)+ABS(Obras!D47-Plantas!$D$6))</f>
        <v>95</v>
      </c>
      <c r="U47" s="47">
        <f>(ABS(Obras!C47-Plantas!$C$7)+ABS(Obras!D47-Plantas!$D$7))</f>
        <v>110</v>
      </c>
      <c r="W47" s="40">
        <f>((SQRT(($AB$6-C47)^2)+SQRT(($AC$6-D47)^2))*2/10)*Camiones!B$4</f>
        <v>0.79800000000000004</v>
      </c>
      <c r="X47" s="40">
        <f>(SQRT(($AB$7-C47)^2)+SQRT(($AC$7-D47)^2))*2/10*Camiones!B$4</f>
        <v>0.63</v>
      </c>
      <c r="Y47" s="40">
        <f>(SQRT(($AB$8-C47)^2)+SQRT(($AC$8-D47)^2))*2/10*Camiones!B$4</f>
        <v>0.39900000000000002</v>
      </c>
      <c r="Z47" s="40">
        <f>(SQRT(($AB$9-C47)^2)+SQRT(($AC$9-D47)^2))*2/10*Camiones!B$4</f>
        <v>0.46200000000000002</v>
      </c>
      <c r="AA47" s="40">
        <f t="shared" si="0"/>
        <v>0.22749999999999995</v>
      </c>
      <c r="AB47" s="47"/>
      <c r="AC47" s="47"/>
      <c r="AD47" s="47">
        <f>SUM(F47:L47)*Plantas!$F$4</f>
        <v>469.2</v>
      </c>
      <c r="AE47" s="47">
        <f>SUM(F47:L47)*Plantas!$F$5</f>
        <v>508.3</v>
      </c>
      <c r="AF47" s="47">
        <f>SUM(F47:L47)*Plantas!$F$6</f>
        <v>430.1</v>
      </c>
      <c r="AG47" s="47">
        <f>SUM(F47:L47)*Plantas!$F$7</f>
        <v>469.2</v>
      </c>
      <c r="AH47" s="47">
        <f t="shared" si="1"/>
        <v>39.099999999999994</v>
      </c>
    </row>
    <row r="48" spans="2:34" x14ac:dyDescent="0.2">
      <c r="B48" s="9" t="s">
        <v>70</v>
      </c>
      <c r="C48" s="3">
        <v>44</v>
      </c>
      <c r="D48" s="12">
        <v>79</v>
      </c>
      <c r="E48" s="3">
        <v>0.2</v>
      </c>
      <c r="F48" s="14">
        <v>0</v>
      </c>
      <c r="G48" s="3">
        <v>40</v>
      </c>
      <c r="H48" s="3">
        <v>113</v>
      </c>
      <c r="I48" s="12">
        <v>0</v>
      </c>
      <c r="J48" s="3">
        <v>21</v>
      </c>
      <c r="K48" s="12">
        <v>154</v>
      </c>
      <c r="L48" s="3">
        <v>143</v>
      </c>
      <c r="M48" s="12">
        <v>0</v>
      </c>
      <c r="N48" s="3">
        <v>1</v>
      </c>
      <c r="O48" s="7">
        <v>1</v>
      </c>
      <c r="P48" s="28">
        <v>0</v>
      </c>
      <c r="Q48" s="31">
        <v>0</v>
      </c>
      <c r="R48" s="47">
        <f>(ABS(Obras!C48-Plantas!$C$4)+ABS(Obras!D48-Plantas!$D$4))</f>
        <v>103</v>
      </c>
      <c r="S48" s="47">
        <f>(ABS(Obras!C48-Plantas!$C$5)+ABS(Obras!D48-Plantas!$D$5))</f>
        <v>63</v>
      </c>
      <c r="T48" s="47">
        <f>(ABS(Obras!C48-Plantas!$C$6)+ABS(Obras!D48-Plantas!$D$6))</f>
        <v>10</v>
      </c>
      <c r="U48" s="47">
        <f>(ABS(Obras!C48-Plantas!$C$7)+ABS(Obras!D48-Plantas!$D$7))</f>
        <v>95</v>
      </c>
      <c r="W48" s="40">
        <f>((SQRT(($AB$6-C48)^2)+SQRT(($AC$6-D48)^2))*2/10)*Camiones!B$4</f>
        <v>0.43260000000000004</v>
      </c>
      <c r="X48" s="40">
        <f>(SQRT(($AB$7-C48)^2)+SQRT(($AC$7-D48)^2))*2/10*Camiones!B$4</f>
        <v>0.2646</v>
      </c>
      <c r="Y48" s="40">
        <f>(SQRT(($AB$8-C48)^2)+SQRT(($AC$8-D48)^2))*2/10*Camiones!B$4</f>
        <v>4.2000000000000003E-2</v>
      </c>
      <c r="Z48" s="40">
        <f>(SQRT(($AB$9-C48)^2)+SQRT(($AC$9-D48)^2))*2/10*Camiones!B$4</f>
        <v>0.39900000000000002</v>
      </c>
      <c r="AA48" s="40">
        <f t="shared" si="0"/>
        <v>0.2177</v>
      </c>
      <c r="AB48" s="47"/>
      <c r="AC48" s="47"/>
      <c r="AD48" s="47">
        <f>SUM(F48:L48)*Plantas!$F$4</f>
        <v>565.19999999999993</v>
      </c>
      <c r="AE48" s="47">
        <f>SUM(F48:L48)*Plantas!$F$5</f>
        <v>612.30000000000007</v>
      </c>
      <c r="AF48" s="47">
        <f>SUM(F48:L48)*Plantas!$F$6</f>
        <v>518.1</v>
      </c>
      <c r="AG48" s="47">
        <f>SUM(F48:L48)*Plantas!$F$7</f>
        <v>565.19999999999993</v>
      </c>
      <c r="AH48" s="47">
        <f t="shared" si="1"/>
        <v>47.100000000000023</v>
      </c>
    </row>
    <row r="49" spans="2:34" x14ac:dyDescent="0.2">
      <c r="B49" s="9" t="s">
        <v>71</v>
      </c>
      <c r="C49" s="3">
        <v>18</v>
      </c>
      <c r="D49" s="12">
        <v>106</v>
      </c>
      <c r="E49" s="3">
        <v>0.2</v>
      </c>
      <c r="F49" s="14">
        <v>101</v>
      </c>
      <c r="G49" s="3">
        <v>0</v>
      </c>
      <c r="H49" s="3">
        <v>124</v>
      </c>
      <c r="I49" s="12">
        <v>114</v>
      </c>
      <c r="J49" s="3">
        <v>0</v>
      </c>
      <c r="K49" s="12">
        <v>0</v>
      </c>
      <c r="L49" s="3">
        <v>0</v>
      </c>
      <c r="M49" s="12">
        <v>1</v>
      </c>
      <c r="N49" s="3">
        <v>0</v>
      </c>
      <c r="O49" s="7">
        <v>0</v>
      </c>
      <c r="P49" s="28">
        <v>0</v>
      </c>
      <c r="Q49" s="31">
        <v>0</v>
      </c>
      <c r="R49" s="47">
        <f>(ABS(Obras!C49-Plantas!$C$4)+ABS(Obras!D49-Plantas!$D$4))</f>
        <v>104</v>
      </c>
      <c r="S49" s="47">
        <f>(ABS(Obras!C49-Plantas!$C$5)+ABS(Obras!D49-Plantas!$D$5))</f>
        <v>88</v>
      </c>
      <c r="T49" s="47">
        <f>(ABS(Obras!C49-Plantas!$C$6)+ABS(Obras!D49-Plantas!$D$6))</f>
        <v>63</v>
      </c>
      <c r="U49" s="47">
        <f>(ABS(Obras!C49-Plantas!$C$7)+ABS(Obras!D49-Plantas!$D$7))</f>
        <v>148</v>
      </c>
      <c r="W49" s="40">
        <f>((SQRT(($AB$6-C49)^2)+SQRT(($AC$6-D49)^2))*2/10)*Camiones!B$4</f>
        <v>0.43680000000000002</v>
      </c>
      <c r="X49" s="40">
        <f>(SQRT(($AB$7-C49)^2)+SQRT(($AC$7-D49)^2))*2/10*Camiones!B$4</f>
        <v>0.36960000000000004</v>
      </c>
      <c r="Y49" s="40">
        <f>(SQRT(($AB$8-C49)^2)+SQRT(($AC$8-D49)^2))*2/10*Camiones!B$4</f>
        <v>0.2646</v>
      </c>
      <c r="Z49" s="40">
        <f>(SQRT(($AB$9-C49)^2)+SQRT(($AC$9-D49)^2))*2/10*Camiones!B$4</f>
        <v>0.62160000000000004</v>
      </c>
      <c r="AA49" s="40">
        <f t="shared" si="0"/>
        <v>0.18970000000000001</v>
      </c>
      <c r="AB49" s="47"/>
      <c r="AC49" s="47"/>
      <c r="AD49" s="47">
        <f>SUM(F49:L49)*Plantas!$F$4</f>
        <v>406.8</v>
      </c>
      <c r="AE49" s="47">
        <f>SUM(F49:L49)*Plantas!$F$5</f>
        <v>440.7</v>
      </c>
      <c r="AF49" s="47">
        <f>SUM(F49:L49)*Plantas!$F$6</f>
        <v>372.90000000000003</v>
      </c>
      <c r="AG49" s="47">
        <f>SUM(F49:L49)*Plantas!$F$7</f>
        <v>406.8</v>
      </c>
      <c r="AH49" s="47">
        <f t="shared" si="1"/>
        <v>33.899999999999977</v>
      </c>
    </row>
    <row r="50" spans="2:34" x14ac:dyDescent="0.2">
      <c r="B50" s="9" t="s">
        <v>72</v>
      </c>
      <c r="C50" s="3">
        <v>12</v>
      </c>
      <c r="D50" s="12">
        <v>76</v>
      </c>
      <c r="E50" s="3">
        <v>0.2</v>
      </c>
      <c r="F50" s="14">
        <v>50</v>
      </c>
      <c r="G50" s="3">
        <v>140</v>
      </c>
      <c r="H50" s="3">
        <v>69</v>
      </c>
      <c r="I50" s="12">
        <v>146</v>
      </c>
      <c r="J50" s="3">
        <v>92</v>
      </c>
      <c r="K50" s="12">
        <v>204</v>
      </c>
      <c r="L50" s="3">
        <v>209</v>
      </c>
      <c r="M50" s="12">
        <v>1</v>
      </c>
      <c r="N50" s="3">
        <v>0</v>
      </c>
      <c r="O50" s="7">
        <v>0</v>
      </c>
      <c r="P50" s="28">
        <v>0</v>
      </c>
      <c r="Q50" s="31">
        <v>0</v>
      </c>
      <c r="R50" s="47">
        <f>(ABS(Obras!C50-Plantas!$C$4)+ABS(Obras!D50-Plantas!$D$4))</f>
        <v>68</v>
      </c>
      <c r="S50" s="47">
        <f>(ABS(Obras!C50-Plantas!$C$5)+ABS(Obras!D50-Plantas!$D$5))</f>
        <v>64</v>
      </c>
      <c r="T50" s="47">
        <f>(ABS(Obras!C50-Plantas!$C$6)+ABS(Obras!D50-Plantas!$D$6))</f>
        <v>39</v>
      </c>
      <c r="U50" s="47">
        <f>(ABS(Obras!C50-Plantas!$C$7)+ABS(Obras!D50-Plantas!$D$7))</f>
        <v>124</v>
      </c>
      <c r="W50" s="40">
        <f>((SQRT(($AB$6-C50)^2)+SQRT(($AC$6-D50)^2))*2/10)*Camiones!B$4</f>
        <v>0.28560000000000002</v>
      </c>
      <c r="X50" s="40">
        <f>(SQRT(($AB$7-C50)^2)+SQRT(($AC$7-D50)^2))*2/10*Camiones!B$4</f>
        <v>0.26880000000000004</v>
      </c>
      <c r="Y50" s="40">
        <f>(SQRT(($AB$8-C50)^2)+SQRT(($AC$8-D50)^2))*2/10*Camiones!B$4</f>
        <v>0.1638</v>
      </c>
      <c r="Z50" s="40">
        <f>(SQRT(($AB$9-C50)^2)+SQRT(($AC$9-D50)^2))*2/10*Camiones!B$4</f>
        <v>0.52080000000000004</v>
      </c>
      <c r="AA50" s="40">
        <f t="shared" si="0"/>
        <v>0.18130000000000002</v>
      </c>
      <c r="AB50" s="47"/>
      <c r="AC50" s="47"/>
      <c r="AD50" s="47">
        <f>SUM(F50:L50)*Plantas!$F$4</f>
        <v>1092</v>
      </c>
      <c r="AE50" s="47">
        <f>SUM(F50:L50)*Plantas!$F$5</f>
        <v>1183</v>
      </c>
      <c r="AF50" s="47">
        <f>SUM(F50:L50)*Plantas!$F$6</f>
        <v>1001.0000000000001</v>
      </c>
      <c r="AG50" s="47">
        <f>SUM(F50:L50)*Plantas!$F$7</f>
        <v>1092</v>
      </c>
      <c r="AH50" s="47">
        <f t="shared" si="1"/>
        <v>90.999999999999943</v>
      </c>
    </row>
    <row r="51" spans="2:34" x14ac:dyDescent="0.2">
      <c r="B51" s="9" t="s">
        <v>73</v>
      </c>
      <c r="C51" s="3">
        <v>25</v>
      </c>
      <c r="D51" s="12">
        <v>63</v>
      </c>
      <c r="E51" s="3">
        <v>0.2</v>
      </c>
      <c r="F51" s="14">
        <v>191</v>
      </c>
      <c r="G51" s="3">
        <v>164</v>
      </c>
      <c r="H51" s="3">
        <v>0</v>
      </c>
      <c r="I51" s="12">
        <v>135</v>
      </c>
      <c r="J51" s="3">
        <v>103</v>
      </c>
      <c r="K51" s="12">
        <v>0</v>
      </c>
      <c r="L51" s="3">
        <v>196</v>
      </c>
      <c r="M51" s="12">
        <v>0</v>
      </c>
      <c r="N51" s="3">
        <v>1</v>
      </c>
      <c r="O51" s="7">
        <v>1</v>
      </c>
      <c r="P51" s="28">
        <v>0</v>
      </c>
      <c r="Q51" s="31">
        <v>0</v>
      </c>
      <c r="R51" s="47">
        <f>(ABS(Obras!C51-Plantas!$C$4)+ABS(Obras!D51-Plantas!$D$4))</f>
        <v>68</v>
      </c>
      <c r="S51" s="47">
        <f>(ABS(Obras!C51-Plantas!$C$5)+ABS(Obras!D51-Plantas!$D$5))</f>
        <v>38</v>
      </c>
      <c r="T51" s="47">
        <f>(ABS(Obras!C51-Plantas!$C$6)+ABS(Obras!D51-Plantas!$D$6))</f>
        <v>27</v>
      </c>
      <c r="U51" s="47">
        <f>(ABS(Obras!C51-Plantas!$C$7)+ABS(Obras!D51-Plantas!$D$7))</f>
        <v>98</v>
      </c>
      <c r="W51" s="40">
        <f>((SQRT(($AB$6-C51)^2)+SQRT(($AC$6-D51)^2))*2/10)*Camiones!B$4</f>
        <v>0.28560000000000002</v>
      </c>
      <c r="X51" s="40">
        <f>(SQRT(($AB$7-C51)^2)+SQRT(($AC$7-D51)^2))*2/10*Camiones!B$4</f>
        <v>0.15959999999999999</v>
      </c>
      <c r="Y51" s="40">
        <f>(SQRT(($AB$8-C51)^2)+SQRT(($AC$8-D51)^2))*2/10*Camiones!B$4</f>
        <v>0.11340000000000001</v>
      </c>
      <c r="Z51" s="40">
        <f>(SQRT(($AB$9-C51)^2)+SQRT(($AC$9-D51)^2))*2/10*Camiones!B$4</f>
        <v>0.41160000000000008</v>
      </c>
      <c r="AA51" s="40">
        <f t="shared" si="0"/>
        <v>0.17010000000000003</v>
      </c>
      <c r="AB51" s="47"/>
      <c r="AC51" s="47"/>
      <c r="AD51" s="47">
        <f>SUM(F51:L51)*Plantas!$F$4</f>
        <v>946.8</v>
      </c>
      <c r="AE51" s="47">
        <f>SUM(F51:L51)*Plantas!$F$5</f>
        <v>1025.7</v>
      </c>
      <c r="AF51" s="47">
        <f>SUM(F51:L51)*Plantas!$F$6</f>
        <v>867.90000000000009</v>
      </c>
      <c r="AG51" s="47">
        <f>SUM(F51:L51)*Plantas!$F$7</f>
        <v>946.8</v>
      </c>
      <c r="AH51" s="47">
        <f t="shared" si="1"/>
        <v>78.899999999999977</v>
      </c>
    </row>
    <row r="52" spans="2:34" x14ac:dyDescent="0.2">
      <c r="B52" s="9" t="s">
        <v>74</v>
      </c>
      <c r="C52" s="3">
        <v>24</v>
      </c>
      <c r="D52" s="12">
        <v>7</v>
      </c>
      <c r="E52" s="3">
        <v>0.4</v>
      </c>
      <c r="F52" s="14">
        <v>162</v>
      </c>
      <c r="G52" s="3">
        <v>0</v>
      </c>
      <c r="H52" s="3">
        <v>59</v>
      </c>
      <c r="I52" s="12">
        <v>0</v>
      </c>
      <c r="J52" s="3">
        <v>94</v>
      </c>
      <c r="K52" s="12">
        <v>120</v>
      </c>
      <c r="L52" s="3">
        <v>0</v>
      </c>
      <c r="M52" s="12">
        <v>1</v>
      </c>
      <c r="N52" s="3">
        <v>1</v>
      </c>
      <c r="O52" s="7">
        <v>1</v>
      </c>
      <c r="P52" s="28">
        <v>0</v>
      </c>
      <c r="Q52" s="31">
        <v>0</v>
      </c>
      <c r="R52" s="47">
        <f>(ABS(Obras!C52-Plantas!$C$4)+ABS(Obras!D52-Plantas!$D$4))</f>
        <v>17</v>
      </c>
      <c r="S52" s="47">
        <f>(ABS(Obras!C52-Plantas!$C$5)+ABS(Obras!D52-Plantas!$D$5))</f>
        <v>29</v>
      </c>
      <c r="T52" s="47">
        <f>(ABS(Obras!C52-Plantas!$C$6)+ABS(Obras!D52-Plantas!$D$6))</f>
        <v>84</v>
      </c>
      <c r="U52" s="47">
        <f>(ABS(Obras!C52-Plantas!$C$7)+ABS(Obras!D52-Plantas!$D$7))</f>
        <v>69</v>
      </c>
      <c r="W52" s="40">
        <f>((SQRT(($AB$6-C52)^2)+SQRT(($AC$6-D52)^2))*2/10)*Camiones!B$4</f>
        <v>7.1400000000000005E-2</v>
      </c>
      <c r="X52" s="40">
        <f>(SQRT(($AB$7-C52)^2)+SQRT(($AC$7-D52)^2))*2/10*Camiones!B$4</f>
        <v>0.12180000000000001</v>
      </c>
      <c r="Y52" s="40">
        <f>(SQRT(($AB$8-C52)^2)+SQRT(($AC$8-D52)^2))*2/10*Camiones!B$4</f>
        <v>0.35280000000000006</v>
      </c>
      <c r="Z52" s="40">
        <f>(SQRT(($AB$9-C52)^2)+SQRT(($AC$9-D52)^2))*2/10*Camiones!B$4</f>
        <v>0.28980000000000006</v>
      </c>
      <c r="AA52" s="40">
        <f t="shared" si="0"/>
        <v>0.16870000000000004</v>
      </c>
      <c r="AB52" s="47"/>
      <c r="AC52" s="47"/>
      <c r="AD52" s="47">
        <f>SUM(F52:L52)*Plantas!$F$4</f>
        <v>522</v>
      </c>
      <c r="AE52" s="47">
        <f>SUM(F52:L52)*Plantas!$F$5</f>
        <v>565.5</v>
      </c>
      <c r="AF52" s="47">
        <f>SUM(F52:L52)*Plantas!$F$6</f>
        <v>478.50000000000006</v>
      </c>
      <c r="AG52" s="47">
        <f>SUM(F52:L52)*Plantas!$F$7</f>
        <v>522</v>
      </c>
      <c r="AH52" s="47">
        <f t="shared" si="1"/>
        <v>43.499999999999972</v>
      </c>
    </row>
    <row r="53" spans="2:34" x14ac:dyDescent="0.2">
      <c r="B53" s="9" t="s">
        <v>75</v>
      </c>
      <c r="C53" s="3">
        <v>86</v>
      </c>
      <c r="D53" s="12">
        <v>105</v>
      </c>
      <c r="E53" s="3">
        <v>0.4</v>
      </c>
      <c r="F53" s="14">
        <v>136</v>
      </c>
      <c r="G53" s="3">
        <v>0</v>
      </c>
      <c r="H53" s="3">
        <v>0</v>
      </c>
      <c r="I53" s="12">
        <v>36</v>
      </c>
      <c r="J53" s="3">
        <v>158</v>
      </c>
      <c r="K53" s="12">
        <v>172</v>
      </c>
      <c r="L53" s="3">
        <v>0</v>
      </c>
      <c r="M53" s="12">
        <v>1</v>
      </c>
      <c r="N53" s="3">
        <v>0</v>
      </c>
      <c r="O53" s="7">
        <v>1</v>
      </c>
      <c r="P53" s="28">
        <v>0.12</v>
      </c>
      <c r="Q53" s="31">
        <v>0.01</v>
      </c>
      <c r="R53" s="47">
        <f>(ABS(Obras!C53-Plantas!$C$4)+ABS(Obras!D53-Plantas!$D$4))</f>
        <v>171</v>
      </c>
      <c r="S53" s="47">
        <f>(ABS(Obras!C53-Plantas!$C$5)+ABS(Obras!D53-Plantas!$D$5))</f>
        <v>131</v>
      </c>
      <c r="T53" s="47">
        <f>(ABS(Obras!C53-Plantas!$C$6)+ABS(Obras!D53-Plantas!$D$6))</f>
        <v>76</v>
      </c>
      <c r="U53" s="47">
        <f>(ABS(Obras!C53-Plantas!$C$7)+ABS(Obras!D53-Plantas!$D$7))</f>
        <v>91</v>
      </c>
      <c r="W53" s="40">
        <f>((SQRT(($AB$6-C53)^2)+SQRT(($AC$6-D53)^2))*2/10)*Camiones!B$4</f>
        <v>0.71820000000000006</v>
      </c>
      <c r="X53" s="40">
        <f>(SQRT(($AB$7-C53)^2)+SQRT(($AC$7-D53)^2))*2/10*Camiones!B$4</f>
        <v>0.55020000000000002</v>
      </c>
      <c r="Y53" s="40">
        <f>(SQRT(($AB$8-C53)^2)+SQRT(($AC$8-D53)^2))*2/10*Camiones!B$4</f>
        <v>0.31919999999999998</v>
      </c>
      <c r="Z53" s="40">
        <f>(SQRT(($AB$9-C53)^2)+SQRT(($AC$9-D53)^2))*2/10*Camiones!B$4</f>
        <v>0.38219999999999998</v>
      </c>
      <c r="AA53" s="40">
        <f t="shared" si="0"/>
        <v>0.22750000000000006</v>
      </c>
      <c r="AB53" s="47"/>
      <c r="AC53" s="47"/>
      <c r="AD53" s="47">
        <f>SUM(F53:L53)*Plantas!$F$4</f>
        <v>602.4</v>
      </c>
      <c r="AE53" s="47">
        <f>SUM(F53:L53)*Plantas!$F$5</f>
        <v>652.6</v>
      </c>
      <c r="AF53" s="47">
        <f>SUM(F53:L53)*Plantas!$F$6</f>
        <v>552.20000000000005</v>
      </c>
      <c r="AG53" s="47">
        <f>SUM(F53:L53)*Plantas!$F$7</f>
        <v>602.4</v>
      </c>
      <c r="AH53" s="47">
        <f t="shared" si="1"/>
        <v>50.199999999999989</v>
      </c>
    </row>
    <row r="54" spans="2:34" x14ac:dyDescent="0.2">
      <c r="B54" s="9" t="s">
        <v>76</v>
      </c>
      <c r="C54" s="3">
        <v>97</v>
      </c>
      <c r="D54" s="12">
        <v>35</v>
      </c>
      <c r="E54" s="3">
        <v>0.3</v>
      </c>
      <c r="F54" s="14">
        <v>75</v>
      </c>
      <c r="G54" s="3">
        <v>140</v>
      </c>
      <c r="H54" s="3">
        <v>0</v>
      </c>
      <c r="I54" s="12">
        <v>0</v>
      </c>
      <c r="J54" s="3">
        <v>13</v>
      </c>
      <c r="K54" s="12">
        <v>58</v>
      </c>
      <c r="L54" s="3">
        <v>132</v>
      </c>
      <c r="M54" s="12">
        <v>1</v>
      </c>
      <c r="N54" s="3">
        <v>0</v>
      </c>
      <c r="O54" s="7">
        <v>0</v>
      </c>
      <c r="P54" s="28">
        <v>0</v>
      </c>
      <c r="Q54" s="31">
        <v>0</v>
      </c>
      <c r="R54" s="47">
        <f>(ABS(Obras!C54-Plantas!$C$4)+ABS(Obras!D54-Plantas!$D$4))</f>
        <v>112</v>
      </c>
      <c r="S54" s="47">
        <f>(ABS(Obras!C54-Plantas!$C$5)+ABS(Obras!D54-Plantas!$D$5))</f>
        <v>72</v>
      </c>
      <c r="T54" s="47">
        <f>(ABS(Obras!C54-Plantas!$C$6)+ABS(Obras!D54-Plantas!$D$6))</f>
        <v>87</v>
      </c>
      <c r="U54" s="47">
        <f>(ABS(Obras!C54-Plantas!$C$7)+ABS(Obras!D54-Plantas!$D$7))</f>
        <v>32</v>
      </c>
      <c r="W54" s="40">
        <f>((SQRT(($AB$6-C54)^2)+SQRT(($AC$6-D54)^2))*2/10)*Camiones!B$4</f>
        <v>0.47039999999999998</v>
      </c>
      <c r="X54" s="40">
        <f>(SQRT(($AB$7-C54)^2)+SQRT(($AC$7-D54)^2))*2/10*Camiones!B$4</f>
        <v>0.3024</v>
      </c>
      <c r="Y54" s="40">
        <f>(SQRT(($AB$8-C54)^2)+SQRT(($AC$8-D54)^2))*2/10*Camiones!B$4</f>
        <v>0.3654</v>
      </c>
      <c r="Z54" s="40">
        <f>(SQRT(($AB$9-C54)^2)+SQRT(($AC$9-D54)^2))*2/10*Camiones!B$4</f>
        <v>0.13440000000000002</v>
      </c>
      <c r="AA54" s="40">
        <f t="shared" si="0"/>
        <v>0.17849999999999996</v>
      </c>
      <c r="AB54" s="47"/>
      <c r="AC54" s="47"/>
      <c r="AD54" s="47">
        <f>SUM(F54:L54)*Plantas!$F$4</f>
        <v>501.59999999999997</v>
      </c>
      <c r="AE54" s="47">
        <f>SUM(F54:L54)*Plantas!$F$5</f>
        <v>543.4</v>
      </c>
      <c r="AF54" s="47">
        <f>SUM(F54:L54)*Plantas!$F$6</f>
        <v>459.8</v>
      </c>
      <c r="AG54" s="47">
        <f>SUM(F54:L54)*Plantas!$F$7</f>
        <v>501.59999999999997</v>
      </c>
      <c r="AH54" s="47">
        <f t="shared" si="1"/>
        <v>41.799999999999983</v>
      </c>
    </row>
    <row r="55" spans="2:34" x14ac:dyDescent="0.2">
      <c r="B55" s="9" t="s">
        <v>77</v>
      </c>
      <c r="C55" s="3">
        <v>89</v>
      </c>
      <c r="D55" s="12">
        <v>98</v>
      </c>
      <c r="E55" s="3">
        <v>0.2</v>
      </c>
      <c r="F55" s="14">
        <v>35</v>
      </c>
      <c r="G55" s="3">
        <v>0</v>
      </c>
      <c r="H55" s="3">
        <v>112</v>
      </c>
      <c r="I55" s="12">
        <v>0</v>
      </c>
      <c r="J55" s="3">
        <v>0</v>
      </c>
      <c r="K55" s="12">
        <v>0</v>
      </c>
      <c r="L55" s="3">
        <v>105</v>
      </c>
      <c r="M55" s="12">
        <v>1</v>
      </c>
      <c r="N55" s="3">
        <v>1</v>
      </c>
      <c r="O55" s="7">
        <v>0</v>
      </c>
      <c r="P55" s="28">
        <v>0.03</v>
      </c>
      <c r="Q55" s="31">
        <v>0</v>
      </c>
      <c r="R55" s="47">
        <f>(ABS(Obras!C55-Plantas!$C$4)+ABS(Obras!D55-Plantas!$D$4))</f>
        <v>167</v>
      </c>
      <c r="S55" s="47">
        <f>(ABS(Obras!C55-Plantas!$C$5)+ABS(Obras!D55-Plantas!$D$5))</f>
        <v>127</v>
      </c>
      <c r="T55" s="47">
        <f>(ABS(Obras!C55-Plantas!$C$6)+ABS(Obras!D55-Plantas!$D$6))</f>
        <v>72</v>
      </c>
      <c r="U55" s="47">
        <f>(ABS(Obras!C55-Plantas!$C$7)+ABS(Obras!D55-Plantas!$D$7))</f>
        <v>87</v>
      </c>
      <c r="W55" s="40">
        <f>((SQRT(($AB$6-C55)^2)+SQRT(($AC$6-D55)^2))*2/10)*Camiones!B$4</f>
        <v>0.70140000000000002</v>
      </c>
      <c r="X55" s="40">
        <f>(SQRT(($AB$7-C55)^2)+SQRT(($AC$7-D55)^2))*2/10*Camiones!B$4</f>
        <v>0.53339999999999999</v>
      </c>
      <c r="Y55" s="40">
        <f>(SQRT(($AB$8-C55)^2)+SQRT(($AC$8-D55)^2))*2/10*Camiones!B$4</f>
        <v>0.3024</v>
      </c>
      <c r="Z55" s="40">
        <f>(SQRT(($AB$9-C55)^2)+SQRT(($AC$9-D55)^2))*2/10*Camiones!B$4</f>
        <v>0.3654</v>
      </c>
      <c r="AA55" s="40">
        <f t="shared" si="0"/>
        <v>0.22749999999999995</v>
      </c>
      <c r="AB55" s="47"/>
      <c r="AC55" s="47"/>
      <c r="AD55" s="47">
        <f>SUM(F55:L55)*Plantas!$F$4</f>
        <v>302.39999999999998</v>
      </c>
      <c r="AE55" s="47">
        <f>SUM(F55:L55)*Plantas!$F$5</f>
        <v>327.60000000000002</v>
      </c>
      <c r="AF55" s="47">
        <f>SUM(F55:L55)*Plantas!$F$6</f>
        <v>277.20000000000005</v>
      </c>
      <c r="AG55" s="47">
        <f>SUM(F55:L55)*Plantas!$F$7</f>
        <v>302.39999999999998</v>
      </c>
      <c r="AH55" s="47">
        <f t="shared" si="1"/>
        <v>25.199999999999989</v>
      </c>
    </row>
    <row r="56" spans="2:34" x14ac:dyDescent="0.2">
      <c r="B56" s="9" t="s">
        <v>78</v>
      </c>
      <c r="C56" s="3">
        <v>38</v>
      </c>
      <c r="D56" s="12">
        <v>86</v>
      </c>
      <c r="E56" s="3">
        <v>0.4</v>
      </c>
      <c r="F56" s="14">
        <v>100</v>
      </c>
      <c r="G56" s="3">
        <v>0</v>
      </c>
      <c r="H56" s="3">
        <v>110</v>
      </c>
      <c r="I56" s="12">
        <v>194</v>
      </c>
      <c r="J56" s="3">
        <v>140</v>
      </c>
      <c r="K56" s="12">
        <v>0</v>
      </c>
      <c r="L56" s="3">
        <v>0</v>
      </c>
      <c r="M56" s="12">
        <v>1</v>
      </c>
      <c r="N56" s="3">
        <v>1</v>
      </c>
      <c r="O56" s="7">
        <v>1</v>
      </c>
      <c r="P56" s="28">
        <v>0</v>
      </c>
      <c r="Q56" s="31">
        <v>0</v>
      </c>
      <c r="R56" s="47">
        <f>(ABS(Obras!C56-Plantas!$C$4)+ABS(Obras!D56-Plantas!$D$4))</f>
        <v>104</v>
      </c>
      <c r="S56" s="47">
        <f>(ABS(Obras!C56-Plantas!$C$5)+ABS(Obras!D56-Plantas!$D$5))</f>
        <v>64</v>
      </c>
      <c r="T56" s="47">
        <f>(ABS(Obras!C56-Plantas!$C$6)+ABS(Obras!D56-Plantas!$D$6))</f>
        <v>23</v>
      </c>
      <c r="U56" s="47">
        <f>(ABS(Obras!C56-Plantas!$C$7)+ABS(Obras!D56-Plantas!$D$7))</f>
        <v>108</v>
      </c>
      <c r="W56" s="40">
        <f>((SQRT(($AB$6-C56)^2)+SQRT(($AC$6-D56)^2))*2/10)*Camiones!B$4</f>
        <v>0.43680000000000002</v>
      </c>
      <c r="X56" s="40">
        <f>(SQRT(($AB$7-C56)^2)+SQRT(($AC$7-D56)^2))*2/10*Camiones!B$4</f>
        <v>0.26880000000000004</v>
      </c>
      <c r="Y56" s="40">
        <f>(SQRT(($AB$8-C56)^2)+SQRT(($AC$8-D56)^2))*2/10*Camiones!B$4</f>
        <v>9.6600000000000005E-2</v>
      </c>
      <c r="Z56" s="40">
        <f>(SQRT(($AB$9-C56)^2)+SQRT(($AC$9-D56)^2))*2/10*Camiones!B$4</f>
        <v>0.45360000000000006</v>
      </c>
      <c r="AA56" s="40">
        <f t="shared" si="0"/>
        <v>0.20650000000000002</v>
      </c>
      <c r="AB56" s="47"/>
      <c r="AC56" s="47"/>
      <c r="AD56" s="47">
        <f>SUM(F56:L56)*Plantas!$F$4</f>
        <v>652.79999999999995</v>
      </c>
      <c r="AE56" s="47">
        <f>SUM(F56:L56)*Plantas!$F$5</f>
        <v>707.2</v>
      </c>
      <c r="AF56" s="47">
        <f>SUM(F56:L56)*Plantas!$F$6</f>
        <v>598.40000000000009</v>
      </c>
      <c r="AG56" s="47">
        <f>SUM(F56:L56)*Plantas!$F$7</f>
        <v>652.79999999999995</v>
      </c>
      <c r="AH56" s="47">
        <f t="shared" si="1"/>
        <v>54.399999999999977</v>
      </c>
    </row>
    <row r="57" spans="2:34" x14ac:dyDescent="0.2">
      <c r="B57" s="9" t="s">
        <v>79</v>
      </c>
      <c r="C57" s="3">
        <v>85</v>
      </c>
      <c r="D57" s="12">
        <v>39</v>
      </c>
      <c r="E57" s="3">
        <v>0.4</v>
      </c>
      <c r="F57" s="14">
        <v>8</v>
      </c>
      <c r="G57" s="3">
        <v>132</v>
      </c>
      <c r="H57" s="3">
        <v>0</v>
      </c>
      <c r="I57" s="12">
        <v>123</v>
      </c>
      <c r="J57" s="3">
        <v>59</v>
      </c>
      <c r="K57" s="12">
        <v>0</v>
      </c>
      <c r="L57" s="3">
        <v>0</v>
      </c>
      <c r="M57" s="12">
        <v>1</v>
      </c>
      <c r="N57" s="3">
        <v>1</v>
      </c>
      <c r="O57" s="7">
        <v>0</v>
      </c>
      <c r="P57" s="28">
        <v>0</v>
      </c>
      <c r="Q57" s="31">
        <v>0</v>
      </c>
      <c r="R57" s="47">
        <f>(ABS(Obras!C57-Plantas!$C$4)+ABS(Obras!D57-Plantas!$D$4))</f>
        <v>104</v>
      </c>
      <c r="S57" s="47">
        <f>(ABS(Obras!C57-Plantas!$C$5)+ABS(Obras!D57-Plantas!$D$5))</f>
        <v>64</v>
      </c>
      <c r="T57" s="47">
        <f>(ABS(Obras!C57-Plantas!$C$6)+ABS(Obras!D57-Plantas!$D$6))</f>
        <v>71</v>
      </c>
      <c r="U57" s="47">
        <f>(ABS(Obras!C57-Plantas!$C$7)+ABS(Obras!D57-Plantas!$D$7))</f>
        <v>24</v>
      </c>
      <c r="W57" s="40">
        <f>((SQRT(($AB$6-C57)^2)+SQRT(($AC$6-D57)^2))*2/10)*Camiones!B$4</f>
        <v>0.43680000000000002</v>
      </c>
      <c r="X57" s="40">
        <f>(SQRT(($AB$7-C57)^2)+SQRT(($AC$7-D57)^2))*2/10*Camiones!B$4</f>
        <v>0.26880000000000004</v>
      </c>
      <c r="Y57" s="40">
        <f>(SQRT(($AB$8-C57)^2)+SQRT(($AC$8-D57)^2))*2/10*Camiones!B$4</f>
        <v>0.29820000000000002</v>
      </c>
      <c r="Z57" s="40">
        <f>(SQRT(($AB$9-C57)^2)+SQRT(($AC$9-D57)^2))*2/10*Camiones!B$4</f>
        <v>0.1008</v>
      </c>
      <c r="AA57" s="40">
        <f t="shared" si="0"/>
        <v>0.17290000000000003</v>
      </c>
      <c r="AB57" s="47"/>
      <c r="AC57" s="47"/>
      <c r="AD57" s="47">
        <f>SUM(F57:L57)*Plantas!$F$4</f>
        <v>386.4</v>
      </c>
      <c r="AE57" s="47">
        <f>SUM(F57:L57)*Plantas!$F$5</f>
        <v>418.6</v>
      </c>
      <c r="AF57" s="47">
        <f>SUM(F57:L57)*Plantas!$F$6</f>
        <v>354.20000000000005</v>
      </c>
      <c r="AG57" s="47">
        <f>SUM(F57:L57)*Plantas!$F$7</f>
        <v>386.4</v>
      </c>
      <c r="AH57" s="47">
        <f t="shared" si="1"/>
        <v>32.199999999999989</v>
      </c>
    </row>
    <row r="58" spans="2:34" x14ac:dyDescent="0.2">
      <c r="B58" s="9" t="s">
        <v>80</v>
      </c>
      <c r="C58" s="3">
        <v>11</v>
      </c>
      <c r="D58" s="12">
        <v>50</v>
      </c>
      <c r="E58" s="3">
        <v>0.4</v>
      </c>
      <c r="F58" s="14">
        <v>7</v>
      </c>
      <c r="G58" s="3">
        <v>144</v>
      </c>
      <c r="H58" s="3">
        <v>35</v>
      </c>
      <c r="I58" s="12">
        <v>94</v>
      </c>
      <c r="J58" s="3">
        <v>180</v>
      </c>
      <c r="K58" s="12">
        <v>40</v>
      </c>
      <c r="L58" s="3">
        <v>0</v>
      </c>
      <c r="M58" s="12">
        <v>0</v>
      </c>
      <c r="N58" s="3">
        <v>0</v>
      </c>
      <c r="O58" s="7">
        <v>1</v>
      </c>
      <c r="P58" s="28">
        <v>0</v>
      </c>
      <c r="Q58" s="31">
        <v>0</v>
      </c>
      <c r="R58" s="47">
        <f>(ABS(Obras!C58-Plantas!$C$4)+ABS(Obras!D58-Plantas!$D$4))</f>
        <v>41</v>
      </c>
      <c r="S58" s="47">
        <f>(ABS(Obras!C58-Plantas!$C$5)+ABS(Obras!D58-Plantas!$D$5))</f>
        <v>39</v>
      </c>
      <c r="T58" s="47">
        <f>(ABS(Obras!C58-Plantas!$C$6)+ABS(Obras!D58-Plantas!$D$6))</f>
        <v>54</v>
      </c>
      <c r="U58" s="47">
        <f>(ABS(Obras!C58-Plantas!$C$7)+ABS(Obras!D58-Plantas!$D$7))</f>
        <v>99</v>
      </c>
      <c r="W58" s="40">
        <f>((SQRT(($AB$6-C58)^2)+SQRT(($AC$6-D58)^2))*2/10)*Camiones!B$4</f>
        <v>0.17219999999999999</v>
      </c>
      <c r="X58" s="40">
        <f>(SQRT(($AB$7-C58)^2)+SQRT(($AC$7-D58)^2))*2/10*Camiones!B$4</f>
        <v>0.1638</v>
      </c>
      <c r="Y58" s="40">
        <f>(SQRT(($AB$8-C58)^2)+SQRT(($AC$8-D58)^2))*2/10*Camiones!B$4</f>
        <v>0.22680000000000003</v>
      </c>
      <c r="Z58" s="40">
        <f>(SQRT(($AB$9-C58)^2)+SQRT(($AC$9-D58)^2))*2/10*Camiones!B$4</f>
        <v>0.41580000000000006</v>
      </c>
      <c r="AA58" s="40">
        <f t="shared" si="0"/>
        <v>0.13510000000000003</v>
      </c>
      <c r="AB58" s="47"/>
      <c r="AC58" s="47"/>
      <c r="AD58" s="47">
        <f>SUM(F58:L58)*Plantas!$F$4</f>
        <v>600</v>
      </c>
      <c r="AE58" s="47">
        <f>SUM(F58:L58)*Plantas!$F$5</f>
        <v>650</v>
      </c>
      <c r="AF58" s="47">
        <f>SUM(F58:L58)*Plantas!$F$6</f>
        <v>550</v>
      </c>
      <c r="AG58" s="47">
        <f>SUM(F58:L58)*Plantas!$F$7</f>
        <v>600</v>
      </c>
      <c r="AH58" s="47">
        <f t="shared" si="1"/>
        <v>50</v>
      </c>
    </row>
    <row r="59" spans="2:34" x14ac:dyDescent="0.2">
      <c r="B59" s="9" t="s">
        <v>81</v>
      </c>
      <c r="C59" s="3">
        <v>42</v>
      </c>
      <c r="D59" s="12">
        <v>38</v>
      </c>
      <c r="E59" s="3">
        <v>0.2</v>
      </c>
      <c r="F59" s="14">
        <v>0</v>
      </c>
      <c r="G59" s="3">
        <v>203</v>
      </c>
      <c r="H59" s="3">
        <v>207</v>
      </c>
      <c r="I59" s="12">
        <v>0</v>
      </c>
      <c r="J59" s="3">
        <v>199</v>
      </c>
      <c r="K59" s="12">
        <v>185</v>
      </c>
      <c r="L59" s="3">
        <v>124</v>
      </c>
      <c r="M59" s="12">
        <v>1</v>
      </c>
      <c r="N59" s="3">
        <v>0</v>
      </c>
      <c r="O59" s="7">
        <v>0</v>
      </c>
      <c r="P59" s="28">
        <v>0.02</v>
      </c>
      <c r="Q59" s="31">
        <v>0</v>
      </c>
      <c r="R59" s="47">
        <f>(ABS(Obras!C59-Plantas!$C$4)+ABS(Obras!D59-Plantas!$D$4))</f>
        <v>60</v>
      </c>
      <c r="S59" s="47">
        <f>(ABS(Obras!C59-Plantas!$C$5)+ABS(Obras!D59-Plantas!$D$5))</f>
        <v>20</v>
      </c>
      <c r="T59" s="47">
        <f>(ABS(Obras!C59-Plantas!$C$6)+ABS(Obras!D59-Plantas!$D$6))</f>
        <v>35</v>
      </c>
      <c r="U59" s="47">
        <f>(ABS(Obras!C59-Plantas!$C$7)+ABS(Obras!D59-Plantas!$D$7))</f>
        <v>56</v>
      </c>
      <c r="W59" s="40">
        <f>((SQRT(($AB$6-C59)^2)+SQRT(($AC$6-D59)^2))*2/10)*Camiones!B$4</f>
        <v>0.252</v>
      </c>
      <c r="X59" s="40">
        <f>(SQRT(($AB$7-C59)^2)+SQRT(($AC$7-D59)^2))*2/10*Camiones!B$4</f>
        <v>8.4000000000000005E-2</v>
      </c>
      <c r="Y59" s="40">
        <f>(SQRT(($AB$8-C59)^2)+SQRT(($AC$8-D59)^2))*2/10*Camiones!B$4</f>
        <v>0.14700000000000002</v>
      </c>
      <c r="Z59" s="40">
        <f>(SQRT(($AB$9-C59)^2)+SQRT(($AC$9-D59)^2))*2/10*Camiones!B$4</f>
        <v>0.23519999999999999</v>
      </c>
      <c r="AA59" s="40">
        <f t="shared" si="0"/>
        <v>9.8699999999999996E-2</v>
      </c>
      <c r="AB59" s="47"/>
      <c r="AC59" s="47"/>
      <c r="AD59" s="47">
        <f>SUM(F59:L59)*Plantas!$F$4</f>
        <v>1101.5999999999999</v>
      </c>
      <c r="AE59" s="47">
        <f>SUM(F59:L59)*Plantas!$F$5</f>
        <v>1193.4000000000001</v>
      </c>
      <c r="AF59" s="47">
        <f>SUM(F59:L59)*Plantas!$F$6</f>
        <v>1009.8000000000001</v>
      </c>
      <c r="AG59" s="47">
        <f>SUM(F59:L59)*Plantas!$F$7</f>
        <v>1101.5999999999999</v>
      </c>
      <c r="AH59" s="47">
        <f t="shared" si="1"/>
        <v>91.800000000000011</v>
      </c>
    </row>
    <row r="60" spans="2:34" x14ac:dyDescent="0.2">
      <c r="B60" s="9" t="s">
        <v>82</v>
      </c>
      <c r="C60" s="3">
        <v>70</v>
      </c>
      <c r="D60" s="12">
        <v>16</v>
      </c>
      <c r="E60" s="3">
        <v>0.3</v>
      </c>
      <c r="F60" s="14">
        <v>102</v>
      </c>
      <c r="G60" s="3">
        <v>0</v>
      </c>
      <c r="H60" s="3">
        <v>0</v>
      </c>
      <c r="I60" s="12">
        <v>171</v>
      </c>
      <c r="J60" s="3">
        <v>0</v>
      </c>
      <c r="K60" s="12">
        <v>31</v>
      </c>
      <c r="L60" s="3">
        <v>33</v>
      </c>
      <c r="M60" s="12">
        <v>1</v>
      </c>
      <c r="N60" s="3">
        <v>1</v>
      </c>
      <c r="O60" s="7">
        <v>1</v>
      </c>
      <c r="P60" s="28">
        <v>0</v>
      </c>
      <c r="Q60" s="31">
        <v>0</v>
      </c>
      <c r="R60" s="47">
        <f>(ABS(Obras!C60-Plantas!$C$4)+ABS(Obras!D60-Plantas!$D$4))</f>
        <v>66</v>
      </c>
      <c r="S60" s="47">
        <f>(ABS(Obras!C60-Plantas!$C$5)+ABS(Obras!D60-Plantas!$D$5))</f>
        <v>54</v>
      </c>
      <c r="T60" s="47">
        <f>(ABS(Obras!C60-Plantas!$C$6)+ABS(Obras!D60-Plantas!$D$6))</f>
        <v>79</v>
      </c>
      <c r="U60" s="47">
        <f>(ABS(Obras!C60-Plantas!$C$7)+ABS(Obras!D60-Plantas!$D$7))</f>
        <v>14</v>
      </c>
      <c r="W60" s="40">
        <f>((SQRT(($AB$6-C60)^2)+SQRT(($AC$6-D60)^2))*2/10)*Camiones!B$4</f>
        <v>0.2772</v>
      </c>
      <c r="X60" s="40">
        <f>(SQRT(($AB$7-C60)^2)+SQRT(($AC$7-D60)^2))*2/10*Camiones!B$4</f>
        <v>0.22680000000000003</v>
      </c>
      <c r="Y60" s="40">
        <f>(SQRT(($AB$8-C60)^2)+SQRT(($AC$8-D60)^2))*2/10*Camiones!B$4</f>
        <v>0.33180000000000004</v>
      </c>
      <c r="Z60" s="40">
        <f>(SQRT(($AB$9-C60)^2)+SQRT(($AC$9-D60)^2))*2/10*Camiones!B$4</f>
        <v>5.8799999999999998E-2</v>
      </c>
      <c r="AA60" s="40">
        <f t="shared" si="0"/>
        <v>0.1449</v>
      </c>
      <c r="AB60" s="47"/>
      <c r="AC60" s="47"/>
      <c r="AD60" s="47">
        <f>SUM(F60:L60)*Plantas!$F$4</f>
        <v>404.4</v>
      </c>
      <c r="AE60" s="47">
        <f>SUM(F60:L60)*Plantas!$F$5</f>
        <v>438.1</v>
      </c>
      <c r="AF60" s="47">
        <f>SUM(F60:L60)*Plantas!$F$6</f>
        <v>370.70000000000005</v>
      </c>
      <c r="AG60" s="47">
        <f>SUM(F60:L60)*Plantas!$F$7</f>
        <v>404.4</v>
      </c>
      <c r="AH60" s="47">
        <f t="shared" si="1"/>
        <v>33.699999999999989</v>
      </c>
    </row>
    <row r="61" spans="2:34" x14ac:dyDescent="0.2">
      <c r="B61" s="9" t="s">
        <v>83</v>
      </c>
      <c r="C61" s="3">
        <v>93</v>
      </c>
      <c r="D61" s="12">
        <v>84</v>
      </c>
      <c r="E61" s="3">
        <v>0.4</v>
      </c>
      <c r="F61" s="14">
        <v>0</v>
      </c>
      <c r="G61" s="3">
        <v>34</v>
      </c>
      <c r="H61" s="3">
        <v>184</v>
      </c>
      <c r="I61" s="12">
        <v>0</v>
      </c>
      <c r="J61" s="3">
        <v>59</v>
      </c>
      <c r="K61" s="12">
        <v>37</v>
      </c>
      <c r="L61" s="3">
        <v>169</v>
      </c>
      <c r="M61" s="12">
        <v>1</v>
      </c>
      <c r="N61" s="3">
        <v>1</v>
      </c>
      <c r="O61" s="7">
        <v>1</v>
      </c>
      <c r="P61" s="28">
        <v>0</v>
      </c>
      <c r="Q61" s="31">
        <v>0</v>
      </c>
      <c r="R61" s="47">
        <f>(ABS(Obras!C61-Plantas!$C$4)+ABS(Obras!D61-Plantas!$D$4))</f>
        <v>157</v>
      </c>
      <c r="S61" s="47">
        <f>(ABS(Obras!C61-Plantas!$C$5)+ABS(Obras!D61-Plantas!$D$5))</f>
        <v>117</v>
      </c>
      <c r="T61" s="47">
        <f>(ABS(Obras!C61-Plantas!$C$6)+ABS(Obras!D61-Plantas!$D$6))</f>
        <v>62</v>
      </c>
      <c r="U61" s="47">
        <f>(ABS(Obras!C61-Plantas!$C$7)+ABS(Obras!D61-Plantas!$D$7))</f>
        <v>77</v>
      </c>
      <c r="W61" s="40">
        <f>((SQRT(($AB$6-C61)^2)+SQRT(($AC$6-D61)^2))*2/10)*Camiones!B$4</f>
        <v>0.65939999999999999</v>
      </c>
      <c r="X61" s="40">
        <f>(SQRT(($AB$7-C61)^2)+SQRT(($AC$7-D61)^2))*2/10*Camiones!B$4</f>
        <v>0.4914</v>
      </c>
      <c r="Y61" s="40">
        <f>(SQRT(($AB$8-C61)^2)+SQRT(($AC$8-D61)^2))*2/10*Camiones!B$4</f>
        <v>0.26040000000000002</v>
      </c>
      <c r="Z61" s="40">
        <f>(SQRT(($AB$9-C61)^2)+SQRT(($AC$9-D61)^2))*2/10*Camiones!B$4</f>
        <v>0.32340000000000002</v>
      </c>
      <c r="AA61" s="40">
        <f t="shared" si="0"/>
        <v>0.22749999999999995</v>
      </c>
      <c r="AB61" s="47"/>
      <c r="AC61" s="47"/>
      <c r="AD61" s="47">
        <f>SUM(F61:L61)*Plantas!$F$4</f>
        <v>579.6</v>
      </c>
      <c r="AE61" s="47">
        <f>SUM(F61:L61)*Plantas!$F$5</f>
        <v>627.9</v>
      </c>
      <c r="AF61" s="47">
        <f>SUM(F61:L61)*Plantas!$F$6</f>
        <v>531.30000000000007</v>
      </c>
      <c r="AG61" s="47">
        <f>SUM(F61:L61)*Plantas!$F$7</f>
        <v>579.6</v>
      </c>
      <c r="AH61" s="47">
        <f t="shared" si="1"/>
        <v>48.299999999999955</v>
      </c>
    </row>
    <row r="62" spans="2:34" x14ac:dyDescent="0.2">
      <c r="B62" s="9" t="s">
        <v>84</v>
      </c>
      <c r="C62" s="3">
        <v>56</v>
      </c>
      <c r="D62" s="12">
        <v>117</v>
      </c>
      <c r="E62" s="3">
        <v>0.4</v>
      </c>
      <c r="F62" s="14">
        <v>169</v>
      </c>
      <c r="G62" s="3">
        <v>73</v>
      </c>
      <c r="H62" s="3">
        <v>104</v>
      </c>
      <c r="I62" s="12">
        <v>95</v>
      </c>
      <c r="J62" s="3">
        <v>0</v>
      </c>
      <c r="K62" s="12">
        <v>0</v>
      </c>
      <c r="L62" s="3">
        <v>0</v>
      </c>
      <c r="M62" s="12">
        <v>0</v>
      </c>
      <c r="N62" s="3">
        <v>1</v>
      </c>
      <c r="O62" s="7">
        <v>0</v>
      </c>
      <c r="P62" s="28">
        <v>0.01</v>
      </c>
      <c r="Q62" s="31">
        <v>0</v>
      </c>
      <c r="R62" s="47">
        <f>(ABS(Obras!C62-Plantas!$C$4)+ABS(Obras!D62-Plantas!$D$4))</f>
        <v>153</v>
      </c>
      <c r="S62" s="47">
        <f>(ABS(Obras!C62-Plantas!$C$5)+ABS(Obras!D62-Plantas!$D$5))</f>
        <v>113</v>
      </c>
      <c r="T62" s="47">
        <f>(ABS(Obras!C62-Plantas!$C$6)+ABS(Obras!D62-Plantas!$D$6))</f>
        <v>58</v>
      </c>
      <c r="U62" s="47">
        <f>(ABS(Obras!C62-Plantas!$C$7)+ABS(Obras!D62-Plantas!$D$7))</f>
        <v>121</v>
      </c>
      <c r="W62" s="40">
        <f>((SQRT(($AB$6-C62)^2)+SQRT(($AC$6-D62)^2))*2/10)*Camiones!B$4</f>
        <v>0.64260000000000006</v>
      </c>
      <c r="X62" s="40">
        <f>(SQRT(($AB$7-C62)^2)+SQRT(($AC$7-D62)^2))*2/10*Camiones!B$4</f>
        <v>0.47460000000000008</v>
      </c>
      <c r="Y62" s="40">
        <f>(SQRT(($AB$8-C62)^2)+SQRT(($AC$8-D62)^2))*2/10*Camiones!B$4</f>
        <v>0.24360000000000001</v>
      </c>
      <c r="Z62" s="40">
        <f>(SQRT(($AB$9-C62)^2)+SQRT(($AC$9-D62)^2))*2/10*Camiones!B$4</f>
        <v>0.50819999999999999</v>
      </c>
      <c r="AA62" s="40">
        <f t="shared" si="0"/>
        <v>0.20509999999999998</v>
      </c>
      <c r="AB62" s="47"/>
      <c r="AC62" s="47"/>
      <c r="AD62" s="47">
        <f>SUM(F62:L62)*Plantas!$F$4</f>
        <v>529.19999999999993</v>
      </c>
      <c r="AE62" s="47">
        <f>SUM(F62:L62)*Plantas!$F$5</f>
        <v>573.30000000000007</v>
      </c>
      <c r="AF62" s="47">
        <f>SUM(F62:L62)*Plantas!$F$6</f>
        <v>485.1</v>
      </c>
      <c r="AG62" s="47">
        <f>SUM(F62:L62)*Plantas!$F$7</f>
        <v>529.19999999999993</v>
      </c>
      <c r="AH62" s="47">
        <f t="shared" si="1"/>
        <v>44.100000000000023</v>
      </c>
    </row>
    <row r="63" spans="2:34" x14ac:dyDescent="0.2">
      <c r="B63" s="9" t="s">
        <v>85</v>
      </c>
      <c r="C63" s="3">
        <v>74</v>
      </c>
      <c r="D63" s="12">
        <v>26</v>
      </c>
      <c r="E63" s="3">
        <v>0.3</v>
      </c>
      <c r="F63" s="14">
        <v>85</v>
      </c>
      <c r="G63" s="3">
        <v>110</v>
      </c>
      <c r="H63" s="3">
        <v>66</v>
      </c>
      <c r="I63" s="12">
        <v>0</v>
      </c>
      <c r="J63" s="3">
        <v>0</v>
      </c>
      <c r="K63" s="12">
        <v>77</v>
      </c>
      <c r="L63" s="3">
        <v>31</v>
      </c>
      <c r="M63" s="12">
        <v>1</v>
      </c>
      <c r="N63" s="3">
        <v>0</v>
      </c>
      <c r="O63" s="7">
        <v>0</v>
      </c>
      <c r="P63" s="28">
        <v>0</v>
      </c>
      <c r="Q63" s="31">
        <v>0</v>
      </c>
      <c r="R63" s="47">
        <f>(ABS(Obras!C63-Plantas!$C$4)+ABS(Obras!D63-Plantas!$D$4))</f>
        <v>80</v>
      </c>
      <c r="S63" s="47">
        <f>(ABS(Obras!C63-Plantas!$C$5)+ABS(Obras!D63-Plantas!$D$5))</f>
        <v>48</v>
      </c>
      <c r="T63" s="47">
        <f>(ABS(Obras!C63-Plantas!$C$6)+ABS(Obras!D63-Plantas!$D$6))</f>
        <v>73</v>
      </c>
      <c r="U63" s="47">
        <f>(ABS(Obras!C63-Plantas!$C$7)+ABS(Obras!D63-Plantas!$D$7))</f>
        <v>12</v>
      </c>
      <c r="W63" s="40">
        <f>((SQRT(($AB$6-C63)^2)+SQRT(($AC$6-D63)^2))*2/10)*Camiones!B$4</f>
        <v>0.33600000000000002</v>
      </c>
      <c r="X63" s="40">
        <f>(SQRT(($AB$7-C63)^2)+SQRT(($AC$7-D63)^2))*2/10*Camiones!B$4</f>
        <v>0.2016</v>
      </c>
      <c r="Y63" s="40">
        <f>(SQRT(($AB$8-C63)^2)+SQRT(($AC$8-D63)^2))*2/10*Camiones!B$4</f>
        <v>0.30660000000000004</v>
      </c>
      <c r="Z63" s="40">
        <f>(SQRT(($AB$9-C63)^2)+SQRT(($AC$9-D63)^2))*2/10*Camiones!B$4</f>
        <v>5.04E-2</v>
      </c>
      <c r="AA63" s="40">
        <f t="shared" si="0"/>
        <v>0.1603</v>
      </c>
      <c r="AB63" s="47"/>
      <c r="AC63" s="47"/>
      <c r="AD63" s="47">
        <f>SUM(F63:L63)*Plantas!$F$4</f>
        <v>442.8</v>
      </c>
      <c r="AE63" s="47">
        <f>SUM(F63:L63)*Plantas!$F$5</f>
        <v>479.7</v>
      </c>
      <c r="AF63" s="47">
        <f>SUM(F63:L63)*Plantas!$F$6</f>
        <v>405.90000000000003</v>
      </c>
      <c r="AG63" s="47">
        <f>SUM(F63:L63)*Plantas!$F$7</f>
        <v>442.8</v>
      </c>
      <c r="AH63" s="47">
        <f t="shared" si="1"/>
        <v>36.899999999999977</v>
      </c>
    </row>
    <row r="64" spans="2:34" x14ac:dyDescent="0.2">
      <c r="B64" s="9" t="s">
        <v>86</v>
      </c>
      <c r="C64" s="3">
        <v>105</v>
      </c>
      <c r="D64" s="12">
        <v>112</v>
      </c>
      <c r="E64" s="3">
        <v>0.4</v>
      </c>
      <c r="F64" s="14">
        <v>121</v>
      </c>
      <c r="G64" s="3">
        <v>71</v>
      </c>
      <c r="H64" s="3">
        <v>22</v>
      </c>
      <c r="I64" s="12">
        <v>28</v>
      </c>
      <c r="J64" s="3">
        <v>101</v>
      </c>
      <c r="K64" s="12">
        <v>19</v>
      </c>
      <c r="L64" s="3">
        <v>40</v>
      </c>
      <c r="M64" s="12">
        <v>1</v>
      </c>
      <c r="N64" s="3">
        <v>1</v>
      </c>
      <c r="O64" s="7">
        <v>1</v>
      </c>
      <c r="P64" s="28">
        <v>0</v>
      </c>
      <c r="Q64" s="31">
        <v>0</v>
      </c>
      <c r="R64" s="47">
        <f>(ABS(Obras!C64-Plantas!$C$4)+ABS(Obras!D64-Plantas!$D$4))</f>
        <v>197</v>
      </c>
      <c r="S64" s="47">
        <f>(ABS(Obras!C64-Plantas!$C$5)+ABS(Obras!D64-Plantas!$D$5))</f>
        <v>157</v>
      </c>
      <c r="T64" s="47">
        <f>(ABS(Obras!C64-Plantas!$C$6)+ABS(Obras!D64-Plantas!$D$6))</f>
        <v>102</v>
      </c>
      <c r="U64" s="47">
        <f>(ABS(Obras!C64-Plantas!$C$7)+ABS(Obras!D64-Plantas!$D$7))</f>
        <v>117</v>
      </c>
      <c r="W64" s="40">
        <f>((SQRT(($AB$6-C64)^2)+SQRT(($AC$6-D64)^2))*2/10)*Camiones!B$4</f>
        <v>0.82740000000000002</v>
      </c>
      <c r="X64" s="40">
        <f>(SQRT(($AB$7-C64)^2)+SQRT(($AC$7-D64)^2))*2/10*Camiones!B$4</f>
        <v>0.65939999999999999</v>
      </c>
      <c r="Y64" s="40">
        <f>(SQRT(($AB$8-C64)^2)+SQRT(($AC$8-D64)^2))*2/10*Camiones!B$4</f>
        <v>0.4284</v>
      </c>
      <c r="Z64" s="40">
        <f>(SQRT(($AB$9-C64)^2)+SQRT(($AC$9-D64)^2))*2/10*Camiones!B$4</f>
        <v>0.4914</v>
      </c>
      <c r="AA64" s="40">
        <f t="shared" si="0"/>
        <v>0.22749999999999995</v>
      </c>
      <c r="AB64" s="47"/>
      <c r="AC64" s="47"/>
      <c r="AD64" s="47">
        <f>SUM(F64:L64)*Plantas!$F$4</f>
        <v>482.4</v>
      </c>
      <c r="AE64" s="47">
        <f>SUM(F64:L64)*Plantas!$F$5</f>
        <v>522.6</v>
      </c>
      <c r="AF64" s="47">
        <f>SUM(F64:L64)*Plantas!$F$6</f>
        <v>442.20000000000005</v>
      </c>
      <c r="AG64" s="47">
        <f>SUM(F64:L64)*Plantas!$F$7</f>
        <v>482.4</v>
      </c>
      <c r="AH64" s="47">
        <f t="shared" si="1"/>
        <v>40.199999999999989</v>
      </c>
    </row>
    <row r="65" spans="2:34" x14ac:dyDescent="0.2">
      <c r="B65" s="9" t="s">
        <v>87</v>
      </c>
      <c r="C65" s="3">
        <v>80</v>
      </c>
      <c r="D65" s="12">
        <v>112</v>
      </c>
      <c r="E65" s="3">
        <v>0.4</v>
      </c>
      <c r="F65" s="14">
        <v>23</v>
      </c>
      <c r="G65" s="3">
        <v>86</v>
      </c>
      <c r="H65" s="3">
        <v>0</v>
      </c>
      <c r="I65" s="12">
        <v>169</v>
      </c>
      <c r="J65" s="3">
        <v>196</v>
      </c>
      <c r="K65" s="12">
        <v>0</v>
      </c>
      <c r="L65" s="3">
        <v>0</v>
      </c>
      <c r="M65" s="12">
        <v>0</v>
      </c>
      <c r="N65" s="3">
        <v>1</v>
      </c>
      <c r="O65" s="7">
        <v>1</v>
      </c>
      <c r="P65" s="28">
        <v>0.03</v>
      </c>
      <c r="Q65" s="31">
        <v>0</v>
      </c>
      <c r="R65" s="47">
        <f>(ABS(Obras!C65-Plantas!$C$4)+ABS(Obras!D65-Plantas!$D$4))</f>
        <v>172</v>
      </c>
      <c r="S65" s="47">
        <f>(ABS(Obras!C65-Plantas!$C$5)+ABS(Obras!D65-Plantas!$D$5))</f>
        <v>132</v>
      </c>
      <c r="T65" s="47">
        <f>(ABS(Obras!C65-Plantas!$C$6)+ABS(Obras!D65-Plantas!$D$6))</f>
        <v>77</v>
      </c>
      <c r="U65" s="47">
        <f>(ABS(Obras!C65-Plantas!$C$7)+ABS(Obras!D65-Plantas!$D$7))</f>
        <v>92</v>
      </c>
      <c r="W65" s="40">
        <f>((SQRT(($AB$6-C65)^2)+SQRT(($AC$6-D65)^2))*2/10)*Camiones!B$4</f>
        <v>0.72240000000000004</v>
      </c>
      <c r="X65" s="40">
        <f>(SQRT(($AB$7-C65)^2)+SQRT(($AC$7-D65)^2))*2/10*Camiones!B$4</f>
        <v>0.5544</v>
      </c>
      <c r="Y65" s="40">
        <f>(SQRT(($AB$8-C65)^2)+SQRT(($AC$8-D65)^2))*2/10*Camiones!B$4</f>
        <v>0.32340000000000002</v>
      </c>
      <c r="Z65" s="40">
        <f>(SQRT(($AB$9-C65)^2)+SQRT(($AC$9-D65)^2))*2/10*Camiones!B$4</f>
        <v>0.38640000000000002</v>
      </c>
      <c r="AA65" s="40">
        <f t="shared" si="0"/>
        <v>0.22749999999999995</v>
      </c>
      <c r="AB65" s="47"/>
      <c r="AC65" s="47"/>
      <c r="AD65" s="47">
        <f>SUM(F65:L65)*Plantas!$F$4</f>
        <v>568.79999999999995</v>
      </c>
      <c r="AE65" s="47">
        <f>SUM(F65:L65)*Plantas!$F$5</f>
        <v>616.20000000000005</v>
      </c>
      <c r="AF65" s="47">
        <f>SUM(F65:L65)*Plantas!$F$6</f>
        <v>521.40000000000009</v>
      </c>
      <c r="AG65" s="47">
        <f>SUM(F65:L65)*Plantas!$F$7</f>
        <v>568.79999999999995</v>
      </c>
      <c r="AH65" s="47">
        <f t="shared" si="1"/>
        <v>47.399999999999977</v>
      </c>
    </row>
    <row r="66" spans="2:34" x14ac:dyDescent="0.2">
      <c r="B66" s="9" t="s">
        <v>88</v>
      </c>
      <c r="C66" s="3">
        <v>14</v>
      </c>
      <c r="D66" s="12">
        <v>67</v>
      </c>
      <c r="E66" s="3">
        <v>0.2</v>
      </c>
      <c r="F66" s="14">
        <v>170</v>
      </c>
      <c r="G66" s="3">
        <v>91</v>
      </c>
      <c r="H66" s="3">
        <v>127</v>
      </c>
      <c r="I66" s="12">
        <v>0</v>
      </c>
      <c r="J66" s="3">
        <v>143</v>
      </c>
      <c r="K66" s="12">
        <v>23</v>
      </c>
      <c r="L66" s="3">
        <v>0</v>
      </c>
      <c r="M66" s="12">
        <v>0</v>
      </c>
      <c r="N66" s="3">
        <v>1</v>
      </c>
      <c r="O66" s="7">
        <v>1</v>
      </c>
      <c r="P66" s="28">
        <v>0</v>
      </c>
      <c r="Q66" s="31">
        <v>0</v>
      </c>
      <c r="R66" s="47">
        <f>(ABS(Obras!C66-Plantas!$C$4)+ABS(Obras!D66-Plantas!$D$4))</f>
        <v>61</v>
      </c>
      <c r="S66" s="47">
        <f>(ABS(Obras!C66-Plantas!$C$5)+ABS(Obras!D66-Plantas!$D$5))</f>
        <v>53</v>
      </c>
      <c r="T66" s="47">
        <f>(ABS(Obras!C66-Plantas!$C$6)+ABS(Obras!D66-Plantas!$D$6))</f>
        <v>34</v>
      </c>
      <c r="U66" s="47">
        <f>(ABS(Obras!C66-Plantas!$C$7)+ABS(Obras!D66-Plantas!$D$7))</f>
        <v>113</v>
      </c>
      <c r="W66" s="40">
        <f>((SQRT(($AB$6-C66)^2)+SQRT(($AC$6-D66)^2))*2/10)*Camiones!B$4</f>
        <v>0.25619999999999998</v>
      </c>
      <c r="X66" s="40">
        <f>(SQRT(($AB$7-C66)^2)+SQRT(($AC$7-D66)^2))*2/10*Camiones!B$4</f>
        <v>0.22260000000000002</v>
      </c>
      <c r="Y66" s="40">
        <f>(SQRT(($AB$8-C66)^2)+SQRT(($AC$8-D66)^2))*2/10*Camiones!B$4</f>
        <v>0.14280000000000001</v>
      </c>
      <c r="Z66" s="40">
        <f>(SQRT(($AB$9-C66)^2)+SQRT(($AC$9-D66)^2))*2/10*Camiones!B$4</f>
        <v>0.47460000000000008</v>
      </c>
      <c r="AA66" s="40">
        <f t="shared" si="0"/>
        <v>0.17150000000000001</v>
      </c>
      <c r="AB66" s="47"/>
      <c r="AC66" s="47"/>
      <c r="AD66" s="47">
        <f>SUM(F66:L66)*Plantas!$F$4</f>
        <v>664.8</v>
      </c>
      <c r="AE66" s="47">
        <f>SUM(F66:L66)*Plantas!$F$5</f>
        <v>720.2</v>
      </c>
      <c r="AF66" s="47">
        <f>SUM(F66:L66)*Plantas!$F$6</f>
        <v>609.40000000000009</v>
      </c>
      <c r="AG66" s="47">
        <f>SUM(F66:L66)*Plantas!$F$7</f>
        <v>664.8</v>
      </c>
      <c r="AH66" s="47">
        <f t="shared" si="1"/>
        <v>55.399999999999977</v>
      </c>
    </row>
    <row r="67" spans="2:34" x14ac:dyDescent="0.2">
      <c r="B67" s="9" t="s">
        <v>89</v>
      </c>
      <c r="C67" s="3">
        <v>11</v>
      </c>
      <c r="D67" s="12">
        <v>104</v>
      </c>
      <c r="E67" s="3">
        <v>0.2</v>
      </c>
      <c r="F67" s="14">
        <v>40</v>
      </c>
      <c r="G67" s="3">
        <v>0</v>
      </c>
      <c r="H67" s="3">
        <v>0</v>
      </c>
      <c r="I67" s="12">
        <v>0</v>
      </c>
      <c r="J67" s="3">
        <v>99</v>
      </c>
      <c r="K67" s="12">
        <v>0</v>
      </c>
      <c r="L67" s="3">
        <v>180</v>
      </c>
      <c r="M67" s="12">
        <v>0</v>
      </c>
      <c r="N67" s="3">
        <v>1</v>
      </c>
      <c r="O67" s="7">
        <v>0</v>
      </c>
      <c r="P67" s="28">
        <v>0.05</v>
      </c>
      <c r="Q67" s="31">
        <v>0</v>
      </c>
      <c r="R67" s="47">
        <f>(ABS(Obras!C67-Plantas!$C$4)+ABS(Obras!D67-Plantas!$D$4))</f>
        <v>95</v>
      </c>
      <c r="S67" s="47">
        <f>(ABS(Obras!C67-Plantas!$C$5)+ABS(Obras!D67-Plantas!$D$5))</f>
        <v>93</v>
      </c>
      <c r="T67" s="47">
        <f>(ABS(Obras!C67-Plantas!$C$6)+ABS(Obras!D67-Plantas!$D$6))</f>
        <v>68</v>
      </c>
      <c r="U67" s="47">
        <f>(ABS(Obras!C67-Plantas!$C$7)+ABS(Obras!D67-Plantas!$D$7))</f>
        <v>153</v>
      </c>
      <c r="W67" s="40">
        <f>((SQRT(($AB$6-C67)^2)+SQRT(($AC$6-D67)^2))*2/10)*Camiones!B$4</f>
        <v>0.39900000000000002</v>
      </c>
      <c r="X67" s="40">
        <f>(SQRT(($AB$7-C67)^2)+SQRT(($AC$7-D67)^2))*2/10*Camiones!B$4</f>
        <v>0.39060000000000006</v>
      </c>
      <c r="Y67" s="40">
        <f>(SQRT(($AB$8-C67)^2)+SQRT(($AC$8-D67)^2))*2/10*Camiones!B$4</f>
        <v>0.28560000000000002</v>
      </c>
      <c r="Z67" s="40">
        <f>(SQRT(($AB$9-C67)^2)+SQRT(($AC$9-D67)^2))*2/10*Camiones!B$4</f>
        <v>0.64260000000000006</v>
      </c>
      <c r="AA67" s="40">
        <f t="shared" si="0"/>
        <v>0.17990000000000003</v>
      </c>
      <c r="AB67" s="47"/>
      <c r="AC67" s="47"/>
      <c r="AD67" s="47">
        <f>SUM(F67:L67)*Plantas!$F$4</f>
        <v>382.8</v>
      </c>
      <c r="AE67" s="47">
        <f>SUM(F67:L67)*Plantas!$F$5</f>
        <v>414.7</v>
      </c>
      <c r="AF67" s="47">
        <f>SUM(F67:L67)*Plantas!$F$6</f>
        <v>350.90000000000003</v>
      </c>
      <c r="AG67" s="47">
        <f>SUM(F67:L67)*Plantas!$F$7</f>
        <v>382.8</v>
      </c>
      <c r="AH67" s="47">
        <f t="shared" si="1"/>
        <v>31.899999999999977</v>
      </c>
    </row>
    <row r="68" spans="2:34" x14ac:dyDescent="0.2">
      <c r="B68" s="9" t="s">
        <v>90</v>
      </c>
      <c r="C68" s="3">
        <v>69</v>
      </c>
      <c r="D68" s="12">
        <v>1</v>
      </c>
      <c r="E68" s="3">
        <v>0.3</v>
      </c>
      <c r="F68" s="14">
        <v>162</v>
      </c>
      <c r="G68" s="3">
        <v>18</v>
      </c>
      <c r="H68" s="3">
        <v>3</v>
      </c>
      <c r="I68" s="12">
        <v>166</v>
      </c>
      <c r="J68" s="3">
        <v>102</v>
      </c>
      <c r="K68" s="12">
        <v>50</v>
      </c>
      <c r="L68" s="3">
        <v>184</v>
      </c>
      <c r="M68" s="12">
        <v>1</v>
      </c>
      <c r="N68" s="3">
        <v>0</v>
      </c>
      <c r="O68" s="7">
        <v>1</v>
      </c>
      <c r="P68" s="28">
        <v>0</v>
      </c>
      <c r="Q68" s="31">
        <v>0</v>
      </c>
      <c r="R68" s="47">
        <f>(ABS(Obras!C68-Plantas!$C$4)+ABS(Obras!D68-Plantas!$D$4))</f>
        <v>68</v>
      </c>
      <c r="S68" s="47">
        <f>(ABS(Obras!C68-Plantas!$C$5)+ABS(Obras!D68-Plantas!$D$5))</f>
        <v>68</v>
      </c>
      <c r="T68" s="47">
        <f>(ABS(Obras!C68-Plantas!$C$6)+ABS(Obras!D68-Plantas!$D$6))</f>
        <v>93</v>
      </c>
      <c r="U68" s="47">
        <f>(ABS(Obras!C68-Plantas!$C$7)+ABS(Obras!D68-Plantas!$D$7))</f>
        <v>30</v>
      </c>
      <c r="W68" s="40">
        <f>((SQRT(($AB$6-C68)^2)+SQRT(($AC$6-D68)^2))*2/10)*Camiones!B$4</f>
        <v>0.28560000000000002</v>
      </c>
      <c r="X68" s="40">
        <f>(SQRT(($AB$7-C68)^2)+SQRT(($AC$7-D68)^2))*2/10*Camiones!B$4</f>
        <v>0.28560000000000002</v>
      </c>
      <c r="Y68" s="40">
        <f>(SQRT(($AB$8-C68)^2)+SQRT(($AC$8-D68)^2))*2/10*Camiones!B$4</f>
        <v>0.39060000000000006</v>
      </c>
      <c r="Z68" s="40">
        <f>(SQRT(($AB$9-C68)^2)+SQRT(($AC$9-D68)^2))*2/10*Camiones!B$4</f>
        <v>0.126</v>
      </c>
      <c r="AA68" s="40">
        <f t="shared" si="0"/>
        <v>0.13230000000000003</v>
      </c>
      <c r="AB68" s="47"/>
      <c r="AC68" s="47"/>
      <c r="AD68" s="47">
        <f>SUM(F68:L68)*Plantas!$F$4</f>
        <v>822</v>
      </c>
      <c r="AE68" s="47">
        <f>SUM(F68:L68)*Plantas!$F$5</f>
        <v>890.5</v>
      </c>
      <c r="AF68" s="47">
        <f>SUM(F68:L68)*Plantas!$F$6</f>
        <v>753.50000000000011</v>
      </c>
      <c r="AG68" s="47">
        <f>SUM(F68:L68)*Plantas!$F$7</f>
        <v>822</v>
      </c>
      <c r="AH68" s="47">
        <f t="shared" si="1"/>
        <v>68.499999999999943</v>
      </c>
    </row>
    <row r="69" spans="2:34" x14ac:dyDescent="0.2">
      <c r="B69" s="9" t="s">
        <v>91</v>
      </c>
      <c r="C69" s="3">
        <v>112</v>
      </c>
      <c r="D69" s="12">
        <v>61</v>
      </c>
      <c r="E69" s="3">
        <v>0.2</v>
      </c>
      <c r="F69" s="14">
        <v>32</v>
      </c>
      <c r="G69" s="3">
        <v>65</v>
      </c>
      <c r="H69" s="3">
        <v>0</v>
      </c>
      <c r="I69" s="12">
        <v>0</v>
      </c>
      <c r="J69" s="3">
        <v>0</v>
      </c>
      <c r="K69" s="12">
        <v>0</v>
      </c>
      <c r="L69" s="3">
        <v>0</v>
      </c>
      <c r="M69" s="12">
        <v>1</v>
      </c>
      <c r="N69" s="3">
        <v>1</v>
      </c>
      <c r="O69" s="7">
        <v>1</v>
      </c>
      <c r="P69" s="28">
        <v>0.05</v>
      </c>
      <c r="Q69" s="31">
        <v>0</v>
      </c>
      <c r="R69" s="47">
        <f>(ABS(Obras!C69-Plantas!$C$4)+ABS(Obras!D69-Plantas!$D$4))</f>
        <v>153</v>
      </c>
      <c r="S69" s="47">
        <f>(ABS(Obras!C69-Plantas!$C$5)+ABS(Obras!D69-Plantas!$D$5))</f>
        <v>113</v>
      </c>
      <c r="T69" s="47">
        <f>(ABS(Obras!C69-Plantas!$C$6)+ABS(Obras!D69-Plantas!$D$6))</f>
        <v>76</v>
      </c>
      <c r="U69" s="47">
        <f>(ABS(Obras!C69-Plantas!$C$7)+ABS(Obras!D69-Plantas!$D$7))</f>
        <v>73</v>
      </c>
      <c r="W69" s="40">
        <f>((SQRT(($AB$6-C69)^2)+SQRT(($AC$6-D69)^2))*2/10)*Camiones!B$4</f>
        <v>0.64260000000000006</v>
      </c>
      <c r="X69" s="40">
        <f>(SQRT(($AB$7-C69)^2)+SQRT(($AC$7-D69)^2))*2/10*Camiones!B$4</f>
        <v>0.47460000000000008</v>
      </c>
      <c r="Y69" s="40">
        <f>(SQRT(($AB$8-C69)^2)+SQRT(($AC$8-D69)^2))*2/10*Camiones!B$4</f>
        <v>0.31919999999999998</v>
      </c>
      <c r="Z69" s="40">
        <f>(SQRT(($AB$9-C69)^2)+SQRT(($AC$9-D69)^2))*2/10*Camiones!B$4</f>
        <v>0.30660000000000004</v>
      </c>
      <c r="AA69" s="40">
        <f t="shared" ref="AA69:AA132" si="2">AVERAGE(ABS(W69-X69),ABS(W69-Y69),ABS(W69-Z69),ABS(X69-Y69),ABS(X69-Z69),ABS(Y69-Z69))</f>
        <v>0.19390000000000004</v>
      </c>
      <c r="AB69" s="47"/>
      <c r="AC69" s="47"/>
      <c r="AD69" s="47">
        <f>SUM(F69:L69)*Plantas!$F$4</f>
        <v>116.39999999999999</v>
      </c>
      <c r="AE69" s="47">
        <f>SUM(F69:L69)*Plantas!$F$5</f>
        <v>126.10000000000001</v>
      </c>
      <c r="AF69" s="47">
        <f>SUM(F69:L69)*Plantas!$F$6</f>
        <v>106.7</v>
      </c>
      <c r="AG69" s="47">
        <f>SUM(F69:L69)*Plantas!$F$7</f>
        <v>116.39999999999999</v>
      </c>
      <c r="AH69" s="47">
        <f t="shared" ref="AH69:AH132" si="3">AVERAGE(ABS(AD69-AE69),ABS(AD69-AF69),ABS(AD69-AG69),ABS(AE69-AF69),ABS(AE69-AG69),ABS(AF69-AG69))</f>
        <v>9.7000000000000028</v>
      </c>
    </row>
    <row r="70" spans="2:34" x14ac:dyDescent="0.2">
      <c r="B70" s="9" t="s">
        <v>92</v>
      </c>
      <c r="C70" s="3">
        <v>114</v>
      </c>
      <c r="D70" s="12">
        <v>97</v>
      </c>
      <c r="E70" s="3">
        <v>0.4</v>
      </c>
      <c r="F70" s="14">
        <v>139</v>
      </c>
      <c r="G70" s="3">
        <v>0</v>
      </c>
      <c r="H70" s="3">
        <v>129</v>
      </c>
      <c r="I70" s="12">
        <v>0</v>
      </c>
      <c r="J70" s="3">
        <v>0</v>
      </c>
      <c r="K70" s="12">
        <v>80</v>
      </c>
      <c r="L70" s="3">
        <v>11</v>
      </c>
      <c r="M70" s="12">
        <v>1</v>
      </c>
      <c r="N70" s="3">
        <v>0</v>
      </c>
      <c r="O70" s="7">
        <v>1</v>
      </c>
      <c r="P70" s="28">
        <v>0</v>
      </c>
      <c r="Q70" s="31">
        <v>0</v>
      </c>
      <c r="R70" s="47">
        <f>(ABS(Obras!C70-Plantas!$C$4)+ABS(Obras!D70-Plantas!$D$4))</f>
        <v>191</v>
      </c>
      <c r="S70" s="47">
        <f>(ABS(Obras!C70-Plantas!$C$5)+ABS(Obras!D70-Plantas!$D$5))</f>
        <v>151</v>
      </c>
      <c r="T70" s="47">
        <f>(ABS(Obras!C70-Plantas!$C$6)+ABS(Obras!D70-Plantas!$D$6))</f>
        <v>96</v>
      </c>
      <c r="U70" s="47">
        <f>(ABS(Obras!C70-Plantas!$C$7)+ABS(Obras!D70-Plantas!$D$7))</f>
        <v>111</v>
      </c>
      <c r="W70" s="40">
        <f>((SQRT(($AB$6-C70)^2)+SQRT(($AC$6-D70)^2))*2/10)*Camiones!B$4</f>
        <v>0.80220000000000014</v>
      </c>
      <c r="X70" s="40">
        <f>(SQRT(($AB$7-C70)^2)+SQRT(($AC$7-D70)^2))*2/10*Camiones!B$4</f>
        <v>0.63419999999999999</v>
      </c>
      <c r="Y70" s="40">
        <f>(SQRT(($AB$8-C70)^2)+SQRT(($AC$8-D70)^2))*2/10*Camiones!B$4</f>
        <v>0.4032</v>
      </c>
      <c r="Z70" s="40">
        <f>(SQRT(($AB$9-C70)^2)+SQRT(($AC$9-D70)^2))*2/10*Camiones!B$4</f>
        <v>0.4662</v>
      </c>
      <c r="AA70" s="40">
        <f t="shared" si="2"/>
        <v>0.22750000000000004</v>
      </c>
      <c r="AB70" s="47"/>
      <c r="AC70" s="47"/>
      <c r="AD70" s="47">
        <f>SUM(F70:L70)*Plantas!$F$4</f>
        <v>430.8</v>
      </c>
      <c r="AE70" s="47">
        <f>SUM(F70:L70)*Plantas!$F$5</f>
        <v>466.7</v>
      </c>
      <c r="AF70" s="47">
        <f>SUM(F70:L70)*Plantas!$F$6</f>
        <v>394.90000000000003</v>
      </c>
      <c r="AG70" s="47">
        <f>SUM(F70:L70)*Plantas!$F$7</f>
        <v>430.8</v>
      </c>
      <c r="AH70" s="47">
        <f t="shared" si="3"/>
        <v>35.899999999999977</v>
      </c>
    </row>
    <row r="71" spans="2:34" x14ac:dyDescent="0.2">
      <c r="B71" s="9" t="s">
        <v>93</v>
      </c>
      <c r="C71" s="3">
        <v>101</v>
      </c>
      <c r="D71" s="12">
        <v>73</v>
      </c>
      <c r="E71" s="3">
        <v>0.3</v>
      </c>
      <c r="F71" s="14">
        <v>0</v>
      </c>
      <c r="G71" s="3">
        <v>0</v>
      </c>
      <c r="H71" s="3">
        <v>93</v>
      </c>
      <c r="I71" s="12">
        <v>150</v>
      </c>
      <c r="J71" s="3">
        <v>0</v>
      </c>
      <c r="K71" s="12">
        <v>0</v>
      </c>
      <c r="L71" s="3">
        <v>202</v>
      </c>
      <c r="M71" s="12">
        <v>1</v>
      </c>
      <c r="N71" s="3">
        <v>0</v>
      </c>
      <c r="O71" s="7">
        <v>1</v>
      </c>
      <c r="P71" s="28">
        <v>0</v>
      </c>
      <c r="Q71" s="31">
        <v>0</v>
      </c>
      <c r="R71" s="47">
        <f>(ABS(Obras!C71-Plantas!$C$4)+ABS(Obras!D71-Plantas!$D$4))</f>
        <v>154</v>
      </c>
      <c r="S71" s="47">
        <f>(ABS(Obras!C71-Plantas!$C$5)+ABS(Obras!D71-Plantas!$D$5))</f>
        <v>114</v>
      </c>
      <c r="T71" s="47">
        <f>(ABS(Obras!C71-Plantas!$C$6)+ABS(Obras!D71-Plantas!$D$6))</f>
        <v>59</v>
      </c>
      <c r="U71" s="47">
        <f>(ABS(Obras!C71-Plantas!$C$7)+ABS(Obras!D71-Plantas!$D$7))</f>
        <v>74</v>
      </c>
      <c r="W71" s="40">
        <f>((SQRT(($AB$6-C71)^2)+SQRT(($AC$6-D71)^2))*2/10)*Camiones!B$4</f>
        <v>0.64680000000000004</v>
      </c>
      <c r="X71" s="40">
        <f>(SQRT(($AB$7-C71)^2)+SQRT(($AC$7-D71)^2))*2/10*Camiones!B$4</f>
        <v>0.47880000000000006</v>
      </c>
      <c r="Y71" s="40">
        <f>(SQRT(($AB$8-C71)^2)+SQRT(($AC$8-D71)^2))*2/10*Camiones!B$4</f>
        <v>0.24780000000000002</v>
      </c>
      <c r="Z71" s="40">
        <f>(SQRT(($AB$9-C71)^2)+SQRT(($AC$9-D71)^2))*2/10*Camiones!B$4</f>
        <v>0.31080000000000002</v>
      </c>
      <c r="AA71" s="40">
        <f t="shared" si="2"/>
        <v>0.22750000000000001</v>
      </c>
      <c r="AB71" s="47"/>
      <c r="AC71" s="47"/>
      <c r="AD71" s="47">
        <f>SUM(F71:L71)*Plantas!$F$4</f>
        <v>534</v>
      </c>
      <c r="AE71" s="47">
        <f>SUM(F71:L71)*Plantas!$F$5</f>
        <v>578.5</v>
      </c>
      <c r="AF71" s="47">
        <f>SUM(F71:L71)*Plantas!$F$6</f>
        <v>489.50000000000006</v>
      </c>
      <c r="AG71" s="47">
        <f>SUM(F71:L71)*Plantas!$F$7</f>
        <v>534</v>
      </c>
      <c r="AH71" s="47">
        <f t="shared" si="3"/>
        <v>44.499999999999972</v>
      </c>
    </row>
    <row r="72" spans="2:34" x14ac:dyDescent="0.2">
      <c r="B72" s="9" t="s">
        <v>94</v>
      </c>
      <c r="C72" s="3">
        <v>11</v>
      </c>
      <c r="D72" s="12">
        <v>1</v>
      </c>
      <c r="E72" s="3">
        <v>0.2</v>
      </c>
      <c r="F72" s="14">
        <v>68</v>
      </c>
      <c r="G72" s="3">
        <v>0</v>
      </c>
      <c r="H72" s="3">
        <v>18</v>
      </c>
      <c r="I72" s="12">
        <v>40</v>
      </c>
      <c r="J72" s="3">
        <v>0</v>
      </c>
      <c r="K72" s="12">
        <v>171</v>
      </c>
      <c r="L72" s="3">
        <v>15</v>
      </c>
      <c r="M72" s="12">
        <v>0</v>
      </c>
      <c r="N72" s="3">
        <v>1</v>
      </c>
      <c r="O72" s="7">
        <v>1</v>
      </c>
      <c r="P72" s="28">
        <v>0</v>
      </c>
      <c r="Q72" s="31">
        <v>0</v>
      </c>
      <c r="R72" s="47">
        <f>(ABS(Obras!C72-Plantas!$C$4)+ABS(Obras!D72-Plantas!$D$4))</f>
        <v>10</v>
      </c>
      <c r="S72" s="47">
        <f>(ABS(Obras!C72-Plantas!$C$5)+ABS(Obras!D72-Plantas!$D$5))</f>
        <v>48</v>
      </c>
      <c r="T72" s="47">
        <f>(ABS(Obras!C72-Plantas!$C$6)+ABS(Obras!D72-Plantas!$D$6))</f>
        <v>103</v>
      </c>
      <c r="U72" s="47">
        <f>(ABS(Obras!C72-Plantas!$C$7)+ABS(Obras!D72-Plantas!$D$7))</f>
        <v>88</v>
      </c>
      <c r="W72" s="40">
        <f>((SQRT(($AB$6-C72)^2)+SQRT(($AC$6-D72)^2))*2/10)*Camiones!B$4</f>
        <v>4.2000000000000003E-2</v>
      </c>
      <c r="X72" s="40">
        <f>(SQRT(($AB$7-C72)^2)+SQRT(($AC$7-D72)^2))*2/10*Camiones!B$4</f>
        <v>0.2016</v>
      </c>
      <c r="Y72" s="40">
        <f>(SQRT(($AB$8-C72)^2)+SQRT(($AC$8-D72)^2))*2/10*Camiones!B$4</f>
        <v>0.43260000000000004</v>
      </c>
      <c r="Z72" s="40">
        <f>(SQRT(($AB$9-C72)^2)+SQRT(($AC$9-D72)^2))*2/10*Camiones!B$4</f>
        <v>0.36960000000000004</v>
      </c>
      <c r="AA72" s="40">
        <f t="shared" si="2"/>
        <v>0.22330000000000003</v>
      </c>
      <c r="AB72" s="47"/>
      <c r="AC72" s="47"/>
      <c r="AD72" s="47">
        <f>SUM(F72:L72)*Plantas!$F$4</f>
        <v>374.4</v>
      </c>
      <c r="AE72" s="47">
        <f>SUM(F72:L72)*Plantas!$F$5</f>
        <v>405.6</v>
      </c>
      <c r="AF72" s="47">
        <f>SUM(F72:L72)*Plantas!$F$6</f>
        <v>343.20000000000005</v>
      </c>
      <c r="AG72" s="47">
        <f>SUM(F72:L72)*Plantas!$F$7</f>
        <v>374.4</v>
      </c>
      <c r="AH72" s="47">
        <f t="shared" si="3"/>
        <v>31.199999999999989</v>
      </c>
    </row>
    <row r="73" spans="2:34" x14ac:dyDescent="0.2">
      <c r="B73" s="9" t="s">
        <v>95</v>
      </c>
      <c r="C73" s="3">
        <v>67</v>
      </c>
      <c r="D73" s="12">
        <v>73</v>
      </c>
      <c r="E73" s="3">
        <v>0.3</v>
      </c>
      <c r="F73" s="14">
        <v>110</v>
      </c>
      <c r="G73" s="3">
        <v>176</v>
      </c>
      <c r="H73" s="3">
        <v>173</v>
      </c>
      <c r="I73" s="12">
        <v>154</v>
      </c>
      <c r="J73" s="3">
        <v>0</v>
      </c>
      <c r="K73" s="12">
        <v>10</v>
      </c>
      <c r="L73" s="3">
        <v>158</v>
      </c>
      <c r="M73" s="12">
        <v>1</v>
      </c>
      <c r="N73" s="3">
        <v>1</v>
      </c>
      <c r="O73" s="7">
        <v>0</v>
      </c>
      <c r="P73" s="28">
        <v>0</v>
      </c>
      <c r="Q73" s="31">
        <v>0</v>
      </c>
      <c r="R73" s="47">
        <f>(ABS(Obras!C73-Plantas!$C$4)+ABS(Obras!D73-Plantas!$D$4))</f>
        <v>120</v>
      </c>
      <c r="S73" s="47">
        <f>(ABS(Obras!C73-Plantas!$C$5)+ABS(Obras!D73-Plantas!$D$5))</f>
        <v>80</v>
      </c>
      <c r="T73" s="47">
        <f>(ABS(Obras!C73-Plantas!$C$6)+ABS(Obras!D73-Plantas!$D$6))</f>
        <v>25</v>
      </c>
      <c r="U73" s="47">
        <f>(ABS(Obras!C73-Plantas!$C$7)+ABS(Obras!D73-Plantas!$D$7))</f>
        <v>66</v>
      </c>
      <c r="W73" s="40">
        <f>((SQRT(($AB$6-C73)^2)+SQRT(($AC$6-D73)^2))*2/10)*Camiones!B$4</f>
        <v>0.504</v>
      </c>
      <c r="X73" s="40">
        <f>(SQRT(($AB$7-C73)^2)+SQRT(($AC$7-D73)^2))*2/10*Camiones!B$4</f>
        <v>0.33600000000000002</v>
      </c>
      <c r="Y73" s="40">
        <f>(SQRT(($AB$8-C73)^2)+SQRT(($AC$8-D73)^2))*2/10*Camiones!B$4</f>
        <v>0.10500000000000001</v>
      </c>
      <c r="Z73" s="40">
        <f>(SQRT(($AB$9-C73)^2)+SQRT(($AC$9-D73)^2))*2/10*Camiones!B$4</f>
        <v>0.2772</v>
      </c>
      <c r="AA73" s="40">
        <f t="shared" si="2"/>
        <v>0.20929999999999996</v>
      </c>
      <c r="AB73" s="47"/>
      <c r="AC73" s="47"/>
      <c r="AD73" s="47">
        <f>SUM(F73:L73)*Plantas!$F$4</f>
        <v>937.19999999999993</v>
      </c>
      <c r="AE73" s="47">
        <f>SUM(F73:L73)*Plantas!$F$5</f>
        <v>1015.3000000000001</v>
      </c>
      <c r="AF73" s="47">
        <f>SUM(F73:L73)*Plantas!$F$6</f>
        <v>859.1</v>
      </c>
      <c r="AG73" s="47">
        <f>SUM(F73:L73)*Plantas!$F$7</f>
        <v>937.19999999999993</v>
      </c>
      <c r="AH73" s="47">
        <f t="shared" si="3"/>
        <v>78.100000000000023</v>
      </c>
    </row>
    <row r="74" spans="2:34" x14ac:dyDescent="0.2">
      <c r="B74" s="9" t="s">
        <v>96</v>
      </c>
      <c r="C74" s="3">
        <v>19</v>
      </c>
      <c r="D74" s="12">
        <v>11</v>
      </c>
      <c r="E74" s="3">
        <v>0.3</v>
      </c>
      <c r="F74" s="14">
        <v>0</v>
      </c>
      <c r="G74" s="3">
        <v>0</v>
      </c>
      <c r="H74" s="3">
        <v>114</v>
      </c>
      <c r="I74" s="12">
        <v>0</v>
      </c>
      <c r="J74" s="3">
        <v>0</v>
      </c>
      <c r="K74" s="12">
        <v>0</v>
      </c>
      <c r="L74" s="3">
        <v>71</v>
      </c>
      <c r="M74" s="12">
        <v>1</v>
      </c>
      <c r="N74" s="3">
        <v>0</v>
      </c>
      <c r="O74" s="7">
        <v>1</v>
      </c>
      <c r="P74" s="28">
        <v>0.1</v>
      </c>
      <c r="Q74" s="31">
        <v>0.01</v>
      </c>
      <c r="R74" s="47">
        <f>(ABS(Obras!C74-Plantas!$C$4)+ABS(Obras!D74-Plantas!$D$4))</f>
        <v>10</v>
      </c>
      <c r="S74" s="47">
        <f>(ABS(Obras!C74-Plantas!$C$5)+ABS(Obras!D74-Plantas!$D$5))</f>
        <v>30</v>
      </c>
      <c r="T74" s="47">
        <f>(ABS(Obras!C74-Plantas!$C$6)+ABS(Obras!D74-Plantas!$D$6))</f>
        <v>85</v>
      </c>
      <c r="U74" s="47">
        <f>(ABS(Obras!C74-Plantas!$C$7)+ABS(Obras!D74-Plantas!$D$7))</f>
        <v>70</v>
      </c>
      <c r="W74" s="40">
        <f>((SQRT(($AB$6-C74)^2)+SQRT(($AC$6-D74)^2))*2/10)*Camiones!B$4</f>
        <v>4.2000000000000003E-2</v>
      </c>
      <c r="X74" s="40">
        <f>(SQRT(($AB$7-C74)^2)+SQRT(($AC$7-D74)^2))*2/10*Camiones!B$4</f>
        <v>0.126</v>
      </c>
      <c r="Y74" s="40">
        <f>(SQRT(($AB$8-C74)^2)+SQRT(($AC$8-D74)^2))*2/10*Camiones!B$4</f>
        <v>0.35700000000000004</v>
      </c>
      <c r="Z74" s="40">
        <f>(SQRT(($AB$9-C74)^2)+SQRT(($AC$9-D74)^2))*2/10*Camiones!B$4</f>
        <v>0.29400000000000004</v>
      </c>
      <c r="AA74" s="40">
        <f t="shared" si="2"/>
        <v>0.18550000000000003</v>
      </c>
      <c r="AB74" s="47"/>
      <c r="AC74" s="47"/>
      <c r="AD74" s="47">
        <f>SUM(F74:L74)*Plantas!$F$4</f>
        <v>222</v>
      </c>
      <c r="AE74" s="47">
        <f>SUM(F74:L74)*Plantas!$F$5</f>
        <v>240.5</v>
      </c>
      <c r="AF74" s="47">
        <f>SUM(F74:L74)*Plantas!$F$6</f>
        <v>203.50000000000003</v>
      </c>
      <c r="AG74" s="47">
        <f>SUM(F74:L74)*Plantas!$F$7</f>
        <v>222</v>
      </c>
      <c r="AH74" s="47">
        <f t="shared" si="3"/>
        <v>18.499999999999986</v>
      </c>
    </row>
    <row r="75" spans="2:34" x14ac:dyDescent="0.2">
      <c r="B75" s="9" t="s">
        <v>97</v>
      </c>
      <c r="C75" s="3">
        <v>22</v>
      </c>
      <c r="D75" s="12">
        <v>83</v>
      </c>
      <c r="E75" s="3">
        <v>0.4</v>
      </c>
      <c r="F75" s="14">
        <v>61</v>
      </c>
      <c r="G75" s="3">
        <v>93</v>
      </c>
      <c r="H75" s="3">
        <v>192</v>
      </c>
      <c r="I75" s="12">
        <v>0</v>
      </c>
      <c r="J75" s="3">
        <v>42</v>
      </c>
      <c r="K75" s="12">
        <v>0</v>
      </c>
      <c r="L75" s="3">
        <v>63</v>
      </c>
      <c r="M75" s="12">
        <v>1</v>
      </c>
      <c r="N75" s="3">
        <v>1</v>
      </c>
      <c r="O75" s="7">
        <v>1</v>
      </c>
      <c r="P75" s="28">
        <v>0</v>
      </c>
      <c r="Q75" s="31">
        <v>0</v>
      </c>
      <c r="R75" s="47">
        <f>(ABS(Obras!C75-Plantas!$C$4)+ABS(Obras!D75-Plantas!$D$4))</f>
        <v>85</v>
      </c>
      <c r="S75" s="47">
        <f>(ABS(Obras!C75-Plantas!$C$5)+ABS(Obras!D75-Plantas!$D$5))</f>
        <v>61</v>
      </c>
      <c r="T75" s="47">
        <f>(ABS(Obras!C75-Plantas!$C$6)+ABS(Obras!D75-Plantas!$D$6))</f>
        <v>36</v>
      </c>
      <c r="U75" s="47">
        <f>(ABS(Obras!C75-Plantas!$C$7)+ABS(Obras!D75-Plantas!$D$7))</f>
        <v>121</v>
      </c>
      <c r="W75" s="40">
        <f>((SQRT(($AB$6-C75)^2)+SQRT(($AC$6-D75)^2))*2/10)*Camiones!B$4</f>
        <v>0.35700000000000004</v>
      </c>
      <c r="X75" s="40">
        <f>(SQRT(($AB$7-C75)^2)+SQRT(($AC$7-D75)^2))*2/10*Camiones!B$4</f>
        <v>0.25619999999999998</v>
      </c>
      <c r="Y75" s="40">
        <f>(SQRT(($AB$8-C75)^2)+SQRT(($AC$8-D75)^2))*2/10*Camiones!B$4</f>
        <v>0.1512</v>
      </c>
      <c r="Z75" s="40">
        <f>(SQRT(($AB$9-C75)^2)+SQRT(($AC$9-D75)^2))*2/10*Camiones!B$4</f>
        <v>0.50819999999999999</v>
      </c>
      <c r="AA75" s="40">
        <f t="shared" si="2"/>
        <v>0.1953</v>
      </c>
      <c r="AB75" s="47"/>
      <c r="AC75" s="47"/>
      <c r="AD75" s="47">
        <f>SUM(F75:L75)*Plantas!$F$4</f>
        <v>541.19999999999993</v>
      </c>
      <c r="AE75" s="47">
        <f>SUM(F75:L75)*Plantas!$F$5</f>
        <v>586.30000000000007</v>
      </c>
      <c r="AF75" s="47">
        <f>SUM(F75:L75)*Plantas!$F$6</f>
        <v>496.1</v>
      </c>
      <c r="AG75" s="47">
        <f>SUM(F75:L75)*Plantas!$F$7</f>
        <v>541.19999999999993</v>
      </c>
      <c r="AH75" s="47">
        <f t="shared" si="3"/>
        <v>45.100000000000023</v>
      </c>
    </row>
    <row r="76" spans="2:34" x14ac:dyDescent="0.2">
      <c r="B76" s="9" t="s">
        <v>98</v>
      </c>
      <c r="C76" s="3">
        <v>24</v>
      </c>
      <c r="D76" s="12">
        <v>26</v>
      </c>
      <c r="E76" s="3">
        <v>0.2</v>
      </c>
      <c r="F76" s="14">
        <v>31</v>
      </c>
      <c r="G76" s="3">
        <v>0</v>
      </c>
      <c r="H76" s="3">
        <v>187</v>
      </c>
      <c r="I76" s="12">
        <v>98</v>
      </c>
      <c r="J76" s="3">
        <v>0</v>
      </c>
      <c r="K76" s="12">
        <v>30</v>
      </c>
      <c r="L76" s="3">
        <v>190</v>
      </c>
      <c r="M76" s="12">
        <v>1</v>
      </c>
      <c r="N76" s="3">
        <v>1</v>
      </c>
      <c r="O76" s="7">
        <v>1</v>
      </c>
      <c r="P76" s="28">
        <v>0</v>
      </c>
      <c r="Q76" s="31">
        <v>0</v>
      </c>
      <c r="R76" s="47">
        <f>(ABS(Obras!C76-Plantas!$C$4)+ABS(Obras!D76-Plantas!$D$4))</f>
        <v>30</v>
      </c>
      <c r="S76" s="47">
        <f>(ABS(Obras!C76-Plantas!$C$5)+ABS(Obras!D76-Plantas!$D$5))</f>
        <v>10</v>
      </c>
      <c r="T76" s="47">
        <f>(ABS(Obras!C76-Plantas!$C$6)+ABS(Obras!D76-Plantas!$D$6))</f>
        <v>65</v>
      </c>
      <c r="U76" s="47">
        <f>(ABS(Obras!C76-Plantas!$C$7)+ABS(Obras!D76-Plantas!$D$7))</f>
        <v>62</v>
      </c>
      <c r="W76" s="40">
        <f>((SQRT(($AB$6-C76)^2)+SQRT(($AC$6-D76)^2))*2/10)*Camiones!B$4</f>
        <v>0.126</v>
      </c>
      <c r="X76" s="40">
        <f>(SQRT(($AB$7-C76)^2)+SQRT(($AC$7-D76)^2))*2/10*Camiones!B$4</f>
        <v>4.2000000000000003E-2</v>
      </c>
      <c r="Y76" s="40">
        <f>(SQRT(($AB$8-C76)^2)+SQRT(($AC$8-D76)^2))*2/10*Camiones!B$4</f>
        <v>0.27300000000000002</v>
      </c>
      <c r="Z76" s="40">
        <f>(SQRT(($AB$9-C76)^2)+SQRT(($AC$9-D76)^2))*2/10*Camiones!B$4</f>
        <v>0.26040000000000002</v>
      </c>
      <c r="AA76" s="40">
        <f t="shared" si="2"/>
        <v>0.13790000000000002</v>
      </c>
      <c r="AB76" s="47"/>
      <c r="AC76" s="47"/>
      <c r="AD76" s="47">
        <f>SUM(F76:L76)*Plantas!$F$4</f>
        <v>643.19999999999993</v>
      </c>
      <c r="AE76" s="47">
        <f>SUM(F76:L76)*Plantas!$F$5</f>
        <v>696.80000000000007</v>
      </c>
      <c r="AF76" s="47">
        <f>SUM(F76:L76)*Plantas!$F$6</f>
        <v>589.6</v>
      </c>
      <c r="AG76" s="47">
        <f>SUM(F76:L76)*Plantas!$F$7</f>
        <v>643.19999999999993</v>
      </c>
      <c r="AH76" s="47">
        <f t="shared" si="3"/>
        <v>53.600000000000023</v>
      </c>
    </row>
    <row r="77" spans="2:34" x14ac:dyDescent="0.2">
      <c r="B77" s="9" t="s">
        <v>99</v>
      </c>
      <c r="C77" s="3">
        <v>108</v>
      </c>
      <c r="D77" s="12">
        <v>7</v>
      </c>
      <c r="E77" s="3">
        <v>0.3</v>
      </c>
      <c r="F77" s="14">
        <v>122</v>
      </c>
      <c r="G77" s="3">
        <v>9</v>
      </c>
      <c r="H77" s="3">
        <v>70</v>
      </c>
      <c r="I77" s="12">
        <v>77</v>
      </c>
      <c r="J77" s="3">
        <v>10</v>
      </c>
      <c r="K77" s="12">
        <v>192</v>
      </c>
      <c r="L77" s="3">
        <v>0</v>
      </c>
      <c r="M77" s="12">
        <v>1</v>
      </c>
      <c r="N77" s="3">
        <v>0</v>
      </c>
      <c r="O77" s="7">
        <v>1</v>
      </c>
      <c r="P77" s="28">
        <v>0</v>
      </c>
      <c r="Q77" s="31">
        <v>0</v>
      </c>
      <c r="R77" s="47">
        <f>(ABS(Obras!C77-Plantas!$C$4)+ABS(Obras!D77-Plantas!$D$4))</f>
        <v>101</v>
      </c>
      <c r="S77" s="47">
        <f>(ABS(Obras!C77-Plantas!$C$5)+ABS(Obras!D77-Plantas!$D$5))</f>
        <v>101</v>
      </c>
      <c r="T77" s="47">
        <f>(ABS(Obras!C77-Plantas!$C$6)+ABS(Obras!D77-Plantas!$D$6))</f>
        <v>126</v>
      </c>
      <c r="U77" s="47">
        <f>(ABS(Obras!C77-Plantas!$C$7)+ABS(Obras!D77-Plantas!$D$7))</f>
        <v>41</v>
      </c>
      <c r="W77" s="40">
        <f>((SQRT(($AB$6-C77)^2)+SQRT(($AC$6-D77)^2))*2/10)*Camiones!B$4</f>
        <v>0.42420000000000002</v>
      </c>
      <c r="X77" s="40">
        <f>(SQRT(($AB$7-C77)^2)+SQRT(($AC$7-D77)^2))*2/10*Camiones!B$4</f>
        <v>0.42420000000000002</v>
      </c>
      <c r="Y77" s="40">
        <f>(SQRT(($AB$8-C77)^2)+SQRT(($AC$8-D77)^2))*2/10*Camiones!B$4</f>
        <v>0.5292</v>
      </c>
      <c r="Z77" s="40">
        <f>(SQRT(($AB$9-C77)^2)+SQRT(($AC$9-D77)^2))*2/10*Camiones!B$4</f>
        <v>0.17219999999999999</v>
      </c>
      <c r="AA77" s="40">
        <f t="shared" si="2"/>
        <v>0.17849999999999999</v>
      </c>
      <c r="AB77" s="47"/>
      <c r="AC77" s="47"/>
      <c r="AD77" s="47">
        <f>SUM(F77:L77)*Plantas!$F$4</f>
        <v>576</v>
      </c>
      <c r="AE77" s="47">
        <f>SUM(F77:L77)*Plantas!$F$5</f>
        <v>624</v>
      </c>
      <c r="AF77" s="47">
        <f>SUM(F77:L77)*Plantas!$F$6</f>
        <v>528</v>
      </c>
      <c r="AG77" s="47">
        <f>SUM(F77:L77)*Plantas!$F$7</f>
        <v>576</v>
      </c>
      <c r="AH77" s="47">
        <f t="shared" si="3"/>
        <v>48</v>
      </c>
    </row>
    <row r="78" spans="2:34" x14ac:dyDescent="0.2">
      <c r="B78" s="9" t="s">
        <v>100</v>
      </c>
      <c r="C78" s="3">
        <v>70</v>
      </c>
      <c r="D78" s="12">
        <v>81</v>
      </c>
      <c r="E78" s="3">
        <v>0.2</v>
      </c>
      <c r="F78" s="14">
        <v>59</v>
      </c>
      <c r="G78" s="3">
        <v>67</v>
      </c>
      <c r="H78" s="3">
        <v>167</v>
      </c>
      <c r="I78" s="12">
        <v>0</v>
      </c>
      <c r="J78" s="3">
        <v>203</v>
      </c>
      <c r="K78" s="12">
        <v>91</v>
      </c>
      <c r="L78" s="3">
        <v>17</v>
      </c>
      <c r="M78" s="12">
        <v>1</v>
      </c>
      <c r="N78" s="3">
        <v>1</v>
      </c>
      <c r="O78" s="7">
        <v>1</v>
      </c>
      <c r="P78" s="28">
        <v>0</v>
      </c>
      <c r="Q78" s="31">
        <v>0</v>
      </c>
      <c r="R78" s="47">
        <f>(ABS(Obras!C78-Plantas!$C$4)+ABS(Obras!D78-Plantas!$D$4))</f>
        <v>131</v>
      </c>
      <c r="S78" s="47">
        <f>(ABS(Obras!C78-Plantas!$C$5)+ABS(Obras!D78-Plantas!$D$5))</f>
        <v>91</v>
      </c>
      <c r="T78" s="47">
        <f>(ABS(Obras!C78-Plantas!$C$6)+ABS(Obras!D78-Plantas!$D$6))</f>
        <v>36</v>
      </c>
      <c r="U78" s="47">
        <f>(ABS(Obras!C78-Plantas!$C$7)+ABS(Obras!D78-Plantas!$D$7))</f>
        <v>71</v>
      </c>
      <c r="W78" s="40">
        <f>((SQRT(($AB$6-C78)^2)+SQRT(($AC$6-D78)^2))*2/10)*Camiones!B$4</f>
        <v>0.55020000000000002</v>
      </c>
      <c r="X78" s="40">
        <f>(SQRT(($AB$7-C78)^2)+SQRT(($AC$7-D78)^2))*2/10*Camiones!B$4</f>
        <v>0.38219999999999998</v>
      </c>
      <c r="Y78" s="40">
        <f>(SQRT(($AB$8-C78)^2)+SQRT(($AC$8-D78)^2))*2/10*Camiones!B$4</f>
        <v>0.1512</v>
      </c>
      <c r="Z78" s="40">
        <f>(SQRT(($AB$9-C78)^2)+SQRT(($AC$9-D78)^2))*2/10*Camiones!B$4</f>
        <v>0.29820000000000002</v>
      </c>
      <c r="AA78" s="40">
        <f t="shared" si="2"/>
        <v>0.2135</v>
      </c>
      <c r="AB78" s="47"/>
      <c r="AC78" s="47"/>
      <c r="AD78" s="47">
        <f>SUM(F78:L78)*Plantas!$F$4</f>
        <v>724.8</v>
      </c>
      <c r="AE78" s="47">
        <f>SUM(F78:L78)*Plantas!$F$5</f>
        <v>785.2</v>
      </c>
      <c r="AF78" s="47">
        <f>SUM(F78:L78)*Plantas!$F$6</f>
        <v>664.40000000000009</v>
      </c>
      <c r="AG78" s="47">
        <f>SUM(F78:L78)*Plantas!$F$7</f>
        <v>724.8</v>
      </c>
      <c r="AH78" s="47">
        <f t="shared" si="3"/>
        <v>60.399999999999977</v>
      </c>
    </row>
    <row r="79" spans="2:34" x14ac:dyDescent="0.2">
      <c r="B79" s="9" t="s">
        <v>101</v>
      </c>
      <c r="C79" s="3">
        <v>110</v>
      </c>
      <c r="D79" s="12">
        <v>50</v>
      </c>
      <c r="E79" s="3">
        <v>0.2</v>
      </c>
      <c r="F79" s="14">
        <v>31</v>
      </c>
      <c r="G79" s="3">
        <v>15</v>
      </c>
      <c r="H79" s="3">
        <v>0</v>
      </c>
      <c r="I79" s="12">
        <v>181</v>
      </c>
      <c r="J79" s="3">
        <v>22</v>
      </c>
      <c r="K79" s="12">
        <v>67</v>
      </c>
      <c r="L79" s="3">
        <v>138</v>
      </c>
      <c r="M79" s="12">
        <v>1</v>
      </c>
      <c r="N79" s="3">
        <v>0</v>
      </c>
      <c r="O79" s="7">
        <v>0</v>
      </c>
      <c r="P79" s="28">
        <v>0</v>
      </c>
      <c r="Q79" s="31">
        <v>0</v>
      </c>
      <c r="R79" s="47">
        <f>(ABS(Obras!C79-Plantas!$C$4)+ABS(Obras!D79-Plantas!$D$4))</f>
        <v>140</v>
      </c>
      <c r="S79" s="47">
        <f>(ABS(Obras!C79-Plantas!$C$5)+ABS(Obras!D79-Plantas!$D$5))</f>
        <v>100</v>
      </c>
      <c r="T79" s="47">
        <f>(ABS(Obras!C79-Plantas!$C$6)+ABS(Obras!D79-Plantas!$D$6))</f>
        <v>85</v>
      </c>
      <c r="U79" s="47">
        <f>(ABS(Obras!C79-Plantas!$C$7)+ABS(Obras!D79-Plantas!$D$7))</f>
        <v>60</v>
      </c>
      <c r="W79" s="40">
        <f>((SQRT(($AB$6-C79)^2)+SQRT(($AC$6-D79)^2))*2/10)*Camiones!B$4</f>
        <v>0.58800000000000008</v>
      </c>
      <c r="X79" s="40">
        <f>(SQRT(($AB$7-C79)^2)+SQRT(($AC$7-D79)^2))*2/10*Camiones!B$4</f>
        <v>0.42000000000000004</v>
      </c>
      <c r="Y79" s="40">
        <f>(SQRT(($AB$8-C79)^2)+SQRT(($AC$8-D79)^2))*2/10*Camiones!B$4</f>
        <v>0.35700000000000004</v>
      </c>
      <c r="Z79" s="40">
        <f>(SQRT(($AB$9-C79)^2)+SQRT(($AC$9-D79)^2))*2/10*Camiones!B$4</f>
        <v>0.252</v>
      </c>
      <c r="AA79" s="40">
        <f t="shared" si="2"/>
        <v>0.17850000000000002</v>
      </c>
      <c r="AB79" s="47"/>
      <c r="AC79" s="47"/>
      <c r="AD79" s="47">
        <f>SUM(F79:L79)*Plantas!$F$4</f>
        <v>544.79999999999995</v>
      </c>
      <c r="AE79" s="47">
        <f>SUM(F79:L79)*Plantas!$F$5</f>
        <v>590.20000000000005</v>
      </c>
      <c r="AF79" s="47">
        <f>SUM(F79:L79)*Plantas!$F$6</f>
        <v>499.40000000000003</v>
      </c>
      <c r="AG79" s="47">
        <f>SUM(F79:L79)*Plantas!$F$7</f>
        <v>544.79999999999995</v>
      </c>
      <c r="AH79" s="47">
        <f t="shared" si="3"/>
        <v>45.400000000000006</v>
      </c>
    </row>
    <row r="80" spans="2:34" x14ac:dyDescent="0.2">
      <c r="B80" s="9" t="s">
        <v>102</v>
      </c>
      <c r="C80" s="3">
        <v>68</v>
      </c>
      <c r="D80" s="12">
        <v>88</v>
      </c>
      <c r="E80" s="3">
        <v>0.3</v>
      </c>
      <c r="F80" s="14">
        <v>137</v>
      </c>
      <c r="G80" s="3">
        <v>93</v>
      </c>
      <c r="H80" s="3">
        <v>23</v>
      </c>
      <c r="I80" s="12">
        <v>78</v>
      </c>
      <c r="J80" s="3">
        <v>0</v>
      </c>
      <c r="K80" s="12">
        <v>196</v>
      </c>
      <c r="L80" s="3">
        <v>40</v>
      </c>
      <c r="M80" s="12">
        <v>1</v>
      </c>
      <c r="N80" s="3">
        <v>1</v>
      </c>
      <c r="O80" s="7">
        <v>1</v>
      </c>
      <c r="P80" s="28">
        <v>0</v>
      </c>
      <c r="Q80" s="31">
        <v>0</v>
      </c>
      <c r="R80" s="47">
        <f>(ABS(Obras!C80-Plantas!$C$4)+ABS(Obras!D80-Plantas!$D$4))</f>
        <v>136</v>
      </c>
      <c r="S80" s="47">
        <f>(ABS(Obras!C80-Plantas!$C$5)+ABS(Obras!D80-Plantas!$D$5))</f>
        <v>96</v>
      </c>
      <c r="T80" s="47">
        <f>(ABS(Obras!C80-Plantas!$C$6)+ABS(Obras!D80-Plantas!$D$6))</f>
        <v>41</v>
      </c>
      <c r="U80" s="47">
        <f>(ABS(Obras!C80-Plantas!$C$7)+ABS(Obras!D80-Plantas!$D$7))</f>
        <v>80</v>
      </c>
      <c r="W80" s="40">
        <f>((SQRT(($AB$6-C80)^2)+SQRT(($AC$6-D80)^2))*2/10)*Camiones!B$4</f>
        <v>0.57120000000000004</v>
      </c>
      <c r="X80" s="40">
        <f>(SQRT(($AB$7-C80)^2)+SQRT(($AC$7-D80)^2))*2/10*Camiones!B$4</f>
        <v>0.4032</v>
      </c>
      <c r="Y80" s="40">
        <f>(SQRT(($AB$8-C80)^2)+SQRT(($AC$8-D80)^2))*2/10*Camiones!B$4</f>
        <v>0.17219999999999999</v>
      </c>
      <c r="Z80" s="40">
        <f>(SQRT(($AB$9-C80)^2)+SQRT(($AC$9-D80)^2))*2/10*Camiones!B$4</f>
        <v>0.33600000000000002</v>
      </c>
      <c r="AA80" s="40">
        <f t="shared" si="2"/>
        <v>0.2107</v>
      </c>
      <c r="AB80" s="47"/>
      <c r="AC80" s="47"/>
      <c r="AD80" s="47">
        <f>SUM(F80:L80)*Plantas!$F$4</f>
        <v>680.4</v>
      </c>
      <c r="AE80" s="47">
        <f>SUM(F80:L80)*Plantas!$F$5</f>
        <v>737.1</v>
      </c>
      <c r="AF80" s="47">
        <f>SUM(F80:L80)*Plantas!$F$6</f>
        <v>623.70000000000005</v>
      </c>
      <c r="AG80" s="47">
        <f>SUM(F80:L80)*Plantas!$F$7</f>
        <v>680.4</v>
      </c>
      <c r="AH80" s="47">
        <f t="shared" si="3"/>
        <v>56.699999999999989</v>
      </c>
    </row>
    <row r="81" spans="2:34" x14ac:dyDescent="0.2">
      <c r="B81" s="9" t="s">
        <v>103</v>
      </c>
      <c r="C81" s="3">
        <v>6</v>
      </c>
      <c r="D81" s="12">
        <v>111</v>
      </c>
      <c r="E81" s="3">
        <v>0.2</v>
      </c>
      <c r="F81" s="14">
        <v>155</v>
      </c>
      <c r="G81" s="3">
        <v>23</v>
      </c>
      <c r="H81" s="3">
        <v>79</v>
      </c>
      <c r="I81" s="12">
        <v>171</v>
      </c>
      <c r="J81" s="3">
        <v>59</v>
      </c>
      <c r="K81" s="12">
        <v>26</v>
      </c>
      <c r="L81" s="3">
        <v>163</v>
      </c>
      <c r="M81" s="12">
        <v>1</v>
      </c>
      <c r="N81" s="3">
        <v>0</v>
      </c>
      <c r="O81" s="7">
        <v>0</v>
      </c>
      <c r="P81" s="28">
        <v>0</v>
      </c>
      <c r="Q81" s="31">
        <v>0</v>
      </c>
      <c r="R81" s="47">
        <f>(ABS(Obras!C81-Plantas!$C$4)+ABS(Obras!D81-Plantas!$D$4))</f>
        <v>105</v>
      </c>
      <c r="S81" s="47">
        <f>(ABS(Obras!C81-Plantas!$C$5)+ABS(Obras!D81-Plantas!$D$5))</f>
        <v>105</v>
      </c>
      <c r="T81" s="47">
        <f>(ABS(Obras!C81-Plantas!$C$6)+ABS(Obras!D81-Plantas!$D$6))</f>
        <v>80</v>
      </c>
      <c r="U81" s="47">
        <f>(ABS(Obras!C81-Plantas!$C$7)+ABS(Obras!D81-Plantas!$D$7))</f>
        <v>165</v>
      </c>
      <c r="W81" s="40">
        <f>((SQRT(($AB$6-C81)^2)+SQRT(($AC$6-D81)^2))*2/10)*Camiones!B$4</f>
        <v>0.441</v>
      </c>
      <c r="X81" s="40">
        <f>(SQRT(($AB$7-C81)^2)+SQRT(($AC$7-D81)^2))*2/10*Camiones!B$4</f>
        <v>0.441</v>
      </c>
      <c r="Y81" s="40">
        <f>(SQRT(($AB$8-C81)^2)+SQRT(($AC$8-D81)^2))*2/10*Camiones!B$4</f>
        <v>0.33600000000000002</v>
      </c>
      <c r="Z81" s="40">
        <f>(SQRT(($AB$9-C81)^2)+SQRT(($AC$9-D81)^2))*2/10*Camiones!B$4</f>
        <v>0.69300000000000006</v>
      </c>
      <c r="AA81" s="40">
        <f t="shared" si="2"/>
        <v>0.17850000000000002</v>
      </c>
      <c r="AB81" s="47"/>
      <c r="AC81" s="47"/>
      <c r="AD81" s="47">
        <f>SUM(F81:L81)*Plantas!$F$4</f>
        <v>811.19999999999993</v>
      </c>
      <c r="AE81" s="47">
        <f>SUM(F81:L81)*Plantas!$F$5</f>
        <v>878.80000000000007</v>
      </c>
      <c r="AF81" s="47">
        <f>SUM(F81:L81)*Plantas!$F$6</f>
        <v>743.6</v>
      </c>
      <c r="AG81" s="47">
        <f>SUM(F81:L81)*Plantas!$F$7</f>
        <v>811.19999999999993</v>
      </c>
      <c r="AH81" s="47">
        <f t="shared" si="3"/>
        <v>67.600000000000023</v>
      </c>
    </row>
    <row r="82" spans="2:34" x14ac:dyDescent="0.2">
      <c r="B82" s="9" t="s">
        <v>104</v>
      </c>
      <c r="C82" s="3">
        <v>7</v>
      </c>
      <c r="D82" s="12">
        <v>61</v>
      </c>
      <c r="E82" s="3">
        <v>0.2</v>
      </c>
      <c r="F82" s="14">
        <v>136</v>
      </c>
      <c r="G82" s="3">
        <v>74</v>
      </c>
      <c r="H82" s="3">
        <v>102</v>
      </c>
      <c r="I82" s="12">
        <v>0</v>
      </c>
      <c r="J82" s="3">
        <v>1</v>
      </c>
      <c r="K82" s="12">
        <v>0</v>
      </c>
      <c r="L82" s="3">
        <v>117</v>
      </c>
      <c r="M82" s="12">
        <v>1</v>
      </c>
      <c r="N82" s="3">
        <v>1</v>
      </c>
      <c r="O82" s="7">
        <v>0</v>
      </c>
      <c r="P82" s="28">
        <v>0.09</v>
      </c>
      <c r="Q82" s="31">
        <v>0.01</v>
      </c>
      <c r="R82" s="47">
        <f>(ABS(Obras!C82-Plantas!$C$4)+ABS(Obras!D82-Plantas!$D$4))</f>
        <v>54</v>
      </c>
      <c r="S82" s="47">
        <f>(ABS(Obras!C82-Plantas!$C$5)+ABS(Obras!D82-Plantas!$D$5))</f>
        <v>54</v>
      </c>
      <c r="T82" s="47">
        <f>(ABS(Obras!C82-Plantas!$C$6)+ABS(Obras!D82-Plantas!$D$6))</f>
        <v>47</v>
      </c>
      <c r="U82" s="47">
        <f>(ABS(Obras!C82-Plantas!$C$7)+ABS(Obras!D82-Plantas!$D$7))</f>
        <v>114</v>
      </c>
      <c r="W82" s="40">
        <f>((SQRT(($AB$6-C82)^2)+SQRT(($AC$6-D82)^2))*2/10)*Camiones!B$4</f>
        <v>0.22680000000000003</v>
      </c>
      <c r="X82" s="40">
        <f>(SQRT(($AB$7-C82)^2)+SQRT(($AC$7-D82)^2))*2/10*Camiones!B$4</f>
        <v>0.22680000000000003</v>
      </c>
      <c r="Y82" s="40">
        <f>(SQRT(($AB$8-C82)^2)+SQRT(($AC$8-D82)^2))*2/10*Camiones!B$4</f>
        <v>0.19740000000000002</v>
      </c>
      <c r="Z82" s="40">
        <f>(SQRT(($AB$9-C82)^2)+SQRT(($AC$9-D82)^2))*2/10*Camiones!B$4</f>
        <v>0.47880000000000006</v>
      </c>
      <c r="AA82" s="40">
        <f t="shared" si="2"/>
        <v>0.14070000000000002</v>
      </c>
      <c r="AB82" s="47"/>
      <c r="AC82" s="47"/>
      <c r="AD82" s="47">
        <f>SUM(F82:L82)*Plantas!$F$4</f>
        <v>516</v>
      </c>
      <c r="AE82" s="47">
        <f>SUM(F82:L82)*Plantas!$F$5</f>
        <v>559</v>
      </c>
      <c r="AF82" s="47">
        <f>SUM(F82:L82)*Plantas!$F$6</f>
        <v>473.00000000000006</v>
      </c>
      <c r="AG82" s="47">
        <f>SUM(F82:L82)*Plantas!$F$7</f>
        <v>516</v>
      </c>
      <c r="AH82" s="47">
        <f t="shared" si="3"/>
        <v>42.999999999999972</v>
      </c>
    </row>
    <row r="83" spans="2:34" x14ac:dyDescent="0.2">
      <c r="B83" s="9" t="s">
        <v>105</v>
      </c>
      <c r="C83" s="3">
        <v>30</v>
      </c>
      <c r="D83" s="12">
        <v>5</v>
      </c>
      <c r="E83" s="3">
        <v>0.2</v>
      </c>
      <c r="F83" s="14">
        <v>153</v>
      </c>
      <c r="G83" s="3">
        <v>0</v>
      </c>
      <c r="H83" s="3">
        <v>0</v>
      </c>
      <c r="I83" s="12">
        <v>204</v>
      </c>
      <c r="J83" s="3">
        <v>179</v>
      </c>
      <c r="K83" s="12">
        <v>97</v>
      </c>
      <c r="L83" s="3">
        <v>143</v>
      </c>
      <c r="M83" s="12">
        <v>1</v>
      </c>
      <c r="N83" s="3">
        <v>1</v>
      </c>
      <c r="O83" s="7">
        <v>0</v>
      </c>
      <c r="P83" s="28">
        <v>0</v>
      </c>
      <c r="Q83" s="31">
        <v>0</v>
      </c>
      <c r="R83" s="47">
        <f>(ABS(Obras!C83-Plantas!$C$4)+ABS(Obras!D83-Plantas!$D$4))</f>
        <v>25</v>
      </c>
      <c r="S83" s="47">
        <f>(ABS(Obras!C83-Plantas!$C$5)+ABS(Obras!D83-Plantas!$D$5))</f>
        <v>25</v>
      </c>
      <c r="T83" s="47">
        <f>(ABS(Obras!C83-Plantas!$C$6)+ABS(Obras!D83-Plantas!$D$6))</f>
        <v>80</v>
      </c>
      <c r="U83" s="47">
        <f>(ABS(Obras!C83-Plantas!$C$7)+ABS(Obras!D83-Plantas!$D$7))</f>
        <v>65</v>
      </c>
      <c r="W83" s="40">
        <f>((SQRT(($AB$6-C83)^2)+SQRT(($AC$6-D83)^2))*2/10)*Camiones!B$4</f>
        <v>0.10500000000000001</v>
      </c>
      <c r="X83" s="40">
        <f>(SQRT(($AB$7-C83)^2)+SQRT(($AC$7-D83)^2))*2/10*Camiones!B$4</f>
        <v>0.10500000000000001</v>
      </c>
      <c r="Y83" s="40">
        <f>(SQRT(($AB$8-C83)^2)+SQRT(($AC$8-D83)^2))*2/10*Camiones!B$4</f>
        <v>0.33600000000000002</v>
      </c>
      <c r="Z83" s="40">
        <f>(SQRT(($AB$9-C83)^2)+SQRT(($AC$9-D83)^2))*2/10*Camiones!B$4</f>
        <v>0.27300000000000002</v>
      </c>
      <c r="AA83" s="40">
        <f t="shared" si="2"/>
        <v>0.14349999999999999</v>
      </c>
      <c r="AB83" s="47"/>
      <c r="AC83" s="47"/>
      <c r="AD83" s="47">
        <f>SUM(F83:L83)*Plantas!$F$4</f>
        <v>931.19999999999993</v>
      </c>
      <c r="AE83" s="47">
        <f>SUM(F83:L83)*Plantas!$F$5</f>
        <v>1008.8000000000001</v>
      </c>
      <c r="AF83" s="47">
        <f>SUM(F83:L83)*Plantas!$F$6</f>
        <v>853.6</v>
      </c>
      <c r="AG83" s="47">
        <f>SUM(F83:L83)*Plantas!$F$7</f>
        <v>931.19999999999993</v>
      </c>
      <c r="AH83" s="47">
        <f t="shared" si="3"/>
        <v>77.600000000000023</v>
      </c>
    </row>
    <row r="84" spans="2:34" x14ac:dyDescent="0.2">
      <c r="B84" s="9" t="s">
        <v>106</v>
      </c>
      <c r="C84" s="3">
        <v>54</v>
      </c>
      <c r="D84" s="12">
        <v>13</v>
      </c>
      <c r="E84" s="3">
        <v>0.3</v>
      </c>
      <c r="F84" s="14">
        <v>182</v>
      </c>
      <c r="G84" s="3">
        <v>0</v>
      </c>
      <c r="H84" s="3">
        <v>0</v>
      </c>
      <c r="I84" s="12">
        <v>62</v>
      </c>
      <c r="J84" s="3">
        <v>0</v>
      </c>
      <c r="K84" s="12">
        <v>0</v>
      </c>
      <c r="L84" s="3">
        <v>138</v>
      </c>
      <c r="M84" s="12">
        <v>0</v>
      </c>
      <c r="N84" s="3">
        <v>1</v>
      </c>
      <c r="O84" s="7">
        <v>1</v>
      </c>
      <c r="P84" s="28">
        <v>0.02</v>
      </c>
      <c r="Q84" s="31">
        <v>0</v>
      </c>
      <c r="R84" s="47">
        <f>(ABS(Obras!C84-Plantas!$C$4)+ABS(Obras!D84-Plantas!$D$4))</f>
        <v>47</v>
      </c>
      <c r="S84" s="47">
        <f>(ABS(Obras!C84-Plantas!$C$5)+ABS(Obras!D84-Plantas!$D$5))</f>
        <v>41</v>
      </c>
      <c r="T84" s="47">
        <f>(ABS(Obras!C84-Plantas!$C$6)+ABS(Obras!D84-Plantas!$D$6))</f>
        <v>66</v>
      </c>
      <c r="U84" s="47">
        <f>(ABS(Obras!C84-Plantas!$C$7)+ABS(Obras!D84-Plantas!$D$7))</f>
        <v>33</v>
      </c>
      <c r="W84" s="40">
        <f>((SQRT(($AB$6-C84)^2)+SQRT(($AC$6-D84)^2))*2/10)*Camiones!B$4</f>
        <v>0.19740000000000002</v>
      </c>
      <c r="X84" s="40">
        <f>(SQRT(($AB$7-C84)^2)+SQRT(($AC$7-D84)^2))*2/10*Camiones!B$4</f>
        <v>0.17219999999999999</v>
      </c>
      <c r="Y84" s="40">
        <f>(SQRT(($AB$8-C84)^2)+SQRT(($AC$8-D84)^2))*2/10*Camiones!B$4</f>
        <v>0.2772</v>
      </c>
      <c r="Z84" s="40">
        <f>(SQRT(($AB$9-C84)^2)+SQRT(($AC$9-D84)^2))*2/10*Camiones!B$4</f>
        <v>0.1386</v>
      </c>
      <c r="AA84" s="40">
        <f t="shared" si="2"/>
        <v>7.3499999999999996E-2</v>
      </c>
      <c r="AB84" s="47"/>
      <c r="AC84" s="47"/>
      <c r="AD84" s="47">
        <f>SUM(F84:L84)*Plantas!$F$4</f>
        <v>458.4</v>
      </c>
      <c r="AE84" s="47">
        <f>SUM(F84:L84)*Plantas!$F$5</f>
        <v>496.6</v>
      </c>
      <c r="AF84" s="47">
        <f>SUM(F84:L84)*Plantas!$F$6</f>
        <v>420.20000000000005</v>
      </c>
      <c r="AG84" s="47">
        <f>SUM(F84:L84)*Plantas!$F$7</f>
        <v>458.4</v>
      </c>
      <c r="AH84" s="47">
        <f t="shared" si="3"/>
        <v>38.199999999999989</v>
      </c>
    </row>
    <row r="85" spans="2:34" x14ac:dyDescent="0.2">
      <c r="B85" s="9" t="s">
        <v>107</v>
      </c>
      <c r="C85" s="3">
        <v>35</v>
      </c>
      <c r="D85" s="12">
        <v>72</v>
      </c>
      <c r="E85" s="3">
        <v>0.4</v>
      </c>
      <c r="F85" s="14">
        <v>38</v>
      </c>
      <c r="G85" s="3">
        <v>58</v>
      </c>
      <c r="H85" s="3">
        <v>0</v>
      </c>
      <c r="I85" s="12">
        <v>200</v>
      </c>
      <c r="J85" s="3">
        <v>0</v>
      </c>
      <c r="K85" s="12">
        <v>26</v>
      </c>
      <c r="L85" s="3">
        <v>0</v>
      </c>
      <c r="M85" s="12">
        <v>1</v>
      </c>
      <c r="N85" s="3">
        <v>0</v>
      </c>
      <c r="O85" s="7">
        <v>1</v>
      </c>
      <c r="P85" s="28">
        <v>0.06</v>
      </c>
      <c r="Q85" s="31">
        <v>0</v>
      </c>
      <c r="R85" s="47">
        <f>(ABS(Obras!C85-Plantas!$C$4)+ABS(Obras!D85-Plantas!$D$4))</f>
        <v>87</v>
      </c>
      <c r="S85" s="47">
        <f>(ABS(Obras!C85-Plantas!$C$5)+ABS(Obras!D85-Plantas!$D$5))</f>
        <v>47</v>
      </c>
      <c r="T85" s="47">
        <f>(ABS(Obras!C85-Plantas!$C$6)+ABS(Obras!D85-Plantas!$D$6))</f>
        <v>12</v>
      </c>
      <c r="U85" s="47">
        <f>(ABS(Obras!C85-Plantas!$C$7)+ABS(Obras!D85-Plantas!$D$7))</f>
        <v>97</v>
      </c>
      <c r="W85" s="40">
        <f>((SQRT(($AB$6-C85)^2)+SQRT(($AC$6-D85)^2))*2/10)*Camiones!B$4</f>
        <v>0.3654</v>
      </c>
      <c r="X85" s="40">
        <f>(SQRT(($AB$7-C85)^2)+SQRT(($AC$7-D85)^2))*2/10*Camiones!B$4</f>
        <v>0.19740000000000002</v>
      </c>
      <c r="Y85" s="40">
        <f>(SQRT(($AB$8-C85)^2)+SQRT(($AC$8-D85)^2))*2/10*Camiones!B$4</f>
        <v>5.04E-2</v>
      </c>
      <c r="Z85" s="40">
        <f>(SQRT(($AB$9-C85)^2)+SQRT(($AC$9-D85)^2))*2/10*Camiones!B$4</f>
        <v>0.40739999999999998</v>
      </c>
      <c r="AA85" s="40">
        <f t="shared" si="2"/>
        <v>0.20649999999999999</v>
      </c>
      <c r="AB85" s="47"/>
      <c r="AC85" s="47"/>
      <c r="AD85" s="47">
        <f>SUM(F85:L85)*Plantas!$F$4</f>
        <v>386.4</v>
      </c>
      <c r="AE85" s="47">
        <f>SUM(F85:L85)*Plantas!$F$5</f>
        <v>418.6</v>
      </c>
      <c r="AF85" s="47">
        <f>SUM(F85:L85)*Plantas!$F$6</f>
        <v>354.20000000000005</v>
      </c>
      <c r="AG85" s="47">
        <f>SUM(F85:L85)*Plantas!$F$7</f>
        <v>386.4</v>
      </c>
      <c r="AH85" s="47">
        <f t="shared" si="3"/>
        <v>32.199999999999989</v>
      </c>
    </row>
    <row r="86" spans="2:34" x14ac:dyDescent="0.2">
      <c r="B86" s="9" t="s">
        <v>108</v>
      </c>
      <c r="C86" s="3">
        <v>99</v>
      </c>
      <c r="D86" s="12">
        <v>49</v>
      </c>
      <c r="E86" s="3">
        <v>0.3</v>
      </c>
      <c r="F86" s="14">
        <v>29</v>
      </c>
      <c r="G86" s="3">
        <v>0</v>
      </c>
      <c r="H86" s="3">
        <v>0</v>
      </c>
      <c r="I86" s="12">
        <v>188</v>
      </c>
      <c r="J86" s="3">
        <v>96</v>
      </c>
      <c r="K86" s="12">
        <v>0</v>
      </c>
      <c r="L86" s="3">
        <v>192</v>
      </c>
      <c r="M86" s="12">
        <v>1</v>
      </c>
      <c r="N86" s="3">
        <v>1</v>
      </c>
      <c r="O86" s="7">
        <v>1</v>
      </c>
      <c r="P86" s="28">
        <v>0</v>
      </c>
      <c r="Q86" s="31">
        <v>0</v>
      </c>
      <c r="R86" s="47">
        <f>(ABS(Obras!C86-Plantas!$C$4)+ABS(Obras!D86-Plantas!$D$4))</f>
        <v>128</v>
      </c>
      <c r="S86" s="47">
        <f>(ABS(Obras!C86-Plantas!$C$5)+ABS(Obras!D86-Plantas!$D$5))</f>
        <v>88</v>
      </c>
      <c r="T86" s="47">
        <f>(ABS(Obras!C86-Plantas!$C$6)+ABS(Obras!D86-Plantas!$D$6))</f>
        <v>75</v>
      </c>
      <c r="U86" s="47">
        <f>(ABS(Obras!C86-Plantas!$C$7)+ABS(Obras!D86-Plantas!$D$7))</f>
        <v>48</v>
      </c>
      <c r="W86" s="40">
        <f>((SQRT(($AB$6-C86)^2)+SQRT(($AC$6-D86)^2))*2/10)*Camiones!B$4</f>
        <v>0.53760000000000008</v>
      </c>
      <c r="X86" s="40">
        <f>(SQRT(($AB$7-C86)^2)+SQRT(($AC$7-D86)^2))*2/10*Camiones!B$4</f>
        <v>0.36960000000000004</v>
      </c>
      <c r="Y86" s="40">
        <f>(SQRT(($AB$8-C86)^2)+SQRT(($AC$8-D86)^2))*2/10*Camiones!B$4</f>
        <v>0.315</v>
      </c>
      <c r="Z86" s="40">
        <f>(SQRT(($AB$9-C86)^2)+SQRT(($AC$9-D86)^2))*2/10*Camiones!B$4</f>
        <v>0.2016</v>
      </c>
      <c r="AA86" s="40">
        <f t="shared" si="2"/>
        <v>0.17710000000000004</v>
      </c>
      <c r="AB86" s="47"/>
      <c r="AC86" s="47"/>
      <c r="AD86" s="47">
        <f>SUM(F86:L86)*Plantas!$F$4</f>
        <v>606</v>
      </c>
      <c r="AE86" s="47">
        <f>SUM(F86:L86)*Plantas!$F$5</f>
        <v>656.5</v>
      </c>
      <c r="AF86" s="47">
        <f>SUM(F86:L86)*Plantas!$F$6</f>
        <v>555.5</v>
      </c>
      <c r="AG86" s="47">
        <f>SUM(F86:L86)*Plantas!$F$7</f>
        <v>606</v>
      </c>
      <c r="AH86" s="47">
        <f t="shared" si="3"/>
        <v>50.5</v>
      </c>
    </row>
    <row r="87" spans="2:34" x14ac:dyDescent="0.2">
      <c r="B87" s="9" t="s">
        <v>109</v>
      </c>
      <c r="C87" s="3">
        <v>11</v>
      </c>
      <c r="D87" s="12">
        <v>99</v>
      </c>
      <c r="E87" s="3">
        <v>0.3</v>
      </c>
      <c r="F87" s="14">
        <v>155</v>
      </c>
      <c r="G87" s="3">
        <v>88</v>
      </c>
      <c r="H87" s="3">
        <v>10</v>
      </c>
      <c r="I87" s="12">
        <v>8</v>
      </c>
      <c r="J87" s="3">
        <v>0</v>
      </c>
      <c r="K87" s="12">
        <v>19</v>
      </c>
      <c r="L87" s="3">
        <v>70</v>
      </c>
      <c r="M87" s="12">
        <v>1</v>
      </c>
      <c r="N87" s="3">
        <v>1</v>
      </c>
      <c r="O87" s="7">
        <v>1</v>
      </c>
      <c r="P87" s="28">
        <v>0.02</v>
      </c>
      <c r="Q87" s="31">
        <v>0</v>
      </c>
      <c r="R87" s="47">
        <f>(ABS(Obras!C87-Plantas!$C$4)+ABS(Obras!D87-Plantas!$D$4))</f>
        <v>90</v>
      </c>
      <c r="S87" s="47">
        <f>(ABS(Obras!C87-Plantas!$C$5)+ABS(Obras!D87-Plantas!$D$5))</f>
        <v>88</v>
      </c>
      <c r="T87" s="47">
        <f>(ABS(Obras!C87-Plantas!$C$6)+ABS(Obras!D87-Plantas!$D$6))</f>
        <v>63</v>
      </c>
      <c r="U87" s="47">
        <f>(ABS(Obras!C87-Plantas!$C$7)+ABS(Obras!D87-Plantas!$D$7))</f>
        <v>148</v>
      </c>
      <c r="W87" s="40">
        <f>((SQRT(($AB$6-C87)^2)+SQRT(($AC$6-D87)^2))*2/10)*Camiones!B$4</f>
        <v>0.378</v>
      </c>
      <c r="X87" s="40">
        <f>(SQRT(($AB$7-C87)^2)+SQRT(($AC$7-D87)^2))*2/10*Camiones!B$4</f>
        <v>0.36960000000000004</v>
      </c>
      <c r="Y87" s="40">
        <f>(SQRT(($AB$8-C87)^2)+SQRT(($AC$8-D87)^2))*2/10*Camiones!B$4</f>
        <v>0.2646</v>
      </c>
      <c r="Z87" s="40">
        <f>(SQRT(($AB$9-C87)^2)+SQRT(($AC$9-D87)^2))*2/10*Camiones!B$4</f>
        <v>0.62160000000000004</v>
      </c>
      <c r="AA87" s="40">
        <f t="shared" si="2"/>
        <v>0.17990000000000003</v>
      </c>
      <c r="AB87" s="47"/>
      <c r="AC87" s="47"/>
      <c r="AD87" s="47">
        <f>SUM(F87:L87)*Plantas!$F$4</f>
        <v>420</v>
      </c>
      <c r="AE87" s="47">
        <f>SUM(F87:L87)*Plantas!$F$5</f>
        <v>455</v>
      </c>
      <c r="AF87" s="47">
        <f>SUM(F87:L87)*Plantas!$F$6</f>
        <v>385.00000000000006</v>
      </c>
      <c r="AG87" s="47">
        <f>SUM(F87:L87)*Plantas!$F$7</f>
        <v>420</v>
      </c>
      <c r="AH87" s="47">
        <f t="shared" si="3"/>
        <v>34.999999999999972</v>
      </c>
    </row>
    <row r="88" spans="2:34" x14ac:dyDescent="0.2">
      <c r="B88" s="9" t="s">
        <v>110</v>
      </c>
      <c r="C88" s="3">
        <v>48</v>
      </c>
      <c r="D88" s="12">
        <v>46</v>
      </c>
      <c r="E88" s="3">
        <v>0.2</v>
      </c>
      <c r="F88" s="14">
        <v>193</v>
      </c>
      <c r="G88" s="3">
        <v>140</v>
      </c>
      <c r="H88" s="3">
        <v>29</v>
      </c>
      <c r="I88" s="12">
        <v>55</v>
      </c>
      <c r="J88" s="3">
        <v>166</v>
      </c>
      <c r="K88" s="12">
        <v>158</v>
      </c>
      <c r="L88" s="3">
        <v>0</v>
      </c>
      <c r="M88" s="12">
        <v>1</v>
      </c>
      <c r="N88" s="3">
        <v>1</v>
      </c>
      <c r="O88" s="7">
        <v>1</v>
      </c>
      <c r="P88" s="28">
        <v>0</v>
      </c>
      <c r="Q88" s="31">
        <v>0</v>
      </c>
      <c r="R88" s="47">
        <f>(ABS(Obras!C88-Plantas!$C$4)+ABS(Obras!D88-Plantas!$D$4))</f>
        <v>74</v>
      </c>
      <c r="S88" s="47">
        <f>(ABS(Obras!C88-Plantas!$C$5)+ABS(Obras!D88-Plantas!$D$5))</f>
        <v>34</v>
      </c>
      <c r="T88" s="47">
        <f>(ABS(Obras!C88-Plantas!$C$6)+ABS(Obras!D88-Plantas!$D$6))</f>
        <v>27</v>
      </c>
      <c r="U88" s="47">
        <f>(ABS(Obras!C88-Plantas!$C$7)+ABS(Obras!D88-Plantas!$D$7))</f>
        <v>58</v>
      </c>
      <c r="W88" s="40">
        <f>((SQRT(($AB$6-C88)^2)+SQRT(($AC$6-D88)^2))*2/10)*Camiones!B$4</f>
        <v>0.31080000000000002</v>
      </c>
      <c r="X88" s="40">
        <f>(SQRT(($AB$7-C88)^2)+SQRT(($AC$7-D88)^2))*2/10*Camiones!B$4</f>
        <v>0.14280000000000001</v>
      </c>
      <c r="Y88" s="40">
        <f>(SQRT(($AB$8-C88)^2)+SQRT(($AC$8-D88)^2))*2/10*Camiones!B$4</f>
        <v>0.11340000000000001</v>
      </c>
      <c r="Z88" s="40">
        <f>(SQRT(($AB$9-C88)^2)+SQRT(($AC$9-D88)^2))*2/10*Camiones!B$4</f>
        <v>0.24360000000000001</v>
      </c>
      <c r="AA88" s="40">
        <f t="shared" si="2"/>
        <v>0.11550000000000001</v>
      </c>
      <c r="AB88" s="47"/>
      <c r="AC88" s="47"/>
      <c r="AD88" s="47">
        <f>SUM(F88:L88)*Plantas!$F$4</f>
        <v>889.19999999999993</v>
      </c>
      <c r="AE88" s="47">
        <f>SUM(F88:L88)*Plantas!$F$5</f>
        <v>963.30000000000007</v>
      </c>
      <c r="AF88" s="47">
        <f>SUM(F88:L88)*Plantas!$F$6</f>
        <v>815.1</v>
      </c>
      <c r="AG88" s="47">
        <f>SUM(F88:L88)*Plantas!$F$7</f>
        <v>889.19999999999993</v>
      </c>
      <c r="AH88" s="47">
        <f t="shared" si="3"/>
        <v>74.100000000000023</v>
      </c>
    </row>
    <row r="89" spans="2:34" x14ac:dyDescent="0.2">
      <c r="B89" s="9" t="s">
        <v>111</v>
      </c>
      <c r="C89" s="3">
        <v>69</v>
      </c>
      <c r="D89" s="12">
        <v>48</v>
      </c>
      <c r="E89" s="3">
        <v>0.2</v>
      </c>
      <c r="F89" s="14">
        <v>20</v>
      </c>
      <c r="G89" s="3">
        <v>194</v>
      </c>
      <c r="H89" s="3">
        <v>0</v>
      </c>
      <c r="I89" s="12">
        <v>118</v>
      </c>
      <c r="J89" s="3">
        <v>0</v>
      </c>
      <c r="K89" s="12">
        <v>38</v>
      </c>
      <c r="L89" s="3">
        <v>205</v>
      </c>
      <c r="M89" s="12">
        <v>1</v>
      </c>
      <c r="N89" s="3">
        <v>0</v>
      </c>
      <c r="O89" s="7">
        <v>1</v>
      </c>
      <c r="P89" s="28">
        <v>0</v>
      </c>
      <c r="Q89" s="31">
        <v>0</v>
      </c>
      <c r="R89" s="47">
        <f>(ABS(Obras!C89-Plantas!$C$4)+ABS(Obras!D89-Plantas!$D$4))</f>
        <v>97</v>
      </c>
      <c r="S89" s="47">
        <f>(ABS(Obras!C89-Plantas!$C$5)+ABS(Obras!D89-Plantas!$D$5))</f>
        <v>57</v>
      </c>
      <c r="T89" s="47">
        <f>(ABS(Obras!C89-Plantas!$C$6)+ABS(Obras!D89-Plantas!$D$6))</f>
        <v>46</v>
      </c>
      <c r="U89" s="47">
        <f>(ABS(Obras!C89-Plantas!$C$7)+ABS(Obras!D89-Plantas!$D$7))</f>
        <v>39</v>
      </c>
      <c r="W89" s="40">
        <f>((SQRT(($AB$6-C89)^2)+SQRT(($AC$6-D89)^2))*2/10)*Camiones!B$4</f>
        <v>0.40739999999999998</v>
      </c>
      <c r="X89" s="40">
        <f>(SQRT(($AB$7-C89)^2)+SQRT(($AC$7-D89)^2))*2/10*Camiones!B$4</f>
        <v>0.23940000000000003</v>
      </c>
      <c r="Y89" s="40">
        <f>(SQRT(($AB$8-C89)^2)+SQRT(($AC$8-D89)^2))*2/10*Camiones!B$4</f>
        <v>0.19320000000000001</v>
      </c>
      <c r="Z89" s="40">
        <f>(SQRT(($AB$9-C89)^2)+SQRT(($AC$9-D89)^2))*2/10*Camiones!B$4</f>
        <v>0.1638</v>
      </c>
      <c r="AA89" s="40">
        <f t="shared" si="2"/>
        <v>0.12949999999999998</v>
      </c>
      <c r="AB89" s="47"/>
      <c r="AC89" s="47"/>
      <c r="AD89" s="47">
        <f>SUM(F89:L89)*Plantas!$F$4</f>
        <v>690</v>
      </c>
      <c r="AE89" s="47">
        <f>SUM(F89:L89)*Plantas!$F$5</f>
        <v>747.5</v>
      </c>
      <c r="AF89" s="47">
        <f>SUM(F89:L89)*Plantas!$F$6</f>
        <v>632.5</v>
      </c>
      <c r="AG89" s="47">
        <f>SUM(F89:L89)*Plantas!$F$7</f>
        <v>690</v>
      </c>
      <c r="AH89" s="47">
        <f t="shared" si="3"/>
        <v>57.5</v>
      </c>
    </row>
    <row r="90" spans="2:34" x14ac:dyDescent="0.2">
      <c r="B90" s="9" t="s">
        <v>112</v>
      </c>
      <c r="C90" s="3">
        <v>71</v>
      </c>
      <c r="D90" s="12">
        <v>112</v>
      </c>
      <c r="E90" s="3">
        <v>0.3</v>
      </c>
      <c r="F90" s="14">
        <v>45</v>
      </c>
      <c r="G90" s="3">
        <v>146</v>
      </c>
      <c r="H90" s="3">
        <v>185</v>
      </c>
      <c r="I90" s="12">
        <v>59</v>
      </c>
      <c r="J90" s="3">
        <v>158</v>
      </c>
      <c r="K90" s="12">
        <v>0</v>
      </c>
      <c r="L90" s="3">
        <v>0</v>
      </c>
      <c r="M90" s="12">
        <v>0</v>
      </c>
      <c r="N90" s="3">
        <v>1</v>
      </c>
      <c r="O90" s="7">
        <v>0</v>
      </c>
      <c r="P90" s="28">
        <v>0.05</v>
      </c>
      <c r="Q90" s="31">
        <v>0</v>
      </c>
      <c r="R90" s="47">
        <f>(ABS(Obras!C90-Plantas!$C$4)+ABS(Obras!D90-Plantas!$D$4))</f>
        <v>163</v>
      </c>
      <c r="S90" s="47">
        <f>(ABS(Obras!C90-Plantas!$C$5)+ABS(Obras!D90-Plantas!$D$5))</f>
        <v>123</v>
      </c>
      <c r="T90" s="47">
        <f>(ABS(Obras!C90-Plantas!$C$6)+ABS(Obras!D90-Plantas!$D$6))</f>
        <v>68</v>
      </c>
      <c r="U90" s="47">
        <f>(ABS(Obras!C90-Plantas!$C$7)+ABS(Obras!D90-Plantas!$D$7))</f>
        <v>101</v>
      </c>
      <c r="W90" s="40">
        <f>((SQRT(($AB$6-C90)^2)+SQRT(($AC$6-D90)^2))*2/10)*Camiones!B$4</f>
        <v>0.6846000000000001</v>
      </c>
      <c r="X90" s="40">
        <f>(SQRT(($AB$7-C90)^2)+SQRT(($AC$7-D90)^2))*2/10*Camiones!B$4</f>
        <v>0.51660000000000006</v>
      </c>
      <c r="Y90" s="40">
        <f>(SQRT(($AB$8-C90)^2)+SQRT(($AC$8-D90)^2))*2/10*Camiones!B$4</f>
        <v>0.28560000000000002</v>
      </c>
      <c r="Z90" s="40">
        <f>(SQRT(($AB$9-C90)^2)+SQRT(($AC$9-D90)^2))*2/10*Camiones!B$4</f>
        <v>0.42420000000000002</v>
      </c>
      <c r="AA90" s="40">
        <f t="shared" si="2"/>
        <v>0.21490000000000006</v>
      </c>
      <c r="AB90" s="47"/>
      <c r="AC90" s="47"/>
      <c r="AD90" s="47">
        <f>SUM(F90:L90)*Plantas!$F$4</f>
        <v>711.6</v>
      </c>
      <c r="AE90" s="47">
        <f>SUM(F90:L90)*Plantas!$F$5</f>
        <v>770.9</v>
      </c>
      <c r="AF90" s="47">
        <f>SUM(F90:L90)*Plantas!$F$6</f>
        <v>652.30000000000007</v>
      </c>
      <c r="AG90" s="47">
        <f>SUM(F90:L90)*Plantas!$F$7</f>
        <v>711.6</v>
      </c>
      <c r="AH90" s="47">
        <f t="shared" si="3"/>
        <v>59.299999999999955</v>
      </c>
    </row>
    <row r="91" spans="2:34" x14ac:dyDescent="0.2">
      <c r="B91" s="9" t="s">
        <v>113</v>
      </c>
      <c r="C91" s="3">
        <v>105</v>
      </c>
      <c r="D91" s="12">
        <v>67</v>
      </c>
      <c r="E91" s="3">
        <v>0.4</v>
      </c>
      <c r="F91" s="14">
        <v>106</v>
      </c>
      <c r="G91" s="3">
        <v>10</v>
      </c>
      <c r="H91" s="3">
        <v>0</v>
      </c>
      <c r="I91" s="12">
        <v>0</v>
      </c>
      <c r="J91" s="3">
        <v>46</v>
      </c>
      <c r="K91" s="12">
        <v>175</v>
      </c>
      <c r="L91" s="3">
        <v>119</v>
      </c>
      <c r="M91" s="12">
        <v>1</v>
      </c>
      <c r="N91" s="3">
        <v>1</v>
      </c>
      <c r="O91" s="7">
        <v>1</v>
      </c>
      <c r="P91" s="28">
        <v>0.03</v>
      </c>
      <c r="Q91" s="31">
        <v>0</v>
      </c>
      <c r="R91" s="47">
        <f>(ABS(Obras!C91-Plantas!$C$4)+ABS(Obras!D91-Plantas!$D$4))</f>
        <v>152</v>
      </c>
      <c r="S91" s="47">
        <f>(ABS(Obras!C91-Plantas!$C$5)+ABS(Obras!D91-Plantas!$D$5))</f>
        <v>112</v>
      </c>
      <c r="T91" s="47">
        <f>(ABS(Obras!C91-Plantas!$C$6)+ABS(Obras!D91-Plantas!$D$6))</f>
        <v>63</v>
      </c>
      <c r="U91" s="47">
        <f>(ABS(Obras!C91-Plantas!$C$7)+ABS(Obras!D91-Plantas!$D$7))</f>
        <v>72</v>
      </c>
      <c r="W91" s="40">
        <f>((SQRT(($AB$6-C91)^2)+SQRT(($AC$6-D91)^2))*2/10)*Camiones!B$4</f>
        <v>0.63839999999999997</v>
      </c>
      <c r="X91" s="40">
        <f>(SQRT(($AB$7-C91)^2)+SQRT(($AC$7-D91)^2))*2/10*Camiones!B$4</f>
        <v>0.47039999999999998</v>
      </c>
      <c r="Y91" s="40">
        <f>(SQRT(($AB$8-C91)^2)+SQRT(($AC$8-D91)^2))*2/10*Camiones!B$4</f>
        <v>0.2646</v>
      </c>
      <c r="Z91" s="40">
        <f>(SQRT(($AB$9-C91)^2)+SQRT(($AC$9-D91)^2))*2/10*Camiones!B$4</f>
        <v>0.3024</v>
      </c>
      <c r="AA91" s="40">
        <f t="shared" si="2"/>
        <v>0.21489999999999998</v>
      </c>
      <c r="AB91" s="47"/>
      <c r="AC91" s="47"/>
      <c r="AD91" s="47">
        <f>SUM(F91:L91)*Plantas!$F$4</f>
        <v>547.19999999999993</v>
      </c>
      <c r="AE91" s="47">
        <f>SUM(F91:L91)*Plantas!$F$5</f>
        <v>592.80000000000007</v>
      </c>
      <c r="AF91" s="47">
        <f>SUM(F91:L91)*Plantas!$F$6</f>
        <v>501.6</v>
      </c>
      <c r="AG91" s="47">
        <f>SUM(F91:L91)*Plantas!$F$7</f>
        <v>547.19999999999993</v>
      </c>
      <c r="AH91" s="47">
        <f t="shared" si="3"/>
        <v>45.600000000000023</v>
      </c>
    </row>
    <row r="92" spans="2:34" x14ac:dyDescent="0.2">
      <c r="B92" s="9" t="s">
        <v>114</v>
      </c>
      <c r="C92" s="3">
        <v>90</v>
      </c>
      <c r="D92" s="12">
        <v>95</v>
      </c>
      <c r="E92" s="3">
        <v>0.3</v>
      </c>
      <c r="F92" s="14">
        <v>152</v>
      </c>
      <c r="G92" s="3">
        <v>78</v>
      </c>
      <c r="H92" s="3">
        <v>164</v>
      </c>
      <c r="I92" s="12">
        <v>0</v>
      </c>
      <c r="J92" s="3">
        <v>24</v>
      </c>
      <c r="K92" s="12">
        <v>187</v>
      </c>
      <c r="L92" s="3">
        <v>167</v>
      </c>
      <c r="M92" s="12">
        <v>0</v>
      </c>
      <c r="N92" s="3">
        <v>1</v>
      </c>
      <c r="O92" s="7">
        <v>1</v>
      </c>
      <c r="P92" s="28">
        <v>0</v>
      </c>
      <c r="Q92" s="31">
        <v>0</v>
      </c>
      <c r="R92" s="47">
        <f>(ABS(Obras!C92-Plantas!$C$4)+ABS(Obras!D92-Plantas!$D$4))</f>
        <v>165</v>
      </c>
      <c r="S92" s="47">
        <f>(ABS(Obras!C92-Plantas!$C$5)+ABS(Obras!D92-Plantas!$D$5))</f>
        <v>125</v>
      </c>
      <c r="T92" s="47">
        <f>(ABS(Obras!C92-Plantas!$C$6)+ABS(Obras!D92-Plantas!$D$6))</f>
        <v>70</v>
      </c>
      <c r="U92" s="47">
        <f>(ABS(Obras!C92-Plantas!$C$7)+ABS(Obras!D92-Plantas!$D$7))</f>
        <v>85</v>
      </c>
      <c r="W92" s="40">
        <f>((SQRT(($AB$6-C92)^2)+SQRT(($AC$6-D92)^2))*2/10)*Camiones!B$4</f>
        <v>0.69300000000000006</v>
      </c>
      <c r="X92" s="40">
        <f>(SQRT(($AB$7-C92)^2)+SQRT(($AC$7-D92)^2))*2/10*Camiones!B$4</f>
        <v>0.52500000000000002</v>
      </c>
      <c r="Y92" s="40">
        <f>(SQRT(($AB$8-C92)^2)+SQRT(($AC$8-D92)^2))*2/10*Camiones!B$4</f>
        <v>0.29400000000000004</v>
      </c>
      <c r="Z92" s="40">
        <f>(SQRT(($AB$9-C92)^2)+SQRT(($AC$9-D92)^2))*2/10*Camiones!B$4</f>
        <v>0.35700000000000004</v>
      </c>
      <c r="AA92" s="40">
        <f t="shared" si="2"/>
        <v>0.22749999999999995</v>
      </c>
      <c r="AB92" s="47"/>
      <c r="AC92" s="47"/>
      <c r="AD92" s="47">
        <f>SUM(F92:L92)*Plantas!$F$4</f>
        <v>926.4</v>
      </c>
      <c r="AE92" s="47">
        <f>SUM(F92:L92)*Plantas!$F$5</f>
        <v>1003.6</v>
      </c>
      <c r="AF92" s="47">
        <f>SUM(F92:L92)*Plantas!$F$6</f>
        <v>849.2</v>
      </c>
      <c r="AG92" s="47">
        <f>SUM(F92:L92)*Plantas!$F$7</f>
        <v>926.4</v>
      </c>
      <c r="AH92" s="47">
        <f t="shared" si="3"/>
        <v>77.199999999999989</v>
      </c>
    </row>
    <row r="93" spans="2:34" x14ac:dyDescent="0.2">
      <c r="B93" s="9" t="s">
        <v>115</v>
      </c>
      <c r="C93" s="3">
        <v>106</v>
      </c>
      <c r="D93" s="12">
        <v>99</v>
      </c>
      <c r="E93" s="3">
        <v>0.2</v>
      </c>
      <c r="F93" s="14">
        <v>0</v>
      </c>
      <c r="G93" s="3">
        <v>143</v>
      </c>
      <c r="H93" s="3">
        <v>0</v>
      </c>
      <c r="I93" s="12">
        <v>0</v>
      </c>
      <c r="J93" s="3">
        <v>191</v>
      </c>
      <c r="K93" s="12">
        <v>0</v>
      </c>
      <c r="L93" s="3">
        <v>131</v>
      </c>
      <c r="M93" s="12">
        <v>1</v>
      </c>
      <c r="N93" s="3">
        <v>1</v>
      </c>
      <c r="O93" s="7">
        <v>1</v>
      </c>
      <c r="P93" s="28">
        <v>7.0000000000000007E-2</v>
      </c>
      <c r="Q93" s="31">
        <v>0</v>
      </c>
      <c r="R93" s="47">
        <f>(ABS(Obras!C93-Plantas!$C$4)+ABS(Obras!D93-Plantas!$D$4))</f>
        <v>185</v>
      </c>
      <c r="S93" s="47">
        <f>(ABS(Obras!C93-Plantas!$C$5)+ABS(Obras!D93-Plantas!$D$5))</f>
        <v>145</v>
      </c>
      <c r="T93" s="47">
        <f>(ABS(Obras!C93-Plantas!$C$6)+ABS(Obras!D93-Plantas!$D$6))</f>
        <v>90</v>
      </c>
      <c r="U93" s="47">
        <f>(ABS(Obras!C93-Plantas!$C$7)+ABS(Obras!D93-Plantas!$D$7))</f>
        <v>105</v>
      </c>
      <c r="W93" s="40">
        <f>((SQRT(($AB$6-C93)^2)+SQRT(($AC$6-D93)^2))*2/10)*Camiones!B$4</f>
        <v>0.77700000000000002</v>
      </c>
      <c r="X93" s="40">
        <f>(SQRT(($AB$7-C93)^2)+SQRT(($AC$7-D93)^2))*2/10*Camiones!B$4</f>
        <v>0.60899999999999999</v>
      </c>
      <c r="Y93" s="40">
        <f>(SQRT(($AB$8-C93)^2)+SQRT(($AC$8-D93)^2))*2/10*Camiones!B$4</f>
        <v>0.378</v>
      </c>
      <c r="Z93" s="40">
        <f>(SQRT(($AB$9-C93)^2)+SQRT(($AC$9-D93)^2))*2/10*Camiones!B$4</f>
        <v>0.441</v>
      </c>
      <c r="AA93" s="40">
        <f t="shared" si="2"/>
        <v>0.22749999999999995</v>
      </c>
      <c r="AB93" s="47"/>
      <c r="AC93" s="47"/>
      <c r="AD93" s="47">
        <f>SUM(F93:L93)*Plantas!$F$4</f>
        <v>558</v>
      </c>
      <c r="AE93" s="47">
        <f>SUM(F93:L93)*Plantas!$F$5</f>
        <v>604.5</v>
      </c>
      <c r="AF93" s="47">
        <f>SUM(F93:L93)*Plantas!$F$6</f>
        <v>511.50000000000006</v>
      </c>
      <c r="AG93" s="47">
        <f>SUM(F93:L93)*Plantas!$F$7</f>
        <v>558</v>
      </c>
      <c r="AH93" s="47">
        <f t="shared" si="3"/>
        <v>46.499999999999972</v>
      </c>
    </row>
    <row r="94" spans="2:34" x14ac:dyDescent="0.2">
      <c r="B94" s="9" t="s">
        <v>116</v>
      </c>
      <c r="C94" s="3">
        <v>116</v>
      </c>
      <c r="D94" s="12">
        <v>14</v>
      </c>
      <c r="E94" s="3">
        <v>0.3</v>
      </c>
      <c r="F94" s="14">
        <v>0</v>
      </c>
      <c r="G94" s="3">
        <v>0</v>
      </c>
      <c r="H94" s="3">
        <v>94</v>
      </c>
      <c r="I94" s="12">
        <v>0</v>
      </c>
      <c r="J94" s="3">
        <v>0</v>
      </c>
      <c r="K94" s="12">
        <v>0</v>
      </c>
      <c r="L94" s="3">
        <v>28</v>
      </c>
      <c r="M94" s="12">
        <v>1</v>
      </c>
      <c r="N94" s="3">
        <v>1</v>
      </c>
      <c r="O94" s="7">
        <v>1</v>
      </c>
      <c r="P94" s="28">
        <v>0</v>
      </c>
      <c r="Q94" s="31">
        <v>0</v>
      </c>
      <c r="R94" s="47">
        <f>(ABS(Obras!C94-Plantas!$C$4)+ABS(Obras!D94-Plantas!$D$4))</f>
        <v>110</v>
      </c>
      <c r="S94" s="47">
        <f>(ABS(Obras!C94-Plantas!$C$5)+ABS(Obras!D94-Plantas!$D$5))</f>
        <v>102</v>
      </c>
      <c r="T94" s="47">
        <f>(ABS(Obras!C94-Plantas!$C$6)+ABS(Obras!D94-Plantas!$D$6))</f>
        <v>127</v>
      </c>
      <c r="U94" s="47">
        <f>(ABS(Obras!C94-Plantas!$C$7)+ABS(Obras!D94-Plantas!$D$7))</f>
        <v>42</v>
      </c>
      <c r="W94" s="40">
        <f>((SQRT(($AB$6-C94)^2)+SQRT(($AC$6-D94)^2))*2/10)*Camiones!B$4</f>
        <v>0.46200000000000002</v>
      </c>
      <c r="X94" s="40">
        <f>(SQRT(($AB$7-C94)^2)+SQRT(($AC$7-D94)^2))*2/10*Camiones!B$4</f>
        <v>0.4284</v>
      </c>
      <c r="Y94" s="40">
        <f>(SQRT(($AB$8-C94)^2)+SQRT(($AC$8-D94)^2))*2/10*Camiones!B$4</f>
        <v>0.53339999999999999</v>
      </c>
      <c r="Z94" s="40">
        <f>(SQRT(($AB$9-C94)^2)+SQRT(($AC$9-D94)^2))*2/10*Camiones!B$4</f>
        <v>0.17640000000000003</v>
      </c>
      <c r="AA94" s="40">
        <f t="shared" si="2"/>
        <v>0.18410000000000001</v>
      </c>
      <c r="AB94" s="47"/>
      <c r="AC94" s="47"/>
      <c r="AD94" s="47">
        <f>SUM(F94:L94)*Plantas!$F$4</f>
        <v>146.4</v>
      </c>
      <c r="AE94" s="47">
        <f>SUM(F94:L94)*Plantas!$F$5</f>
        <v>158.6</v>
      </c>
      <c r="AF94" s="47">
        <f>SUM(F94:L94)*Plantas!$F$6</f>
        <v>134.20000000000002</v>
      </c>
      <c r="AG94" s="47">
        <f>SUM(F94:L94)*Plantas!$F$7</f>
        <v>146.4</v>
      </c>
      <c r="AH94" s="47">
        <f t="shared" si="3"/>
        <v>12.199999999999989</v>
      </c>
    </row>
    <row r="95" spans="2:34" x14ac:dyDescent="0.2">
      <c r="B95" s="9" t="s">
        <v>117</v>
      </c>
      <c r="C95" s="3">
        <v>87</v>
      </c>
      <c r="D95" s="12">
        <v>9</v>
      </c>
      <c r="E95" s="3">
        <v>0.4</v>
      </c>
      <c r="F95" s="14">
        <v>0</v>
      </c>
      <c r="G95" s="3">
        <v>0</v>
      </c>
      <c r="H95" s="3">
        <v>111</v>
      </c>
      <c r="I95" s="12">
        <v>141</v>
      </c>
      <c r="J95" s="3">
        <v>177</v>
      </c>
      <c r="K95" s="12">
        <v>0</v>
      </c>
      <c r="L95" s="3">
        <v>0</v>
      </c>
      <c r="M95" s="12">
        <v>1</v>
      </c>
      <c r="N95" s="3">
        <v>0</v>
      </c>
      <c r="O95" s="7">
        <v>1</v>
      </c>
      <c r="P95" s="28">
        <v>0</v>
      </c>
      <c r="Q95" s="31">
        <v>0</v>
      </c>
      <c r="R95" s="47">
        <f>(ABS(Obras!C95-Plantas!$C$4)+ABS(Obras!D95-Plantas!$D$4))</f>
        <v>78</v>
      </c>
      <c r="S95" s="47">
        <f>(ABS(Obras!C95-Plantas!$C$5)+ABS(Obras!D95-Plantas!$D$5))</f>
        <v>78</v>
      </c>
      <c r="T95" s="47">
        <f>(ABS(Obras!C95-Plantas!$C$6)+ABS(Obras!D95-Plantas!$D$6))</f>
        <v>103</v>
      </c>
      <c r="U95" s="47">
        <f>(ABS(Obras!C95-Plantas!$C$7)+ABS(Obras!D95-Plantas!$D$7))</f>
        <v>18</v>
      </c>
      <c r="W95" s="40">
        <f>((SQRT(($AB$6-C95)^2)+SQRT(($AC$6-D95)^2))*2/10)*Camiones!B$4</f>
        <v>0.3276</v>
      </c>
      <c r="X95" s="40">
        <f>(SQRT(($AB$7-C95)^2)+SQRT(($AC$7-D95)^2))*2/10*Camiones!B$4</f>
        <v>0.3276</v>
      </c>
      <c r="Y95" s="40">
        <f>(SQRT(($AB$8-C95)^2)+SQRT(($AC$8-D95)^2))*2/10*Camiones!B$4</f>
        <v>0.43260000000000004</v>
      </c>
      <c r="Z95" s="40">
        <f>(SQRT(($AB$9-C95)^2)+SQRT(($AC$9-D95)^2))*2/10*Camiones!B$4</f>
        <v>7.5600000000000001E-2</v>
      </c>
      <c r="AA95" s="40">
        <f t="shared" si="2"/>
        <v>0.17850000000000002</v>
      </c>
      <c r="AB95" s="47"/>
      <c r="AC95" s="47"/>
      <c r="AD95" s="47">
        <f>SUM(F95:L95)*Plantas!$F$4</f>
        <v>514.79999999999995</v>
      </c>
      <c r="AE95" s="47">
        <f>SUM(F95:L95)*Plantas!$F$5</f>
        <v>557.70000000000005</v>
      </c>
      <c r="AF95" s="47">
        <f>SUM(F95:L95)*Plantas!$F$6</f>
        <v>471.90000000000003</v>
      </c>
      <c r="AG95" s="47">
        <f>SUM(F95:L95)*Plantas!$F$7</f>
        <v>514.79999999999995</v>
      </c>
      <c r="AH95" s="47">
        <f t="shared" si="3"/>
        <v>42.900000000000006</v>
      </c>
    </row>
    <row r="96" spans="2:34" x14ac:dyDescent="0.2">
      <c r="B96" s="9" t="s">
        <v>118</v>
      </c>
      <c r="C96" s="3">
        <v>117</v>
      </c>
      <c r="D96" s="12">
        <v>58</v>
      </c>
      <c r="E96" s="3">
        <v>0.4</v>
      </c>
      <c r="F96" s="14">
        <v>160</v>
      </c>
      <c r="G96" s="3">
        <v>31</v>
      </c>
      <c r="H96" s="3">
        <v>0</v>
      </c>
      <c r="I96" s="12">
        <v>90</v>
      </c>
      <c r="J96" s="3">
        <v>101</v>
      </c>
      <c r="K96" s="12">
        <v>0</v>
      </c>
      <c r="L96" s="3">
        <v>99</v>
      </c>
      <c r="M96" s="12">
        <v>1</v>
      </c>
      <c r="N96" s="3">
        <v>1</v>
      </c>
      <c r="O96" s="7">
        <v>1</v>
      </c>
      <c r="P96" s="28">
        <v>0</v>
      </c>
      <c r="Q96" s="31">
        <v>0</v>
      </c>
      <c r="R96" s="47">
        <f>(ABS(Obras!C96-Plantas!$C$4)+ABS(Obras!D96-Plantas!$D$4))</f>
        <v>155</v>
      </c>
      <c r="S96" s="47">
        <f>(ABS(Obras!C96-Plantas!$C$5)+ABS(Obras!D96-Plantas!$D$5))</f>
        <v>115</v>
      </c>
      <c r="T96" s="47">
        <f>(ABS(Obras!C96-Plantas!$C$6)+ABS(Obras!D96-Plantas!$D$6))</f>
        <v>84</v>
      </c>
      <c r="U96" s="47">
        <f>(ABS(Obras!C96-Plantas!$C$7)+ABS(Obras!D96-Plantas!$D$7))</f>
        <v>75</v>
      </c>
      <c r="W96" s="40">
        <f>((SQRT(($AB$6-C96)^2)+SQRT(($AC$6-D96)^2))*2/10)*Camiones!B$4</f>
        <v>0.65100000000000002</v>
      </c>
      <c r="X96" s="40">
        <f>(SQRT(($AB$7-C96)^2)+SQRT(($AC$7-D96)^2))*2/10*Camiones!B$4</f>
        <v>0.48300000000000004</v>
      </c>
      <c r="Y96" s="40">
        <f>(SQRT(($AB$8-C96)^2)+SQRT(($AC$8-D96)^2))*2/10*Camiones!B$4</f>
        <v>0.35280000000000006</v>
      </c>
      <c r="Z96" s="40">
        <f>(SQRT(($AB$9-C96)^2)+SQRT(($AC$9-D96)^2))*2/10*Camiones!B$4</f>
        <v>0.315</v>
      </c>
      <c r="AA96" s="40">
        <f t="shared" si="2"/>
        <v>0.18970000000000001</v>
      </c>
      <c r="AB96" s="47"/>
      <c r="AC96" s="47"/>
      <c r="AD96" s="47">
        <f>SUM(F96:L96)*Plantas!$F$4</f>
        <v>577.19999999999993</v>
      </c>
      <c r="AE96" s="47">
        <f>SUM(F96:L96)*Plantas!$F$5</f>
        <v>625.30000000000007</v>
      </c>
      <c r="AF96" s="47">
        <f>SUM(F96:L96)*Plantas!$F$6</f>
        <v>529.1</v>
      </c>
      <c r="AG96" s="47">
        <f>SUM(F96:L96)*Plantas!$F$7</f>
        <v>577.19999999999993</v>
      </c>
      <c r="AH96" s="47">
        <f t="shared" si="3"/>
        <v>48.100000000000023</v>
      </c>
    </row>
    <row r="97" spans="2:34" x14ac:dyDescent="0.2">
      <c r="B97" s="9" t="s">
        <v>119</v>
      </c>
      <c r="C97" s="3">
        <v>89</v>
      </c>
      <c r="D97" s="12">
        <v>8</v>
      </c>
      <c r="E97" s="3">
        <v>0.3</v>
      </c>
      <c r="F97" s="14">
        <v>0</v>
      </c>
      <c r="G97" s="3">
        <v>141</v>
      </c>
      <c r="H97" s="3">
        <v>120</v>
      </c>
      <c r="I97" s="12">
        <v>0</v>
      </c>
      <c r="J97" s="3">
        <v>0</v>
      </c>
      <c r="K97" s="12">
        <v>186</v>
      </c>
      <c r="L97" s="3">
        <v>34</v>
      </c>
      <c r="M97" s="12">
        <v>1</v>
      </c>
      <c r="N97" s="3">
        <v>0</v>
      </c>
      <c r="O97" s="7">
        <v>1</v>
      </c>
      <c r="P97" s="28">
        <v>0.04</v>
      </c>
      <c r="Q97" s="31">
        <v>0</v>
      </c>
      <c r="R97" s="47">
        <f>(ABS(Obras!C97-Plantas!$C$4)+ABS(Obras!D97-Plantas!$D$4))</f>
        <v>81</v>
      </c>
      <c r="S97" s="47">
        <f>(ABS(Obras!C97-Plantas!$C$5)+ABS(Obras!D97-Plantas!$D$5))</f>
        <v>81</v>
      </c>
      <c r="T97" s="47">
        <f>(ABS(Obras!C97-Plantas!$C$6)+ABS(Obras!D97-Plantas!$D$6))</f>
        <v>106</v>
      </c>
      <c r="U97" s="47">
        <f>(ABS(Obras!C97-Plantas!$C$7)+ABS(Obras!D97-Plantas!$D$7))</f>
        <v>21</v>
      </c>
      <c r="W97" s="40">
        <f>((SQRT(($AB$6-C97)^2)+SQRT(($AC$6-D97)^2))*2/10)*Camiones!B$4</f>
        <v>0.3402</v>
      </c>
      <c r="X97" s="40">
        <f>(SQRT(($AB$7-C97)^2)+SQRT(($AC$7-D97)^2))*2/10*Camiones!B$4</f>
        <v>0.3402</v>
      </c>
      <c r="Y97" s="40">
        <f>(SQRT(($AB$8-C97)^2)+SQRT(($AC$8-D97)^2))*2/10*Camiones!B$4</f>
        <v>0.44520000000000004</v>
      </c>
      <c r="Z97" s="40">
        <f>(SQRT(($AB$9-C97)^2)+SQRT(($AC$9-D97)^2))*2/10*Camiones!B$4</f>
        <v>8.8200000000000014E-2</v>
      </c>
      <c r="AA97" s="40">
        <f t="shared" si="2"/>
        <v>0.17850000000000002</v>
      </c>
      <c r="AB97" s="47"/>
      <c r="AC97" s="47"/>
      <c r="AD97" s="47">
        <f>SUM(F97:L97)*Plantas!$F$4</f>
        <v>577.19999999999993</v>
      </c>
      <c r="AE97" s="47">
        <f>SUM(F97:L97)*Plantas!$F$5</f>
        <v>625.30000000000007</v>
      </c>
      <c r="AF97" s="47">
        <f>SUM(F97:L97)*Plantas!$F$6</f>
        <v>529.1</v>
      </c>
      <c r="AG97" s="47">
        <f>SUM(F97:L97)*Plantas!$F$7</f>
        <v>577.19999999999993</v>
      </c>
      <c r="AH97" s="47">
        <f t="shared" si="3"/>
        <v>48.100000000000023</v>
      </c>
    </row>
    <row r="98" spans="2:34" x14ac:dyDescent="0.2">
      <c r="B98" s="9" t="s">
        <v>120</v>
      </c>
      <c r="C98" s="3">
        <v>13</v>
      </c>
      <c r="D98" s="12">
        <v>80</v>
      </c>
      <c r="E98" s="3">
        <v>0.4</v>
      </c>
      <c r="F98" s="14">
        <v>116</v>
      </c>
      <c r="G98" s="3">
        <v>0</v>
      </c>
      <c r="H98" s="3">
        <v>0</v>
      </c>
      <c r="I98" s="12">
        <v>158</v>
      </c>
      <c r="J98" s="3">
        <v>168</v>
      </c>
      <c r="K98" s="12">
        <v>0</v>
      </c>
      <c r="L98" s="3">
        <v>175</v>
      </c>
      <c r="M98" s="12">
        <v>1</v>
      </c>
      <c r="N98" s="3">
        <v>0</v>
      </c>
      <c r="O98" s="7">
        <v>0</v>
      </c>
      <c r="P98" s="28">
        <v>0</v>
      </c>
      <c r="Q98" s="31">
        <v>0</v>
      </c>
      <c r="R98" s="47">
        <f>(ABS(Obras!C98-Plantas!$C$4)+ABS(Obras!D98-Plantas!$D$4))</f>
        <v>73</v>
      </c>
      <c r="S98" s="47">
        <f>(ABS(Obras!C98-Plantas!$C$5)+ABS(Obras!D98-Plantas!$D$5))</f>
        <v>67</v>
      </c>
      <c r="T98" s="47">
        <f>(ABS(Obras!C98-Plantas!$C$6)+ABS(Obras!D98-Plantas!$D$6))</f>
        <v>42</v>
      </c>
      <c r="U98" s="47">
        <f>(ABS(Obras!C98-Plantas!$C$7)+ABS(Obras!D98-Plantas!$D$7))</f>
        <v>127</v>
      </c>
      <c r="W98" s="40">
        <f>((SQRT(($AB$6-C98)^2)+SQRT(($AC$6-D98)^2))*2/10)*Camiones!B$4</f>
        <v>0.30660000000000004</v>
      </c>
      <c r="X98" s="40">
        <f>(SQRT(($AB$7-C98)^2)+SQRT(($AC$7-D98)^2))*2/10*Camiones!B$4</f>
        <v>0.28140000000000004</v>
      </c>
      <c r="Y98" s="40">
        <f>(SQRT(($AB$8-C98)^2)+SQRT(($AC$8-D98)^2))*2/10*Camiones!B$4</f>
        <v>0.17640000000000003</v>
      </c>
      <c r="Z98" s="40">
        <f>(SQRT(($AB$9-C98)^2)+SQRT(($AC$9-D98)^2))*2/10*Camiones!B$4</f>
        <v>0.53339999999999999</v>
      </c>
      <c r="AA98" s="40">
        <f t="shared" si="2"/>
        <v>0.18269999999999997</v>
      </c>
      <c r="AB98" s="47"/>
      <c r="AC98" s="47"/>
      <c r="AD98" s="47">
        <f>SUM(F98:L98)*Plantas!$F$4</f>
        <v>740.4</v>
      </c>
      <c r="AE98" s="47">
        <f>SUM(F98:L98)*Plantas!$F$5</f>
        <v>802.1</v>
      </c>
      <c r="AF98" s="47">
        <f>SUM(F98:L98)*Plantas!$F$6</f>
        <v>678.7</v>
      </c>
      <c r="AG98" s="47">
        <f>SUM(F98:L98)*Plantas!$F$7</f>
        <v>740.4</v>
      </c>
      <c r="AH98" s="47">
        <f t="shared" si="3"/>
        <v>61.699999999999989</v>
      </c>
    </row>
    <row r="99" spans="2:34" x14ac:dyDescent="0.2">
      <c r="B99" s="9" t="s">
        <v>121</v>
      </c>
      <c r="C99" s="3">
        <v>64</v>
      </c>
      <c r="D99" s="12">
        <v>12</v>
      </c>
      <c r="E99" s="3">
        <v>0.3</v>
      </c>
      <c r="F99" s="14">
        <v>188</v>
      </c>
      <c r="G99" s="3">
        <v>0</v>
      </c>
      <c r="H99" s="3">
        <v>0</v>
      </c>
      <c r="I99" s="12">
        <v>189</v>
      </c>
      <c r="J99" s="3">
        <v>80</v>
      </c>
      <c r="K99" s="12">
        <v>0</v>
      </c>
      <c r="L99" s="3">
        <v>161</v>
      </c>
      <c r="M99" s="12">
        <v>0</v>
      </c>
      <c r="N99" s="3">
        <v>1</v>
      </c>
      <c r="O99" s="7">
        <v>0</v>
      </c>
      <c r="P99" s="28">
        <v>0</v>
      </c>
      <c r="Q99" s="31">
        <v>0</v>
      </c>
      <c r="R99" s="47">
        <f>(ABS(Obras!C99-Plantas!$C$4)+ABS(Obras!D99-Plantas!$D$4))</f>
        <v>56</v>
      </c>
      <c r="S99" s="47">
        <f>(ABS(Obras!C99-Plantas!$C$5)+ABS(Obras!D99-Plantas!$D$5))</f>
        <v>52</v>
      </c>
      <c r="T99" s="47">
        <f>(ABS(Obras!C99-Plantas!$C$6)+ABS(Obras!D99-Plantas!$D$6))</f>
        <v>77</v>
      </c>
      <c r="U99" s="47">
        <f>(ABS(Obras!C99-Plantas!$C$7)+ABS(Obras!D99-Plantas!$D$7))</f>
        <v>24</v>
      </c>
      <c r="W99" s="40">
        <f>((SQRT(($AB$6-C99)^2)+SQRT(($AC$6-D99)^2))*2/10)*Camiones!B$4</f>
        <v>0.23519999999999999</v>
      </c>
      <c r="X99" s="40">
        <f>(SQRT(($AB$7-C99)^2)+SQRT(($AC$7-D99)^2))*2/10*Camiones!B$4</f>
        <v>0.21840000000000001</v>
      </c>
      <c r="Y99" s="40">
        <f>(SQRT(($AB$8-C99)^2)+SQRT(($AC$8-D99)^2))*2/10*Camiones!B$4</f>
        <v>0.32340000000000002</v>
      </c>
      <c r="Z99" s="40">
        <f>(SQRT(($AB$9-C99)^2)+SQRT(($AC$9-D99)^2))*2/10*Camiones!B$4</f>
        <v>0.1008</v>
      </c>
      <c r="AA99" s="40">
        <f t="shared" si="2"/>
        <v>0.11410000000000002</v>
      </c>
      <c r="AB99" s="47"/>
      <c r="AC99" s="47"/>
      <c r="AD99" s="47">
        <f>SUM(F99:L99)*Plantas!$F$4</f>
        <v>741.6</v>
      </c>
      <c r="AE99" s="47">
        <f>SUM(F99:L99)*Plantas!$F$5</f>
        <v>803.4</v>
      </c>
      <c r="AF99" s="47">
        <f>SUM(F99:L99)*Plantas!$F$6</f>
        <v>679.80000000000007</v>
      </c>
      <c r="AG99" s="47">
        <f>SUM(F99:L99)*Plantas!$F$7</f>
        <v>741.6</v>
      </c>
      <c r="AH99" s="47">
        <f t="shared" si="3"/>
        <v>61.799999999999955</v>
      </c>
    </row>
    <row r="100" spans="2:34" x14ac:dyDescent="0.2">
      <c r="B100" s="9" t="s">
        <v>122</v>
      </c>
      <c r="C100" s="3">
        <v>9</v>
      </c>
      <c r="D100" s="12">
        <v>94</v>
      </c>
      <c r="E100" s="3">
        <v>0.3</v>
      </c>
      <c r="F100" s="14">
        <v>82</v>
      </c>
      <c r="G100" s="3">
        <v>156</v>
      </c>
      <c r="H100" s="3">
        <v>199</v>
      </c>
      <c r="I100" s="12">
        <v>0</v>
      </c>
      <c r="J100" s="3">
        <v>0</v>
      </c>
      <c r="K100" s="12">
        <v>165</v>
      </c>
      <c r="L100" s="3">
        <v>2</v>
      </c>
      <c r="M100" s="12">
        <v>0</v>
      </c>
      <c r="N100" s="3">
        <v>1</v>
      </c>
      <c r="O100" s="7">
        <v>1</v>
      </c>
      <c r="P100" s="28">
        <v>0</v>
      </c>
      <c r="Q100" s="31">
        <v>0</v>
      </c>
      <c r="R100" s="47">
        <f>(ABS(Obras!C100-Plantas!$C$4)+ABS(Obras!D100-Plantas!$D$4))</f>
        <v>85</v>
      </c>
      <c r="S100" s="47">
        <f>(ABS(Obras!C100-Plantas!$C$5)+ABS(Obras!D100-Plantas!$D$5))</f>
        <v>85</v>
      </c>
      <c r="T100" s="47">
        <f>(ABS(Obras!C100-Plantas!$C$6)+ABS(Obras!D100-Plantas!$D$6))</f>
        <v>60</v>
      </c>
      <c r="U100" s="47">
        <f>(ABS(Obras!C100-Plantas!$C$7)+ABS(Obras!D100-Plantas!$D$7))</f>
        <v>145</v>
      </c>
      <c r="W100" s="40">
        <f>((SQRT(($AB$6-C100)^2)+SQRT(($AC$6-D100)^2))*2/10)*Camiones!B$4</f>
        <v>0.35700000000000004</v>
      </c>
      <c r="X100" s="40">
        <f>(SQRT(($AB$7-C100)^2)+SQRT(($AC$7-D100)^2))*2/10*Camiones!B$4</f>
        <v>0.35700000000000004</v>
      </c>
      <c r="Y100" s="40">
        <f>(SQRT(($AB$8-C100)^2)+SQRT(($AC$8-D100)^2))*2/10*Camiones!B$4</f>
        <v>0.252</v>
      </c>
      <c r="Z100" s="40">
        <f>(SQRT(($AB$9-C100)^2)+SQRT(($AC$9-D100)^2))*2/10*Camiones!B$4</f>
        <v>0.60899999999999999</v>
      </c>
      <c r="AA100" s="40">
        <f t="shared" si="2"/>
        <v>0.17849999999999999</v>
      </c>
      <c r="AB100" s="47"/>
      <c r="AC100" s="47"/>
      <c r="AD100" s="47">
        <f>SUM(F100:L100)*Plantas!$F$4</f>
        <v>724.8</v>
      </c>
      <c r="AE100" s="47">
        <f>SUM(F100:L100)*Plantas!$F$5</f>
        <v>785.2</v>
      </c>
      <c r="AF100" s="47">
        <f>SUM(F100:L100)*Plantas!$F$6</f>
        <v>664.40000000000009</v>
      </c>
      <c r="AG100" s="47">
        <f>SUM(F100:L100)*Plantas!$F$7</f>
        <v>724.8</v>
      </c>
      <c r="AH100" s="47">
        <f t="shared" si="3"/>
        <v>60.399999999999977</v>
      </c>
    </row>
    <row r="101" spans="2:34" x14ac:dyDescent="0.2">
      <c r="B101" s="9" t="s">
        <v>123</v>
      </c>
      <c r="C101" s="3">
        <v>2</v>
      </c>
      <c r="D101" s="12">
        <v>3</v>
      </c>
      <c r="E101" s="3">
        <v>0.3</v>
      </c>
      <c r="F101" s="14">
        <v>198</v>
      </c>
      <c r="G101" s="3">
        <v>77</v>
      </c>
      <c r="H101" s="3">
        <v>0</v>
      </c>
      <c r="I101" s="12">
        <v>39</v>
      </c>
      <c r="J101" s="3">
        <v>57</v>
      </c>
      <c r="K101" s="12">
        <v>0</v>
      </c>
      <c r="L101" s="3">
        <v>0</v>
      </c>
      <c r="M101" s="12">
        <v>1</v>
      </c>
      <c r="N101" s="3">
        <v>1</v>
      </c>
      <c r="O101" s="7">
        <v>0</v>
      </c>
      <c r="P101" s="28">
        <v>0.01</v>
      </c>
      <c r="Q101" s="31">
        <v>0</v>
      </c>
      <c r="R101" s="47">
        <f>(ABS(Obras!C101-Plantas!$C$4)+ABS(Obras!D101-Plantas!$D$4))</f>
        <v>15</v>
      </c>
      <c r="S101" s="47">
        <f>(ABS(Obras!C101-Plantas!$C$5)+ABS(Obras!D101-Plantas!$D$5))</f>
        <v>55</v>
      </c>
      <c r="T101" s="47">
        <f>(ABS(Obras!C101-Plantas!$C$6)+ABS(Obras!D101-Plantas!$D$6))</f>
        <v>110</v>
      </c>
      <c r="U101" s="47">
        <f>(ABS(Obras!C101-Plantas!$C$7)+ABS(Obras!D101-Plantas!$D$7))</f>
        <v>95</v>
      </c>
      <c r="W101" s="40">
        <f>((SQRT(($AB$6-C101)^2)+SQRT(($AC$6-D101)^2))*2/10)*Camiones!B$4</f>
        <v>6.3E-2</v>
      </c>
      <c r="X101" s="40">
        <f>(SQRT(($AB$7-C101)^2)+SQRT(($AC$7-D101)^2))*2/10*Camiones!B$4</f>
        <v>0.23100000000000001</v>
      </c>
      <c r="Y101" s="40">
        <f>(SQRT(($AB$8-C101)^2)+SQRT(($AC$8-D101)^2))*2/10*Camiones!B$4</f>
        <v>0.46200000000000002</v>
      </c>
      <c r="Z101" s="40">
        <f>(SQRT(($AB$9-C101)^2)+SQRT(($AC$9-D101)^2))*2/10*Camiones!B$4</f>
        <v>0.39900000000000002</v>
      </c>
      <c r="AA101" s="40">
        <f t="shared" si="2"/>
        <v>0.22750000000000001</v>
      </c>
      <c r="AB101" s="47"/>
      <c r="AC101" s="47"/>
      <c r="AD101" s="47">
        <f>SUM(F101:L101)*Plantas!$F$4</f>
        <v>445.2</v>
      </c>
      <c r="AE101" s="47">
        <f>SUM(F101:L101)*Plantas!$F$5</f>
        <v>482.3</v>
      </c>
      <c r="AF101" s="47">
        <f>SUM(F101:L101)*Plantas!$F$6</f>
        <v>408.1</v>
      </c>
      <c r="AG101" s="47">
        <f>SUM(F101:L101)*Plantas!$F$7</f>
        <v>445.2</v>
      </c>
      <c r="AH101" s="47">
        <f t="shared" si="3"/>
        <v>37.099999999999994</v>
      </c>
    </row>
    <row r="102" spans="2:34" x14ac:dyDescent="0.2">
      <c r="B102" s="9" t="s">
        <v>124</v>
      </c>
      <c r="C102" s="3">
        <v>105</v>
      </c>
      <c r="D102" s="12">
        <v>79</v>
      </c>
      <c r="E102" s="3">
        <v>0.2</v>
      </c>
      <c r="F102" s="14">
        <v>0</v>
      </c>
      <c r="G102" s="3">
        <v>32</v>
      </c>
      <c r="H102" s="3">
        <v>43</v>
      </c>
      <c r="I102" s="12">
        <v>0</v>
      </c>
      <c r="J102" s="3">
        <v>196</v>
      </c>
      <c r="K102" s="12">
        <v>92</v>
      </c>
      <c r="L102" s="3">
        <v>109</v>
      </c>
      <c r="M102" s="12">
        <v>0</v>
      </c>
      <c r="N102" s="3">
        <v>0</v>
      </c>
      <c r="O102" s="7">
        <v>1</v>
      </c>
      <c r="P102" s="28">
        <v>0</v>
      </c>
      <c r="Q102" s="31">
        <v>0</v>
      </c>
      <c r="R102" s="47">
        <f>(ABS(Obras!C102-Plantas!$C$4)+ABS(Obras!D102-Plantas!$D$4))</f>
        <v>164</v>
      </c>
      <c r="S102" s="47">
        <f>(ABS(Obras!C102-Plantas!$C$5)+ABS(Obras!D102-Plantas!$D$5))</f>
        <v>124</v>
      </c>
      <c r="T102" s="47">
        <f>(ABS(Obras!C102-Plantas!$C$6)+ABS(Obras!D102-Plantas!$D$6))</f>
        <v>69</v>
      </c>
      <c r="U102" s="47">
        <f>(ABS(Obras!C102-Plantas!$C$7)+ABS(Obras!D102-Plantas!$D$7))</f>
        <v>84</v>
      </c>
      <c r="W102" s="40">
        <f>((SQRT(($AB$6-C102)^2)+SQRT(($AC$6-D102)^2))*2/10)*Camiones!B$4</f>
        <v>0.68879999999999997</v>
      </c>
      <c r="X102" s="40">
        <f>(SQRT(($AB$7-C102)^2)+SQRT(($AC$7-D102)^2))*2/10*Camiones!B$4</f>
        <v>0.52080000000000004</v>
      </c>
      <c r="Y102" s="40">
        <f>(SQRT(($AB$8-C102)^2)+SQRT(($AC$8-D102)^2))*2/10*Camiones!B$4</f>
        <v>0.28980000000000006</v>
      </c>
      <c r="Z102" s="40">
        <f>(SQRT(($AB$9-C102)^2)+SQRT(($AC$9-D102)^2))*2/10*Camiones!B$4</f>
        <v>0.35280000000000006</v>
      </c>
      <c r="AA102" s="40">
        <f t="shared" si="2"/>
        <v>0.22749999999999995</v>
      </c>
      <c r="AB102" s="47"/>
      <c r="AC102" s="47"/>
      <c r="AD102" s="47">
        <f>SUM(F102:L102)*Plantas!$F$4</f>
        <v>566.4</v>
      </c>
      <c r="AE102" s="47">
        <f>SUM(F102:L102)*Plantas!$F$5</f>
        <v>613.6</v>
      </c>
      <c r="AF102" s="47">
        <f>SUM(F102:L102)*Plantas!$F$6</f>
        <v>519.20000000000005</v>
      </c>
      <c r="AG102" s="47">
        <f>SUM(F102:L102)*Plantas!$F$7</f>
        <v>566.4</v>
      </c>
      <c r="AH102" s="47">
        <f t="shared" si="3"/>
        <v>47.199999999999989</v>
      </c>
    </row>
    <row r="103" spans="2:34" x14ac:dyDescent="0.2">
      <c r="B103" s="9" t="s">
        <v>125</v>
      </c>
      <c r="C103" s="3">
        <v>86</v>
      </c>
      <c r="D103" s="12">
        <v>12</v>
      </c>
      <c r="E103" s="3">
        <v>0.4</v>
      </c>
      <c r="F103" s="14">
        <v>0</v>
      </c>
      <c r="G103" s="3">
        <v>89</v>
      </c>
      <c r="H103" s="3">
        <v>0</v>
      </c>
      <c r="I103" s="12">
        <v>73</v>
      </c>
      <c r="J103" s="3">
        <v>0</v>
      </c>
      <c r="K103" s="12">
        <v>178</v>
      </c>
      <c r="L103" s="3">
        <v>30</v>
      </c>
      <c r="M103" s="12">
        <v>0</v>
      </c>
      <c r="N103" s="3">
        <v>1</v>
      </c>
      <c r="O103" s="7">
        <v>0</v>
      </c>
      <c r="P103" s="28">
        <v>0.04</v>
      </c>
      <c r="Q103" s="31">
        <v>0</v>
      </c>
      <c r="R103" s="47">
        <f>(ABS(Obras!C103-Plantas!$C$4)+ABS(Obras!D103-Plantas!$D$4))</f>
        <v>78</v>
      </c>
      <c r="S103" s="47">
        <f>(ABS(Obras!C103-Plantas!$C$5)+ABS(Obras!D103-Plantas!$D$5))</f>
        <v>74</v>
      </c>
      <c r="T103" s="47">
        <f>(ABS(Obras!C103-Plantas!$C$6)+ABS(Obras!D103-Plantas!$D$6))</f>
        <v>99</v>
      </c>
      <c r="U103" s="47">
        <f>(ABS(Obras!C103-Plantas!$C$7)+ABS(Obras!D103-Plantas!$D$7))</f>
        <v>14</v>
      </c>
      <c r="W103" s="40">
        <f>((SQRT(($AB$6-C103)^2)+SQRT(($AC$6-D103)^2))*2/10)*Camiones!B$4</f>
        <v>0.3276</v>
      </c>
      <c r="X103" s="40">
        <f>(SQRT(($AB$7-C103)^2)+SQRT(($AC$7-D103)^2))*2/10*Camiones!B$4</f>
        <v>0.31080000000000002</v>
      </c>
      <c r="Y103" s="40">
        <f>(SQRT(($AB$8-C103)^2)+SQRT(($AC$8-D103)^2))*2/10*Camiones!B$4</f>
        <v>0.41580000000000006</v>
      </c>
      <c r="Z103" s="40">
        <f>(SQRT(($AB$9-C103)^2)+SQRT(($AC$9-D103)^2))*2/10*Camiones!B$4</f>
        <v>5.8799999999999998E-2</v>
      </c>
      <c r="AA103" s="40">
        <f t="shared" si="2"/>
        <v>0.18130000000000002</v>
      </c>
      <c r="AB103" s="47"/>
      <c r="AC103" s="47"/>
      <c r="AD103" s="47">
        <f>SUM(F103:L103)*Plantas!$F$4</f>
        <v>444</v>
      </c>
      <c r="AE103" s="47">
        <f>SUM(F103:L103)*Plantas!$F$5</f>
        <v>481</v>
      </c>
      <c r="AF103" s="47">
        <f>SUM(F103:L103)*Plantas!$F$6</f>
        <v>407.00000000000006</v>
      </c>
      <c r="AG103" s="47">
        <f>SUM(F103:L103)*Plantas!$F$7</f>
        <v>444</v>
      </c>
      <c r="AH103" s="47">
        <f t="shared" si="3"/>
        <v>36.999999999999972</v>
      </c>
    </row>
    <row r="104" spans="2:34" x14ac:dyDescent="0.2">
      <c r="B104" s="9" t="s">
        <v>126</v>
      </c>
      <c r="C104" s="3">
        <v>73</v>
      </c>
      <c r="D104" s="12">
        <v>50</v>
      </c>
      <c r="E104" s="3">
        <v>0.2</v>
      </c>
      <c r="F104" s="14">
        <v>141</v>
      </c>
      <c r="G104" s="3">
        <v>0</v>
      </c>
      <c r="H104" s="3">
        <v>122</v>
      </c>
      <c r="I104" s="12">
        <v>56</v>
      </c>
      <c r="J104" s="3">
        <v>0</v>
      </c>
      <c r="K104" s="12">
        <v>0</v>
      </c>
      <c r="L104" s="3">
        <v>94</v>
      </c>
      <c r="M104" s="12">
        <v>1</v>
      </c>
      <c r="N104" s="3">
        <v>1</v>
      </c>
      <c r="O104" s="7">
        <v>1</v>
      </c>
      <c r="P104" s="28">
        <v>0</v>
      </c>
      <c r="Q104" s="31">
        <v>0</v>
      </c>
      <c r="R104" s="47">
        <f>(ABS(Obras!C104-Plantas!$C$4)+ABS(Obras!D104-Plantas!$D$4))</f>
        <v>103</v>
      </c>
      <c r="S104" s="47">
        <f>(ABS(Obras!C104-Plantas!$C$5)+ABS(Obras!D104-Plantas!$D$5))</f>
        <v>63</v>
      </c>
      <c r="T104" s="47">
        <f>(ABS(Obras!C104-Plantas!$C$6)+ABS(Obras!D104-Plantas!$D$6))</f>
        <v>48</v>
      </c>
      <c r="U104" s="47">
        <f>(ABS(Obras!C104-Plantas!$C$7)+ABS(Obras!D104-Plantas!$D$7))</f>
        <v>37</v>
      </c>
      <c r="W104" s="40">
        <f>((SQRT(($AB$6-C104)^2)+SQRT(($AC$6-D104)^2))*2/10)*Camiones!B$4</f>
        <v>0.43260000000000004</v>
      </c>
      <c r="X104" s="40">
        <f>(SQRT(($AB$7-C104)^2)+SQRT(($AC$7-D104)^2))*2/10*Camiones!B$4</f>
        <v>0.2646</v>
      </c>
      <c r="Y104" s="40">
        <f>(SQRT(($AB$8-C104)^2)+SQRT(($AC$8-D104)^2))*2/10*Camiones!B$4</f>
        <v>0.2016</v>
      </c>
      <c r="Z104" s="40">
        <f>(SQRT(($AB$9-C104)^2)+SQRT(($AC$9-D104)^2))*2/10*Camiones!B$4</f>
        <v>0.15540000000000001</v>
      </c>
      <c r="AA104" s="40">
        <f t="shared" si="2"/>
        <v>0.14910000000000001</v>
      </c>
      <c r="AB104" s="47"/>
      <c r="AC104" s="47"/>
      <c r="AD104" s="47">
        <f>SUM(F104:L104)*Plantas!$F$4</f>
        <v>495.59999999999997</v>
      </c>
      <c r="AE104" s="47">
        <f>SUM(F104:L104)*Plantas!$F$5</f>
        <v>536.9</v>
      </c>
      <c r="AF104" s="47">
        <f>SUM(F104:L104)*Plantas!$F$6</f>
        <v>454.3</v>
      </c>
      <c r="AG104" s="47">
        <f>SUM(F104:L104)*Plantas!$F$7</f>
        <v>495.59999999999997</v>
      </c>
      <c r="AH104" s="47">
        <f t="shared" si="3"/>
        <v>41.299999999999983</v>
      </c>
    </row>
    <row r="105" spans="2:34" x14ac:dyDescent="0.2">
      <c r="B105" s="9" t="s">
        <v>127</v>
      </c>
      <c r="C105" s="3">
        <v>77</v>
      </c>
      <c r="D105" s="12">
        <v>46</v>
      </c>
      <c r="E105" s="3">
        <v>0.2</v>
      </c>
      <c r="F105" s="14">
        <v>115</v>
      </c>
      <c r="G105" s="3">
        <v>161</v>
      </c>
      <c r="H105" s="3">
        <v>0</v>
      </c>
      <c r="I105" s="12">
        <v>128</v>
      </c>
      <c r="J105" s="3">
        <v>65</v>
      </c>
      <c r="K105" s="12">
        <v>147</v>
      </c>
      <c r="L105" s="3">
        <v>0</v>
      </c>
      <c r="M105" s="12">
        <v>1</v>
      </c>
      <c r="N105" s="3">
        <v>1</v>
      </c>
      <c r="O105" s="7">
        <v>0</v>
      </c>
      <c r="P105" s="28">
        <v>0</v>
      </c>
      <c r="Q105" s="31">
        <v>0</v>
      </c>
      <c r="R105" s="47">
        <f>(ABS(Obras!C105-Plantas!$C$4)+ABS(Obras!D105-Plantas!$D$4))</f>
        <v>103</v>
      </c>
      <c r="S105" s="47">
        <f>(ABS(Obras!C105-Plantas!$C$5)+ABS(Obras!D105-Plantas!$D$5))</f>
        <v>63</v>
      </c>
      <c r="T105" s="47">
        <f>(ABS(Obras!C105-Plantas!$C$6)+ABS(Obras!D105-Plantas!$D$6))</f>
        <v>56</v>
      </c>
      <c r="U105" s="47">
        <f>(ABS(Obras!C105-Plantas!$C$7)+ABS(Obras!D105-Plantas!$D$7))</f>
        <v>29</v>
      </c>
      <c r="W105" s="40">
        <f>((SQRT(($AB$6-C105)^2)+SQRT(($AC$6-D105)^2))*2/10)*Camiones!B$4</f>
        <v>0.43260000000000004</v>
      </c>
      <c r="X105" s="40">
        <f>(SQRT(($AB$7-C105)^2)+SQRT(($AC$7-D105)^2))*2/10*Camiones!B$4</f>
        <v>0.2646</v>
      </c>
      <c r="Y105" s="40">
        <f>(SQRT(($AB$8-C105)^2)+SQRT(($AC$8-D105)^2))*2/10*Camiones!B$4</f>
        <v>0.23519999999999999</v>
      </c>
      <c r="Z105" s="40">
        <f>(SQRT(($AB$9-C105)^2)+SQRT(($AC$9-D105)^2))*2/10*Camiones!B$4</f>
        <v>0.12180000000000001</v>
      </c>
      <c r="AA105" s="40">
        <f t="shared" si="2"/>
        <v>0.1603</v>
      </c>
      <c r="AB105" s="47"/>
      <c r="AC105" s="47"/>
      <c r="AD105" s="47">
        <f>SUM(F105:L105)*Plantas!$F$4</f>
        <v>739.19999999999993</v>
      </c>
      <c r="AE105" s="47">
        <f>SUM(F105:L105)*Plantas!$F$5</f>
        <v>800.80000000000007</v>
      </c>
      <c r="AF105" s="47">
        <f>SUM(F105:L105)*Plantas!$F$6</f>
        <v>677.6</v>
      </c>
      <c r="AG105" s="47">
        <f>SUM(F105:L105)*Plantas!$F$7</f>
        <v>739.19999999999993</v>
      </c>
      <c r="AH105" s="47">
        <f t="shared" si="3"/>
        <v>61.600000000000023</v>
      </c>
    </row>
    <row r="106" spans="2:34" x14ac:dyDescent="0.2">
      <c r="B106" s="9" t="s">
        <v>128</v>
      </c>
      <c r="C106" s="3">
        <v>89</v>
      </c>
      <c r="D106" s="12">
        <v>83</v>
      </c>
      <c r="E106" s="3">
        <v>0.3</v>
      </c>
      <c r="F106" s="14">
        <v>50</v>
      </c>
      <c r="G106" s="3">
        <v>31</v>
      </c>
      <c r="H106" s="3">
        <v>198</v>
      </c>
      <c r="I106" s="12">
        <v>126</v>
      </c>
      <c r="J106" s="3">
        <v>0</v>
      </c>
      <c r="K106" s="12">
        <v>125</v>
      </c>
      <c r="L106" s="3">
        <v>11</v>
      </c>
      <c r="M106" s="12">
        <v>0</v>
      </c>
      <c r="N106" s="3">
        <v>1</v>
      </c>
      <c r="O106" s="7">
        <v>1</v>
      </c>
      <c r="P106" s="28">
        <v>0.09</v>
      </c>
      <c r="Q106" s="31">
        <v>0.01</v>
      </c>
      <c r="R106" s="47">
        <f>(ABS(Obras!C106-Plantas!$C$4)+ABS(Obras!D106-Plantas!$D$4))</f>
        <v>152</v>
      </c>
      <c r="S106" s="47">
        <f>(ABS(Obras!C106-Plantas!$C$5)+ABS(Obras!D106-Plantas!$D$5))</f>
        <v>112</v>
      </c>
      <c r="T106" s="47">
        <f>(ABS(Obras!C106-Plantas!$C$6)+ABS(Obras!D106-Plantas!$D$6))</f>
        <v>57</v>
      </c>
      <c r="U106" s="47">
        <f>(ABS(Obras!C106-Plantas!$C$7)+ABS(Obras!D106-Plantas!$D$7))</f>
        <v>72</v>
      </c>
      <c r="W106" s="40">
        <f>((SQRT(($AB$6-C106)^2)+SQRT(($AC$6-D106)^2))*2/10)*Camiones!B$4</f>
        <v>0.63839999999999997</v>
      </c>
      <c r="X106" s="40">
        <f>(SQRT(($AB$7-C106)^2)+SQRT(($AC$7-D106)^2))*2/10*Camiones!B$4</f>
        <v>0.47039999999999998</v>
      </c>
      <c r="Y106" s="40">
        <f>(SQRT(($AB$8-C106)^2)+SQRT(($AC$8-D106)^2))*2/10*Camiones!B$4</f>
        <v>0.23940000000000003</v>
      </c>
      <c r="Z106" s="40">
        <f>(SQRT(($AB$9-C106)^2)+SQRT(($AC$9-D106)^2))*2/10*Camiones!B$4</f>
        <v>0.3024</v>
      </c>
      <c r="AA106" s="40">
        <f t="shared" si="2"/>
        <v>0.22749999999999995</v>
      </c>
      <c r="AB106" s="47"/>
      <c r="AC106" s="47"/>
      <c r="AD106" s="47">
        <f>SUM(F106:L106)*Plantas!$F$4</f>
        <v>649.19999999999993</v>
      </c>
      <c r="AE106" s="47">
        <f>SUM(F106:L106)*Plantas!$F$5</f>
        <v>703.30000000000007</v>
      </c>
      <c r="AF106" s="47">
        <f>SUM(F106:L106)*Plantas!$F$6</f>
        <v>595.1</v>
      </c>
      <c r="AG106" s="47">
        <f>SUM(F106:L106)*Plantas!$F$7</f>
        <v>649.19999999999993</v>
      </c>
      <c r="AH106" s="47">
        <f t="shared" si="3"/>
        <v>54.100000000000023</v>
      </c>
    </row>
    <row r="107" spans="2:34" x14ac:dyDescent="0.2">
      <c r="B107" s="9" t="s">
        <v>129</v>
      </c>
      <c r="C107" s="3">
        <v>32</v>
      </c>
      <c r="D107" s="12">
        <v>19</v>
      </c>
      <c r="E107" s="3">
        <v>0.2</v>
      </c>
      <c r="F107" s="14">
        <v>51</v>
      </c>
      <c r="G107" s="3">
        <v>27</v>
      </c>
      <c r="H107" s="3">
        <v>127</v>
      </c>
      <c r="I107" s="12">
        <v>120</v>
      </c>
      <c r="J107" s="3">
        <v>57</v>
      </c>
      <c r="K107" s="12">
        <v>104</v>
      </c>
      <c r="L107" s="3">
        <v>0</v>
      </c>
      <c r="M107" s="12">
        <v>0</v>
      </c>
      <c r="N107" s="3">
        <v>0</v>
      </c>
      <c r="O107" s="7">
        <v>1</v>
      </c>
      <c r="P107" s="28">
        <v>0</v>
      </c>
      <c r="Q107" s="31">
        <v>0</v>
      </c>
      <c r="R107" s="47">
        <f>(ABS(Obras!C107-Plantas!$C$4)+ABS(Obras!D107-Plantas!$D$4))</f>
        <v>31</v>
      </c>
      <c r="S107" s="47">
        <f>(ABS(Obras!C107-Plantas!$C$5)+ABS(Obras!D107-Plantas!$D$5))</f>
        <v>13</v>
      </c>
      <c r="T107" s="47">
        <f>(ABS(Obras!C107-Plantas!$C$6)+ABS(Obras!D107-Plantas!$D$6))</f>
        <v>64</v>
      </c>
      <c r="U107" s="47">
        <f>(ABS(Obras!C107-Plantas!$C$7)+ABS(Obras!D107-Plantas!$D$7))</f>
        <v>49</v>
      </c>
      <c r="W107" s="40">
        <f>((SQRT(($AB$6-C107)^2)+SQRT(($AC$6-D107)^2))*2/10)*Camiones!B$4</f>
        <v>0.13020000000000001</v>
      </c>
      <c r="X107" s="40">
        <f>(SQRT(($AB$7-C107)^2)+SQRT(($AC$7-D107)^2))*2/10*Camiones!B$4</f>
        <v>5.4600000000000003E-2</v>
      </c>
      <c r="Y107" s="40">
        <f>(SQRT(($AB$8-C107)^2)+SQRT(($AC$8-D107)^2))*2/10*Camiones!B$4</f>
        <v>0.26880000000000004</v>
      </c>
      <c r="Z107" s="40">
        <f>(SQRT(($AB$9-C107)^2)+SQRT(($AC$9-D107)^2))*2/10*Camiones!B$4</f>
        <v>0.20580000000000004</v>
      </c>
      <c r="AA107" s="40">
        <f t="shared" si="2"/>
        <v>0.11970000000000003</v>
      </c>
      <c r="AB107" s="47"/>
      <c r="AC107" s="47"/>
      <c r="AD107" s="47">
        <f>SUM(F107:L107)*Plantas!$F$4</f>
        <v>583.19999999999993</v>
      </c>
      <c r="AE107" s="47">
        <f>SUM(F107:L107)*Plantas!$F$5</f>
        <v>631.80000000000007</v>
      </c>
      <c r="AF107" s="47">
        <f>SUM(F107:L107)*Plantas!$F$6</f>
        <v>534.6</v>
      </c>
      <c r="AG107" s="47">
        <f>SUM(F107:L107)*Plantas!$F$7</f>
        <v>583.19999999999993</v>
      </c>
      <c r="AH107" s="47">
        <f t="shared" si="3"/>
        <v>48.600000000000023</v>
      </c>
    </row>
    <row r="108" spans="2:34" x14ac:dyDescent="0.2">
      <c r="B108" s="9" t="s">
        <v>130</v>
      </c>
      <c r="C108" s="3">
        <v>84</v>
      </c>
      <c r="D108" s="12">
        <v>7</v>
      </c>
      <c r="E108" s="3">
        <v>0.2</v>
      </c>
      <c r="F108" s="14">
        <v>77</v>
      </c>
      <c r="G108" s="3">
        <v>0</v>
      </c>
      <c r="H108" s="3">
        <v>121</v>
      </c>
      <c r="I108" s="12">
        <v>22</v>
      </c>
      <c r="J108" s="3">
        <v>0</v>
      </c>
      <c r="K108" s="12">
        <v>0</v>
      </c>
      <c r="L108" s="3">
        <v>70</v>
      </c>
      <c r="M108" s="12">
        <v>1</v>
      </c>
      <c r="N108" s="3">
        <v>0</v>
      </c>
      <c r="O108" s="7">
        <v>1</v>
      </c>
      <c r="P108" s="28">
        <v>0.03</v>
      </c>
      <c r="Q108" s="31">
        <v>0</v>
      </c>
      <c r="R108" s="47">
        <f>(ABS(Obras!C108-Plantas!$C$4)+ABS(Obras!D108-Plantas!$D$4))</f>
        <v>77</v>
      </c>
      <c r="S108" s="47">
        <f>(ABS(Obras!C108-Plantas!$C$5)+ABS(Obras!D108-Plantas!$D$5))</f>
        <v>77</v>
      </c>
      <c r="T108" s="47">
        <f>(ABS(Obras!C108-Plantas!$C$6)+ABS(Obras!D108-Plantas!$D$6))</f>
        <v>102</v>
      </c>
      <c r="U108" s="47">
        <f>(ABS(Obras!C108-Plantas!$C$7)+ABS(Obras!D108-Plantas!$D$7))</f>
        <v>17</v>
      </c>
      <c r="W108" s="40">
        <f>((SQRT(($AB$6-C108)^2)+SQRT(($AC$6-D108)^2))*2/10)*Camiones!B$4</f>
        <v>0.32340000000000002</v>
      </c>
      <c r="X108" s="40">
        <f>(SQRT(($AB$7-C108)^2)+SQRT(($AC$7-D108)^2))*2/10*Camiones!B$4</f>
        <v>0.32340000000000002</v>
      </c>
      <c r="Y108" s="40">
        <f>(SQRT(($AB$8-C108)^2)+SQRT(($AC$8-D108)^2))*2/10*Camiones!B$4</f>
        <v>0.4284</v>
      </c>
      <c r="Z108" s="40">
        <f>(SQRT(($AB$9-C108)^2)+SQRT(($AC$9-D108)^2))*2/10*Camiones!B$4</f>
        <v>7.1400000000000005E-2</v>
      </c>
      <c r="AA108" s="40">
        <f t="shared" si="2"/>
        <v>0.17849999999999999</v>
      </c>
      <c r="AB108" s="47"/>
      <c r="AC108" s="47"/>
      <c r="AD108" s="47">
        <f>SUM(F108:L108)*Plantas!$F$4</f>
        <v>348</v>
      </c>
      <c r="AE108" s="47">
        <f>SUM(F108:L108)*Plantas!$F$5</f>
        <v>377</v>
      </c>
      <c r="AF108" s="47">
        <f>SUM(F108:L108)*Plantas!$F$6</f>
        <v>319</v>
      </c>
      <c r="AG108" s="47">
        <f>SUM(F108:L108)*Plantas!$F$7</f>
        <v>348</v>
      </c>
      <c r="AH108" s="47">
        <f t="shared" si="3"/>
        <v>29</v>
      </c>
    </row>
    <row r="109" spans="2:34" x14ac:dyDescent="0.2">
      <c r="B109" s="9" t="s">
        <v>131</v>
      </c>
      <c r="C109" s="3">
        <v>45</v>
      </c>
      <c r="D109" s="12">
        <v>6</v>
      </c>
      <c r="E109" s="3">
        <v>0.4</v>
      </c>
      <c r="F109" s="14">
        <v>45</v>
      </c>
      <c r="G109" s="3">
        <v>115</v>
      </c>
      <c r="H109" s="3">
        <v>0</v>
      </c>
      <c r="I109" s="12">
        <v>185</v>
      </c>
      <c r="J109" s="3">
        <v>100</v>
      </c>
      <c r="K109" s="12">
        <v>162</v>
      </c>
      <c r="L109" s="3">
        <v>0</v>
      </c>
      <c r="M109" s="12">
        <v>0</v>
      </c>
      <c r="N109" s="3">
        <v>1</v>
      </c>
      <c r="O109" s="7">
        <v>1</v>
      </c>
      <c r="P109" s="28">
        <v>0</v>
      </c>
      <c r="Q109" s="31">
        <v>0</v>
      </c>
      <c r="R109" s="47">
        <f>(ABS(Obras!C109-Plantas!$C$4)+ABS(Obras!D109-Plantas!$D$4))</f>
        <v>39</v>
      </c>
      <c r="S109" s="47">
        <f>(ABS(Obras!C109-Plantas!$C$5)+ABS(Obras!D109-Plantas!$D$5))</f>
        <v>39</v>
      </c>
      <c r="T109" s="47">
        <f>(ABS(Obras!C109-Plantas!$C$6)+ABS(Obras!D109-Plantas!$D$6))</f>
        <v>64</v>
      </c>
      <c r="U109" s="47">
        <f>(ABS(Obras!C109-Plantas!$C$7)+ABS(Obras!D109-Plantas!$D$7))</f>
        <v>49</v>
      </c>
      <c r="W109" s="40">
        <f>((SQRT(($AB$6-C109)^2)+SQRT(($AC$6-D109)^2))*2/10)*Camiones!B$4</f>
        <v>0.1638</v>
      </c>
      <c r="X109" s="40">
        <f>(SQRT(($AB$7-C109)^2)+SQRT(($AC$7-D109)^2))*2/10*Camiones!B$4</f>
        <v>0.1638</v>
      </c>
      <c r="Y109" s="40">
        <f>(SQRT(($AB$8-C109)^2)+SQRT(($AC$8-D109)^2))*2/10*Camiones!B$4</f>
        <v>0.26880000000000004</v>
      </c>
      <c r="Z109" s="40">
        <f>(SQRT(($AB$9-C109)^2)+SQRT(($AC$9-D109)^2))*2/10*Camiones!B$4</f>
        <v>0.20580000000000004</v>
      </c>
      <c r="AA109" s="40">
        <f t="shared" si="2"/>
        <v>5.9500000000000025E-2</v>
      </c>
      <c r="AB109" s="47"/>
      <c r="AC109" s="47"/>
      <c r="AD109" s="47">
        <f>SUM(F109:L109)*Plantas!$F$4</f>
        <v>728.4</v>
      </c>
      <c r="AE109" s="47">
        <f>SUM(F109:L109)*Plantas!$F$5</f>
        <v>789.1</v>
      </c>
      <c r="AF109" s="47">
        <f>SUM(F109:L109)*Plantas!$F$6</f>
        <v>667.7</v>
      </c>
      <c r="AG109" s="47">
        <f>SUM(F109:L109)*Plantas!$F$7</f>
        <v>728.4</v>
      </c>
      <c r="AH109" s="47">
        <f t="shared" si="3"/>
        <v>60.699999999999989</v>
      </c>
    </row>
    <row r="110" spans="2:34" x14ac:dyDescent="0.2">
      <c r="B110" s="9" t="s">
        <v>132</v>
      </c>
      <c r="C110" s="3">
        <v>77</v>
      </c>
      <c r="D110" s="12">
        <v>23</v>
      </c>
      <c r="E110" s="3">
        <v>0.4</v>
      </c>
      <c r="F110" s="14">
        <v>56</v>
      </c>
      <c r="G110" s="3">
        <v>125</v>
      </c>
      <c r="H110" s="3">
        <v>96</v>
      </c>
      <c r="I110" s="12">
        <v>5</v>
      </c>
      <c r="J110" s="3">
        <v>205</v>
      </c>
      <c r="K110" s="12">
        <v>179</v>
      </c>
      <c r="L110" s="3">
        <v>0</v>
      </c>
      <c r="M110" s="12">
        <v>1</v>
      </c>
      <c r="N110" s="3">
        <v>0</v>
      </c>
      <c r="O110" s="7">
        <v>1</v>
      </c>
      <c r="P110" s="28">
        <v>0</v>
      </c>
      <c r="Q110" s="31">
        <v>0</v>
      </c>
      <c r="R110" s="47">
        <f>(ABS(Obras!C110-Plantas!$C$4)+ABS(Obras!D110-Plantas!$D$4))</f>
        <v>80</v>
      </c>
      <c r="S110" s="47">
        <f>(ABS(Obras!C110-Plantas!$C$5)+ABS(Obras!D110-Plantas!$D$5))</f>
        <v>54</v>
      </c>
      <c r="T110" s="47">
        <f>(ABS(Obras!C110-Plantas!$C$6)+ABS(Obras!D110-Plantas!$D$6))</f>
        <v>79</v>
      </c>
      <c r="U110" s="47">
        <f>(ABS(Obras!C110-Plantas!$C$7)+ABS(Obras!D110-Plantas!$D$7))</f>
        <v>6</v>
      </c>
      <c r="W110" s="40">
        <f>((SQRT(($AB$6-C110)^2)+SQRT(($AC$6-D110)^2))*2/10)*Camiones!B$4</f>
        <v>0.33600000000000002</v>
      </c>
      <c r="X110" s="40">
        <f>(SQRT(($AB$7-C110)^2)+SQRT(($AC$7-D110)^2))*2/10*Camiones!B$4</f>
        <v>0.22680000000000003</v>
      </c>
      <c r="Y110" s="40">
        <f>(SQRT(($AB$8-C110)^2)+SQRT(($AC$8-D110)^2))*2/10*Camiones!B$4</f>
        <v>0.33180000000000004</v>
      </c>
      <c r="Z110" s="40">
        <f>(SQRT(($AB$9-C110)^2)+SQRT(($AC$9-D110)^2))*2/10*Camiones!B$4</f>
        <v>2.52E-2</v>
      </c>
      <c r="AA110" s="40">
        <f t="shared" si="2"/>
        <v>0.17290000000000003</v>
      </c>
      <c r="AB110" s="47"/>
      <c r="AC110" s="47"/>
      <c r="AD110" s="47">
        <f>SUM(F110:L110)*Plantas!$F$4</f>
        <v>799.19999999999993</v>
      </c>
      <c r="AE110" s="47">
        <f>SUM(F110:L110)*Plantas!$F$5</f>
        <v>865.80000000000007</v>
      </c>
      <c r="AF110" s="47">
        <f>SUM(F110:L110)*Plantas!$F$6</f>
        <v>732.6</v>
      </c>
      <c r="AG110" s="47">
        <f>SUM(F110:L110)*Plantas!$F$7</f>
        <v>799.19999999999993</v>
      </c>
      <c r="AH110" s="47">
        <f t="shared" si="3"/>
        <v>66.600000000000023</v>
      </c>
    </row>
    <row r="111" spans="2:34" x14ac:dyDescent="0.2">
      <c r="B111" s="9" t="s">
        <v>133</v>
      </c>
      <c r="C111" s="3">
        <v>60</v>
      </c>
      <c r="D111" s="12">
        <v>46</v>
      </c>
      <c r="E111" s="3">
        <v>0.4</v>
      </c>
      <c r="F111" s="14">
        <v>0</v>
      </c>
      <c r="G111" s="3">
        <v>51</v>
      </c>
      <c r="H111" s="3">
        <v>137</v>
      </c>
      <c r="I111" s="12">
        <v>2</v>
      </c>
      <c r="J111" s="3">
        <v>181</v>
      </c>
      <c r="K111" s="12">
        <v>106</v>
      </c>
      <c r="L111" s="3">
        <v>0</v>
      </c>
      <c r="M111" s="12">
        <v>1</v>
      </c>
      <c r="N111" s="3">
        <v>1</v>
      </c>
      <c r="O111" s="7">
        <v>0</v>
      </c>
      <c r="P111" s="28">
        <v>0</v>
      </c>
      <c r="Q111" s="31">
        <v>0</v>
      </c>
      <c r="R111" s="47">
        <f>(ABS(Obras!C111-Plantas!$C$4)+ABS(Obras!D111-Plantas!$D$4))</f>
        <v>86</v>
      </c>
      <c r="S111" s="47">
        <f>(ABS(Obras!C111-Plantas!$C$5)+ABS(Obras!D111-Plantas!$D$5))</f>
        <v>46</v>
      </c>
      <c r="T111" s="47">
        <f>(ABS(Obras!C111-Plantas!$C$6)+ABS(Obras!D111-Plantas!$D$6))</f>
        <v>39</v>
      </c>
      <c r="U111" s="47">
        <f>(ABS(Obras!C111-Plantas!$C$7)+ABS(Obras!D111-Plantas!$D$7))</f>
        <v>46</v>
      </c>
      <c r="W111" s="40">
        <f>((SQRT(($AB$6-C111)^2)+SQRT(($AC$6-D111)^2))*2/10)*Camiones!B$4</f>
        <v>0.36120000000000002</v>
      </c>
      <c r="X111" s="40">
        <f>(SQRT(($AB$7-C111)^2)+SQRT(($AC$7-D111)^2))*2/10*Camiones!B$4</f>
        <v>0.19320000000000001</v>
      </c>
      <c r="Y111" s="40">
        <f>(SQRT(($AB$8-C111)^2)+SQRT(($AC$8-D111)^2))*2/10*Camiones!B$4</f>
        <v>0.1638</v>
      </c>
      <c r="Z111" s="40">
        <f>(SQRT(($AB$9-C111)^2)+SQRT(($AC$9-D111)^2))*2/10*Camiones!B$4</f>
        <v>0.19320000000000001</v>
      </c>
      <c r="AA111" s="40">
        <f t="shared" si="2"/>
        <v>9.870000000000001E-2</v>
      </c>
      <c r="AB111" s="47"/>
      <c r="AC111" s="47"/>
      <c r="AD111" s="47">
        <f>SUM(F111:L111)*Plantas!$F$4</f>
        <v>572.4</v>
      </c>
      <c r="AE111" s="47">
        <f>SUM(F111:L111)*Plantas!$F$5</f>
        <v>620.1</v>
      </c>
      <c r="AF111" s="47">
        <f>SUM(F111:L111)*Plantas!$F$6</f>
        <v>524.70000000000005</v>
      </c>
      <c r="AG111" s="47">
        <f>SUM(F111:L111)*Plantas!$F$7</f>
        <v>572.4</v>
      </c>
      <c r="AH111" s="47">
        <f t="shared" si="3"/>
        <v>47.699999999999989</v>
      </c>
    </row>
    <row r="112" spans="2:34" x14ac:dyDescent="0.2">
      <c r="B112" s="9" t="s">
        <v>134</v>
      </c>
      <c r="C112" s="3">
        <v>54</v>
      </c>
      <c r="D112" s="12">
        <v>102</v>
      </c>
      <c r="E112" s="3">
        <v>0.4</v>
      </c>
      <c r="F112" s="14">
        <v>102</v>
      </c>
      <c r="G112" s="3">
        <v>139</v>
      </c>
      <c r="H112" s="3">
        <v>166</v>
      </c>
      <c r="I112" s="12">
        <v>103</v>
      </c>
      <c r="J112" s="3">
        <v>168</v>
      </c>
      <c r="K112" s="12">
        <v>163</v>
      </c>
      <c r="L112" s="3">
        <v>0</v>
      </c>
      <c r="M112" s="12">
        <v>1</v>
      </c>
      <c r="N112" s="3">
        <v>0</v>
      </c>
      <c r="O112" s="7">
        <v>0</v>
      </c>
      <c r="P112" s="28">
        <v>0</v>
      </c>
      <c r="Q112" s="31">
        <v>0</v>
      </c>
      <c r="R112" s="47">
        <f>(ABS(Obras!C112-Plantas!$C$4)+ABS(Obras!D112-Plantas!$D$4))</f>
        <v>136</v>
      </c>
      <c r="S112" s="47">
        <f>(ABS(Obras!C112-Plantas!$C$5)+ABS(Obras!D112-Plantas!$D$5))</f>
        <v>96</v>
      </c>
      <c r="T112" s="47">
        <f>(ABS(Obras!C112-Plantas!$C$6)+ABS(Obras!D112-Plantas!$D$6))</f>
        <v>41</v>
      </c>
      <c r="U112" s="47">
        <f>(ABS(Obras!C112-Plantas!$C$7)+ABS(Obras!D112-Plantas!$D$7))</f>
        <v>108</v>
      </c>
      <c r="W112" s="40">
        <f>((SQRT(($AB$6-C112)^2)+SQRT(($AC$6-D112)^2))*2/10)*Camiones!B$4</f>
        <v>0.57120000000000004</v>
      </c>
      <c r="X112" s="40">
        <f>(SQRT(($AB$7-C112)^2)+SQRT(($AC$7-D112)^2))*2/10*Camiones!B$4</f>
        <v>0.4032</v>
      </c>
      <c r="Y112" s="40">
        <f>(SQRT(($AB$8-C112)^2)+SQRT(($AC$8-D112)^2))*2/10*Camiones!B$4</f>
        <v>0.17219999999999999</v>
      </c>
      <c r="Z112" s="40">
        <f>(SQRT(($AB$9-C112)^2)+SQRT(($AC$9-D112)^2))*2/10*Camiones!B$4</f>
        <v>0.45360000000000006</v>
      </c>
      <c r="AA112" s="40">
        <f t="shared" si="2"/>
        <v>0.20790000000000006</v>
      </c>
      <c r="AB112" s="47"/>
      <c r="AC112" s="47"/>
      <c r="AD112" s="47">
        <f>SUM(F112:L112)*Plantas!$F$4</f>
        <v>1009.1999999999999</v>
      </c>
      <c r="AE112" s="47">
        <f>SUM(F112:L112)*Plantas!$F$5</f>
        <v>1093.3</v>
      </c>
      <c r="AF112" s="47">
        <f>SUM(F112:L112)*Plantas!$F$6</f>
        <v>925.1</v>
      </c>
      <c r="AG112" s="47">
        <f>SUM(F112:L112)*Plantas!$F$7</f>
        <v>1009.1999999999999</v>
      </c>
      <c r="AH112" s="47">
        <f t="shared" si="3"/>
        <v>84.099999999999966</v>
      </c>
    </row>
    <row r="113" spans="2:34" x14ac:dyDescent="0.2">
      <c r="B113" s="9" t="s">
        <v>135</v>
      </c>
      <c r="C113" s="3">
        <v>115</v>
      </c>
      <c r="D113" s="12">
        <v>43</v>
      </c>
      <c r="E113" s="3">
        <v>0.2</v>
      </c>
      <c r="F113" s="14">
        <v>0</v>
      </c>
      <c r="G113" s="3">
        <v>186</v>
      </c>
      <c r="H113" s="3">
        <v>106</v>
      </c>
      <c r="I113" s="12">
        <v>87</v>
      </c>
      <c r="J113" s="3">
        <v>129</v>
      </c>
      <c r="K113" s="12">
        <v>0</v>
      </c>
      <c r="L113" s="3">
        <v>52</v>
      </c>
      <c r="M113" s="12">
        <v>0</v>
      </c>
      <c r="N113" s="3">
        <v>1</v>
      </c>
      <c r="O113" s="7">
        <v>0</v>
      </c>
      <c r="P113" s="28">
        <v>0.03</v>
      </c>
      <c r="Q113" s="31">
        <v>0</v>
      </c>
      <c r="R113" s="47">
        <f>(ABS(Obras!C113-Plantas!$C$4)+ABS(Obras!D113-Plantas!$D$4))</f>
        <v>138</v>
      </c>
      <c r="S113" s="47">
        <f>(ABS(Obras!C113-Plantas!$C$5)+ABS(Obras!D113-Plantas!$D$5))</f>
        <v>98</v>
      </c>
      <c r="T113" s="47">
        <f>(ABS(Obras!C113-Plantas!$C$6)+ABS(Obras!D113-Plantas!$D$6))</f>
        <v>97</v>
      </c>
      <c r="U113" s="47">
        <f>(ABS(Obras!C113-Plantas!$C$7)+ABS(Obras!D113-Plantas!$D$7))</f>
        <v>58</v>
      </c>
      <c r="W113" s="40">
        <f>((SQRT(($AB$6-C113)^2)+SQRT(($AC$6-D113)^2))*2/10)*Camiones!B$4</f>
        <v>0.57960000000000012</v>
      </c>
      <c r="X113" s="40">
        <f>(SQRT(($AB$7-C113)^2)+SQRT(($AC$7-D113)^2))*2/10*Camiones!B$4</f>
        <v>0.41160000000000008</v>
      </c>
      <c r="Y113" s="40">
        <f>(SQRT(($AB$8-C113)^2)+SQRT(($AC$8-D113)^2))*2/10*Camiones!B$4</f>
        <v>0.40739999999999998</v>
      </c>
      <c r="Z113" s="40">
        <f>(SQRT(($AB$9-C113)^2)+SQRT(($AC$9-D113)^2))*2/10*Camiones!B$4</f>
        <v>0.24360000000000001</v>
      </c>
      <c r="AA113" s="40">
        <f t="shared" si="2"/>
        <v>0.16870000000000007</v>
      </c>
      <c r="AB113" s="47"/>
      <c r="AC113" s="47"/>
      <c r="AD113" s="47">
        <f>SUM(F113:L113)*Plantas!$F$4</f>
        <v>672</v>
      </c>
      <c r="AE113" s="47">
        <f>SUM(F113:L113)*Plantas!$F$5</f>
        <v>728</v>
      </c>
      <c r="AF113" s="47">
        <f>SUM(F113:L113)*Plantas!$F$6</f>
        <v>616</v>
      </c>
      <c r="AG113" s="47">
        <f>SUM(F113:L113)*Plantas!$F$7</f>
        <v>672</v>
      </c>
      <c r="AH113" s="47">
        <f t="shared" si="3"/>
        <v>56</v>
      </c>
    </row>
    <row r="114" spans="2:34" x14ac:dyDescent="0.2">
      <c r="B114" s="9" t="s">
        <v>136</v>
      </c>
      <c r="C114" s="3">
        <v>70</v>
      </c>
      <c r="D114" s="12">
        <v>55</v>
      </c>
      <c r="E114" s="3">
        <v>0.4</v>
      </c>
      <c r="F114" s="14">
        <v>0</v>
      </c>
      <c r="G114" s="3">
        <v>183</v>
      </c>
      <c r="H114" s="3">
        <v>59</v>
      </c>
      <c r="I114" s="12">
        <v>39</v>
      </c>
      <c r="J114" s="3">
        <v>31</v>
      </c>
      <c r="K114" s="12">
        <v>151</v>
      </c>
      <c r="L114" s="3">
        <v>0</v>
      </c>
      <c r="M114" s="12">
        <v>1</v>
      </c>
      <c r="N114" s="3">
        <v>1</v>
      </c>
      <c r="O114" s="7">
        <v>1</v>
      </c>
      <c r="P114" s="28">
        <v>0</v>
      </c>
      <c r="Q114" s="31">
        <v>0</v>
      </c>
      <c r="R114" s="47">
        <f>(ABS(Obras!C114-Plantas!$C$4)+ABS(Obras!D114-Plantas!$D$4))</f>
        <v>105</v>
      </c>
      <c r="S114" s="47">
        <f>(ABS(Obras!C114-Plantas!$C$5)+ABS(Obras!D114-Plantas!$D$5))</f>
        <v>65</v>
      </c>
      <c r="T114" s="47">
        <f>(ABS(Obras!C114-Plantas!$C$6)+ABS(Obras!D114-Plantas!$D$6))</f>
        <v>40</v>
      </c>
      <c r="U114" s="47">
        <f>(ABS(Obras!C114-Plantas!$C$7)+ABS(Obras!D114-Plantas!$D$7))</f>
        <v>45</v>
      </c>
      <c r="W114" s="40">
        <f>((SQRT(($AB$6-C114)^2)+SQRT(($AC$6-D114)^2))*2/10)*Camiones!B$4</f>
        <v>0.441</v>
      </c>
      <c r="X114" s="40">
        <f>(SQRT(($AB$7-C114)^2)+SQRT(($AC$7-D114)^2))*2/10*Camiones!B$4</f>
        <v>0.27300000000000002</v>
      </c>
      <c r="Y114" s="40">
        <f>(SQRT(($AB$8-C114)^2)+SQRT(($AC$8-D114)^2))*2/10*Camiones!B$4</f>
        <v>0.16800000000000001</v>
      </c>
      <c r="Z114" s="40">
        <f>(SQRT(($AB$9-C114)^2)+SQRT(($AC$9-D114)^2))*2/10*Camiones!B$4</f>
        <v>0.189</v>
      </c>
      <c r="AA114" s="40">
        <f t="shared" si="2"/>
        <v>0.15050000000000002</v>
      </c>
      <c r="AB114" s="47"/>
      <c r="AC114" s="47"/>
      <c r="AD114" s="47">
        <f>SUM(F114:L114)*Plantas!$F$4</f>
        <v>555.6</v>
      </c>
      <c r="AE114" s="47">
        <f>SUM(F114:L114)*Plantas!$F$5</f>
        <v>601.9</v>
      </c>
      <c r="AF114" s="47">
        <f>SUM(F114:L114)*Plantas!$F$6</f>
        <v>509.30000000000007</v>
      </c>
      <c r="AG114" s="47">
        <f>SUM(F114:L114)*Plantas!$F$7</f>
        <v>555.6</v>
      </c>
      <c r="AH114" s="47">
        <f t="shared" si="3"/>
        <v>46.299999999999955</v>
      </c>
    </row>
    <row r="115" spans="2:34" x14ac:dyDescent="0.2">
      <c r="B115" s="9" t="s">
        <v>137</v>
      </c>
      <c r="C115" s="3">
        <v>66</v>
      </c>
      <c r="D115" s="12">
        <v>113</v>
      </c>
      <c r="E115" s="3">
        <v>0.3</v>
      </c>
      <c r="F115" s="14">
        <v>11</v>
      </c>
      <c r="G115" s="3">
        <v>209</v>
      </c>
      <c r="H115" s="3">
        <v>35</v>
      </c>
      <c r="I115" s="12">
        <v>77</v>
      </c>
      <c r="J115" s="3">
        <v>66</v>
      </c>
      <c r="K115" s="12">
        <v>0</v>
      </c>
      <c r="L115" s="3">
        <v>184</v>
      </c>
      <c r="M115" s="12">
        <v>1</v>
      </c>
      <c r="N115" s="3">
        <v>1</v>
      </c>
      <c r="O115" s="7">
        <v>1</v>
      </c>
      <c r="P115" s="28">
        <v>0.09</v>
      </c>
      <c r="Q115" s="31">
        <v>0.01</v>
      </c>
      <c r="R115" s="47">
        <f>(ABS(Obras!C115-Plantas!$C$4)+ABS(Obras!D115-Plantas!$D$4))</f>
        <v>159</v>
      </c>
      <c r="S115" s="47">
        <f>(ABS(Obras!C115-Plantas!$C$5)+ABS(Obras!D115-Plantas!$D$5))</f>
        <v>119</v>
      </c>
      <c r="T115" s="47">
        <f>(ABS(Obras!C115-Plantas!$C$6)+ABS(Obras!D115-Plantas!$D$6))</f>
        <v>64</v>
      </c>
      <c r="U115" s="47">
        <f>(ABS(Obras!C115-Plantas!$C$7)+ABS(Obras!D115-Plantas!$D$7))</f>
        <v>107</v>
      </c>
      <c r="W115" s="40">
        <f>((SQRT(($AB$6-C115)^2)+SQRT(($AC$6-D115)^2))*2/10)*Camiones!B$4</f>
        <v>0.66780000000000006</v>
      </c>
      <c r="X115" s="40">
        <f>(SQRT(($AB$7-C115)^2)+SQRT(($AC$7-D115)^2))*2/10*Camiones!B$4</f>
        <v>0.49980000000000002</v>
      </c>
      <c r="Y115" s="40">
        <f>(SQRT(($AB$8-C115)^2)+SQRT(($AC$8-D115)^2))*2/10*Camiones!B$4</f>
        <v>0.26880000000000004</v>
      </c>
      <c r="Z115" s="40">
        <f>(SQRT(($AB$9-C115)^2)+SQRT(($AC$9-D115)^2))*2/10*Camiones!B$4</f>
        <v>0.44940000000000002</v>
      </c>
      <c r="AA115" s="40">
        <f t="shared" si="2"/>
        <v>0.20789999999999997</v>
      </c>
      <c r="AB115" s="47"/>
      <c r="AC115" s="47"/>
      <c r="AD115" s="47">
        <f>SUM(F115:L115)*Plantas!$F$4</f>
        <v>698.4</v>
      </c>
      <c r="AE115" s="47">
        <f>SUM(F115:L115)*Plantas!$F$5</f>
        <v>756.6</v>
      </c>
      <c r="AF115" s="47">
        <f>SUM(F115:L115)*Plantas!$F$6</f>
        <v>640.20000000000005</v>
      </c>
      <c r="AG115" s="47">
        <f>SUM(F115:L115)*Plantas!$F$7</f>
        <v>698.4</v>
      </c>
      <c r="AH115" s="47">
        <f t="shared" si="3"/>
        <v>58.199999999999989</v>
      </c>
    </row>
    <row r="116" spans="2:34" x14ac:dyDescent="0.2">
      <c r="B116" s="9" t="s">
        <v>138</v>
      </c>
      <c r="C116" s="3">
        <v>8</v>
      </c>
      <c r="D116" s="12">
        <v>35</v>
      </c>
      <c r="E116" s="3">
        <v>0.4</v>
      </c>
      <c r="F116" s="14">
        <v>0</v>
      </c>
      <c r="G116" s="3">
        <v>202</v>
      </c>
      <c r="H116" s="3">
        <v>173</v>
      </c>
      <c r="I116" s="12">
        <v>145</v>
      </c>
      <c r="J116" s="3">
        <v>0</v>
      </c>
      <c r="K116" s="12">
        <v>0</v>
      </c>
      <c r="L116" s="3">
        <v>0</v>
      </c>
      <c r="M116" s="12">
        <v>1</v>
      </c>
      <c r="N116" s="3">
        <v>1</v>
      </c>
      <c r="O116" s="7">
        <v>1</v>
      </c>
      <c r="P116" s="28">
        <v>0</v>
      </c>
      <c r="Q116" s="31">
        <v>0</v>
      </c>
      <c r="R116" s="47">
        <f>(ABS(Obras!C116-Plantas!$C$4)+ABS(Obras!D116-Plantas!$D$4))</f>
        <v>27</v>
      </c>
      <c r="S116" s="47">
        <f>(ABS(Obras!C116-Plantas!$C$5)+ABS(Obras!D116-Plantas!$D$5))</f>
        <v>27</v>
      </c>
      <c r="T116" s="47">
        <f>(ABS(Obras!C116-Plantas!$C$6)+ABS(Obras!D116-Plantas!$D$6))</f>
        <v>72</v>
      </c>
      <c r="U116" s="47">
        <f>(ABS(Obras!C116-Plantas!$C$7)+ABS(Obras!D116-Plantas!$D$7))</f>
        <v>87</v>
      </c>
      <c r="W116" s="40">
        <f>((SQRT(($AB$6-C116)^2)+SQRT(($AC$6-D116)^2))*2/10)*Camiones!B$4</f>
        <v>0.11340000000000001</v>
      </c>
      <c r="X116" s="40">
        <f>(SQRT(($AB$7-C116)^2)+SQRT(($AC$7-D116)^2))*2/10*Camiones!B$4</f>
        <v>0.11340000000000001</v>
      </c>
      <c r="Y116" s="40">
        <f>(SQRT(($AB$8-C116)^2)+SQRT(($AC$8-D116)^2))*2/10*Camiones!B$4</f>
        <v>0.3024</v>
      </c>
      <c r="Z116" s="40">
        <f>(SQRT(($AB$9-C116)^2)+SQRT(($AC$9-D116)^2))*2/10*Camiones!B$4</f>
        <v>0.3654</v>
      </c>
      <c r="AA116" s="40">
        <f t="shared" si="2"/>
        <v>0.1575</v>
      </c>
      <c r="AB116" s="47"/>
      <c r="AC116" s="47"/>
      <c r="AD116" s="47">
        <f>SUM(F116:L116)*Plantas!$F$4</f>
        <v>624</v>
      </c>
      <c r="AE116" s="47">
        <f>SUM(F116:L116)*Plantas!$F$5</f>
        <v>676</v>
      </c>
      <c r="AF116" s="47">
        <f>SUM(F116:L116)*Plantas!$F$6</f>
        <v>572</v>
      </c>
      <c r="AG116" s="47">
        <f>SUM(F116:L116)*Plantas!$F$7</f>
        <v>624</v>
      </c>
      <c r="AH116" s="47">
        <f t="shared" si="3"/>
        <v>52</v>
      </c>
    </row>
    <row r="117" spans="2:34" x14ac:dyDescent="0.2">
      <c r="B117" s="9" t="s">
        <v>139</v>
      </c>
      <c r="C117" s="3">
        <v>71</v>
      </c>
      <c r="D117" s="12">
        <v>64</v>
      </c>
      <c r="E117" s="3">
        <v>0.3</v>
      </c>
      <c r="F117" s="14">
        <v>167</v>
      </c>
      <c r="G117" s="3">
        <v>0</v>
      </c>
      <c r="H117" s="3">
        <v>144</v>
      </c>
      <c r="I117" s="12">
        <v>0</v>
      </c>
      <c r="J117" s="3">
        <v>0</v>
      </c>
      <c r="K117" s="12">
        <v>206</v>
      </c>
      <c r="L117" s="3">
        <v>58</v>
      </c>
      <c r="M117" s="12">
        <v>1</v>
      </c>
      <c r="N117" s="3">
        <v>0</v>
      </c>
      <c r="O117" s="7">
        <v>0</v>
      </c>
      <c r="P117" s="28">
        <v>0</v>
      </c>
      <c r="Q117" s="31">
        <v>0</v>
      </c>
      <c r="R117" s="47">
        <f>(ABS(Obras!C117-Plantas!$C$4)+ABS(Obras!D117-Plantas!$D$4))</f>
        <v>115</v>
      </c>
      <c r="S117" s="47">
        <f>(ABS(Obras!C117-Plantas!$C$5)+ABS(Obras!D117-Plantas!$D$5))</f>
        <v>75</v>
      </c>
      <c r="T117" s="47">
        <f>(ABS(Obras!C117-Plantas!$C$6)+ABS(Obras!D117-Plantas!$D$6))</f>
        <v>32</v>
      </c>
      <c r="U117" s="47">
        <f>(ABS(Obras!C117-Plantas!$C$7)+ABS(Obras!D117-Plantas!$D$7))</f>
        <v>53</v>
      </c>
      <c r="W117" s="40">
        <f>((SQRT(($AB$6-C117)^2)+SQRT(($AC$6-D117)^2))*2/10)*Camiones!B$4</f>
        <v>0.48300000000000004</v>
      </c>
      <c r="X117" s="40">
        <f>(SQRT(($AB$7-C117)^2)+SQRT(($AC$7-D117)^2))*2/10*Camiones!B$4</f>
        <v>0.315</v>
      </c>
      <c r="Y117" s="40">
        <f>(SQRT(($AB$8-C117)^2)+SQRT(($AC$8-D117)^2))*2/10*Camiones!B$4</f>
        <v>0.13440000000000002</v>
      </c>
      <c r="Z117" s="40">
        <f>(SQRT(($AB$9-C117)^2)+SQRT(($AC$9-D117)^2))*2/10*Camiones!B$4</f>
        <v>0.22260000000000002</v>
      </c>
      <c r="AA117" s="40">
        <f t="shared" si="2"/>
        <v>0.18970000000000001</v>
      </c>
      <c r="AB117" s="47"/>
      <c r="AC117" s="47"/>
      <c r="AD117" s="47">
        <f>SUM(F117:L117)*Plantas!$F$4</f>
        <v>690</v>
      </c>
      <c r="AE117" s="47">
        <f>SUM(F117:L117)*Plantas!$F$5</f>
        <v>747.5</v>
      </c>
      <c r="AF117" s="47">
        <f>SUM(F117:L117)*Plantas!$F$6</f>
        <v>632.5</v>
      </c>
      <c r="AG117" s="47">
        <f>SUM(F117:L117)*Plantas!$F$7</f>
        <v>690</v>
      </c>
      <c r="AH117" s="47">
        <f t="shared" si="3"/>
        <v>57.5</v>
      </c>
    </row>
    <row r="118" spans="2:34" x14ac:dyDescent="0.2">
      <c r="B118" s="9" t="s">
        <v>140</v>
      </c>
      <c r="C118" s="3">
        <v>10</v>
      </c>
      <c r="D118" s="12">
        <v>49</v>
      </c>
      <c r="E118" s="3">
        <v>0.2</v>
      </c>
      <c r="F118" s="14">
        <v>191</v>
      </c>
      <c r="G118" s="3">
        <v>148</v>
      </c>
      <c r="H118" s="3">
        <v>0</v>
      </c>
      <c r="I118" s="12">
        <v>0</v>
      </c>
      <c r="J118" s="3">
        <v>186</v>
      </c>
      <c r="K118" s="12">
        <v>0</v>
      </c>
      <c r="L118" s="3">
        <v>18</v>
      </c>
      <c r="M118" s="12">
        <v>1</v>
      </c>
      <c r="N118" s="3">
        <v>1</v>
      </c>
      <c r="O118" s="7">
        <v>1</v>
      </c>
      <c r="P118" s="28">
        <v>0.02</v>
      </c>
      <c r="Q118" s="31">
        <v>0</v>
      </c>
      <c r="R118" s="47">
        <f>(ABS(Obras!C118-Plantas!$C$4)+ABS(Obras!D118-Plantas!$D$4))</f>
        <v>39</v>
      </c>
      <c r="S118" s="47">
        <f>(ABS(Obras!C118-Plantas!$C$5)+ABS(Obras!D118-Plantas!$D$5))</f>
        <v>39</v>
      </c>
      <c r="T118" s="47">
        <f>(ABS(Obras!C118-Plantas!$C$6)+ABS(Obras!D118-Plantas!$D$6))</f>
        <v>56</v>
      </c>
      <c r="U118" s="47">
        <f>(ABS(Obras!C118-Plantas!$C$7)+ABS(Obras!D118-Plantas!$D$7))</f>
        <v>99</v>
      </c>
      <c r="W118" s="40">
        <f>((SQRT(($AB$6-C118)^2)+SQRT(($AC$6-D118)^2))*2/10)*Camiones!B$4</f>
        <v>0.1638</v>
      </c>
      <c r="X118" s="40">
        <f>(SQRT(($AB$7-C118)^2)+SQRT(($AC$7-D118)^2))*2/10*Camiones!B$4</f>
        <v>0.1638</v>
      </c>
      <c r="Y118" s="40">
        <f>(SQRT(($AB$8-C118)^2)+SQRT(($AC$8-D118)^2))*2/10*Camiones!B$4</f>
        <v>0.23519999999999999</v>
      </c>
      <c r="Z118" s="40">
        <f>(SQRT(($AB$9-C118)^2)+SQRT(($AC$9-D118)^2))*2/10*Camiones!B$4</f>
        <v>0.41580000000000006</v>
      </c>
      <c r="AA118" s="40">
        <f t="shared" si="2"/>
        <v>0.13790000000000002</v>
      </c>
      <c r="AB118" s="47"/>
      <c r="AC118" s="47"/>
      <c r="AD118" s="47">
        <f>SUM(F118:L118)*Plantas!$F$4</f>
        <v>651.6</v>
      </c>
      <c r="AE118" s="47">
        <f>SUM(F118:L118)*Plantas!$F$5</f>
        <v>705.9</v>
      </c>
      <c r="AF118" s="47">
        <f>SUM(F118:L118)*Plantas!$F$6</f>
        <v>597.30000000000007</v>
      </c>
      <c r="AG118" s="47">
        <f>SUM(F118:L118)*Plantas!$F$7</f>
        <v>651.6</v>
      </c>
      <c r="AH118" s="47">
        <f t="shared" si="3"/>
        <v>54.299999999999955</v>
      </c>
    </row>
    <row r="119" spans="2:34" x14ac:dyDescent="0.2">
      <c r="B119" s="9" t="s">
        <v>141</v>
      </c>
      <c r="C119" s="3">
        <v>39</v>
      </c>
      <c r="D119" s="12">
        <v>101</v>
      </c>
      <c r="E119" s="3">
        <v>0.4</v>
      </c>
      <c r="F119" s="14">
        <v>208</v>
      </c>
      <c r="G119" s="3">
        <v>0</v>
      </c>
      <c r="H119" s="3">
        <v>146</v>
      </c>
      <c r="I119" s="12">
        <v>153</v>
      </c>
      <c r="J119" s="3">
        <v>136</v>
      </c>
      <c r="K119" s="12">
        <v>13</v>
      </c>
      <c r="L119" s="3">
        <v>0</v>
      </c>
      <c r="M119" s="12">
        <v>1</v>
      </c>
      <c r="N119" s="3">
        <v>0</v>
      </c>
      <c r="O119" s="7">
        <v>1</v>
      </c>
      <c r="P119" s="28">
        <v>0.02</v>
      </c>
      <c r="Q119" s="31">
        <v>0</v>
      </c>
      <c r="R119" s="47">
        <f>(ABS(Obras!C119-Plantas!$C$4)+ABS(Obras!D119-Plantas!$D$4))</f>
        <v>120</v>
      </c>
      <c r="S119" s="47">
        <f>(ABS(Obras!C119-Plantas!$C$5)+ABS(Obras!D119-Plantas!$D$5))</f>
        <v>80</v>
      </c>
      <c r="T119" s="47">
        <f>(ABS(Obras!C119-Plantas!$C$6)+ABS(Obras!D119-Plantas!$D$6))</f>
        <v>37</v>
      </c>
      <c r="U119" s="47">
        <f>(ABS(Obras!C119-Plantas!$C$7)+ABS(Obras!D119-Plantas!$D$7))</f>
        <v>122</v>
      </c>
      <c r="W119" s="40">
        <f>((SQRT(($AB$6-C119)^2)+SQRT(($AC$6-D119)^2))*2/10)*Camiones!B$4</f>
        <v>0.504</v>
      </c>
      <c r="X119" s="40">
        <f>(SQRT(($AB$7-C119)^2)+SQRT(($AC$7-D119)^2))*2/10*Camiones!B$4</f>
        <v>0.33600000000000002</v>
      </c>
      <c r="Y119" s="40">
        <f>(SQRT(($AB$8-C119)^2)+SQRT(($AC$8-D119)^2))*2/10*Camiones!B$4</f>
        <v>0.15540000000000001</v>
      </c>
      <c r="Z119" s="40">
        <f>(SQRT(($AB$9-C119)^2)+SQRT(($AC$9-D119)^2))*2/10*Camiones!B$4</f>
        <v>0.51239999999999997</v>
      </c>
      <c r="AA119" s="40">
        <f t="shared" si="2"/>
        <v>0.20649999999999999</v>
      </c>
      <c r="AB119" s="47"/>
      <c r="AC119" s="47"/>
      <c r="AD119" s="47">
        <f>SUM(F119:L119)*Plantas!$F$4</f>
        <v>787.19999999999993</v>
      </c>
      <c r="AE119" s="47">
        <f>SUM(F119:L119)*Plantas!$F$5</f>
        <v>852.80000000000007</v>
      </c>
      <c r="AF119" s="47">
        <f>SUM(F119:L119)*Plantas!$F$6</f>
        <v>721.6</v>
      </c>
      <c r="AG119" s="47">
        <f>SUM(F119:L119)*Plantas!$F$7</f>
        <v>787.19999999999993</v>
      </c>
      <c r="AH119" s="47">
        <f t="shared" si="3"/>
        <v>65.600000000000023</v>
      </c>
    </row>
    <row r="120" spans="2:34" x14ac:dyDescent="0.2">
      <c r="B120" s="9" t="s">
        <v>142</v>
      </c>
      <c r="C120" s="3">
        <v>54</v>
      </c>
      <c r="D120" s="12">
        <v>112</v>
      </c>
      <c r="E120" s="3">
        <v>0.3</v>
      </c>
      <c r="F120" s="14">
        <v>0</v>
      </c>
      <c r="G120" s="3">
        <v>0</v>
      </c>
      <c r="H120" s="3">
        <v>0</v>
      </c>
      <c r="I120" s="12">
        <v>87</v>
      </c>
      <c r="J120" s="3">
        <v>183</v>
      </c>
      <c r="K120" s="12">
        <v>0</v>
      </c>
      <c r="L120" s="3">
        <v>27</v>
      </c>
      <c r="M120" s="12">
        <v>0</v>
      </c>
      <c r="N120" s="3">
        <v>1</v>
      </c>
      <c r="O120" s="7">
        <v>1</v>
      </c>
      <c r="P120" s="28">
        <v>0</v>
      </c>
      <c r="Q120" s="31">
        <v>0</v>
      </c>
      <c r="R120" s="47">
        <f>(ABS(Obras!C120-Plantas!$C$4)+ABS(Obras!D120-Plantas!$D$4))</f>
        <v>146</v>
      </c>
      <c r="S120" s="47">
        <f>(ABS(Obras!C120-Plantas!$C$5)+ABS(Obras!D120-Plantas!$D$5))</f>
        <v>106</v>
      </c>
      <c r="T120" s="47">
        <f>(ABS(Obras!C120-Plantas!$C$6)+ABS(Obras!D120-Plantas!$D$6))</f>
        <v>51</v>
      </c>
      <c r="U120" s="47">
        <f>(ABS(Obras!C120-Plantas!$C$7)+ABS(Obras!D120-Plantas!$D$7))</f>
        <v>118</v>
      </c>
      <c r="W120" s="40">
        <f>((SQRT(($AB$6-C120)^2)+SQRT(($AC$6-D120)^2))*2/10)*Camiones!B$4</f>
        <v>0.61320000000000008</v>
      </c>
      <c r="X120" s="40">
        <f>(SQRT(($AB$7-C120)^2)+SQRT(($AC$7-D120)^2))*2/10*Camiones!B$4</f>
        <v>0.44520000000000004</v>
      </c>
      <c r="Y120" s="40">
        <f>(SQRT(($AB$8-C120)^2)+SQRT(($AC$8-D120)^2))*2/10*Camiones!B$4</f>
        <v>0.2142</v>
      </c>
      <c r="Z120" s="40">
        <f>(SQRT(($AB$9-C120)^2)+SQRT(($AC$9-D120)^2))*2/10*Camiones!B$4</f>
        <v>0.49560000000000004</v>
      </c>
      <c r="AA120" s="40">
        <f t="shared" si="2"/>
        <v>0.20790000000000006</v>
      </c>
      <c r="AB120" s="47"/>
      <c r="AC120" s="47"/>
      <c r="AD120" s="47">
        <f>SUM(F120:L120)*Plantas!$F$4</f>
        <v>356.4</v>
      </c>
      <c r="AE120" s="47">
        <f>SUM(F120:L120)*Plantas!$F$5</f>
        <v>386.1</v>
      </c>
      <c r="AF120" s="47">
        <f>SUM(F120:L120)*Plantas!$F$6</f>
        <v>326.70000000000005</v>
      </c>
      <c r="AG120" s="47">
        <f>SUM(F120:L120)*Plantas!$F$7</f>
        <v>356.4</v>
      </c>
      <c r="AH120" s="47">
        <f t="shared" si="3"/>
        <v>29.699999999999989</v>
      </c>
    </row>
    <row r="121" spans="2:34" x14ac:dyDescent="0.2">
      <c r="B121" s="9" t="s">
        <v>143</v>
      </c>
      <c r="C121" s="3">
        <v>33</v>
      </c>
      <c r="D121" s="12">
        <v>6</v>
      </c>
      <c r="E121" s="3">
        <v>0.2</v>
      </c>
      <c r="F121" s="14">
        <v>46</v>
      </c>
      <c r="G121" s="3">
        <v>0</v>
      </c>
      <c r="H121" s="3">
        <v>127</v>
      </c>
      <c r="I121" s="12">
        <v>41</v>
      </c>
      <c r="J121" s="3">
        <v>11</v>
      </c>
      <c r="K121" s="12">
        <v>186</v>
      </c>
      <c r="L121" s="3">
        <v>39</v>
      </c>
      <c r="M121" s="12">
        <v>1</v>
      </c>
      <c r="N121" s="3">
        <v>1</v>
      </c>
      <c r="O121" s="7">
        <v>1</v>
      </c>
      <c r="P121" s="28">
        <v>0</v>
      </c>
      <c r="Q121" s="31">
        <v>0</v>
      </c>
      <c r="R121" s="47">
        <f>(ABS(Obras!C121-Plantas!$C$4)+ABS(Obras!D121-Plantas!$D$4))</f>
        <v>27</v>
      </c>
      <c r="S121" s="47">
        <f>(ABS(Obras!C121-Plantas!$C$5)+ABS(Obras!D121-Plantas!$D$5))</f>
        <v>27</v>
      </c>
      <c r="T121" s="47">
        <f>(ABS(Obras!C121-Plantas!$C$6)+ABS(Obras!D121-Plantas!$D$6))</f>
        <v>76</v>
      </c>
      <c r="U121" s="47">
        <f>(ABS(Obras!C121-Plantas!$C$7)+ABS(Obras!D121-Plantas!$D$7))</f>
        <v>61</v>
      </c>
      <c r="W121" s="40">
        <f>((SQRT(($AB$6-C121)^2)+SQRT(($AC$6-D121)^2))*2/10)*Camiones!B$4</f>
        <v>0.11340000000000001</v>
      </c>
      <c r="X121" s="40">
        <f>(SQRT(($AB$7-C121)^2)+SQRT(($AC$7-D121)^2))*2/10*Camiones!B$4</f>
        <v>0.11340000000000001</v>
      </c>
      <c r="Y121" s="40">
        <f>(SQRT(($AB$8-C121)^2)+SQRT(($AC$8-D121)^2))*2/10*Camiones!B$4</f>
        <v>0.31919999999999998</v>
      </c>
      <c r="Z121" s="40">
        <f>(SQRT(($AB$9-C121)^2)+SQRT(($AC$9-D121)^2))*2/10*Camiones!B$4</f>
        <v>0.25619999999999998</v>
      </c>
      <c r="AA121" s="40">
        <f t="shared" si="2"/>
        <v>0.12670000000000001</v>
      </c>
      <c r="AB121" s="47"/>
      <c r="AC121" s="47"/>
      <c r="AD121" s="47">
        <f>SUM(F121:L121)*Plantas!$F$4</f>
        <v>540</v>
      </c>
      <c r="AE121" s="47">
        <f>SUM(F121:L121)*Plantas!$F$5</f>
        <v>585</v>
      </c>
      <c r="AF121" s="47">
        <f>SUM(F121:L121)*Plantas!$F$6</f>
        <v>495.00000000000006</v>
      </c>
      <c r="AG121" s="47">
        <f>SUM(F121:L121)*Plantas!$F$7</f>
        <v>540</v>
      </c>
      <c r="AH121" s="47">
        <f t="shared" si="3"/>
        <v>44.999999999999972</v>
      </c>
    </row>
    <row r="122" spans="2:34" x14ac:dyDescent="0.2">
      <c r="B122" s="9" t="s">
        <v>144</v>
      </c>
      <c r="C122" s="3">
        <v>74</v>
      </c>
      <c r="D122" s="12">
        <v>9</v>
      </c>
      <c r="E122" s="3">
        <v>0.4</v>
      </c>
      <c r="F122" s="14">
        <v>128</v>
      </c>
      <c r="G122" s="3">
        <v>0</v>
      </c>
      <c r="H122" s="3">
        <v>45</v>
      </c>
      <c r="I122" s="12">
        <v>116</v>
      </c>
      <c r="J122" s="3">
        <v>194</v>
      </c>
      <c r="K122" s="12">
        <v>88</v>
      </c>
      <c r="L122" s="3">
        <v>0</v>
      </c>
      <c r="M122" s="12">
        <v>1</v>
      </c>
      <c r="N122" s="3">
        <v>0</v>
      </c>
      <c r="O122" s="7">
        <v>1</v>
      </c>
      <c r="P122" s="28">
        <v>0</v>
      </c>
      <c r="Q122" s="31">
        <v>0</v>
      </c>
      <c r="R122" s="47">
        <f>(ABS(Obras!C122-Plantas!$C$4)+ABS(Obras!D122-Plantas!$D$4))</f>
        <v>65</v>
      </c>
      <c r="S122" s="47">
        <f>(ABS(Obras!C122-Plantas!$C$5)+ABS(Obras!D122-Plantas!$D$5))</f>
        <v>65</v>
      </c>
      <c r="T122" s="47">
        <f>(ABS(Obras!C122-Plantas!$C$6)+ABS(Obras!D122-Plantas!$D$6))</f>
        <v>90</v>
      </c>
      <c r="U122" s="47">
        <f>(ABS(Obras!C122-Plantas!$C$7)+ABS(Obras!D122-Plantas!$D$7))</f>
        <v>17</v>
      </c>
      <c r="W122" s="40">
        <f>((SQRT(($AB$6-C122)^2)+SQRT(($AC$6-D122)^2))*2/10)*Camiones!B$4</f>
        <v>0.27300000000000002</v>
      </c>
      <c r="X122" s="40">
        <f>(SQRT(($AB$7-C122)^2)+SQRT(($AC$7-D122)^2))*2/10*Camiones!B$4</f>
        <v>0.27300000000000002</v>
      </c>
      <c r="Y122" s="40">
        <f>(SQRT(($AB$8-C122)^2)+SQRT(($AC$8-D122)^2))*2/10*Camiones!B$4</f>
        <v>0.378</v>
      </c>
      <c r="Z122" s="40">
        <f>(SQRT(($AB$9-C122)^2)+SQRT(($AC$9-D122)^2))*2/10*Camiones!B$4</f>
        <v>7.1400000000000005E-2</v>
      </c>
      <c r="AA122" s="40">
        <f t="shared" si="2"/>
        <v>0.15329999999999999</v>
      </c>
      <c r="AB122" s="47"/>
      <c r="AC122" s="47"/>
      <c r="AD122" s="47">
        <f>SUM(F122:L122)*Plantas!$F$4</f>
        <v>685.19999999999993</v>
      </c>
      <c r="AE122" s="47">
        <f>SUM(F122:L122)*Plantas!$F$5</f>
        <v>742.30000000000007</v>
      </c>
      <c r="AF122" s="47">
        <f>SUM(F122:L122)*Plantas!$F$6</f>
        <v>628.1</v>
      </c>
      <c r="AG122" s="47">
        <f>SUM(F122:L122)*Plantas!$F$7</f>
        <v>685.19999999999993</v>
      </c>
      <c r="AH122" s="47">
        <f t="shared" si="3"/>
        <v>57.100000000000023</v>
      </c>
    </row>
    <row r="123" spans="2:34" x14ac:dyDescent="0.2">
      <c r="B123" s="9" t="s">
        <v>145</v>
      </c>
      <c r="C123" s="3">
        <v>81</v>
      </c>
      <c r="D123" s="12">
        <v>45</v>
      </c>
      <c r="E123" s="3">
        <v>0.2</v>
      </c>
      <c r="F123" s="14">
        <v>141</v>
      </c>
      <c r="G123" s="3">
        <v>0</v>
      </c>
      <c r="H123" s="3">
        <v>39</v>
      </c>
      <c r="I123" s="12">
        <v>46</v>
      </c>
      <c r="J123" s="3">
        <v>0</v>
      </c>
      <c r="K123" s="12">
        <v>0</v>
      </c>
      <c r="L123" s="3">
        <v>13</v>
      </c>
      <c r="M123" s="12">
        <v>1</v>
      </c>
      <c r="N123" s="3">
        <v>1</v>
      </c>
      <c r="O123" s="7">
        <v>1</v>
      </c>
      <c r="P123" s="28">
        <v>0</v>
      </c>
      <c r="Q123" s="31">
        <v>0</v>
      </c>
      <c r="R123" s="47">
        <f>(ABS(Obras!C123-Plantas!$C$4)+ABS(Obras!D123-Plantas!$D$4))</f>
        <v>106</v>
      </c>
      <c r="S123" s="47">
        <f>(ABS(Obras!C123-Plantas!$C$5)+ABS(Obras!D123-Plantas!$D$5))</f>
        <v>66</v>
      </c>
      <c r="T123" s="47">
        <f>(ABS(Obras!C123-Plantas!$C$6)+ABS(Obras!D123-Plantas!$D$6))</f>
        <v>61</v>
      </c>
      <c r="U123" s="47">
        <f>(ABS(Obras!C123-Plantas!$C$7)+ABS(Obras!D123-Plantas!$D$7))</f>
        <v>26</v>
      </c>
      <c r="W123" s="40">
        <f>((SQRT(($AB$6-C123)^2)+SQRT(($AC$6-D123)^2))*2/10)*Camiones!B$4</f>
        <v>0.44520000000000004</v>
      </c>
      <c r="X123" s="40">
        <f>(SQRT(($AB$7-C123)^2)+SQRT(($AC$7-D123)^2))*2/10*Camiones!B$4</f>
        <v>0.2772</v>
      </c>
      <c r="Y123" s="40">
        <f>(SQRT(($AB$8-C123)^2)+SQRT(($AC$8-D123)^2))*2/10*Camiones!B$4</f>
        <v>0.25619999999999998</v>
      </c>
      <c r="Z123" s="40">
        <f>(SQRT(($AB$9-C123)^2)+SQRT(($AC$9-D123)^2))*2/10*Camiones!B$4</f>
        <v>0.10920000000000001</v>
      </c>
      <c r="AA123" s="40">
        <f t="shared" si="2"/>
        <v>0.17150000000000001</v>
      </c>
      <c r="AB123" s="47"/>
      <c r="AC123" s="47"/>
      <c r="AD123" s="47">
        <f>SUM(F123:L123)*Plantas!$F$4</f>
        <v>286.8</v>
      </c>
      <c r="AE123" s="47">
        <f>SUM(F123:L123)*Plantas!$F$5</f>
        <v>310.7</v>
      </c>
      <c r="AF123" s="47">
        <f>SUM(F123:L123)*Plantas!$F$6</f>
        <v>262.90000000000003</v>
      </c>
      <c r="AG123" s="47">
        <f>SUM(F123:L123)*Plantas!$F$7</f>
        <v>286.8</v>
      </c>
      <c r="AH123" s="47">
        <f t="shared" si="3"/>
        <v>23.899999999999977</v>
      </c>
    </row>
    <row r="124" spans="2:34" x14ac:dyDescent="0.2">
      <c r="B124" s="9" t="s">
        <v>146</v>
      </c>
      <c r="C124" s="3">
        <v>63</v>
      </c>
      <c r="D124" s="12">
        <v>108</v>
      </c>
      <c r="E124" s="3">
        <v>0.4</v>
      </c>
      <c r="F124" s="14">
        <v>0</v>
      </c>
      <c r="G124" s="3">
        <v>129</v>
      </c>
      <c r="H124" s="3">
        <v>0</v>
      </c>
      <c r="I124" s="12">
        <v>174</v>
      </c>
      <c r="J124" s="3">
        <v>0</v>
      </c>
      <c r="K124" s="12">
        <v>0</v>
      </c>
      <c r="L124" s="3">
        <v>0</v>
      </c>
      <c r="M124" s="12">
        <v>1</v>
      </c>
      <c r="N124" s="3">
        <v>1</v>
      </c>
      <c r="O124" s="7">
        <v>1</v>
      </c>
      <c r="P124" s="28">
        <v>0</v>
      </c>
      <c r="Q124" s="31">
        <v>0</v>
      </c>
      <c r="R124" s="47">
        <f>(ABS(Obras!C124-Plantas!$C$4)+ABS(Obras!D124-Plantas!$D$4))</f>
        <v>151</v>
      </c>
      <c r="S124" s="47">
        <f>(ABS(Obras!C124-Plantas!$C$5)+ABS(Obras!D124-Plantas!$D$5))</f>
        <v>111</v>
      </c>
      <c r="T124" s="47">
        <f>(ABS(Obras!C124-Plantas!$C$6)+ABS(Obras!D124-Plantas!$D$6))</f>
        <v>56</v>
      </c>
      <c r="U124" s="47">
        <f>(ABS(Obras!C124-Plantas!$C$7)+ABS(Obras!D124-Plantas!$D$7))</f>
        <v>105</v>
      </c>
      <c r="W124" s="40">
        <f>((SQRT(($AB$6-C124)^2)+SQRT(($AC$6-D124)^2))*2/10)*Camiones!B$4</f>
        <v>0.63419999999999999</v>
      </c>
      <c r="X124" s="40">
        <f>(SQRT(($AB$7-C124)^2)+SQRT(($AC$7-D124)^2))*2/10*Camiones!B$4</f>
        <v>0.4662</v>
      </c>
      <c r="Y124" s="40">
        <f>(SQRT(($AB$8-C124)^2)+SQRT(($AC$8-D124)^2))*2/10*Camiones!B$4</f>
        <v>0.23519999999999999</v>
      </c>
      <c r="Z124" s="40">
        <f>(SQRT(($AB$9-C124)^2)+SQRT(($AC$9-D124)^2))*2/10*Camiones!B$4</f>
        <v>0.441</v>
      </c>
      <c r="AA124" s="40">
        <f t="shared" si="2"/>
        <v>0.20369999999999999</v>
      </c>
      <c r="AB124" s="47"/>
      <c r="AC124" s="47"/>
      <c r="AD124" s="47">
        <f>SUM(F124:L124)*Plantas!$F$4</f>
        <v>363.59999999999997</v>
      </c>
      <c r="AE124" s="47">
        <f>SUM(F124:L124)*Plantas!$F$5</f>
        <v>393.90000000000003</v>
      </c>
      <c r="AF124" s="47">
        <f>SUM(F124:L124)*Plantas!$F$6</f>
        <v>333.3</v>
      </c>
      <c r="AG124" s="47">
        <f>SUM(F124:L124)*Plantas!$F$7</f>
        <v>363.59999999999997</v>
      </c>
      <c r="AH124" s="47">
        <f t="shared" si="3"/>
        <v>30.300000000000011</v>
      </c>
    </row>
    <row r="125" spans="2:34" x14ac:dyDescent="0.2">
      <c r="B125" s="9" t="s">
        <v>147</v>
      </c>
      <c r="C125" s="3">
        <v>67</v>
      </c>
      <c r="D125" s="12">
        <v>93</v>
      </c>
      <c r="E125" s="3">
        <v>0.3</v>
      </c>
      <c r="F125" s="14">
        <v>0</v>
      </c>
      <c r="G125" s="3">
        <v>158</v>
      </c>
      <c r="H125" s="3">
        <v>49</v>
      </c>
      <c r="I125" s="12">
        <v>0</v>
      </c>
      <c r="J125" s="3">
        <v>206</v>
      </c>
      <c r="K125" s="12">
        <v>123</v>
      </c>
      <c r="L125" s="3">
        <v>87</v>
      </c>
      <c r="M125" s="12">
        <v>1</v>
      </c>
      <c r="N125" s="3">
        <v>1</v>
      </c>
      <c r="O125" s="7">
        <v>1</v>
      </c>
      <c r="P125" s="28">
        <v>0.04</v>
      </c>
      <c r="Q125" s="31">
        <v>0</v>
      </c>
      <c r="R125" s="47">
        <f>(ABS(Obras!C125-Plantas!$C$4)+ABS(Obras!D125-Plantas!$D$4))</f>
        <v>140</v>
      </c>
      <c r="S125" s="47">
        <f>(ABS(Obras!C125-Plantas!$C$5)+ABS(Obras!D125-Plantas!$D$5))</f>
        <v>100</v>
      </c>
      <c r="T125" s="47">
        <f>(ABS(Obras!C125-Plantas!$C$6)+ABS(Obras!D125-Plantas!$D$6))</f>
        <v>45</v>
      </c>
      <c r="U125" s="47">
        <f>(ABS(Obras!C125-Plantas!$C$7)+ABS(Obras!D125-Plantas!$D$7))</f>
        <v>86</v>
      </c>
      <c r="W125" s="40">
        <f>((SQRT(($AB$6-C125)^2)+SQRT(($AC$6-D125)^2))*2/10)*Camiones!B$4</f>
        <v>0.58800000000000008</v>
      </c>
      <c r="X125" s="40">
        <f>(SQRT(($AB$7-C125)^2)+SQRT(($AC$7-D125)^2))*2/10*Camiones!B$4</f>
        <v>0.42000000000000004</v>
      </c>
      <c r="Y125" s="40">
        <f>(SQRT(($AB$8-C125)^2)+SQRT(($AC$8-D125)^2))*2/10*Camiones!B$4</f>
        <v>0.189</v>
      </c>
      <c r="Z125" s="40">
        <f>(SQRT(($AB$9-C125)^2)+SQRT(($AC$9-D125)^2))*2/10*Camiones!B$4</f>
        <v>0.36120000000000002</v>
      </c>
      <c r="AA125" s="40">
        <f t="shared" si="2"/>
        <v>0.20930000000000004</v>
      </c>
      <c r="AB125" s="47"/>
      <c r="AC125" s="47"/>
      <c r="AD125" s="47">
        <f>SUM(F125:L125)*Plantas!$F$4</f>
        <v>747.6</v>
      </c>
      <c r="AE125" s="47">
        <f>SUM(F125:L125)*Plantas!$F$5</f>
        <v>809.9</v>
      </c>
      <c r="AF125" s="47">
        <f>SUM(F125:L125)*Plantas!$F$6</f>
        <v>685.30000000000007</v>
      </c>
      <c r="AG125" s="47">
        <f>SUM(F125:L125)*Plantas!$F$7</f>
        <v>747.6</v>
      </c>
      <c r="AH125" s="47">
        <f t="shared" si="3"/>
        <v>62.299999999999955</v>
      </c>
    </row>
    <row r="126" spans="2:34" x14ac:dyDescent="0.2">
      <c r="B126" s="9" t="s">
        <v>148</v>
      </c>
      <c r="C126" s="3">
        <v>108</v>
      </c>
      <c r="D126" s="12">
        <v>14</v>
      </c>
      <c r="E126" s="3">
        <v>0.4</v>
      </c>
      <c r="F126" s="14">
        <v>63</v>
      </c>
      <c r="G126" s="3">
        <v>28</v>
      </c>
      <c r="H126" s="3">
        <v>174</v>
      </c>
      <c r="I126" s="12">
        <v>196</v>
      </c>
      <c r="J126" s="3">
        <v>51</v>
      </c>
      <c r="K126" s="12">
        <v>0</v>
      </c>
      <c r="L126" s="3">
        <v>0</v>
      </c>
      <c r="M126" s="12">
        <v>1</v>
      </c>
      <c r="N126" s="3">
        <v>1</v>
      </c>
      <c r="O126" s="7">
        <v>1</v>
      </c>
      <c r="P126" s="28">
        <v>0.05</v>
      </c>
      <c r="Q126" s="31">
        <v>0</v>
      </c>
      <c r="R126" s="47">
        <f>(ABS(Obras!C126-Plantas!$C$4)+ABS(Obras!D126-Plantas!$D$4))</f>
        <v>102</v>
      </c>
      <c r="S126" s="47">
        <f>(ABS(Obras!C126-Plantas!$C$5)+ABS(Obras!D126-Plantas!$D$5))</f>
        <v>94</v>
      </c>
      <c r="T126" s="47">
        <f>(ABS(Obras!C126-Plantas!$C$6)+ABS(Obras!D126-Plantas!$D$6))</f>
        <v>119</v>
      </c>
      <c r="U126" s="47">
        <f>(ABS(Obras!C126-Plantas!$C$7)+ABS(Obras!D126-Plantas!$D$7))</f>
        <v>34</v>
      </c>
      <c r="W126" s="40">
        <f>((SQRT(($AB$6-C126)^2)+SQRT(($AC$6-D126)^2))*2/10)*Camiones!B$4</f>
        <v>0.4284</v>
      </c>
      <c r="X126" s="40">
        <f>(SQRT(($AB$7-C126)^2)+SQRT(($AC$7-D126)^2))*2/10*Camiones!B$4</f>
        <v>0.39480000000000004</v>
      </c>
      <c r="Y126" s="40">
        <f>(SQRT(($AB$8-C126)^2)+SQRT(($AC$8-D126)^2))*2/10*Camiones!B$4</f>
        <v>0.49980000000000002</v>
      </c>
      <c r="Z126" s="40">
        <f>(SQRT(($AB$9-C126)^2)+SQRT(($AC$9-D126)^2))*2/10*Camiones!B$4</f>
        <v>0.14280000000000001</v>
      </c>
      <c r="AA126" s="40">
        <f t="shared" si="2"/>
        <v>0.18410000000000001</v>
      </c>
      <c r="AB126" s="47"/>
      <c r="AC126" s="47"/>
      <c r="AD126" s="47">
        <f>SUM(F126:L126)*Plantas!$F$4</f>
        <v>614.4</v>
      </c>
      <c r="AE126" s="47">
        <f>SUM(F126:L126)*Plantas!$F$5</f>
        <v>665.6</v>
      </c>
      <c r="AF126" s="47">
        <f>SUM(F126:L126)*Plantas!$F$6</f>
        <v>563.20000000000005</v>
      </c>
      <c r="AG126" s="47">
        <f>SUM(F126:L126)*Plantas!$F$7</f>
        <v>614.4</v>
      </c>
      <c r="AH126" s="47">
        <f t="shared" si="3"/>
        <v>51.199999999999989</v>
      </c>
    </row>
    <row r="127" spans="2:34" x14ac:dyDescent="0.2">
      <c r="B127" s="9" t="s">
        <v>149</v>
      </c>
      <c r="C127" s="3">
        <v>3</v>
      </c>
      <c r="D127" s="12">
        <v>105</v>
      </c>
      <c r="E127" s="3">
        <v>0.4</v>
      </c>
      <c r="F127" s="14">
        <v>0</v>
      </c>
      <c r="G127" s="3">
        <v>176</v>
      </c>
      <c r="H127" s="3">
        <v>68</v>
      </c>
      <c r="I127" s="12">
        <v>126</v>
      </c>
      <c r="J127" s="3">
        <v>64</v>
      </c>
      <c r="K127" s="12">
        <v>0</v>
      </c>
      <c r="L127" s="3">
        <v>200</v>
      </c>
      <c r="M127" s="12">
        <v>1</v>
      </c>
      <c r="N127" s="3">
        <v>1</v>
      </c>
      <c r="O127" s="7">
        <v>0</v>
      </c>
      <c r="P127" s="28">
        <v>0</v>
      </c>
      <c r="Q127" s="31">
        <v>0</v>
      </c>
      <c r="R127" s="47">
        <f>(ABS(Obras!C127-Plantas!$C$4)+ABS(Obras!D127-Plantas!$D$4))</f>
        <v>102</v>
      </c>
      <c r="S127" s="47">
        <f>(ABS(Obras!C127-Plantas!$C$5)+ABS(Obras!D127-Plantas!$D$5))</f>
        <v>102</v>
      </c>
      <c r="T127" s="47">
        <f>(ABS(Obras!C127-Plantas!$C$6)+ABS(Obras!D127-Plantas!$D$6))</f>
        <v>77</v>
      </c>
      <c r="U127" s="47">
        <f>(ABS(Obras!C127-Plantas!$C$7)+ABS(Obras!D127-Plantas!$D$7))</f>
        <v>162</v>
      </c>
      <c r="W127" s="40">
        <f>((SQRT(($AB$6-C127)^2)+SQRT(($AC$6-D127)^2))*2/10)*Camiones!B$4</f>
        <v>0.4284</v>
      </c>
      <c r="X127" s="40">
        <f>(SQRT(($AB$7-C127)^2)+SQRT(($AC$7-D127)^2))*2/10*Camiones!B$4</f>
        <v>0.4284</v>
      </c>
      <c r="Y127" s="40">
        <f>(SQRT(($AB$8-C127)^2)+SQRT(($AC$8-D127)^2))*2/10*Camiones!B$4</f>
        <v>0.32340000000000002</v>
      </c>
      <c r="Z127" s="40">
        <f>(SQRT(($AB$9-C127)^2)+SQRT(($AC$9-D127)^2))*2/10*Camiones!B$4</f>
        <v>0.6804</v>
      </c>
      <c r="AA127" s="40">
        <f t="shared" si="2"/>
        <v>0.17849999999999999</v>
      </c>
      <c r="AB127" s="47"/>
      <c r="AC127" s="47"/>
      <c r="AD127" s="47">
        <f>SUM(F127:L127)*Plantas!$F$4</f>
        <v>760.8</v>
      </c>
      <c r="AE127" s="47">
        <f>SUM(F127:L127)*Plantas!$F$5</f>
        <v>824.2</v>
      </c>
      <c r="AF127" s="47">
        <f>SUM(F127:L127)*Plantas!$F$6</f>
        <v>697.40000000000009</v>
      </c>
      <c r="AG127" s="47">
        <f>SUM(F127:L127)*Plantas!$F$7</f>
        <v>760.8</v>
      </c>
      <c r="AH127" s="47">
        <f t="shared" si="3"/>
        <v>63.399999999999977</v>
      </c>
    </row>
    <row r="128" spans="2:34" x14ac:dyDescent="0.2">
      <c r="B128" s="9" t="s">
        <v>150</v>
      </c>
      <c r="C128" s="3">
        <v>74</v>
      </c>
      <c r="D128" s="12">
        <v>67</v>
      </c>
      <c r="E128" s="3">
        <v>0.3</v>
      </c>
      <c r="F128" s="14">
        <v>139</v>
      </c>
      <c r="G128" s="3">
        <v>193</v>
      </c>
      <c r="H128" s="3">
        <v>0</v>
      </c>
      <c r="I128" s="12">
        <v>0</v>
      </c>
      <c r="J128" s="3">
        <v>119</v>
      </c>
      <c r="K128" s="12">
        <v>51</v>
      </c>
      <c r="L128" s="3">
        <v>0</v>
      </c>
      <c r="M128" s="12">
        <v>1</v>
      </c>
      <c r="N128" s="3">
        <v>1</v>
      </c>
      <c r="O128" s="7">
        <v>1</v>
      </c>
      <c r="P128" s="28">
        <v>0</v>
      </c>
      <c r="Q128" s="31">
        <v>0</v>
      </c>
      <c r="R128" s="47">
        <f>(ABS(Obras!C128-Plantas!$C$4)+ABS(Obras!D128-Plantas!$D$4))</f>
        <v>121</v>
      </c>
      <c r="S128" s="47">
        <f>(ABS(Obras!C128-Plantas!$C$5)+ABS(Obras!D128-Plantas!$D$5))</f>
        <v>81</v>
      </c>
      <c r="T128" s="47">
        <f>(ABS(Obras!C128-Plantas!$C$6)+ABS(Obras!D128-Plantas!$D$6))</f>
        <v>32</v>
      </c>
      <c r="U128" s="47">
        <f>(ABS(Obras!C128-Plantas!$C$7)+ABS(Obras!D128-Plantas!$D$7))</f>
        <v>53</v>
      </c>
      <c r="W128" s="40">
        <f>((SQRT(($AB$6-C128)^2)+SQRT(($AC$6-D128)^2))*2/10)*Camiones!B$4</f>
        <v>0.50819999999999999</v>
      </c>
      <c r="X128" s="40">
        <f>(SQRT(($AB$7-C128)^2)+SQRT(($AC$7-D128)^2))*2/10*Camiones!B$4</f>
        <v>0.3402</v>
      </c>
      <c r="Y128" s="40">
        <f>(SQRT(($AB$8-C128)^2)+SQRT(($AC$8-D128)^2))*2/10*Camiones!B$4</f>
        <v>0.13440000000000002</v>
      </c>
      <c r="Z128" s="40">
        <f>(SQRT(($AB$9-C128)^2)+SQRT(($AC$9-D128)^2))*2/10*Camiones!B$4</f>
        <v>0.22260000000000002</v>
      </c>
      <c r="AA128" s="40">
        <f t="shared" si="2"/>
        <v>0.20649999999999999</v>
      </c>
      <c r="AB128" s="47"/>
      <c r="AC128" s="47"/>
      <c r="AD128" s="47">
        <f>SUM(F128:L128)*Plantas!$F$4</f>
        <v>602.4</v>
      </c>
      <c r="AE128" s="47">
        <f>SUM(F128:L128)*Plantas!$F$5</f>
        <v>652.6</v>
      </c>
      <c r="AF128" s="47">
        <f>SUM(F128:L128)*Plantas!$F$6</f>
        <v>552.20000000000005</v>
      </c>
      <c r="AG128" s="47">
        <f>SUM(F128:L128)*Plantas!$F$7</f>
        <v>602.4</v>
      </c>
      <c r="AH128" s="47">
        <f t="shared" si="3"/>
        <v>50.199999999999989</v>
      </c>
    </row>
    <row r="129" spans="2:34" x14ac:dyDescent="0.2">
      <c r="B129" s="9" t="s">
        <v>151</v>
      </c>
      <c r="C129" s="3">
        <v>24</v>
      </c>
      <c r="D129" s="12">
        <v>46</v>
      </c>
      <c r="E129" s="3">
        <v>0.4</v>
      </c>
      <c r="F129" s="14">
        <v>0</v>
      </c>
      <c r="G129" s="3">
        <v>154</v>
      </c>
      <c r="H129" s="3">
        <v>59</v>
      </c>
      <c r="I129" s="12">
        <v>0</v>
      </c>
      <c r="J129" s="3">
        <v>167</v>
      </c>
      <c r="K129" s="12">
        <v>182</v>
      </c>
      <c r="L129" s="3">
        <v>106</v>
      </c>
      <c r="M129" s="12">
        <v>1</v>
      </c>
      <c r="N129" s="3">
        <v>1</v>
      </c>
      <c r="O129" s="7">
        <v>1</v>
      </c>
      <c r="P129" s="28">
        <v>0.05</v>
      </c>
      <c r="Q129" s="31">
        <v>0</v>
      </c>
      <c r="R129" s="47">
        <f>(ABS(Obras!C129-Plantas!$C$4)+ABS(Obras!D129-Plantas!$D$4))</f>
        <v>50</v>
      </c>
      <c r="S129" s="47">
        <f>(ABS(Obras!C129-Plantas!$C$5)+ABS(Obras!D129-Plantas!$D$5))</f>
        <v>22</v>
      </c>
      <c r="T129" s="47">
        <f>(ABS(Obras!C129-Plantas!$C$6)+ABS(Obras!D129-Plantas!$D$6))</f>
        <v>45</v>
      </c>
      <c r="U129" s="47">
        <f>(ABS(Obras!C129-Plantas!$C$7)+ABS(Obras!D129-Plantas!$D$7))</f>
        <v>82</v>
      </c>
      <c r="W129" s="40">
        <f>((SQRT(($AB$6-C129)^2)+SQRT(($AC$6-D129)^2))*2/10)*Camiones!B$4</f>
        <v>0.21000000000000002</v>
      </c>
      <c r="X129" s="40">
        <f>(SQRT(($AB$7-C129)^2)+SQRT(($AC$7-D129)^2))*2/10*Camiones!B$4</f>
        <v>9.240000000000001E-2</v>
      </c>
      <c r="Y129" s="40">
        <f>(SQRT(($AB$8-C129)^2)+SQRT(($AC$8-D129)^2))*2/10*Camiones!B$4</f>
        <v>0.189</v>
      </c>
      <c r="Z129" s="40">
        <f>(SQRT(($AB$9-C129)^2)+SQRT(($AC$9-D129)^2))*2/10*Camiones!B$4</f>
        <v>0.34439999999999998</v>
      </c>
      <c r="AA129" s="40">
        <f t="shared" si="2"/>
        <v>0.1295</v>
      </c>
      <c r="AB129" s="47"/>
      <c r="AC129" s="47"/>
      <c r="AD129" s="47">
        <f>SUM(F129:L129)*Plantas!$F$4</f>
        <v>801.6</v>
      </c>
      <c r="AE129" s="47">
        <f>SUM(F129:L129)*Plantas!$F$5</f>
        <v>868.4</v>
      </c>
      <c r="AF129" s="47">
        <f>SUM(F129:L129)*Plantas!$F$6</f>
        <v>734.80000000000007</v>
      </c>
      <c r="AG129" s="47">
        <f>SUM(F129:L129)*Plantas!$F$7</f>
        <v>801.6</v>
      </c>
      <c r="AH129" s="47">
        <f t="shared" si="3"/>
        <v>66.799999999999955</v>
      </c>
    </row>
    <row r="130" spans="2:34" x14ac:dyDescent="0.2">
      <c r="B130" s="9" t="s">
        <v>152</v>
      </c>
      <c r="C130" s="3">
        <v>106</v>
      </c>
      <c r="D130" s="12">
        <v>24</v>
      </c>
      <c r="E130" s="3">
        <v>0.3</v>
      </c>
      <c r="F130" s="14">
        <v>67</v>
      </c>
      <c r="G130" s="3">
        <v>0</v>
      </c>
      <c r="H130" s="3">
        <v>32</v>
      </c>
      <c r="I130" s="12">
        <v>144</v>
      </c>
      <c r="J130" s="3">
        <v>198</v>
      </c>
      <c r="K130" s="12">
        <v>0</v>
      </c>
      <c r="L130" s="3">
        <v>203</v>
      </c>
      <c r="M130" s="12">
        <v>1</v>
      </c>
      <c r="N130" s="3">
        <v>0</v>
      </c>
      <c r="O130" s="7">
        <v>1</v>
      </c>
      <c r="P130" s="28">
        <v>0.08</v>
      </c>
      <c r="Q130" s="31">
        <v>0.01</v>
      </c>
      <c r="R130" s="47">
        <f>(ABS(Obras!C130-Plantas!$C$4)+ABS(Obras!D130-Plantas!$D$4))</f>
        <v>110</v>
      </c>
      <c r="S130" s="47">
        <f>(ABS(Obras!C130-Plantas!$C$5)+ABS(Obras!D130-Plantas!$D$5))</f>
        <v>82</v>
      </c>
      <c r="T130" s="47">
        <f>(ABS(Obras!C130-Plantas!$C$6)+ABS(Obras!D130-Plantas!$D$6))</f>
        <v>107</v>
      </c>
      <c r="U130" s="47">
        <f>(ABS(Obras!C130-Plantas!$C$7)+ABS(Obras!D130-Plantas!$D$7))</f>
        <v>30</v>
      </c>
      <c r="W130" s="40">
        <f>((SQRT(($AB$6-C130)^2)+SQRT(($AC$6-D130)^2))*2/10)*Camiones!B$4</f>
        <v>0.46200000000000002</v>
      </c>
      <c r="X130" s="40">
        <f>(SQRT(($AB$7-C130)^2)+SQRT(($AC$7-D130)^2))*2/10*Camiones!B$4</f>
        <v>0.34439999999999998</v>
      </c>
      <c r="Y130" s="40">
        <f>(SQRT(($AB$8-C130)^2)+SQRT(($AC$8-D130)^2))*2/10*Camiones!B$4</f>
        <v>0.44940000000000002</v>
      </c>
      <c r="Z130" s="40">
        <f>(SQRT(($AB$9-C130)^2)+SQRT(($AC$9-D130)^2))*2/10*Camiones!B$4</f>
        <v>0.126</v>
      </c>
      <c r="AA130" s="40">
        <f t="shared" si="2"/>
        <v>0.1855</v>
      </c>
      <c r="AB130" s="47"/>
      <c r="AC130" s="47"/>
      <c r="AD130" s="47">
        <f>SUM(F130:L130)*Plantas!$F$4</f>
        <v>772.8</v>
      </c>
      <c r="AE130" s="47">
        <f>SUM(F130:L130)*Plantas!$F$5</f>
        <v>837.2</v>
      </c>
      <c r="AF130" s="47">
        <f>SUM(F130:L130)*Plantas!$F$6</f>
        <v>708.40000000000009</v>
      </c>
      <c r="AG130" s="47">
        <f>SUM(F130:L130)*Plantas!$F$7</f>
        <v>772.8</v>
      </c>
      <c r="AH130" s="47">
        <f t="shared" si="3"/>
        <v>64.399999999999977</v>
      </c>
    </row>
    <row r="131" spans="2:34" x14ac:dyDescent="0.2">
      <c r="B131" s="9" t="s">
        <v>153</v>
      </c>
      <c r="C131" s="3">
        <v>117</v>
      </c>
      <c r="D131" s="12">
        <v>53</v>
      </c>
      <c r="E131" s="3">
        <v>0.4</v>
      </c>
      <c r="F131" s="14">
        <v>40</v>
      </c>
      <c r="G131" s="3">
        <v>54</v>
      </c>
      <c r="H131" s="3">
        <v>141</v>
      </c>
      <c r="I131" s="12">
        <v>111</v>
      </c>
      <c r="J131" s="3">
        <v>154</v>
      </c>
      <c r="K131" s="12">
        <v>185</v>
      </c>
      <c r="L131" s="3">
        <v>0</v>
      </c>
      <c r="M131" s="12">
        <v>1</v>
      </c>
      <c r="N131" s="3">
        <v>0</v>
      </c>
      <c r="O131" s="7">
        <v>0</v>
      </c>
      <c r="P131" s="28">
        <v>0.09</v>
      </c>
      <c r="Q131" s="31">
        <v>0.01</v>
      </c>
      <c r="R131" s="47">
        <f>(ABS(Obras!C131-Plantas!$C$4)+ABS(Obras!D131-Plantas!$D$4))</f>
        <v>150</v>
      </c>
      <c r="S131" s="47">
        <f>(ABS(Obras!C131-Plantas!$C$5)+ABS(Obras!D131-Plantas!$D$5))</f>
        <v>110</v>
      </c>
      <c r="T131" s="47">
        <f>(ABS(Obras!C131-Plantas!$C$6)+ABS(Obras!D131-Plantas!$D$6))</f>
        <v>89</v>
      </c>
      <c r="U131" s="47">
        <f>(ABS(Obras!C131-Plantas!$C$7)+ABS(Obras!D131-Plantas!$D$7))</f>
        <v>70</v>
      </c>
      <c r="W131" s="40">
        <f>((SQRT(($AB$6-C131)^2)+SQRT(($AC$6-D131)^2))*2/10)*Camiones!B$4</f>
        <v>0.63</v>
      </c>
      <c r="X131" s="40">
        <f>(SQRT(($AB$7-C131)^2)+SQRT(($AC$7-D131)^2))*2/10*Camiones!B$4</f>
        <v>0.46200000000000002</v>
      </c>
      <c r="Y131" s="40">
        <f>(SQRT(($AB$8-C131)^2)+SQRT(($AC$8-D131)^2))*2/10*Camiones!B$4</f>
        <v>0.37380000000000002</v>
      </c>
      <c r="Z131" s="40">
        <f>(SQRT(($AB$9-C131)^2)+SQRT(($AC$9-D131)^2))*2/10*Camiones!B$4</f>
        <v>0.29400000000000004</v>
      </c>
      <c r="AA131" s="40">
        <f t="shared" si="2"/>
        <v>0.1827</v>
      </c>
      <c r="AB131" s="47"/>
      <c r="AC131" s="47"/>
      <c r="AD131" s="47">
        <f>SUM(F131:L131)*Plantas!$F$4</f>
        <v>822</v>
      </c>
      <c r="AE131" s="47">
        <f>SUM(F131:L131)*Plantas!$F$5</f>
        <v>890.5</v>
      </c>
      <c r="AF131" s="47">
        <f>SUM(F131:L131)*Plantas!$F$6</f>
        <v>753.50000000000011</v>
      </c>
      <c r="AG131" s="47">
        <f>SUM(F131:L131)*Plantas!$F$7</f>
        <v>822</v>
      </c>
      <c r="AH131" s="47">
        <f t="shared" si="3"/>
        <v>68.499999999999943</v>
      </c>
    </row>
    <row r="132" spans="2:34" x14ac:dyDescent="0.2">
      <c r="B132" s="9" t="s">
        <v>154</v>
      </c>
      <c r="C132" s="3">
        <v>21</v>
      </c>
      <c r="D132" s="12">
        <v>76</v>
      </c>
      <c r="E132" s="3">
        <v>0.4</v>
      </c>
      <c r="F132" s="14">
        <v>0</v>
      </c>
      <c r="G132" s="3">
        <v>194</v>
      </c>
      <c r="H132" s="3">
        <v>125</v>
      </c>
      <c r="I132" s="12">
        <v>59</v>
      </c>
      <c r="J132" s="3">
        <v>13</v>
      </c>
      <c r="K132" s="12">
        <v>61</v>
      </c>
      <c r="L132" s="3">
        <v>39</v>
      </c>
      <c r="M132" s="12">
        <v>0</v>
      </c>
      <c r="N132" s="3">
        <v>1</v>
      </c>
      <c r="O132" s="7">
        <v>0</v>
      </c>
      <c r="P132" s="28">
        <v>0</v>
      </c>
      <c r="Q132" s="31">
        <v>0</v>
      </c>
      <c r="R132" s="47">
        <f>(ABS(Obras!C132-Plantas!$C$4)+ABS(Obras!D132-Plantas!$D$4))</f>
        <v>77</v>
      </c>
      <c r="S132" s="47">
        <f>(ABS(Obras!C132-Plantas!$C$5)+ABS(Obras!D132-Plantas!$D$5))</f>
        <v>55</v>
      </c>
      <c r="T132" s="47">
        <f>(ABS(Obras!C132-Plantas!$C$6)+ABS(Obras!D132-Plantas!$D$6))</f>
        <v>30</v>
      </c>
      <c r="U132" s="47">
        <f>(ABS(Obras!C132-Plantas!$C$7)+ABS(Obras!D132-Plantas!$D$7))</f>
        <v>115</v>
      </c>
      <c r="W132" s="40">
        <f>((SQRT(($AB$6-C132)^2)+SQRT(($AC$6-D132)^2))*2/10)*Camiones!B$4</f>
        <v>0.32340000000000002</v>
      </c>
      <c r="X132" s="40">
        <f>(SQRT(($AB$7-C132)^2)+SQRT(($AC$7-D132)^2))*2/10*Camiones!B$4</f>
        <v>0.23100000000000001</v>
      </c>
      <c r="Y132" s="40">
        <f>(SQRT(($AB$8-C132)^2)+SQRT(($AC$8-D132)^2))*2/10*Camiones!B$4</f>
        <v>0.126</v>
      </c>
      <c r="Z132" s="40">
        <f>(SQRT(($AB$9-C132)^2)+SQRT(($AC$9-D132)^2))*2/10*Camiones!B$4</f>
        <v>0.48300000000000004</v>
      </c>
      <c r="AA132" s="40">
        <f t="shared" si="2"/>
        <v>0.19390000000000004</v>
      </c>
      <c r="AB132" s="47"/>
      <c r="AC132" s="47"/>
      <c r="AD132" s="47">
        <f>SUM(F132:L132)*Plantas!$F$4</f>
        <v>589.19999999999993</v>
      </c>
      <c r="AE132" s="47">
        <f>SUM(F132:L132)*Plantas!$F$5</f>
        <v>638.30000000000007</v>
      </c>
      <c r="AF132" s="47">
        <f>SUM(F132:L132)*Plantas!$F$6</f>
        <v>540.1</v>
      </c>
      <c r="AG132" s="47">
        <f>SUM(F132:L132)*Plantas!$F$7</f>
        <v>589.19999999999993</v>
      </c>
      <c r="AH132" s="47">
        <f t="shared" si="3"/>
        <v>49.100000000000023</v>
      </c>
    </row>
    <row r="133" spans="2:34" x14ac:dyDescent="0.2">
      <c r="B133" s="9" t="s">
        <v>155</v>
      </c>
      <c r="C133" s="3">
        <v>115</v>
      </c>
      <c r="D133" s="12">
        <v>12</v>
      </c>
      <c r="E133" s="3">
        <v>0.4</v>
      </c>
      <c r="F133" s="14">
        <v>16</v>
      </c>
      <c r="G133" s="3">
        <v>6</v>
      </c>
      <c r="H133" s="3">
        <v>197</v>
      </c>
      <c r="I133" s="12">
        <v>87</v>
      </c>
      <c r="J133" s="3">
        <v>71</v>
      </c>
      <c r="K133" s="12">
        <v>8</v>
      </c>
      <c r="L133" s="3">
        <v>33</v>
      </c>
      <c r="M133" s="12">
        <v>1</v>
      </c>
      <c r="N133" s="3">
        <v>1</v>
      </c>
      <c r="O133" s="7">
        <v>1</v>
      </c>
      <c r="P133" s="28">
        <v>0</v>
      </c>
      <c r="Q133" s="31">
        <v>0</v>
      </c>
      <c r="R133" s="47">
        <f>(ABS(Obras!C133-Plantas!$C$4)+ABS(Obras!D133-Plantas!$D$4))</f>
        <v>107</v>
      </c>
      <c r="S133" s="47">
        <f>(ABS(Obras!C133-Plantas!$C$5)+ABS(Obras!D133-Plantas!$D$5))</f>
        <v>103</v>
      </c>
      <c r="T133" s="47">
        <f>(ABS(Obras!C133-Plantas!$C$6)+ABS(Obras!D133-Plantas!$D$6))</f>
        <v>128</v>
      </c>
      <c r="U133" s="47">
        <f>(ABS(Obras!C133-Plantas!$C$7)+ABS(Obras!D133-Plantas!$D$7))</f>
        <v>43</v>
      </c>
      <c r="W133" s="40">
        <f>((SQRT(($AB$6-C133)^2)+SQRT(($AC$6-D133)^2))*2/10)*Camiones!B$4</f>
        <v>0.44940000000000002</v>
      </c>
      <c r="X133" s="40">
        <f>(SQRT(($AB$7-C133)^2)+SQRT(($AC$7-D133)^2))*2/10*Camiones!B$4</f>
        <v>0.43260000000000004</v>
      </c>
      <c r="Y133" s="40">
        <f>(SQRT(($AB$8-C133)^2)+SQRT(($AC$8-D133)^2))*2/10*Camiones!B$4</f>
        <v>0.53760000000000008</v>
      </c>
      <c r="Z133" s="40">
        <f>(SQRT(($AB$9-C133)^2)+SQRT(($AC$9-D133)^2))*2/10*Camiones!B$4</f>
        <v>0.18060000000000001</v>
      </c>
      <c r="AA133" s="40">
        <f t="shared" ref="AA133:AA196" si="4">AVERAGE(ABS(W133-X133),ABS(W133-Y133),ABS(W133-Z133),ABS(X133-Y133),ABS(X133-Z133),ABS(Y133-Z133))</f>
        <v>0.18130000000000002</v>
      </c>
      <c r="AB133" s="47"/>
      <c r="AC133" s="47"/>
      <c r="AD133" s="47">
        <f>SUM(F133:L133)*Plantas!$F$4</f>
        <v>501.59999999999997</v>
      </c>
      <c r="AE133" s="47">
        <f>SUM(F133:L133)*Plantas!$F$5</f>
        <v>543.4</v>
      </c>
      <c r="AF133" s="47">
        <f>SUM(F133:L133)*Plantas!$F$6</f>
        <v>459.8</v>
      </c>
      <c r="AG133" s="47">
        <f>SUM(F133:L133)*Plantas!$F$7</f>
        <v>501.59999999999997</v>
      </c>
      <c r="AH133" s="47">
        <f t="shared" ref="AH133:AH196" si="5">AVERAGE(ABS(AD133-AE133),ABS(AD133-AF133),ABS(AD133-AG133),ABS(AE133-AF133),ABS(AE133-AG133),ABS(AF133-AG133))</f>
        <v>41.799999999999983</v>
      </c>
    </row>
    <row r="134" spans="2:34" x14ac:dyDescent="0.2">
      <c r="B134" s="9" t="s">
        <v>156</v>
      </c>
      <c r="C134" s="3">
        <v>2</v>
      </c>
      <c r="D134" s="12">
        <v>105</v>
      </c>
      <c r="E134" s="3">
        <v>0.3</v>
      </c>
      <c r="F134" s="14">
        <v>23</v>
      </c>
      <c r="G134" s="3">
        <v>0</v>
      </c>
      <c r="H134" s="3">
        <v>198</v>
      </c>
      <c r="I134" s="12">
        <v>0</v>
      </c>
      <c r="J134" s="3">
        <v>0</v>
      </c>
      <c r="K134" s="12">
        <v>43</v>
      </c>
      <c r="L134" s="3">
        <v>6</v>
      </c>
      <c r="M134" s="12">
        <v>1</v>
      </c>
      <c r="N134" s="3">
        <v>1</v>
      </c>
      <c r="O134" s="7">
        <v>1</v>
      </c>
      <c r="P134" s="28">
        <v>0</v>
      </c>
      <c r="Q134" s="31">
        <v>0</v>
      </c>
      <c r="R134" s="47">
        <f>(ABS(Obras!C134-Plantas!$C$4)+ABS(Obras!D134-Plantas!$D$4))</f>
        <v>103</v>
      </c>
      <c r="S134" s="47">
        <f>(ABS(Obras!C134-Plantas!$C$5)+ABS(Obras!D134-Plantas!$D$5))</f>
        <v>103</v>
      </c>
      <c r="T134" s="47">
        <f>(ABS(Obras!C134-Plantas!$C$6)+ABS(Obras!D134-Plantas!$D$6))</f>
        <v>78</v>
      </c>
      <c r="U134" s="47">
        <f>(ABS(Obras!C134-Plantas!$C$7)+ABS(Obras!D134-Plantas!$D$7))</f>
        <v>163</v>
      </c>
      <c r="W134" s="40">
        <f>((SQRT(($AB$6-C134)^2)+SQRT(($AC$6-D134)^2))*2/10)*Camiones!B$4</f>
        <v>0.43260000000000004</v>
      </c>
      <c r="X134" s="40">
        <f>(SQRT(($AB$7-C134)^2)+SQRT(($AC$7-D134)^2))*2/10*Camiones!B$4</f>
        <v>0.43260000000000004</v>
      </c>
      <c r="Y134" s="40">
        <f>(SQRT(($AB$8-C134)^2)+SQRT(($AC$8-D134)^2))*2/10*Camiones!B$4</f>
        <v>0.3276</v>
      </c>
      <c r="Z134" s="40">
        <f>(SQRT(($AB$9-C134)^2)+SQRT(($AC$9-D134)^2))*2/10*Camiones!B$4</f>
        <v>0.6846000000000001</v>
      </c>
      <c r="AA134" s="40">
        <f t="shared" si="4"/>
        <v>0.17850000000000002</v>
      </c>
      <c r="AB134" s="47"/>
      <c r="AC134" s="47"/>
      <c r="AD134" s="47">
        <f>SUM(F134:L134)*Plantas!$F$4</f>
        <v>324</v>
      </c>
      <c r="AE134" s="47">
        <f>SUM(F134:L134)*Plantas!$F$5</f>
        <v>351</v>
      </c>
      <c r="AF134" s="47">
        <f>SUM(F134:L134)*Plantas!$F$6</f>
        <v>297</v>
      </c>
      <c r="AG134" s="47">
        <f>SUM(F134:L134)*Plantas!$F$7</f>
        <v>324</v>
      </c>
      <c r="AH134" s="47">
        <f t="shared" si="5"/>
        <v>27</v>
      </c>
    </row>
    <row r="135" spans="2:34" x14ac:dyDescent="0.2">
      <c r="B135" s="9" t="s">
        <v>157</v>
      </c>
      <c r="C135" s="3">
        <v>64</v>
      </c>
      <c r="D135" s="12">
        <v>3</v>
      </c>
      <c r="E135" s="3">
        <v>0.3</v>
      </c>
      <c r="F135" s="14">
        <v>114</v>
      </c>
      <c r="G135" s="3">
        <v>153</v>
      </c>
      <c r="H135" s="3">
        <v>183</v>
      </c>
      <c r="I135" s="12">
        <v>0</v>
      </c>
      <c r="J135" s="3">
        <v>53</v>
      </c>
      <c r="K135" s="12">
        <v>3</v>
      </c>
      <c r="L135" s="3">
        <v>90</v>
      </c>
      <c r="M135" s="12">
        <v>1</v>
      </c>
      <c r="N135" s="3">
        <v>1</v>
      </c>
      <c r="O135" s="7">
        <v>1</v>
      </c>
      <c r="P135" s="28">
        <v>0</v>
      </c>
      <c r="Q135" s="31">
        <v>0</v>
      </c>
      <c r="R135" s="47">
        <f>(ABS(Obras!C135-Plantas!$C$4)+ABS(Obras!D135-Plantas!$D$4))</f>
        <v>61</v>
      </c>
      <c r="S135" s="47">
        <f>(ABS(Obras!C135-Plantas!$C$5)+ABS(Obras!D135-Plantas!$D$5))</f>
        <v>61</v>
      </c>
      <c r="T135" s="47">
        <f>(ABS(Obras!C135-Plantas!$C$6)+ABS(Obras!D135-Plantas!$D$6))</f>
        <v>86</v>
      </c>
      <c r="U135" s="47">
        <f>(ABS(Obras!C135-Plantas!$C$7)+ABS(Obras!D135-Plantas!$D$7))</f>
        <v>33</v>
      </c>
      <c r="W135" s="40">
        <f>((SQRT(($AB$6-C135)^2)+SQRT(($AC$6-D135)^2))*2/10)*Camiones!B$4</f>
        <v>0.25619999999999998</v>
      </c>
      <c r="X135" s="40">
        <f>(SQRT(($AB$7-C135)^2)+SQRT(($AC$7-D135)^2))*2/10*Camiones!B$4</f>
        <v>0.25619999999999998</v>
      </c>
      <c r="Y135" s="40">
        <f>(SQRT(($AB$8-C135)^2)+SQRT(($AC$8-D135)^2))*2/10*Camiones!B$4</f>
        <v>0.36120000000000002</v>
      </c>
      <c r="Z135" s="40">
        <f>(SQRT(($AB$9-C135)^2)+SQRT(($AC$9-D135)^2))*2/10*Camiones!B$4</f>
        <v>0.1386</v>
      </c>
      <c r="AA135" s="40">
        <f t="shared" si="4"/>
        <v>0.11130000000000001</v>
      </c>
      <c r="AB135" s="47"/>
      <c r="AC135" s="47"/>
      <c r="AD135" s="47">
        <f>SUM(F135:L135)*Plantas!$F$4</f>
        <v>715.19999999999993</v>
      </c>
      <c r="AE135" s="47">
        <f>SUM(F135:L135)*Plantas!$F$5</f>
        <v>774.80000000000007</v>
      </c>
      <c r="AF135" s="47">
        <f>SUM(F135:L135)*Plantas!$F$6</f>
        <v>655.6</v>
      </c>
      <c r="AG135" s="47">
        <f>SUM(F135:L135)*Plantas!$F$7</f>
        <v>715.19999999999993</v>
      </c>
      <c r="AH135" s="47">
        <f t="shared" si="5"/>
        <v>59.600000000000023</v>
      </c>
    </row>
    <row r="136" spans="2:34" x14ac:dyDescent="0.2">
      <c r="B136" s="9" t="s">
        <v>158</v>
      </c>
      <c r="C136" s="3">
        <v>90</v>
      </c>
      <c r="D136" s="12">
        <v>107</v>
      </c>
      <c r="E136" s="3">
        <v>0.2</v>
      </c>
      <c r="F136" s="14">
        <v>102</v>
      </c>
      <c r="G136" s="3">
        <v>0</v>
      </c>
      <c r="H136" s="3">
        <v>0</v>
      </c>
      <c r="I136" s="12">
        <v>0</v>
      </c>
      <c r="J136" s="3">
        <v>0</v>
      </c>
      <c r="K136" s="12">
        <v>0</v>
      </c>
      <c r="L136" s="3">
        <v>0</v>
      </c>
      <c r="M136" s="12">
        <v>1</v>
      </c>
      <c r="N136" s="3">
        <v>1</v>
      </c>
      <c r="O136" s="7">
        <v>1</v>
      </c>
      <c r="P136" s="28">
        <v>0</v>
      </c>
      <c r="Q136" s="31">
        <v>0</v>
      </c>
      <c r="R136" s="47">
        <f>(ABS(Obras!C136-Plantas!$C$4)+ABS(Obras!D136-Plantas!$D$4))</f>
        <v>177</v>
      </c>
      <c r="S136" s="47">
        <f>(ABS(Obras!C136-Plantas!$C$5)+ABS(Obras!D136-Plantas!$D$5))</f>
        <v>137</v>
      </c>
      <c r="T136" s="47">
        <f>(ABS(Obras!C136-Plantas!$C$6)+ABS(Obras!D136-Plantas!$D$6))</f>
        <v>82</v>
      </c>
      <c r="U136" s="47">
        <f>(ABS(Obras!C136-Plantas!$C$7)+ABS(Obras!D136-Plantas!$D$7))</f>
        <v>97</v>
      </c>
      <c r="W136" s="40">
        <f>((SQRT(($AB$6-C136)^2)+SQRT(($AC$6-D136)^2))*2/10)*Camiones!B$4</f>
        <v>0.74340000000000006</v>
      </c>
      <c r="X136" s="40">
        <f>(SQRT(($AB$7-C136)^2)+SQRT(($AC$7-D136)^2))*2/10*Camiones!B$4</f>
        <v>0.57540000000000002</v>
      </c>
      <c r="Y136" s="40">
        <f>(SQRT(($AB$8-C136)^2)+SQRT(($AC$8-D136)^2))*2/10*Camiones!B$4</f>
        <v>0.34439999999999998</v>
      </c>
      <c r="Z136" s="40">
        <f>(SQRT(($AB$9-C136)^2)+SQRT(($AC$9-D136)^2))*2/10*Camiones!B$4</f>
        <v>0.40739999999999998</v>
      </c>
      <c r="AA136" s="40">
        <f t="shared" si="4"/>
        <v>0.22750000000000006</v>
      </c>
      <c r="AB136" s="47"/>
      <c r="AC136" s="47"/>
      <c r="AD136" s="47">
        <f>SUM(F136:L136)*Plantas!$F$4</f>
        <v>122.39999999999999</v>
      </c>
      <c r="AE136" s="47">
        <f>SUM(F136:L136)*Plantas!$F$5</f>
        <v>132.6</v>
      </c>
      <c r="AF136" s="47">
        <f>SUM(F136:L136)*Plantas!$F$6</f>
        <v>112.2</v>
      </c>
      <c r="AG136" s="47">
        <f>SUM(F136:L136)*Plantas!$F$7</f>
        <v>122.39999999999999</v>
      </c>
      <c r="AH136" s="47">
        <f t="shared" si="5"/>
        <v>10.199999999999996</v>
      </c>
    </row>
    <row r="137" spans="2:34" x14ac:dyDescent="0.2">
      <c r="B137" s="9" t="s">
        <v>159</v>
      </c>
      <c r="C137" s="3">
        <v>113</v>
      </c>
      <c r="D137" s="12">
        <v>108</v>
      </c>
      <c r="E137" s="3">
        <v>0.4</v>
      </c>
      <c r="F137" s="14">
        <v>111</v>
      </c>
      <c r="G137" s="3">
        <v>0</v>
      </c>
      <c r="H137" s="3">
        <v>188</v>
      </c>
      <c r="I137" s="12">
        <v>0</v>
      </c>
      <c r="J137" s="3">
        <v>0</v>
      </c>
      <c r="K137" s="12">
        <v>0</v>
      </c>
      <c r="L137" s="3">
        <v>82</v>
      </c>
      <c r="M137" s="12">
        <v>1</v>
      </c>
      <c r="N137" s="3">
        <v>0</v>
      </c>
      <c r="O137" s="7">
        <v>0</v>
      </c>
      <c r="P137" s="28">
        <v>0</v>
      </c>
      <c r="Q137" s="31">
        <v>0</v>
      </c>
      <c r="R137" s="47">
        <f>(ABS(Obras!C137-Plantas!$C$4)+ABS(Obras!D137-Plantas!$D$4))</f>
        <v>201</v>
      </c>
      <c r="S137" s="47">
        <f>(ABS(Obras!C137-Plantas!$C$5)+ABS(Obras!D137-Plantas!$D$5))</f>
        <v>161</v>
      </c>
      <c r="T137" s="47">
        <f>(ABS(Obras!C137-Plantas!$C$6)+ABS(Obras!D137-Plantas!$D$6))</f>
        <v>106</v>
      </c>
      <c r="U137" s="47">
        <f>(ABS(Obras!C137-Plantas!$C$7)+ABS(Obras!D137-Plantas!$D$7))</f>
        <v>121</v>
      </c>
      <c r="W137" s="40">
        <f>((SQRT(($AB$6-C137)^2)+SQRT(($AC$6-D137)^2))*2/10)*Camiones!B$4</f>
        <v>0.84420000000000006</v>
      </c>
      <c r="X137" s="40">
        <f>(SQRT(($AB$7-C137)^2)+SQRT(($AC$7-D137)^2))*2/10*Camiones!B$4</f>
        <v>0.67620000000000013</v>
      </c>
      <c r="Y137" s="40">
        <f>(SQRT(($AB$8-C137)^2)+SQRT(($AC$8-D137)^2))*2/10*Camiones!B$4</f>
        <v>0.44520000000000004</v>
      </c>
      <c r="Z137" s="40">
        <f>(SQRT(($AB$9-C137)^2)+SQRT(($AC$9-D137)^2))*2/10*Camiones!B$4</f>
        <v>0.50819999999999999</v>
      </c>
      <c r="AA137" s="40">
        <f t="shared" si="4"/>
        <v>0.22750000000000004</v>
      </c>
      <c r="AB137" s="47"/>
      <c r="AC137" s="47"/>
      <c r="AD137" s="47">
        <f>SUM(F137:L137)*Plantas!$F$4</f>
        <v>457.2</v>
      </c>
      <c r="AE137" s="47">
        <f>SUM(F137:L137)*Plantas!$F$5</f>
        <v>495.3</v>
      </c>
      <c r="AF137" s="47">
        <f>SUM(F137:L137)*Plantas!$F$6</f>
        <v>419.1</v>
      </c>
      <c r="AG137" s="47">
        <f>SUM(F137:L137)*Plantas!$F$7</f>
        <v>457.2</v>
      </c>
      <c r="AH137" s="47">
        <f t="shared" si="5"/>
        <v>38.099999999999994</v>
      </c>
    </row>
    <row r="138" spans="2:34" x14ac:dyDescent="0.2">
      <c r="B138" s="9" t="s">
        <v>160</v>
      </c>
      <c r="C138" s="3">
        <v>93</v>
      </c>
      <c r="D138" s="12">
        <v>108</v>
      </c>
      <c r="E138" s="3">
        <v>0.4</v>
      </c>
      <c r="F138" s="14">
        <v>0</v>
      </c>
      <c r="G138" s="3">
        <v>0</v>
      </c>
      <c r="H138" s="3">
        <v>0</v>
      </c>
      <c r="I138" s="12">
        <v>129</v>
      </c>
      <c r="J138" s="3">
        <v>0</v>
      </c>
      <c r="K138" s="12">
        <v>121</v>
      </c>
      <c r="L138" s="3">
        <v>131</v>
      </c>
      <c r="M138" s="12">
        <v>1</v>
      </c>
      <c r="N138" s="3">
        <v>1</v>
      </c>
      <c r="O138" s="7">
        <v>1</v>
      </c>
      <c r="P138" s="28">
        <v>0.12</v>
      </c>
      <c r="Q138" s="31">
        <v>0.01</v>
      </c>
      <c r="R138" s="47">
        <f>(ABS(Obras!C138-Plantas!$C$4)+ABS(Obras!D138-Plantas!$D$4))</f>
        <v>181</v>
      </c>
      <c r="S138" s="47">
        <f>(ABS(Obras!C138-Plantas!$C$5)+ABS(Obras!D138-Plantas!$D$5))</f>
        <v>141</v>
      </c>
      <c r="T138" s="47">
        <f>(ABS(Obras!C138-Plantas!$C$6)+ABS(Obras!D138-Plantas!$D$6))</f>
        <v>86</v>
      </c>
      <c r="U138" s="47">
        <f>(ABS(Obras!C138-Plantas!$C$7)+ABS(Obras!D138-Plantas!$D$7))</f>
        <v>101</v>
      </c>
      <c r="W138" s="40">
        <f>((SQRT(($AB$6-C138)^2)+SQRT(($AC$6-D138)^2))*2/10)*Camiones!B$4</f>
        <v>0.7602000000000001</v>
      </c>
      <c r="X138" s="40">
        <f>(SQRT(($AB$7-C138)^2)+SQRT(($AC$7-D138)^2))*2/10*Camiones!B$4</f>
        <v>0.59220000000000006</v>
      </c>
      <c r="Y138" s="40">
        <f>(SQRT(($AB$8-C138)^2)+SQRT(($AC$8-D138)^2))*2/10*Camiones!B$4</f>
        <v>0.36120000000000002</v>
      </c>
      <c r="Z138" s="40">
        <f>(SQRT(($AB$9-C138)^2)+SQRT(($AC$9-D138)^2))*2/10*Camiones!B$4</f>
        <v>0.42420000000000002</v>
      </c>
      <c r="AA138" s="40">
        <f t="shared" si="4"/>
        <v>0.22750000000000006</v>
      </c>
      <c r="AB138" s="47"/>
      <c r="AC138" s="47"/>
      <c r="AD138" s="47">
        <f>SUM(F138:L138)*Plantas!$F$4</f>
        <v>457.2</v>
      </c>
      <c r="AE138" s="47">
        <f>SUM(F138:L138)*Plantas!$F$5</f>
        <v>495.3</v>
      </c>
      <c r="AF138" s="47">
        <f>SUM(F138:L138)*Plantas!$F$6</f>
        <v>419.1</v>
      </c>
      <c r="AG138" s="47">
        <f>SUM(F138:L138)*Plantas!$F$7</f>
        <v>457.2</v>
      </c>
      <c r="AH138" s="47">
        <f t="shared" si="5"/>
        <v>38.099999999999994</v>
      </c>
    </row>
    <row r="139" spans="2:34" x14ac:dyDescent="0.2">
      <c r="B139" s="9" t="s">
        <v>161</v>
      </c>
      <c r="C139" s="3">
        <v>65</v>
      </c>
      <c r="D139" s="12">
        <v>110</v>
      </c>
      <c r="E139" s="3">
        <v>0.3</v>
      </c>
      <c r="F139" s="14">
        <v>80</v>
      </c>
      <c r="G139" s="3">
        <v>173</v>
      </c>
      <c r="H139" s="3">
        <v>196</v>
      </c>
      <c r="I139" s="12">
        <v>0</v>
      </c>
      <c r="J139" s="3">
        <v>0</v>
      </c>
      <c r="K139" s="12">
        <v>0</v>
      </c>
      <c r="L139" s="3">
        <v>0</v>
      </c>
      <c r="M139" s="12">
        <v>0</v>
      </c>
      <c r="N139" s="3">
        <v>0</v>
      </c>
      <c r="O139" s="7">
        <v>1</v>
      </c>
      <c r="P139" s="28">
        <v>0</v>
      </c>
      <c r="Q139" s="31">
        <v>0</v>
      </c>
      <c r="R139" s="47">
        <f>(ABS(Obras!C139-Plantas!$C$4)+ABS(Obras!D139-Plantas!$D$4))</f>
        <v>155</v>
      </c>
      <c r="S139" s="47">
        <f>(ABS(Obras!C139-Plantas!$C$5)+ABS(Obras!D139-Plantas!$D$5))</f>
        <v>115</v>
      </c>
      <c r="T139" s="47">
        <f>(ABS(Obras!C139-Plantas!$C$6)+ABS(Obras!D139-Plantas!$D$6))</f>
        <v>60</v>
      </c>
      <c r="U139" s="47">
        <f>(ABS(Obras!C139-Plantas!$C$7)+ABS(Obras!D139-Plantas!$D$7))</f>
        <v>105</v>
      </c>
      <c r="W139" s="40">
        <f>((SQRT(($AB$6-C139)^2)+SQRT(($AC$6-D139)^2))*2/10)*Camiones!B$4</f>
        <v>0.65100000000000002</v>
      </c>
      <c r="X139" s="40">
        <f>(SQRT(($AB$7-C139)^2)+SQRT(($AC$7-D139)^2))*2/10*Camiones!B$4</f>
        <v>0.48300000000000004</v>
      </c>
      <c r="Y139" s="40">
        <f>(SQRT(($AB$8-C139)^2)+SQRT(($AC$8-D139)^2))*2/10*Camiones!B$4</f>
        <v>0.252</v>
      </c>
      <c r="Z139" s="40">
        <f>(SQRT(($AB$9-C139)^2)+SQRT(($AC$9-D139)^2))*2/10*Camiones!B$4</f>
        <v>0.441</v>
      </c>
      <c r="AA139" s="40">
        <f t="shared" si="4"/>
        <v>0.20650000000000002</v>
      </c>
      <c r="AB139" s="47"/>
      <c r="AC139" s="47"/>
      <c r="AD139" s="47">
        <f>SUM(F139:L139)*Plantas!$F$4</f>
        <v>538.79999999999995</v>
      </c>
      <c r="AE139" s="47">
        <f>SUM(F139:L139)*Plantas!$F$5</f>
        <v>583.70000000000005</v>
      </c>
      <c r="AF139" s="47">
        <f>SUM(F139:L139)*Plantas!$F$6</f>
        <v>493.90000000000003</v>
      </c>
      <c r="AG139" s="47">
        <f>SUM(F139:L139)*Plantas!$F$7</f>
        <v>538.79999999999995</v>
      </c>
      <c r="AH139" s="47">
        <f t="shared" si="5"/>
        <v>44.900000000000006</v>
      </c>
    </row>
    <row r="140" spans="2:34" x14ac:dyDescent="0.2">
      <c r="B140" s="9" t="s">
        <v>162</v>
      </c>
      <c r="C140" s="3">
        <v>78</v>
      </c>
      <c r="D140" s="12">
        <v>58</v>
      </c>
      <c r="E140" s="3">
        <v>0.3</v>
      </c>
      <c r="F140" s="14">
        <v>147</v>
      </c>
      <c r="G140" s="3">
        <v>103</v>
      </c>
      <c r="H140" s="3">
        <v>145</v>
      </c>
      <c r="I140" s="12">
        <v>55</v>
      </c>
      <c r="J140" s="3">
        <v>1</v>
      </c>
      <c r="K140" s="12">
        <v>49</v>
      </c>
      <c r="L140" s="3">
        <v>142</v>
      </c>
      <c r="M140" s="12">
        <v>1</v>
      </c>
      <c r="N140" s="3">
        <v>0</v>
      </c>
      <c r="O140" s="7">
        <v>1</v>
      </c>
      <c r="P140" s="28">
        <v>7.0000000000000007E-2</v>
      </c>
      <c r="Q140" s="31">
        <v>0</v>
      </c>
      <c r="R140" s="47">
        <f>(ABS(Obras!C140-Plantas!$C$4)+ABS(Obras!D140-Plantas!$D$4))</f>
        <v>116</v>
      </c>
      <c r="S140" s="47">
        <f>(ABS(Obras!C140-Plantas!$C$5)+ABS(Obras!D140-Plantas!$D$5))</f>
        <v>76</v>
      </c>
      <c r="T140" s="47">
        <f>(ABS(Obras!C140-Plantas!$C$6)+ABS(Obras!D140-Plantas!$D$6))</f>
        <v>45</v>
      </c>
      <c r="U140" s="47">
        <f>(ABS(Obras!C140-Plantas!$C$7)+ABS(Obras!D140-Plantas!$D$7))</f>
        <v>40</v>
      </c>
      <c r="W140" s="40">
        <f>((SQRT(($AB$6-C140)^2)+SQRT(($AC$6-D140)^2))*2/10)*Camiones!B$4</f>
        <v>0.48720000000000002</v>
      </c>
      <c r="X140" s="40">
        <f>(SQRT(($AB$7-C140)^2)+SQRT(($AC$7-D140)^2))*2/10*Camiones!B$4</f>
        <v>0.31919999999999998</v>
      </c>
      <c r="Y140" s="40">
        <f>(SQRT(($AB$8-C140)^2)+SQRT(($AC$8-D140)^2))*2/10*Camiones!B$4</f>
        <v>0.189</v>
      </c>
      <c r="Z140" s="40">
        <f>(SQRT(($AB$9-C140)^2)+SQRT(($AC$9-D140)^2))*2/10*Camiones!B$4</f>
        <v>0.16800000000000001</v>
      </c>
      <c r="AA140" s="40">
        <f t="shared" si="4"/>
        <v>0.18129999999999999</v>
      </c>
      <c r="AB140" s="47"/>
      <c r="AC140" s="47"/>
      <c r="AD140" s="47">
        <f>SUM(F140:L140)*Plantas!$F$4</f>
        <v>770.4</v>
      </c>
      <c r="AE140" s="47">
        <f>SUM(F140:L140)*Plantas!$F$5</f>
        <v>834.6</v>
      </c>
      <c r="AF140" s="47">
        <f>SUM(F140:L140)*Plantas!$F$6</f>
        <v>706.2</v>
      </c>
      <c r="AG140" s="47">
        <f>SUM(F140:L140)*Plantas!$F$7</f>
        <v>770.4</v>
      </c>
      <c r="AH140" s="47">
        <f t="shared" si="5"/>
        <v>64.199999999999989</v>
      </c>
    </row>
    <row r="141" spans="2:34" x14ac:dyDescent="0.2">
      <c r="B141" s="9" t="s">
        <v>163</v>
      </c>
      <c r="C141" s="3">
        <v>8</v>
      </c>
      <c r="D141" s="12">
        <v>111</v>
      </c>
      <c r="E141" s="3">
        <v>0.2</v>
      </c>
      <c r="F141" s="14">
        <v>0</v>
      </c>
      <c r="G141" s="3">
        <v>111</v>
      </c>
      <c r="H141" s="3">
        <v>0</v>
      </c>
      <c r="I141" s="12">
        <v>0</v>
      </c>
      <c r="J141" s="3">
        <v>0</v>
      </c>
      <c r="K141" s="12">
        <v>0</v>
      </c>
      <c r="L141" s="3">
        <v>182</v>
      </c>
      <c r="M141" s="12">
        <v>1</v>
      </c>
      <c r="N141" s="3">
        <v>0</v>
      </c>
      <c r="O141" s="7">
        <v>1</v>
      </c>
      <c r="P141" s="28">
        <v>0</v>
      </c>
      <c r="Q141" s="31">
        <v>0</v>
      </c>
      <c r="R141" s="47">
        <f>(ABS(Obras!C141-Plantas!$C$4)+ABS(Obras!D141-Plantas!$D$4))</f>
        <v>103</v>
      </c>
      <c r="S141" s="47">
        <f>(ABS(Obras!C141-Plantas!$C$5)+ABS(Obras!D141-Plantas!$D$5))</f>
        <v>103</v>
      </c>
      <c r="T141" s="47">
        <f>(ABS(Obras!C141-Plantas!$C$6)+ABS(Obras!D141-Plantas!$D$6))</f>
        <v>78</v>
      </c>
      <c r="U141" s="47">
        <f>(ABS(Obras!C141-Plantas!$C$7)+ABS(Obras!D141-Plantas!$D$7))</f>
        <v>163</v>
      </c>
      <c r="W141" s="40">
        <f>((SQRT(($AB$6-C141)^2)+SQRT(($AC$6-D141)^2))*2/10)*Camiones!B$4</f>
        <v>0.43260000000000004</v>
      </c>
      <c r="X141" s="40">
        <f>(SQRT(($AB$7-C141)^2)+SQRT(($AC$7-D141)^2))*2/10*Camiones!B$4</f>
        <v>0.43260000000000004</v>
      </c>
      <c r="Y141" s="40">
        <f>(SQRT(($AB$8-C141)^2)+SQRT(($AC$8-D141)^2))*2/10*Camiones!B$4</f>
        <v>0.3276</v>
      </c>
      <c r="Z141" s="40">
        <f>(SQRT(($AB$9-C141)^2)+SQRT(($AC$9-D141)^2))*2/10*Camiones!B$4</f>
        <v>0.6846000000000001</v>
      </c>
      <c r="AA141" s="40">
        <f t="shared" si="4"/>
        <v>0.17850000000000002</v>
      </c>
      <c r="AB141" s="47"/>
      <c r="AC141" s="47"/>
      <c r="AD141" s="47">
        <f>SUM(F141:L141)*Plantas!$F$4</f>
        <v>351.59999999999997</v>
      </c>
      <c r="AE141" s="47">
        <f>SUM(F141:L141)*Plantas!$F$5</f>
        <v>380.90000000000003</v>
      </c>
      <c r="AF141" s="47">
        <f>SUM(F141:L141)*Plantas!$F$6</f>
        <v>322.3</v>
      </c>
      <c r="AG141" s="47">
        <f>SUM(F141:L141)*Plantas!$F$7</f>
        <v>351.59999999999997</v>
      </c>
      <c r="AH141" s="47">
        <f t="shared" si="5"/>
        <v>29.300000000000011</v>
      </c>
    </row>
    <row r="142" spans="2:34" x14ac:dyDescent="0.2">
      <c r="B142" s="9" t="s">
        <v>164</v>
      </c>
      <c r="C142" s="3">
        <v>13</v>
      </c>
      <c r="D142" s="12">
        <v>9</v>
      </c>
      <c r="E142" s="3">
        <v>0.3</v>
      </c>
      <c r="F142" s="14">
        <v>0</v>
      </c>
      <c r="G142" s="3">
        <v>0</v>
      </c>
      <c r="H142" s="3">
        <v>0</v>
      </c>
      <c r="I142" s="12">
        <v>0</v>
      </c>
      <c r="J142" s="3">
        <v>0</v>
      </c>
      <c r="K142" s="12">
        <v>0</v>
      </c>
      <c r="L142" s="3">
        <v>0</v>
      </c>
      <c r="M142" s="12">
        <v>0</v>
      </c>
      <c r="N142" s="3">
        <v>1</v>
      </c>
      <c r="O142" s="7">
        <v>1</v>
      </c>
      <c r="P142" s="28">
        <v>0</v>
      </c>
      <c r="Q142" s="31">
        <v>0</v>
      </c>
      <c r="R142" s="47">
        <f>(ABS(Obras!C142-Plantas!$C$4)+ABS(Obras!D142-Plantas!$D$4))</f>
        <v>4</v>
      </c>
      <c r="S142" s="47">
        <f>(ABS(Obras!C142-Plantas!$C$5)+ABS(Obras!D142-Plantas!$D$5))</f>
        <v>38</v>
      </c>
      <c r="T142" s="47">
        <f>(ABS(Obras!C142-Plantas!$C$6)+ABS(Obras!D142-Plantas!$D$6))</f>
        <v>93</v>
      </c>
      <c r="U142" s="47">
        <f>(ABS(Obras!C142-Plantas!$C$7)+ABS(Obras!D142-Plantas!$D$7))</f>
        <v>78</v>
      </c>
      <c r="W142" s="40">
        <f>((SQRT(($AB$6-C142)^2)+SQRT(($AC$6-D142)^2))*2/10)*Camiones!B$4</f>
        <v>1.6800000000000002E-2</v>
      </c>
      <c r="X142" s="40">
        <f>(SQRT(($AB$7-C142)^2)+SQRT(($AC$7-D142)^2))*2/10*Camiones!B$4</f>
        <v>0.15959999999999999</v>
      </c>
      <c r="Y142" s="40">
        <f>(SQRT(($AB$8-C142)^2)+SQRT(($AC$8-D142)^2))*2/10*Camiones!B$4</f>
        <v>0.39060000000000006</v>
      </c>
      <c r="Z142" s="40">
        <f>(SQRT(($AB$9-C142)^2)+SQRT(($AC$9-D142)^2))*2/10*Camiones!B$4</f>
        <v>0.3276</v>
      </c>
      <c r="AA142" s="40">
        <f t="shared" si="4"/>
        <v>0.21490000000000001</v>
      </c>
      <c r="AB142" s="47"/>
      <c r="AC142" s="47"/>
      <c r="AD142" s="47">
        <f>SUM(F142:L142)*Plantas!$F$4</f>
        <v>0</v>
      </c>
      <c r="AE142" s="47">
        <f>SUM(F142:L142)*Plantas!$F$5</f>
        <v>0</v>
      </c>
      <c r="AF142" s="47">
        <f>SUM(F142:L142)*Plantas!$F$6</f>
        <v>0</v>
      </c>
      <c r="AG142" s="47">
        <f>SUM(F142:L142)*Plantas!$F$7</f>
        <v>0</v>
      </c>
      <c r="AH142" s="47">
        <f t="shared" si="5"/>
        <v>0</v>
      </c>
    </row>
    <row r="143" spans="2:34" x14ac:dyDescent="0.2">
      <c r="B143" s="9" t="s">
        <v>165</v>
      </c>
      <c r="C143" s="3">
        <v>100</v>
      </c>
      <c r="D143" s="12">
        <v>71</v>
      </c>
      <c r="E143" s="3">
        <v>0.4</v>
      </c>
      <c r="F143" s="14">
        <v>0</v>
      </c>
      <c r="G143" s="3">
        <v>0</v>
      </c>
      <c r="H143" s="3">
        <v>113</v>
      </c>
      <c r="I143" s="12">
        <v>54</v>
      </c>
      <c r="J143" s="3">
        <v>0</v>
      </c>
      <c r="K143" s="12">
        <v>78</v>
      </c>
      <c r="L143" s="3">
        <v>119</v>
      </c>
      <c r="M143" s="12">
        <v>1</v>
      </c>
      <c r="N143" s="3">
        <v>0</v>
      </c>
      <c r="O143" s="7">
        <v>1</v>
      </c>
      <c r="P143" s="28">
        <v>0</v>
      </c>
      <c r="Q143" s="31">
        <v>0</v>
      </c>
      <c r="R143" s="47">
        <f>(ABS(Obras!C143-Plantas!$C$4)+ABS(Obras!D143-Plantas!$D$4))</f>
        <v>151</v>
      </c>
      <c r="S143" s="47">
        <f>(ABS(Obras!C143-Plantas!$C$5)+ABS(Obras!D143-Plantas!$D$5))</f>
        <v>111</v>
      </c>
      <c r="T143" s="47">
        <f>(ABS(Obras!C143-Plantas!$C$6)+ABS(Obras!D143-Plantas!$D$6))</f>
        <v>56</v>
      </c>
      <c r="U143" s="47">
        <f>(ABS(Obras!C143-Plantas!$C$7)+ABS(Obras!D143-Plantas!$D$7))</f>
        <v>71</v>
      </c>
      <c r="W143" s="40">
        <f>((SQRT(($AB$6-C143)^2)+SQRT(($AC$6-D143)^2))*2/10)*Camiones!B$4</f>
        <v>0.63419999999999999</v>
      </c>
      <c r="X143" s="40">
        <f>(SQRT(($AB$7-C143)^2)+SQRT(($AC$7-D143)^2))*2/10*Camiones!B$4</f>
        <v>0.4662</v>
      </c>
      <c r="Y143" s="40">
        <f>(SQRT(($AB$8-C143)^2)+SQRT(($AC$8-D143)^2))*2/10*Camiones!B$4</f>
        <v>0.23519999999999999</v>
      </c>
      <c r="Z143" s="40">
        <f>(SQRT(($AB$9-C143)^2)+SQRT(($AC$9-D143)^2))*2/10*Camiones!B$4</f>
        <v>0.29820000000000002</v>
      </c>
      <c r="AA143" s="40">
        <f t="shared" si="4"/>
        <v>0.22749999999999995</v>
      </c>
      <c r="AB143" s="47"/>
      <c r="AC143" s="47"/>
      <c r="AD143" s="47">
        <f>SUM(F143:L143)*Plantas!$F$4</f>
        <v>436.8</v>
      </c>
      <c r="AE143" s="47">
        <f>SUM(F143:L143)*Plantas!$F$5</f>
        <v>473.2</v>
      </c>
      <c r="AF143" s="47">
        <f>SUM(F143:L143)*Plantas!$F$6</f>
        <v>400.40000000000003</v>
      </c>
      <c r="AG143" s="47">
        <f>SUM(F143:L143)*Plantas!$F$7</f>
        <v>436.8</v>
      </c>
      <c r="AH143" s="47">
        <f t="shared" si="5"/>
        <v>36.399999999999977</v>
      </c>
    </row>
    <row r="144" spans="2:34" x14ac:dyDescent="0.2">
      <c r="B144" s="9" t="s">
        <v>166</v>
      </c>
      <c r="C144" s="3">
        <v>9</v>
      </c>
      <c r="D144" s="12">
        <v>38</v>
      </c>
      <c r="E144" s="3">
        <v>0.2</v>
      </c>
      <c r="F144" s="14">
        <v>48</v>
      </c>
      <c r="G144" s="3">
        <v>114</v>
      </c>
      <c r="H144" s="3">
        <v>0</v>
      </c>
      <c r="I144" s="12">
        <v>105</v>
      </c>
      <c r="J144" s="3">
        <v>0</v>
      </c>
      <c r="K144" s="12">
        <v>90</v>
      </c>
      <c r="L144" s="3">
        <v>65</v>
      </c>
      <c r="M144" s="12">
        <v>1</v>
      </c>
      <c r="N144" s="3">
        <v>1</v>
      </c>
      <c r="O144" s="7">
        <v>0</v>
      </c>
      <c r="P144" s="28">
        <v>0</v>
      </c>
      <c r="Q144" s="31">
        <v>0</v>
      </c>
      <c r="R144" s="47">
        <f>(ABS(Obras!C144-Plantas!$C$4)+ABS(Obras!D144-Plantas!$D$4))</f>
        <v>29</v>
      </c>
      <c r="S144" s="47">
        <f>(ABS(Obras!C144-Plantas!$C$5)+ABS(Obras!D144-Plantas!$D$5))</f>
        <v>29</v>
      </c>
      <c r="T144" s="47">
        <f>(ABS(Obras!C144-Plantas!$C$6)+ABS(Obras!D144-Plantas!$D$6))</f>
        <v>68</v>
      </c>
      <c r="U144" s="47">
        <f>(ABS(Obras!C144-Plantas!$C$7)+ABS(Obras!D144-Plantas!$D$7))</f>
        <v>89</v>
      </c>
      <c r="W144" s="40">
        <f>((SQRT(($AB$6-C144)^2)+SQRT(($AC$6-D144)^2))*2/10)*Camiones!B$4</f>
        <v>0.12180000000000001</v>
      </c>
      <c r="X144" s="40">
        <f>(SQRT(($AB$7-C144)^2)+SQRT(($AC$7-D144)^2))*2/10*Camiones!B$4</f>
        <v>0.12180000000000001</v>
      </c>
      <c r="Y144" s="40">
        <f>(SQRT(($AB$8-C144)^2)+SQRT(($AC$8-D144)^2))*2/10*Camiones!B$4</f>
        <v>0.28560000000000002</v>
      </c>
      <c r="Z144" s="40">
        <f>(SQRT(($AB$9-C144)^2)+SQRT(($AC$9-D144)^2))*2/10*Camiones!B$4</f>
        <v>0.37380000000000002</v>
      </c>
      <c r="AA144" s="40">
        <f t="shared" si="4"/>
        <v>0.15329999999999999</v>
      </c>
      <c r="AB144" s="47"/>
      <c r="AC144" s="47"/>
      <c r="AD144" s="47">
        <f>SUM(F144:L144)*Plantas!$F$4</f>
        <v>506.4</v>
      </c>
      <c r="AE144" s="47">
        <f>SUM(F144:L144)*Plantas!$F$5</f>
        <v>548.6</v>
      </c>
      <c r="AF144" s="47">
        <f>SUM(F144:L144)*Plantas!$F$6</f>
        <v>464.20000000000005</v>
      </c>
      <c r="AG144" s="47">
        <f>SUM(F144:L144)*Plantas!$F$7</f>
        <v>506.4</v>
      </c>
      <c r="AH144" s="47">
        <f t="shared" si="5"/>
        <v>42.199999999999989</v>
      </c>
    </row>
    <row r="145" spans="2:34" x14ac:dyDescent="0.2">
      <c r="B145" s="9" t="s">
        <v>167</v>
      </c>
      <c r="C145" s="3">
        <v>87</v>
      </c>
      <c r="D145" s="12">
        <v>68</v>
      </c>
      <c r="E145" s="3">
        <v>0.3</v>
      </c>
      <c r="F145" s="14">
        <v>16</v>
      </c>
      <c r="G145" s="3">
        <v>0</v>
      </c>
      <c r="H145" s="3">
        <v>0</v>
      </c>
      <c r="I145" s="12">
        <v>0</v>
      </c>
      <c r="J145" s="3">
        <v>0</v>
      </c>
      <c r="K145" s="12">
        <v>194</v>
      </c>
      <c r="L145" s="3">
        <v>185</v>
      </c>
      <c r="M145" s="12">
        <v>1</v>
      </c>
      <c r="N145" s="3">
        <v>0</v>
      </c>
      <c r="O145" s="7">
        <v>1</v>
      </c>
      <c r="P145" s="28">
        <v>0</v>
      </c>
      <c r="Q145" s="31">
        <v>0</v>
      </c>
      <c r="R145" s="47">
        <f>(ABS(Obras!C145-Plantas!$C$4)+ABS(Obras!D145-Plantas!$D$4))</f>
        <v>135</v>
      </c>
      <c r="S145" s="47">
        <f>(ABS(Obras!C145-Plantas!$C$5)+ABS(Obras!D145-Plantas!$D$5))</f>
        <v>95</v>
      </c>
      <c r="T145" s="47">
        <f>(ABS(Obras!C145-Plantas!$C$6)+ABS(Obras!D145-Plantas!$D$6))</f>
        <v>44</v>
      </c>
      <c r="U145" s="47">
        <f>(ABS(Obras!C145-Plantas!$C$7)+ABS(Obras!D145-Plantas!$D$7))</f>
        <v>55</v>
      </c>
      <c r="W145" s="40">
        <f>((SQRT(($AB$6-C145)^2)+SQRT(($AC$6-D145)^2))*2/10)*Camiones!B$4</f>
        <v>0.56700000000000006</v>
      </c>
      <c r="X145" s="40">
        <f>(SQRT(($AB$7-C145)^2)+SQRT(($AC$7-D145)^2))*2/10*Camiones!B$4</f>
        <v>0.39900000000000002</v>
      </c>
      <c r="Y145" s="40">
        <f>(SQRT(($AB$8-C145)^2)+SQRT(($AC$8-D145)^2))*2/10*Camiones!B$4</f>
        <v>0.18480000000000002</v>
      </c>
      <c r="Z145" s="40">
        <f>(SQRT(($AB$9-C145)^2)+SQRT(($AC$9-D145)^2))*2/10*Camiones!B$4</f>
        <v>0.23100000000000001</v>
      </c>
      <c r="AA145" s="40">
        <f t="shared" si="4"/>
        <v>0.21909999999999999</v>
      </c>
      <c r="AB145" s="47"/>
      <c r="AC145" s="47"/>
      <c r="AD145" s="47">
        <f>SUM(F145:L145)*Plantas!$F$4</f>
        <v>474</v>
      </c>
      <c r="AE145" s="47">
        <f>SUM(F145:L145)*Plantas!$F$5</f>
        <v>513.5</v>
      </c>
      <c r="AF145" s="47">
        <f>SUM(F145:L145)*Plantas!$F$6</f>
        <v>434.50000000000006</v>
      </c>
      <c r="AG145" s="47">
        <f>SUM(F145:L145)*Plantas!$F$7</f>
        <v>474</v>
      </c>
      <c r="AH145" s="47">
        <f t="shared" si="5"/>
        <v>39.499999999999972</v>
      </c>
    </row>
    <row r="146" spans="2:34" x14ac:dyDescent="0.2">
      <c r="B146" s="9" t="s">
        <v>168</v>
      </c>
      <c r="C146" s="3">
        <v>47</v>
      </c>
      <c r="D146" s="12">
        <v>79</v>
      </c>
      <c r="E146" s="3">
        <v>0.2</v>
      </c>
      <c r="F146" s="14">
        <v>0</v>
      </c>
      <c r="G146" s="3">
        <v>92</v>
      </c>
      <c r="H146" s="3">
        <v>103</v>
      </c>
      <c r="I146" s="12">
        <v>0</v>
      </c>
      <c r="J146" s="3">
        <v>124</v>
      </c>
      <c r="K146" s="12">
        <v>56</v>
      </c>
      <c r="L146" s="3">
        <v>0</v>
      </c>
      <c r="M146" s="12">
        <v>1</v>
      </c>
      <c r="N146" s="3">
        <v>1</v>
      </c>
      <c r="O146" s="7">
        <v>1</v>
      </c>
      <c r="P146" s="28">
        <v>0</v>
      </c>
      <c r="Q146" s="31">
        <v>0</v>
      </c>
      <c r="R146" s="47">
        <f>(ABS(Obras!C146-Plantas!$C$4)+ABS(Obras!D146-Plantas!$D$4))</f>
        <v>106</v>
      </c>
      <c r="S146" s="47">
        <f>(ABS(Obras!C146-Plantas!$C$5)+ABS(Obras!D146-Plantas!$D$5))</f>
        <v>66</v>
      </c>
      <c r="T146" s="47">
        <f>(ABS(Obras!C146-Plantas!$C$6)+ABS(Obras!D146-Plantas!$D$6))</f>
        <v>11</v>
      </c>
      <c r="U146" s="47">
        <f>(ABS(Obras!C146-Plantas!$C$7)+ABS(Obras!D146-Plantas!$D$7))</f>
        <v>92</v>
      </c>
      <c r="W146" s="40">
        <f>((SQRT(($AB$6-C146)^2)+SQRT(($AC$6-D146)^2))*2/10)*Camiones!B$4</f>
        <v>0.44520000000000004</v>
      </c>
      <c r="X146" s="40">
        <f>(SQRT(($AB$7-C146)^2)+SQRT(($AC$7-D146)^2))*2/10*Camiones!B$4</f>
        <v>0.2772</v>
      </c>
      <c r="Y146" s="40">
        <f>(SQRT(($AB$8-C146)^2)+SQRT(($AC$8-D146)^2))*2/10*Camiones!B$4</f>
        <v>4.6200000000000005E-2</v>
      </c>
      <c r="Z146" s="40">
        <f>(SQRT(($AB$9-C146)^2)+SQRT(($AC$9-D146)^2))*2/10*Camiones!B$4</f>
        <v>0.38640000000000002</v>
      </c>
      <c r="AA146" s="40">
        <f t="shared" si="4"/>
        <v>0.21770000000000003</v>
      </c>
      <c r="AB146" s="47"/>
      <c r="AC146" s="47"/>
      <c r="AD146" s="47">
        <f>SUM(F146:L146)*Plantas!$F$4</f>
        <v>450</v>
      </c>
      <c r="AE146" s="47">
        <f>SUM(F146:L146)*Plantas!$F$5</f>
        <v>487.5</v>
      </c>
      <c r="AF146" s="47">
        <f>SUM(F146:L146)*Plantas!$F$6</f>
        <v>412.50000000000006</v>
      </c>
      <c r="AG146" s="47">
        <f>SUM(F146:L146)*Plantas!$F$7</f>
        <v>450</v>
      </c>
      <c r="AH146" s="47">
        <f t="shared" si="5"/>
        <v>37.499999999999972</v>
      </c>
    </row>
    <row r="147" spans="2:34" x14ac:dyDescent="0.2">
      <c r="B147" s="9" t="s">
        <v>169</v>
      </c>
      <c r="C147" s="3">
        <v>36</v>
      </c>
      <c r="D147" s="12">
        <v>36</v>
      </c>
      <c r="E147" s="3">
        <v>0.3</v>
      </c>
      <c r="F147" s="14">
        <v>0</v>
      </c>
      <c r="G147" s="3">
        <v>130</v>
      </c>
      <c r="H147" s="3">
        <v>0</v>
      </c>
      <c r="I147" s="12">
        <v>181</v>
      </c>
      <c r="J147" s="3">
        <v>138</v>
      </c>
      <c r="K147" s="12">
        <v>48</v>
      </c>
      <c r="L147" s="3">
        <v>0</v>
      </c>
      <c r="M147" s="12">
        <v>1</v>
      </c>
      <c r="N147" s="3">
        <v>1</v>
      </c>
      <c r="O147" s="7">
        <v>1</v>
      </c>
      <c r="P147" s="28">
        <v>0</v>
      </c>
      <c r="Q147" s="31">
        <v>0</v>
      </c>
      <c r="R147" s="47">
        <f>(ABS(Obras!C147-Plantas!$C$4)+ABS(Obras!D147-Plantas!$D$4))</f>
        <v>52</v>
      </c>
      <c r="S147" s="47">
        <f>(ABS(Obras!C147-Plantas!$C$5)+ABS(Obras!D147-Plantas!$D$5))</f>
        <v>12</v>
      </c>
      <c r="T147" s="47">
        <f>(ABS(Obras!C147-Plantas!$C$6)+ABS(Obras!D147-Plantas!$D$6))</f>
        <v>43</v>
      </c>
      <c r="U147" s="47">
        <f>(ABS(Obras!C147-Plantas!$C$7)+ABS(Obras!D147-Plantas!$D$7))</f>
        <v>60</v>
      </c>
      <c r="W147" s="40">
        <f>((SQRT(($AB$6-C147)^2)+SQRT(($AC$6-D147)^2))*2/10)*Camiones!B$4</f>
        <v>0.21840000000000001</v>
      </c>
      <c r="X147" s="40">
        <f>(SQRT(($AB$7-C147)^2)+SQRT(($AC$7-D147)^2))*2/10*Camiones!B$4</f>
        <v>5.04E-2</v>
      </c>
      <c r="Y147" s="40">
        <f>(SQRT(($AB$8-C147)^2)+SQRT(($AC$8-D147)^2))*2/10*Camiones!B$4</f>
        <v>0.18060000000000001</v>
      </c>
      <c r="Z147" s="40">
        <f>(SQRT(($AB$9-C147)^2)+SQRT(($AC$9-D147)^2))*2/10*Camiones!B$4</f>
        <v>0.252</v>
      </c>
      <c r="AA147" s="40">
        <f t="shared" si="4"/>
        <v>0.10710000000000001</v>
      </c>
      <c r="AB147" s="47"/>
      <c r="AC147" s="47"/>
      <c r="AD147" s="47">
        <f>SUM(F147:L147)*Plantas!$F$4</f>
        <v>596.4</v>
      </c>
      <c r="AE147" s="47">
        <f>SUM(F147:L147)*Plantas!$F$5</f>
        <v>646.1</v>
      </c>
      <c r="AF147" s="47">
        <f>SUM(F147:L147)*Plantas!$F$6</f>
        <v>546.70000000000005</v>
      </c>
      <c r="AG147" s="47">
        <f>SUM(F147:L147)*Plantas!$F$7</f>
        <v>596.4</v>
      </c>
      <c r="AH147" s="47">
        <f t="shared" si="5"/>
        <v>49.699999999999989</v>
      </c>
    </row>
    <row r="148" spans="2:34" x14ac:dyDescent="0.2">
      <c r="B148" s="9" t="s">
        <v>170</v>
      </c>
      <c r="C148" s="3">
        <v>28</v>
      </c>
      <c r="D148" s="12">
        <v>12</v>
      </c>
      <c r="E148" s="3">
        <v>0.2</v>
      </c>
      <c r="F148" s="14">
        <v>114</v>
      </c>
      <c r="G148" s="3">
        <v>93</v>
      </c>
      <c r="H148" s="3">
        <v>0</v>
      </c>
      <c r="I148" s="12">
        <v>95</v>
      </c>
      <c r="J148" s="3">
        <v>41</v>
      </c>
      <c r="K148" s="12">
        <v>0</v>
      </c>
      <c r="L148" s="3">
        <v>0</v>
      </c>
      <c r="M148" s="12">
        <v>0</v>
      </c>
      <c r="N148" s="3">
        <v>0</v>
      </c>
      <c r="O148" s="7">
        <v>1</v>
      </c>
      <c r="P148" s="28">
        <v>0</v>
      </c>
      <c r="Q148" s="31">
        <v>0</v>
      </c>
      <c r="R148" s="47">
        <f>(ABS(Obras!C148-Plantas!$C$4)+ABS(Obras!D148-Plantas!$D$4))</f>
        <v>20</v>
      </c>
      <c r="S148" s="47">
        <f>(ABS(Obras!C148-Plantas!$C$5)+ABS(Obras!D148-Plantas!$D$5))</f>
        <v>20</v>
      </c>
      <c r="T148" s="47">
        <f>(ABS(Obras!C148-Plantas!$C$6)+ABS(Obras!D148-Plantas!$D$6))</f>
        <v>75</v>
      </c>
      <c r="U148" s="47">
        <f>(ABS(Obras!C148-Plantas!$C$7)+ABS(Obras!D148-Plantas!$D$7))</f>
        <v>60</v>
      </c>
      <c r="W148" s="40">
        <f>((SQRT(($AB$6-C148)^2)+SQRT(($AC$6-D148)^2))*2/10)*Camiones!B$4</f>
        <v>8.4000000000000005E-2</v>
      </c>
      <c r="X148" s="40">
        <f>(SQRT(($AB$7-C148)^2)+SQRT(($AC$7-D148)^2))*2/10*Camiones!B$4</f>
        <v>8.4000000000000005E-2</v>
      </c>
      <c r="Y148" s="40">
        <f>(SQRT(($AB$8-C148)^2)+SQRT(($AC$8-D148)^2))*2/10*Camiones!B$4</f>
        <v>0.315</v>
      </c>
      <c r="Z148" s="40">
        <f>(SQRT(($AB$9-C148)^2)+SQRT(($AC$9-D148)^2))*2/10*Camiones!B$4</f>
        <v>0.252</v>
      </c>
      <c r="AA148" s="40">
        <f t="shared" si="4"/>
        <v>0.14349999999999996</v>
      </c>
      <c r="AB148" s="47"/>
      <c r="AC148" s="47"/>
      <c r="AD148" s="47">
        <f>SUM(F148:L148)*Plantas!$F$4</f>
        <v>411.59999999999997</v>
      </c>
      <c r="AE148" s="47">
        <f>SUM(F148:L148)*Plantas!$F$5</f>
        <v>445.90000000000003</v>
      </c>
      <c r="AF148" s="47">
        <f>SUM(F148:L148)*Plantas!$F$6</f>
        <v>377.3</v>
      </c>
      <c r="AG148" s="47">
        <f>SUM(F148:L148)*Plantas!$F$7</f>
        <v>411.59999999999997</v>
      </c>
      <c r="AH148" s="47">
        <f t="shared" si="5"/>
        <v>34.300000000000011</v>
      </c>
    </row>
    <row r="149" spans="2:34" x14ac:dyDescent="0.2">
      <c r="B149" s="9" t="s">
        <v>171</v>
      </c>
      <c r="C149" s="3">
        <v>35</v>
      </c>
      <c r="D149" s="12">
        <v>99</v>
      </c>
      <c r="E149" s="3">
        <v>0.4</v>
      </c>
      <c r="F149" s="14">
        <v>0</v>
      </c>
      <c r="G149" s="3">
        <v>0</v>
      </c>
      <c r="H149" s="3">
        <v>30</v>
      </c>
      <c r="I149" s="12">
        <v>0</v>
      </c>
      <c r="J149" s="3">
        <v>36</v>
      </c>
      <c r="K149" s="12">
        <v>0</v>
      </c>
      <c r="L149" s="3">
        <v>69</v>
      </c>
      <c r="M149" s="12">
        <v>0</v>
      </c>
      <c r="N149" s="3">
        <v>1</v>
      </c>
      <c r="O149" s="7">
        <v>1</v>
      </c>
      <c r="P149" s="28">
        <v>0</v>
      </c>
      <c r="Q149" s="31">
        <v>0</v>
      </c>
      <c r="R149" s="47">
        <f>(ABS(Obras!C149-Plantas!$C$4)+ABS(Obras!D149-Plantas!$D$4))</f>
        <v>114</v>
      </c>
      <c r="S149" s="47">
        <f>(ABS(Obras!C149-Plantas!$C$5)+ABS(Obras!D149-Plantas!$D$5))</f>
        <v>74</v>
      </c>
      <c r="T149" s="47">
        <f>(ABS(Obras!C149-Plantas!$C$6)+ABS(Obras!D149-Plantas!$D$6))</f>
        <v>39</v>
      </c>
      <c r="U149" s="47">
        <f>(ABS(Obras!C149-Plantas!$C$7)+ABS(Obras!D149-Plantas!$D$7))</f>
        <v>124</v>
      </c>
      <c r="W149" s="40">
        <f>((SQRT(($AB$6-C149)^2)+SQRT(($AC$6-D149)^2))*2/10)*Camiones!B$4</f>
        <v>0.47880000000000006</v>
      </c>
      <c r="X149" s="40">
        <f>(SQRT(($AB$7-C149)^2)+SQRT(($AC$7-D149)^2))*2/10*Camiones!B$4</f>
        <v>0.31080000000000002</v>
      </c>
      <c r="Y149" s="40">
        <f>(SQRT(($AB$8-C149)^2)+SQRT(($AC$8-D149)^2))*2/10*Camiones!B$4</f>
        <v>0.1638</v>
      </c>
      <c r="Z149" s="40">
        <f>(SQRT(($AB$9-C149)^2)+SQRT(($AC$9-D149)^2))*2/10*Camiones!B$4</f>
        <v>0.52080000000000004</v>
      </c>
      <c r="AA149" s="40">
        <f t="shared" si="4"/>
        <v>0.20650000000000002</v>
      </c>
      <c r="AB149" s="47"/>
      <c r="AC149" s="47"/>
      <c r="AD149" s="47">
        <f>SUM(F149:L149)*Plantas!$F$4</f>
        <v>162</v>
      </c>
      <c r="AE149" s="47">
        <f>SUM(F149:L149)*Plantas!$F$5</f>
        <v>175.5</v>
      </c>
      <c r="AF149" s="47">
        <f>SUM(F149:L149)*Plantas!$F$6</f>
        <v>148.5</v>
      </c>
      <c r="AG149" s="47">
        <f>SUM(F149:L149)*Plantas!$F$7</f>
        <v>162</v>
      </c>
      <c r="AH149" s="47">
        <f t="shared" si="5"/>
        <v>13.5</v>
      </c>
    </row>
    <row r="150" spans="2:34" x14ac:dyDescent="0.2">
      <c r="B150" s="9" t="s">
        <v>172</v>
      </c>
      <c r="C150" s="3">
        <v>49</v>
      </c>
      <c r="D150" s="12">
        <v>55</v>
      </c>
      <c r="E150" s="3">
        <v>0.3</v>
      </c>
      <c r="F150" s="14">
        <v>44</v>
      </c>
      <c r="G150" s="3">
        <v>187</v>
      </c>
      <c r="H150" s="3">
        <v>180</v>
      </c>
      <c r="I150" s="12">
        <v>17</v>
      </c>
      <c r="J150" s="3">
        <v>0</v>
      </c>
      <c r="K150" s="12">
        <v>83</v>
      </c>
      <c r="L150" s="3">
        <v>78</v>
      </c>
      <c r="M150" s="12">
        <v>1</v>
      </c>
      <c r="N150" s="3">
        <v>0</v>
      </c>
      <c r="O150" s="7">
        <v>1</v>
      </c>
      <c r="P150" s="28">
        <v>0</v>
      </c>
      <c r="Q150" s="31">
        <v>0</v>
      </c>
      <c r="R150" s="47">
        <f>(ABS(Obras!C150-Plantas!$C$4)+ABS(Obras!D150-Plantas!$D$4))</f>
        <v>84</v>
      </c>
      <c r="S150" s="47">
        <f>(ABS(Obras!C150-Plantas!$C$5)+ABS(Obras!D150-Plantas!$D$5))</f>
        <v>44</v>
      </c>
      <c r="T150" s="47">
        <f>(ABS(Obras!C150-Plantas!$C$6)+ABS(Obras!D150-Plantas!$D$6))</f>
        <v>19</v>
      </c>
      <c r="U150" s="47">
        <f>(ABS(Obras!C150-Plantas!$C$7)+ABS(Obras!D150-Plantas!$D$7))</f>
        <v>66</v>
      </c>
      <c r="W150" s="40">
        <f>((SQRT(($AB$6-C150)^2)+SQRT(($AC$6-D150)^2))*2/10)*Camiones!B$4</f>
        <v>0.35280000000000006</v>
      </c>
      <c r="X150" s="40">
        <f>(SQRT(($AB$7-C150)^2)+SQRT(($AC$7-D150)^2))*2/10*Camiones!B$4</f>
        <v>0.18480000000000002</v>
      </c>
      <c r="Y150" s="40">
        <f>(SQRT(($AB$8-C150)^2)+SQRT(($AC$8-D150)^2))*2/10*Camiones!B$4</f>
        <v>7.9799999999999996E-2</v>
      </c>
      <c r="Z150" s="40">
        <f>(SQRT(($AB$9-C150)^2)+SQRT(($AC$9-D150)^2))*2/10*Camiones!B$4</f>
        <v>0.2772</v>
      </c>
      <c r="AA150" s="40">
        <f t="shared" si="4"/>
        <v>0.15190000000000003</v>
      </c>
      <c r="AB150" s="47"/>
      <c r="AC150" s="47"/>
      <c r="AD150" s="47">
        <f>SUM(F150:L150)*Plantas!$F$4</f>
        <v>706.8</v>
      </c>
      <c r="AE150" s="47">
        <f>SUM(F150:L150)*Plantas!$F$5</f>
        <v>765.7</v>
      </c>
      <c r="AF150" s="47">
        <f>SUM(F150:L150)*Plantas!$F$6</f>
        <v>647.90000000000009</v>
      </c>
      <c r="AG150" s="47">
        <f>SUM(F150:L150)*Plantas!$F$7</f>
        <v>706.8</v>
      </c>
      <c r="AH150" s="47">
        <f t="shared" si="5"/>
        <v>58.899999999999977</v>
      </c>
    </row>
    <row r="151" spans="2:34" x14ac:dyDescent="0.2">
      <c r="B151" s="9" t="s">
        <v>173</v>
      </c>
      <c r="C151" s="3">
        <v>108</v>
      </c>
      <c r="D151" s="12">
        <v>110</v>
      </c>
      <c r="E151" s="3">
        <v>0.3</v>
      </c>
      <c r="F151" s="14">
        <v>112</v>
      </c>
      <c r="G151" s="3">
        <v>180</v>
      </c>
      <c r="H151" s="3">
        <v>111</v>
      </c>
      <c r="I151" s="12">
        <v>208</v>
      </c>
      <c r="J151" s="3">
        <v>160</v>
      </c>
      <c r="K151" s="12">
        <v>199</v>
      </c>
      <c r="L151" s="3">
        <v>0</v>
      </c>
      <c r="M151" s="12">
        <v>0</v>
      </c>
      <c r="N151" s="3">
        <v>1</v>
      </c>
      <c r="O151" s="7">
        <v>0</v>
      </c>
      <c r="P151" s="28">
        <v>7.0000000000000007E-2</v>
      </c>
      <c r="Q151" s="31">
        <v>0</v>
      </c>
      <c r="R151" s="47">
        <f>(ABS(Obras!C151-Plantas!$C$4)+ABS(Obras!D151-Plantas!$D$4))</f>
        <v>198</v>
      </c>
      <c r="S151" s="47">
        <f>(ABS(Obras!C151-Plantas!$C$5)+ABS(Obras!D151-Plantas!$D$5))</f>
        <v>158</v>
      </c>
      <c r="T151" s="47">
        <f>(ABS(Obras!C151-Plantas!$C$6)+ABS(Obras!D151-Plantas!$D$6))</f>
        <v>103</v>
      </c>
      <c r="U151" s="47">
        <f>(ABS(Obras!C151-Plantas!$C$7)+ABS(Obras!D151-Plantas!$D$7))</f>
        <v>118</v>
      </c>
      <c r="W151" s="40">
        <f>((SQRT(($AB$6-C151)^2)+SQRT(($AC$6-D151)^2))*2/10)*Camiones!B$4</f>
        <v>0.83160000000000012</v>
      </c>
      <c r="X151" s="40">
        <f>(SQRT(($AB$7-C151)^2)+SQRT(($AC$7-D151)^2))*2/10*Camiones!B$4</f>
        <v>0.66360000000000008</v>
      </c>
      <c r="Y151" s="40">
        <f>(SQRT(($AB$8-C151)^2)+SQRT(($AC$8-D151)^2))*2/10*Camiones!B$4</f>
        <v>0.43260000000000004</v>
      </c>
      <c r="Z151" s="40">
        <f>(SQRT(($AB$9-C151)^2)+SQRT(($AC$9-D151)^2))*2/10*Camiones!B$4</f>
        <v>0.49560000000000004</v>
      </c>
      <c r="AA151" s="40">
        <f t="shared" si="4"/>
        <v>0.22750000000000006</v>
      </c>
      <c r="AB151" s="47"/>
      <c r="AC151" s="47"/>
      <c r="AD151" s="47">
        <f>SUM(F151:L151)*Plantas!$F$4</f>
        <v>1164</v>
      </c>
      <c r="AE151" s="47">
        <f>SUM(F151:L151)*Plantas!$F$5</f>
        <v>1261</v>
      </c>
      <c r="AF151" s="47">
        <f>SUM(F151:L151)*Plantas!$F$6</f>
        <v>1067</v>
      </c>
      <c r="AG151" s="47">
        <f>SUM(F151:L151)*Plantas!$F$7</f>
        <v>1164</v>
      </c>
      <c r="AH151" s="47">
        <f t="shared" si="5"/>
        <v>97</v>
      </c>
    </row>
    <row r="152" spans="2:34" x14ac:dyDescent="0.2">
      <c r="B152" s="9" t="s">
        <v>174</v>
      </c>
      <c r="C152" s="3">
        <v>61</v>
      </c>
      <c r="D152" s="12">
        <v>17</v>
      </c>
      <c r="E152" s="3">
        <v>0.2</v>
      </c>
      <c r="F152" s="14">
        <v>0</v>
      </c>
      <c r="G152" s="3">
        <v>20</v>
      </c>
      <c r="H152" s="3">
        <v>73</v>
      </c>
      <c r="I152" s="12">
        <v>180</v>
      </c>
      <c r="J152" s="3">
        <v>152</v>
      </c>
      <c r="K152" s="12">
        <v>37</v>
      </c>
      <c r="L152" s="3">
        <v>192</v>
      </c>
      <c r="M152" s="12">
        <v>1</v>
      </c>
      <c r="N152" s="3">
        <v>0</v>
      </c>
      <c r="O152" s="7">
        <v>1</v>
      </c>
      <c r="P152" s="28">
        <v>0.01</v>
      </c>
      <c r="Q152" s="31">
        <v>0</v>
      </c>
      <c r="R152" s="47">
        <f>(ABS(Obras!C152-Plantas!$C$4)+ABS(Obras!D152-Plantas!$D$4))</f>
        <v>58</v>
      </c>
      <c r="S152" s="47">
        <f>(ABS(Obras!C152-Plantas!$C$5)+ABS(Obras!D152-Plantas!$D$5))</f>
        <v>44</v>
      </c>
      <c r="T152" s="47">
        <f>(ABS(Obras!C152-Plantas!$C$6)+ABS(Obras!D152-Plantas!$D$6))</f>
        <v>69</v>
      </c>
      <c r="U152" s="47">
        <f>(ABS(Obras!C152-Plantas!$C$7)+ABS(Obras!D152-Plantas!$D$7))</f>
        <v>22</v>
      </c>
      <c r="W152" s="40">
        <f>((SQRT(($AB$6-C152)^2)+SQRT(($AC$6-D152)^2))*2/10)*Camiones!B$4</f>
        <v>0.24360000000000001</v>
      </c>
      <c r="X152" s="40">
        <f>(SQRT(($AB$7-C152)^2)+SQRT(($AC$7-D152)^2))*2/10*Camiones!B$4</f>
        <v>0.18480000000000002</v>
      </c>
      <c r="Y152" s="40">
        <f>(SQRT(($AB$8-C152)^2)+SQRT(($AC$8-D152)^2))*2/10*Camiones!B$4</f>
        <v>0.28980000000000006</v>
      </c>
      <c r="Z152" s="40">
        <f>(SQRT(($AB$9-C152)^2)+SQRT(($AC$9-D152)^2))*2/10*Camiones!B$4</f>
        <v>9.240000000000001E-2</v>
      </c>
      <c r="AA152" s="40">
        <f t="shared" si="4"/>
        <v>0.10850000000000003</v>
      </c>
      <c r="AB152" s="47"/>
      <c r="AC152" s="47"/>
      <c r="AD152" s="47">
        <f>SUM(F152:L152)*Plantas!$F$4</f>
        <v>784.8</v>
      </c>
      <c r="AE152" s="47">
        <f>SUM(F152:L152)*Plantas!$F$5</f>
        <v>850.2</v>
      </c>
      <c r="AF152" s="47">
        <f>SUM(F152:L152)*Plantas!$F$6</f>
        <v>719.40000000000009</v>
      </c>
      <c r="AG152" s="47">
        <f>SUM(F152:L152)*Plantas!$F$7</f>
        <v>784.8</v>
      </c>
      <c r="AH152" s="47">
        <f t="shared" si="5"/>
        <v>65.399999999999977</v>
      </c>
    </row>
    <row r="153" spans="2:34" x14ac:dyDescent="0.2">
      <c r="B153" s="9" t="s">
        <v>175</v>
      </c>
      <c r="C153" s="3">
        <v>88</v>
      </c>
      <c r="D153" s="12">
        <v>70</v>
      </c>
      <c r="E153" s="3">
        <v>0.3</v>
      </c>
      <c r="F153" s="14">
        <v>0</v>
      </c>
      <c r="G153" s="3">
        <v>0</v>
      </c>
      <c r="H153" s="3">
        <v>153</v>
      </c>
      <c r="I153" s="12">
        <v>168</v>
      </c>
      <c r="J153" s="3">
        <v>34</v>
      </c>
      <c r="K153" s="12">
        <v>0</v>
      </c>
      <c r="L153" s="3">
        <v>35</v>
      </c>
      <c r="M153" s="12">
        <v>1</v>
      </c>
      <c r="N153" s="3">
        <v>0</v>
      </c>
      <c r="O153" s="7">
        <v>1</v>
      </c>
      <c r="P153" s="28">
        <v>0</v>
      </c>
      <c r="Q153" s="31">
        <v>0</v>
      </c>
      <c r="R153" s="47">
        <f>(ABS(Obras!C153-Plantas!$C$4)+ABS(Obras!D153-Plantas!$D$4))</f>
        <v>138</v>
      </c>
      <c r="S153" s="47">
        <f>(ABS(Obras!C153-Plantas!$C$5)+ABS(Obras!D153-Plantas!$D$5))</f>
        <v>98</v>
      </c>
      <c r="T153" s="47">
        <f>(ABS(Obras!C153-Plantas!$C$6)+ABS(Obras!D153-Plantas!$D$6))</f>
        <v>43</v>
      </c>
      <c r="U153" s="47">
        <f>(ABS(Obras!C153-Plantas!$C$7)+ABS(Obras!D153-Plantas!$D$7))</f>
        <v>58</v>
      </c>
      <c r="W153" s="40">
        <f>((SQRT(($AB$6-C153)^2)+SQRT(($AC$6-D153)^2))*2/10)*Camiones!B$4</f>
        <v>0.57960000000000012</v>
      </c>
      <c r="X153" s="40">
        <f>(SQRT(($AB$7-C153)^2)+SQRT(($AC$7-D153)^2))*2/10*Camiones!B$4</f>
        <v>0.41160000000000008</v>
      </c>
      <c r="Y153" s="40">
        <f>(SQRT(($AB$8-C153)^2)+SQRT(($AC$8-D153)^2))*2/10*Camiones!B$4</f>
        <v>0.18060000000000001</v>
      </c>
      <c r="Z153" s="40">
        <f>(SQRT(($AB$9-C153)^2)+SQRT(($AC$9-D153)^2))*2/10*Camiones!B$4</f>
        <v>0.24360000000000001</v>
      </c>
      <c r="AA153" s="40">
        <f t="shared" si="4"/>
        <v>0.22750000000000006</v>
      </c>
      <c r="AB153" s="47"/>
      <c r="AC153" s="47"/>
      <c r="AD153" s="47">
        <f>SUM(F153:L153)*Plantas!$F$4</f>
        <v>468</v>
      </c>
      <c r="AE153" s="47">
        <f>SUM(F153:L153)*Plantas!$F$5</f>
        <v>507</v>
      </c>
      <c r="AF153" s="47">
        <f>SUM(F153:L153)*Plantas!$F$6</f>
        <v>429.00000000000006</v>
      </c>
      <c r="AG153" s="47">
        <f>SUM(F153:L153)*Plantas!$F$7</f>
        <v>468</v>
      </c>
      <c r="AH153" s="47">
        <f t="shared" si="5"/>
        <v>38.999999999999972</v>
      </c>
    </row>
    <row r="154" spans="2:34" x14ac:dyDescent="0.2">
      <c r="B154" s="9" t="s">
        <v>176</v>
      </c>
      <c r="C154" s="3">
        <v>105</v>
      </c>
      <c r="D154" s="12">
        <v>87</v>
      </c>
      <c r="E154" s="3">
        <v>0.4</v>
      </c>
      <c r="F154" s="14">
        <v>0</v>
      </c>
      <c r="G154" s="3">
        <v>0</v>
      </c>
      <c r="H154" s="3">
        <v>0</v>
      </c>
      <c r="I154" s="12">
        <v>0</v>
      </c>
      <c r="J154" s="3">
        <v>50</v>
      </c>
      <c r="K154" s="12">
        <v>0</v>
      </c>
      <c r="L154" s="3">
        <v>16</v>
      </c>
      <c r="M154" s="12">
        <v>0</v>
      </c>
      <c r="N154" s="3">
        <v>1</v>
      </c>
      <c r="O154" s="7">
        <v>1</v>
      </c>
      <c r="P154" s="28">
        <v>0</v>
      </c>
      <c r="Q154" s="31">
        <v>0</v>
      </c>
      <c r="R154" s="47">
        <f>(ABS(Obras!C154-Plantas!$C$4)+ABS(Obras!D154-Plantas!$D$4))</f>
        <v>172</v>
      </c>
      <c r="S154" s="47">
        <f>(ABS(Obras!C154-Plantas!$C$5)+ABS(Obras!D154-Plantas!$D$5))</f>
        <v>132</v>
      </c>
      <c r="T154" s="47">
        <f>(ABS(Obras!C154-Plantas!$C$6)+ABS(Obras!D154-Plantas!$D$6))</f>
        <v>77</v>
      </c>
      <c r="U154" s="47">
        <f>(ABS(Obras!C154-Plantas!$C$7)+ABS(Obras!D154-Plantas!$D$7))</f>
        <v>92</v>
      </c>
      <c r="W154" s="40">
        <f>((SQRT(($AB$6-C154)^2)+SQRT(($AC$6-D154)^2))*2/10)*Camiones!B$4</f>
        <v>0.72240000000000004</v>
      </c>
      <c r="X154" s="40">
        <f>(SQRT(($AB$7-C154)^2)+SQRT(($AC$7-D154)^2))*2/10*Camiones!B$4</f>
        <v>0.5544</v>
      </c>
      <c r="Y154" s="40">
        <f>(SQRT(($AB$8-C154)^2)+SQRT(($AC$8-D154)^2))*2/10*Camiones!B$4</f>
        <v>0.32340000000000002</v>
      </c>
      <c r="Z154" s="40">
        <f>(SQRT(($AB$9-C154)^2)+SQRT(($AC$9-D154)^2))*2/10*Camiones!B$4</f>
        <v>0.38640000000000002</v>
      </c>
      <c r="AA154" s="40">
        <f t="shared" si="4"/>
        <v>0.22749999999999995</v>
      </c>
      <c r="AB154" s="47"/>
      <c r="AC154" s="47"/>
      <c r="AD154" s="47">
        <f>SUM(F154:L154)*Plantas!$F$4</f>
        <v>79.2</v>
      </c>
      <c r="AE154" s="47">
        <f>SUM(F154:L154)*Plantas!$F$5</f>
        <v>85.8</v>
      </c>
      <c r="AF154" s="47">
        <f>SUM(F154:L154)*Plantas!$F$6</f>
        <v>72.600000000000009</v>
      </c>
      <c r="AG154" s="47">
        <f>SUM(F154:L154)*Plantas!$F$7</f>
        <v>79.2</v>
      </c>
      <c r="AH154" s="47">
        <f t="shared" si="5"/>
        <v>6.5999999999999943</v>
      </c>
    </row>
    <row r="155" spans="2:34" x14ac:dyDescent="0.2">
      <c r="B155" s="9" t="s">
        <v>177</v>
      </c>
      <c r="C155" s="3">
        <v>18</v>
      </c>
      <c r="D155" s="12">
        <v>50</v>
      </c>
      <c r="E155" s="3">
        <v>0.3</v>
      </c>
      <c r="F155" s="14">
        <v>0</v>
      </c>
      <c r="G155" s="3">
        <v>0</v>
      </c>
      <c r="H155" s="3">
        <v>0</v>
      </c>
      <c r="I155" s="12">
        <v>133</v>
      </c>
      <c r="J155" s="3">
        <v>179</v>
      </c>
      <c r="K155" s="12">
        <v>0</v>
      </c>
      <c r="L155" s="3">
        <v>136</v>
      </c>
      <c r="M155" s="12">
        <v>1</v>
      </c>
      <c r="N155" s="3">
        <v>1</v>
      </c>
      <c r="O155" s="7">
        <v>0</v>
      </c>
      <c r="P155" s="28">
        <v>0</v>
      </c>
      <c r="Q155" s="31">
        <v>0</v>
      </c>
      <c r="R155" s="47">
        <f>(ABS(Obras!C155-Plantas!$C$4)+ABS(Obras!D155-Plantas!$D$4))</f>
        <v>48</v>
      </c>
      <c r="S155" s="47">
        <f>(ABS(Obras!C155-Plantas!$C$5)+ABS(Obras!D155-Plantas!$D$5))</f>
        <v>32</v>
      </c>
      <c r="T155" s="47">
        <f>(ABS(Obras!C155-Plantas!$C$6)+ABS(Obras!D155-Plantas!$D$6))</f>
        <v>47</v>
      </c>
      <c r="U155" s="47">
        <f>(ABS(Obras!C155-Plantas!$C$7)+ABS(Obras!D155-Plantas!$D$7))</f>
        <v>92</v>
      </c>
      <c r="W155" s="40">
        <f>((SQRT(($AB$6-C155)^2)+SQRT(($AC$6-D155)^2))*2/10)*Camiones!B$4</f>
        <v>0.2016</v>
      </c>
      <c r="X155" s="40">
        <f>(SQRT(($AB$7-C155)^2)+SQRT(($AC$7-D155)^2))*2/10*Camiones!B$4</f>
        <v>0.13440000000000002</v>
      </c>
      <c r="Y155" s="40">
        <f>(SQRT(($AB$8-C155)^2)+SQRT(($AC$8-D155)^2))*2/10*Camiones!B$4</f>
        <v>0.19740000000000002</v>
      </c>
      <c r="Z155" s="40">
        <f>(SQRT(($AB$9-C155)^2)+SQRT(($AC$9-D155)^2))*2/10*Camiones!B$4</f>
        <v>0.38640000000000002</v>
      </c>
      <c r="AA155" s="40">
        <f t="shared" si="4"/>
        <v>0.12670000000000001</v>
      </c>
      <c r="AB155" s="47"/>
      <c r="AC155" s="47"/>
      <c r="AD155" s="47">
        <f>SUM(F155:L155)*Plantas!$F$4</f>
        <v>537.6</v>
      </c>
      <c r="AE155" s="47">
        <f>SUM(F155:L155)*Plantas!$F$5</f>
        <v>582.4</v>
      </c>
      <c r="AF155" s="47">
        <f>SUM(F155:L155)*Plantas!$F$6</f>
        <v>492.80000000000007</v>
      </c>
      <c r="AG155" s="47">
        <f>SUM(F155:L155)*Plantas!$F$7</f>
        <v>537.6</v>
      </c>
      <c r="AH155" s="47">
        <f t="shared" si="5"/>
        <v>44.799999999999955</v>
      </c>
    </row>
    <row r="156" spans="2:34" x14ac:dyDescent="0.2">
      <c r="B156" s="9" t="s">
        <v>178</v>
      </c>
      <c r="C156" s="3">
        <v>28</v>
      </c>
      <c r="D156" s="12">
        <v>107</v>
      </c>
      <c r="E156" s="3">
        <v>0.2</v>
      </c>
      <c r="F156" s="14">
        <v>101</v>
      </c>
      <c r="G156" s="3">
        <v>0</v>
      </c>
      <c r="H156" s="3">
        <v>80</v>
      </c>
      <c r="I156" s="12">
        <v>34</v>
      </c>
      <c r="J156" s="3">
        <v>28</v>
      </c>
      <c r="K156" s="12">
        <v>109</v>
      </c>
      <c r="L156" s="3">
        <v>0</v>
      </c>
      <c r="M156" s="12">
        <v>1</v>
      </c>
      <c r="N156" s="3">
        <v>1</v>
      </c>
      <c r="O156" s="7">
        <v>0</v>
      </c>
      <c r="P156" s="28">
        <v>0.1</v>
      </c>
      <c r="Q156" s="31">
        <v>0.01</v>
      </c>
      <c r="R156" s="47">
        <f>(ABS(Obras!C156-Plantas!$C$4)+ABS(Obras!D156-Plantas!$D$4))</f>
        <v>115</v>
      </c>
      <c r="S156" s="47">
        <f>(ABS(Obras!C156-Plantas!$C$5)+ABS(Obras!D156-Plantas!$D$5))</f>
        <v>79</v>
      </c>
      <c r="T156" s="47">
        <f>(ABS(Obras!C156-Plantas!$C$6)+ABS(Obras!D156-Plantas!$D$6))</f>
        <v>54</v>
      </c>
      <c r="U156" s="47">
        <f>(ABS(Obras!C156-Plantas!$C$7)+ABS(Obras!D156-Plantas!$D$7))</f>
        <v>139</v>
      </c>
      <c r="W156" s="40">
        <f>((SQRT(($AB$6-C156)^2)+SQRT(($AC$6-D156)^2))*2/10)*Camiones!B$4</f>
        <v>0.48300000000000004</v>
      </c>
      <c r="X156" s="40">
        <f>(SQRT(($AB$7-C156)^2)+SQRT(($AC$7-D156)^2))*2/10*Camiones!B$4</f>
        <v>0.33180000000000004</v>
      </c>
      <c r="Y156" s="40">
        <f>(SQRT(($AB$8-C156)^2)+SQRT(($AC$8-D156)^2))*2/10*Camiones!B$4</f>
        <v>0.22680000000000003</v>
      </c>
      <c r="Z156" s="40">
        <f>(SQRT(($AB$9-C156)^2)+SQRT(($AC$9-D156)^2))*2/10*Camiones!B$4</f>
        <v>0.5838000000000001</v>
      </c>
      <c r="AA156" s="40">
        <f t="shared" si="4"/>
        <v>0.20369999999999999</v>
      </c>
      <c r="AB156" s="47"/>
      <c r="AC156" s="47"/>
      <c r="AD156" s="47">
        <f>SUM(F156:L156)*Plantas!$F$4</f>
        <v>422.4</v>
      </c>
      <c r="AE156" s="47">
        <f>SUM(F156:L156)*Plantas!$F$5</f>
        <v>457.6</v>
      </c>
      <c r="AF156" s="47">
        <f>SUM(F156:L156)*Plantas!$F$6</f>
        <v>387.20000000000005</v>
      </c>
      <c r="AG156" s="47">
        <f>SUM(F156:L156)*Plantas!$F$7</f>
        <v>422.4</v>
      </c>
      <c r="AH156" s="47">
        <f t="shared" si="5"/>
        <v>35.199999999999989</v>
      </c>
    </row>
    <row r="157" spans="2:34" x14ac:dyDescent="0.2">
      <c r="B157" s="9" t="s">
        <v>179</v>
      </c>
      <c r="C157" s="3">
        <v>22</v>
      </c>
      <c r="D157" s="12">
        <v>31</v>
      </c>
      <c r="E157" s="3">
        <v>0.3</v>
      </c>
      <c r="F157" s="14">
        <v>74</v>
      </c>
      <c r="G157" s="3">
        <v>125</v>
      </c>
      <c r="H157" s="3">
        <v>0</v>
      </c>
      <c r="I157" s="12">
        <v>132</v>
      </c>
      <c r="J157" s="3">
        <v>15</v>
      </c>
      <c r="K157" s="12">
        <v>19</v>
      </c>
      <c r="L157" s="3">
        <v>161</v>
      </c>
      <c r="M157" s="12">
        <v>1</v>
      </c>
      <c r="N157" s="3">
        <v>0</v>
      </c>
      <c r="O157" s="7">
        <v>1</v>
      </c>
      <c r="P157" s="28">
        <v>0.1</v>
      </c>
      <c r="Q157" s="31">
        <v>0.01</v>
      </c>
      <c r="R157" s="47">
        <f>(ABS(Obras!C157-Plantas!$C$4)+ABS(Obras!D157-Plantas!$D$4))</f>
        <v>33</v>
      </c>
      <c r="S157" s="47">
        <f>(ABS(Obras!C157-Plantas!$C$5)+ABS(Obras!D157-Plantas!$D$5))</f>
        <v>9</v>
      </c>
      <c r="T157" s="47">
        <f>(ABS(Obras!C157-Plantas!$C$6)+ABS(Obras!D157-Plantas!$D$6))</f>
        <v>62</v>
      </c>
      <c r="U157" s="47">
        <f>(ABS(Obras!C157-Plantas!$C$7)+ABS(Obras!D157-Plantas!$D$7))</f>
        <v>69</v>
      </c>
      <c r="W157" s="40">
        <f>((SQRT(($AB$6-C157)^2)+SQRT(($AC$6-D157)^2))*2/10)*Camiones!B$4</f>
        <v>0.1386</v>
      </c>
      <c r="X157" s="40">
        <f>(SQRT(($AB$7-C157)^2)+SQRT(($AC$7-D157)^2))*2/10*Camiones!B$4</f>
        <v>3.78E-2</v>
      </c>
      <c r="Y157" s="40">
        <f>(SQRT(($AB$8-C157)^2)+SQRT(($AC$8-D157)^2))*2/10*Camiones!B$4</f>
        <v>0.26040000000000002</v>
      </c>
      <c r="Z157" s="40">
        <f>(SQRT(($AB$9-C157)^2)+SQRT(($AC$9-D157)^2))*2/10*Camiones!B$4</f>
        <v>0.28980000000000006</v>
      </c>
      <c r="AA157" s="40">
        <f t="shared" si="4"/>
        <v>0.14630000000000001</v>
      </c>
      <c r="AB157" s="47"/>
      <c r="AC157" s="47"/>
      <c r="AD157" s="47">
        <f>SUM(F157:L157)*Plantas!$F$4</f>
        <v>631.19999999999993</v>
      </c>
      <c r="AE157" s="47">
        <f>SUM(F157:L157)*Plantas!$F$5</f>
        <v>683.80000000000007</v>
      </c>
      <c r="AF157" s="47">
        <f>SUM(F157:L157)*Plantas!$F$6</f>
        <v>578.6</v>
      </c>
      <c r="AG157" s="47">
        <f>SUM(F157:L157)*Plantas!$F$7</f>
        <v>631.19999999999993</v>
      </c>
      <c r="AH157" s="47">
        <f t="shared" si="5"/>
        <v>52.600000000000023</v>
      </c>
    </row>
    <row r="158" spans="2:34" x14ac:dyDescent="0.2">
      <c r="B158" s="9" t="s">
        <v>180</v>
      </c>
      <c r="C158" s="3">
        <v>24</v>
      </c>
      <c r="D158" s="12">
        <v>56</v>
      </c>
      <c r="E158" s="3">
        <v>0.3</v>
      </c>
      <c r="F158" s="14">
        <v>166</v>
      </c>
      <c r="G158" s="3">
        <v>0</v>
      </c>
      <c r="H158" s="3">
        <v>181</v>
      </c>
      <c r="I158" s="12">
        <v>180</v>
      </c>
      <c r="J158" s="3">
        <v>0</v>
      </c>
      <c r="K158" s="12">
        <v>177</v>
      </c>
      <c r="L158" s="3">
        <v>174</v>
      </c>
      <c r="M158" s="12">
        <v>1</v>
      </c>
      <c r="N158" s="3">
        <v>1</v>
      </c>
      <c r="O158" s="7">
        <v>1</v>
      </c>
      <c r="P158" s="28">
        <v>0</v>
      </c>
      <c r="Q158" s="31">
        <v>0</v>
      </c>
      <c r="R158" s="47">
        <f>(ABS(Obras!C158-Plantas!$C$4)+ABS(Obras!D158-Plantas!$D$4))</f>
        <v>60</v>
      </c>
      <c r="S158" s="47">
        <f>(ABS(Obras!C158-Plantas!$C$5)+ABS(Obras!D158-Plantas!$D$5))</f>
        <v>32</v>
      </c>
      <c r="T158" s="47">
        <f>(ABS(Obras!C158-Plantas!$C$6)+ABS(Obras!D158-Plantas!$D$6))</f>
        <v>35</v>
      </c>
      <c r="U158" s="47">
        <f>(ABS(Obras!C158-Plantas!$C$7)+ABS(Obras!D158-Plantas!$D$7))</f>
        <v>92</v>
      </c>
      <c r="W158" s="40">
        <f>((SQRT(($AB$6-C158)^2)+SQRT(($AC$6-D158)^2))*2/10)*Camiones!B$4</f>
        <v>0.252</v>
      </c>
      <c r="X158" s="40">
        <f>(SQRT(($AB$7-C158)^2)+SQRT(($AC$7-D158)^2))*2/10*Camiones!B$4</f>
        <v>0.13440000000000002</v>
      </c>
      <c r="Y158" s="40">
        <f>(SQRT(($AB$8-C158)^2)+SQRT(($AC$8-D158)^2))*2/10*Camiones!B$4</f>
        <v>0.14700000000000002</v>
      </c>
      <c r="Z158" s="40">
        <f>(SQRT(($AB$9-C158)^2)+SQRT(($AC$9-D158)^2))*2/10*Camiones!B$4</f>
        <v>0.38640000000000002</v>
      </c>
      <c r="AA158" s="40">
        <f t="shared" si="4"/>
        <v>0.14349999999999999</v>
      </c>
      <c r="AB158" s="47"/>
      <c r="AC158" s="47"/>
      <c r="AD158" s="47">
        <f>SUM(F158:L158)*Plantas!$F$4</f>
        <v>1053.5999999999999</v>
      </c>
      <c r="AE158" s="47">
        <f>SUM(F158:L158)*Plantas!$F$5</f>
        <v>1141.4000000000001</v>
      </c>
      <c r="AF158" s="47">
        <f>SUM(F158:L158)*Plantas!$F$6</f>
        <v>965.80000000000007</v>
      </c>
      <c r="AG158" s="47">
        <f>SUM(F158:L158)*Plantas!$F$7</f>
        <v>1053.5999999999999</v>
      </c>
      <c r="AH158" s="47">
        <f t="shared" si="5"/>
        <v>87.800000000000011</v>
      </c>
    </row>
    <row r="159" spans="2:34" x14ac:dyDescent="0.2">
      <c r="B159" s="9" t="s">
        <v>181</v>
      </c>
      <c r="C159" s="3">
        <v>82</v>
      </c>
      <c r="D159" s="12">
        <v>46</v>
      </c>
      <c r="E159" s="3">
        <v>0.3</v>
      </c>
      <c r="F159" s="14">
        <v>0</v>
      </c>
      <c r="G159" s="3">
        <v>27</v>
      </c>
      <c r="H159" s="3">
        <v>0</v>
      </c>
      <c r="I159" s="12">
        <v>0</v>
      </c>
      <c r="J159" s="3">
        <v>11</v>
      </c>
      <c r="K159" s="12">
        <v>0</v>
      </c>
      <c r="L159" s="3">
        <v>185</v>
      </c>
      <c r="M159" s="12">
        <v>1</v>
      </c>
      <c r="N159" s="3">
        <v>1</v>
      </c>
      <c r="O159" s="7">
        <v>1</v>
      </c>
      <c r="P159" s="28">
        <v>0</v>
      </c>
      <c r="Q159" s="31">
        <v>0</v>
      </c>
      <c r="R159" s="47">
        <f>(ABS(Obras!C159-Plantas!$C$4)+ABS(Obras!D159-Plantas!$D$4))</f>
        <v>108</v>
      </c>
      <c r="S159" s="47">
        <f>(ABS(Obras!C159-Plantas!$C$5)+ABS(Obras!D159-Plantas!$D$5))</f>
        <v>68</v>
      </c>
      <c r="T159" s="47">
        <f>(ABS(Obras!C159-Plantas!$C$6)+ABS(Obras!D159-Plantas!$D$6))</f>
        <v>61</v>
      </c>
      <c r="U159" s="47">
        <f>(ABS(Obras!C159-Plantas!$C$7)+ABS(Obras!D159-Plantas!$D$7))</f>
        <v>28</v>
      </c>
      <c r="W159" s="40">
        <f>((SQRT(($AB$6-C159)^2)+SQRT(($AC$6-D159)^2))*2/10)*Camiones!B$4</f>
        <v>0.45360000000000006</v>
      </c>
      <c r="X159" s="40">
        <f>(SQRT(($AB$7-C159)^2)+SQRT(($AC$7-D159)^2))*2/10*Camiones!B$4</f>
        <v>0.28560000000000002</v>
      </c>
      <c r="Y159" s="40">
        <f>(SQRT(($AB$8-C159)^2)+SQRT(($AC$8-D159)^2))*2/10*Camiones!B$4</f>
        <v>0.25619999999999998</v>
      </c>
      <c r="Z159" s="40">
        <f>(SQRT(($AB$9-C159)^2)+SQRT(($AC$9-D159)^2))*2/10*Camiones!B$4</f>
        <v>0.1176</v>
      </c>
      <c r="AA159" s="40">
        <f t="shared" si="4"/>
        <v>0.17290000000000005</v>
      </c>
      <c r="AB159" s="47"/>
      <c r="AC159" s="47"/>
      <c r="AD159" s="47">
        <f>SUM(F159:L159)*Plantas!$F$4</f>
        <v>267.59999999999997</v>
      </c>
      <c r="AE159" s="47">
        <f>SUM(F159:L159)*Plantas!$F$5</f>
        <v>289.90000000000003</v>
      </c>
      <c r="AF159" s="47">
        <f>SUM(F159:L159)*Plantas!$F$6</f>
        <v>245.3</v>
      </c>
      <c r="AG159" s="47">
        <f>SUM(F159:L159)*Plantas!$F$7</f>
        <v>267.59999999999997</v>
      </c>
      <c r="AH159" s="47">
        <f t="shared" si="5"/>
        <v>22.300000000000011</v>
      </c>
    </row>
    <row r="160" spans="2:34" x14ac:dyDescent="0.2">
      <c r="B160" s="9" t="s">
        <v>182</v>
      </c>
      <c r="C160" s="3">
        <v>73</v>
      </c>
      <c r="D160" s="12">
        <v>96</v>
      </c>
      <c r="E160" s="3">
        <v>0.2</v>
      </c>
      <c r="F160" s="14">
        <v>0</v>
      </c>
      <c r="G160" s="3">
        <v>49</v>
      </c>
      <c r="H160" s="3">
        <v>121</v>
      </c>
      <c r="I160" s="12">
        <v>98</v>
      </c>
      <c r="J160" s="3">
        <v>0</v>
      </c>
      <c r="K160" s="12">
        <v>44</v>
      </c>
      <c r="L160" s="3">
        <v>161</v>
      </c>
      <c r="M160" s="12">
        <v>1</v>
      </c>
      <c r="N160" s="3">
        <v>1</v>
      </c>
      <c r="O160" s="7">
        <v>1</v>
      </c>
      <c r="P160" s="28">
        <v>0</v>
      </c>
      <c r="Q160" s="31">
        <v>0</v>
      </c>
      <c r="R160" s="47">
        <f>(ABS(Obras!C160-Plantas!$C$4)+ABS(Obras!D160-Plantas!$D$4))</f>
        <v>149</v>
      </c>
      <c r="S160" s="47">
        <f>(ABS(Obras!C160-Plantas!$C$5)+ABS(Obras!D160-Plantas!$D$5))</f>
        <v>109</v>
      </c>
      <c r="T160" s="47">
        <f>(ABS(Obras!C160-Plantas!$C$6)+ABS(Obras!D160-Plantas!$D$6))</f>
        <v>54</v>
      </c>
      <c r="U160" s="47">
        <f>(ABS(Obras!C160-Plantas!$C$7)+ABS(Obras!D160-Plantas!$D$7))</f>
        <v>83</v>
      </c>
      <c r="W160" s="40">
        <f>((SQRT(($AB$6-C160)^2)+SQRT(($AC$6-D160)^2))*2/10)*Camiones!B$4</f>
        <v>0.62580000000000002</v>
      </c>
      <c r="X160" s="40">
        <f>(SQRT(($AB$7-C160)^2)+SQRT(($AC$7-D160)^2))*2/10*Camiones!B$4</f>
        <v>0.45780000000000004</v>
      </c>
      <c r="Y160" s="40">
        <f>(SQRT(($AB$8-C160)^2)+SQRT(($AC$8-D160)^2))*2/10*Camiones!B$4</f>
        <v>0.22680000000000003</v>
      </c>
      <c r="Z160" s="40">
        <f>(SQRT(($AB$9-C160)^2)+SQRT(($AC$9-D160)^2))*2/10*Camiones!B$4</f>
        <v>0.34860000000000008</v>
      </c>
      <c r="AA160" s="40">
        <f t="shared" si="4"/>
        <v>0.2177</v>
      </c>
      <c r="AB160" s="47"/>
      <c r="AC160" s="47"/>
      <c r="AD160" s="47">
        <f>SUM(F160:L160)*Plantas!$F$4</f>
        <v>567.6</v>
      </c>
      <c r="AE160" s="47">
        <f>SUM(F160:L160)*Plantas!$F$5</f>
        <v>614.9</v>
      </c>
      <c r="AF160" s="47">
        <f>SUM(F160:L160)*Plantas!$F$6</f>
        <v>520.30000000000007</v>
      </c>
      <c r="AG160" s="47">
        <f>SUM(F160:L160)*Plantas!$F$7</f>
        <v>567.6</v>
      </c>
      <c r="AH160" s="47">
        <f t="shared" si="5"/>
        <v>47.299999999999955</v>
      </c>
    </row>
    <row r="161" spans="2:34" x14ac:dyDescent="0.2">
      <c r="B161" s="9" t="s">
        <v>183</v>
      </c>
      <c r="C161" s="3">
        <v>19</v>
      </c>
      <c r="D161" s="12">
        <v>16</v>
      </c>
      <c r="E161" s="3">
        <v>0.2</v>
      </c>
      <c r="F161" s="14">
        <v>0</v>
      </c>
      <c r="G161" s="3">
        <v>130</v>
      </c>
      <c r="H161" s="3">
        <v>0</v>
      </c>
      <c r="I161" s="12">
        <v>183</v>
      </c>
      <c r="J161" s="3">
        <v>0</v>
      </c>
      <c r="K161" s="12">
        <v>22</v>
      </c>
      <c r="L161" s="3">
        <v>112</v>
      </c>
      <c r="M161" s="12">
        <v>1</v>
      </c>
      <c r="N161" s="3">
        <v>0</v>
      </c>
      <c r="O161" s="7">
        <v>1</v>
      </c>
      <c r="P161" s="28">
        <v>0</v>
      </c>
      <c r="Q161" s="31">
        <v>0</v>
      </c>
      <c r="R161" s="47">
        <f>(ABS(Obras!C161-Plantas!$C$4)+ABS(Obras!D161-Plantas!$D$4))</f>
        <v>15</v>
      </c>
      <c r="S161" s="47">
        <f>(ABS(Obras!C161-Plantas!$C$5)+ABS(Obras!D161-Plantas!$D$5))</f>
        <v>25</v>
      </c>
      <c r="T161" s="47">
        <f>(ABS(Obras!C161-Plantas!$C$6)+ABS(Obras!D161-Plantas!$D$6))</f>
        <v>80</v>
      </c>
      <c r="U161" s="47">
        <f>(ABS(Obras!C161-Plantas!$C$7)+ABS(Obras!D161-Plantas!$D$7))</f>
        <v>65</v>
      </c>
      <c r="W161" s="40">
        <f>((SQRT(($AB$6-C161)^2)+SQRT(($AC$6-D161)^2))*2/10)*Camiones!B$4</f>
        <v>6.3E-2</v>
      </c>
      <c r="X161" s="40">
        <f>(SQRT(($AB$7-C161)^2)+SQRT(($AC$7-D161)^2))*2/10*Camiones!B$4</f>
        <v>0.10500000000000001</v>
      </c>
      <c r="Y161" s="40">
        <f>(SQRT(($AB$8-C161)^2)+SQRT(($AC$8-D161)^2))*2/10*Camiones!B$4</f>
        <v>0.33600000000000002</v>
      </c>
      <c r="Z161" s="40">
        <f>(SQRT(($AB$9-C161)^2)+SQRT(($AC$9-D161)^2))*2/10*Camiones!B$4</f>
        <v>0.27300000000000002</v>
      </c>
      <c r="AA161" s="40">
        <f t="shared" si="4"/>
        <v>0.16450000000000001</v>
      </c>
      <c r="AB161" s="47"/>
      <c r="AC161" s="47"/>
      <c r="AD161" s="47">
        <f>SUM(F161:L161)*Plantas!$F$4</f>
        <v>536.4</v>
      </c>
      <c r="AE161" s="47">
        <f>SUM(F161:L161)*Plantas!$F$5</f>
        <v>581.1</v>
      </c>
      <c r="AF161" s="47">
        <f>SUM(F161:L161)*Plantas!$F$6</f>
        <v>491.70000000000005</v>
      </c>
      <c r="AG161" s="47">
        <f>SUM(F161:L161)*Plantas!$F$7</f>
        <v>536.4</v>
      </c>
      <c r="AH161" s="47">
        <f t="shared" si="5"/>
        <v>44.699999999999989</v>
      </c>
    </row>
    <row r="162" spans="2:34" x14ac:dyDescent="0.2">
      <c r="B162" s="9" t="s">
        <v>184</v>
      </c>
      <c r="C162" s="3">
        <v>77</v>
      </c>
      <c r="D162" s="12">
        <v>54</v>
      </c>
      <c r="E162" s="3">
        <v>0.2</v>
      </c>
      <c r="F162" s="14">
        <v>5</v>
      </c>
      <c r="G162" s="3">
        <v>105</v>
      </c>
      <c r="H162" s="3">
        <v>0</v>
      </c>
      <c r="I162" s="12">
        <v>0</v>
      </c>
      <c r="J162" s="3">
        <v>150</v>
      </c>
      <c r="K162" s="12">
        <v>0</v>
      </c>
      <c r="L162" s="3">
        <v>55</v>
      </c>
      <c r="M162" s="12">
        <v>1</v>
      </c>
      <c r="N162" s="3">
        <v>1</v>
      </c>
      <c r="O162" s="7">
        <v>0</v>
      </c>
      <c r="P162" s="28">
        <v>0.03</v>
      </c>
      <c r="Q162" s="31">
        <v>0</v>
      </c>
      <c r="R162" s="47">
        <f>(ABS(Obras!C162-Plantas!$C$4)+ABS(Obras!D162-Plantas!$D$4))</f>
        <v>111</v>
      </c>
      <c r="S162" s="47">
        <f>(ABS(Obras!C162-Plantas!$C$5)+ABS(Obras!D162-Plantas!$D$5))</f>
        <v>71</v>
      </c>
      <c r="T162" s="47">
        <f>(ABS(Obras!C162-Plantas!$C$6)+ABS(Obras!D162-Plantas!$D$6))</f>
        <v>48</v>
      </c>
      <c r="U162" s="47">
        <f>(ABS(Obras!C162-Plantas!$C$7)+ABS(Obras!D162-Plantas!$D$7))</f>
        <v>37</v>
      </c>
      <c r="W162" s="40">
        <f>((SQRT(($AB$6-C162)^2)+SQRT(($AC$6-D162)^2))*2/10)*Camiones!B$4</f>
        <v>0.4662</v>
      </c>
      <c r="X162" s="40">
        <f>(SQRT(($AB$7-C162)^2)+SQRT(($AC$7-D162)^2))*2/10*Camiones!B$4</f>
        <v>0.29820000000000002</v>
      </c>
      <c r="Y162" s="40">
        <f>(SQRT(($AB$8-C162)^2)+SQRT(($AC$8-D162)^2))*2/10*Camiones!B$4</f>
        <v>0.2016</v>
      </c>
      <c r="Z162" s="40">
        <f>(SQRT(($AB$9-C162)^2)+SQRT(($AC$9-D162)^2))*2/10*Camiones!B$4</f>
        <v>0.15540000000000001</v>
      </c>
      <c r="AA162" s="40">
        <f t="shared" si="4"/>
        <v>0.17149999999999999</v>
      </c>
      <c r="AB162" s="47"/>
      <c r="AC162" s="47"/>
      <c r="AD162" s="47">
        <f>SUM(F162:L162)*Plantas!$F$4</f>
        <v>378</v>
      </c>
      <c r="AE162" s="47">
        <f>SUM(F162:L162)*Plantas!$F$5</f>
        <v>409.5</v>
      </c>
      <c r="AF162" s="47">
        <f>SUM(F162:L162)*Plantas!$F$6</f>
        <v>346.5</v>
      </c>
      <c r="AG162" s="47">
        <f>SUM(F162:L162)*Plantas!$F$7</f>
        <v>378</v>
      </c>
      <c r="AH162" s="47">
        <f t="shared" si="5"/>
        <v>31.5</v>
      </c>
    </row>
    <row r="163" spans="2:34" x14ac:dyDescent="0.2">
      <c r="B163" s="9" t="s">
        <v>185</v>
      </c>
      <c r="C163" s="3">
        <v>12</v>
      </c>
      <c r="D163" s="12">
        <v>77</v>
      </c>
      <c r="E163" s="3">
        <v>0.2</v>
      </c>
      <c r="F163" s="14">
        <v>63</v>
      </c>
      <c r="G163" s="3">
        <v>0</v>
      </c>
      <c r="H163" s="3">
        <v>164</v>
      </c>
      <c r="I163" s="12">
        <v>177</v>
      </c>
      <c r="J163" s="3">
        <v>80</v>
      </c>
      <c r="K163" s="12">
        <v>166</v>
      </c>
      <c r="L163" s="3">
        <v>185</v>
      </c>
      <c r="M163" s="12">
        <v>1</v>
      </c>
      <c r="N163" s="3">
        <v>1</v>
      </c>
      <c r="O163" s="7">
        <v>0</v>
      </c>
      <c r="P163" s="28">
        <v>7.0000000000000007E-2</v>
      </c>
      <c r="Q163" s="31">
        <v>0</v>
      </c>
      <c r="R163" s="47">
        <f>(ABS(Obras!C163-Plantas!$C$4)+ABS(Obras!D163-Plantas!$D$4))</f>
        <v>69</v>
      </c>
      <c r="S163" s="47">
        <f>(ABS(Obras!C163-Plantas!$C$5)+ABS(Obras!D163-Plantas!$D$5))</f>
        <v>65</v>
      </c>
      <c r="T163" s="47">
        <f>(ABS(Obras!C163-Plantas!$C$6)+ABS(Obras!D163-Plantas!$D$6))</f>
        <v>40</v>
      </c>
      <c r="U163" s="47">
        <f>(ABS(Obras!C163-Plantas!$C$7)+ABS(Obras!D163-Plantas!$D$7))</f>
        <v>125</v>
      </c>
      <c r="W163" s="40">
        <f>((SQRT(($AB$6-C163)^2)+SQRT(($AC$6-D163)^2))*2/10)*Camiones!B$4</f>
        <v>0.28980000000000006</v>
      </c>
      <c r="X163" s="40">
        <f>(SQRT(($AB$7-C163)^2)+SQRT(($AC$7-D163)^2))*2/10*Camiones!B$4</f>
        <v>0.27300000000000002</v>
      </c>
      <c r="Y163" s="40">
        <f>(SQRT(($AB$8-C163)^2)+SQRT(($AC$8-D163)^2))*2/10*Camiones!B$4</f>
        <v>0.16800000000000001</v>
      </c>
      <c r="Z163" s="40">
        <f>(SQRT(($AB$9-C163)^2)+SQRT(($AC$9-D163)^2))*2/10*Camiones!B$4</f>
        <v>0.52500000000000002</v>
      </c>
      <c r="AA163" s="40">
        <f t="shared" si="4"/>
        <v>0.18130000000000002</v>
      </c>
      <c r="AB163" s="47"/>
      <c r="AC163" s="47"/>
      <c r="AD163" s="47">
        <f>SUM(F163:L163)*Plantas!$F$4</f>
        <v>1002</v>
      </c>
      <c r="AE163" s="47">
        <f>SUM(F163:L163)*Plantas!$F$5</f>
        <v>1085.5</v>
      </c>
      <c r="AF163" s="47">
        <f>SUM(F163:L163)*Plantas!$F$6</f>
        <v>918.50000000000011</v>
      </c>
      <c r="AG163" s="47">
        <f>SUM(F163:L163)*Plantas!$F$7</f>
        <v>1002</v>
      </c>
      <c r="AH163" s="47">
        <f t="shared" si="5"/>
        <v>83.499999999999943</v>
      </c>
    </row>
    <row r="164" spans="2:34" x14ac:dyDescent="0.2">
      <c r="B164" s="9" t="s">
        <v>186</v>
      </c>
      <c r="C164" s="3">
        <v>28</v>
      </c>
      <c r="D164" s="12">
        <v>48</v>
      </c>
      <c r="E164" s="3">
        <v>0.2</v>
      </c>
      <c r="F164" s="14">
        <v>75</v>
      </c>
      <c r="G164" s="3">
        <v>78</v>
      </c>
      <c r="H164" s="3">
        <v>98</v>
      </c>
      <c r="I164" s="12">
        <v>115</v>
      </c>
      <c r="J164" s="3">
        <v>0</v>
      </c>
      <c r="K164" s="12">
        <v>199</v>
      </c>
      <c r="L164" s="3">
        <v>0</v>
      </c>
      <c r="M164" s="12">
        <v>0</v>
      </c>
      <c r="N164" s="3">
        <v>0</v>
      </c>
      <c r="O164" s="7">
        <v>1</v>
      </c>
      <c r="P164" s="28">
        <v>0</v>
      </c>
      <c r="Q164" s="31">
        <v>0</v>
      </c>
      <c r="R164" s="47">
        <f>(ABS(Obras!C164-Plantas!$C$4)+ABS(Obras!D164-Plantas!$D$4))</f>
        <v>56</v>
      </c>
      <c r="S164" s="47">
        <f>(ABS(Obras!C164-Plantas!$C$5)+ABS(Obras!D164-Plantas!$D$5))</f>
        <v>20</v>
      </c>
      <c r="T164" s="47">
        <f>(ABS(Obras!C164-Plantas!$C$6)+ABS(Obras!D164-Plantas!$D$6))</f>
        <v>39</v>
      </c>
      <c r="U164" s="47">
        <f>(ABS(Obras!C164-Plantas!$C$7)+ABS(Obras!D164-Plantas!$D$7))</f>
        <v>80</v>
      </c>
      <c r="W164" s="40">
        <f>((SQRT(($AB$6-C164)^2)+SQRT(($AC$6-D164)^2))*2/10)*Camiones!B$4</f>
        <v>0.23519999999999999</v>
      </c>
      <c r="X164" s="40">
        <f>(SQRT(($AB$7-C164)^2)+SQRT(($AC$7-D164)^2))*2/10*Camiones!B$4</f>
        <v>8.4000000000000005E-2</v>
      </c>
      <c r="Y164" s="40">
        <f>(SQRT(($AB$8-C164)^2)+SQRT(($AC$8-D164)^2))*2/10*Camiones!B$4</f>
        <v>0.1638</v>
      </c>
      <c r="Z164" s="40">
        <f>(SQRT(($AB$9-C164)^2)+SQRT(($AC$9-D164)^2))*2/10*Camiones!B$4</f>
        <v>0.33600000000000002</v>
      </c>
      <c r="AA164" s="40">
        <f t="shared" si="4"/>
        <v>0.13789999999999999</v>
      </c>
      <c r="AB164" s="47"/>
      <c r="AC164" s="47"/>
      <c r="AD164" s="47">
        <f>SUM(F164:L164)*Plantas!$F$4</f>
        <v>678</v>
      </c>
      <c r="AE164" s="47">
        <f>SUM(F164:L164)*Plantas!$F$5</f>
        <v>734.5</v>
      </c>
      <c r="AF164" s="47">
        <f>SUM(F164:L164)*Plantas!$F$6</f>
        <v>621.5</v>
      </c>
      <c r="AG164" s="47">
        <f>SUM(F164:L164)*Plantas!$F$7</f>
        <v>678</v>
      </c>
      <c r="AH164" s="47">
        <f t="shared" si="5"/>
        <v>56.5</v>
      </c>
    </row>
    <row r="165" spans="2:34" x14ac:dyDescent="0.2">
      <c r="B165" s="9" t="s">
        <v>187</v>
      </c>
      <c r="C165" s="3">
        <v>16</v>
      </c>
      <c r="D165" s="12">
        <v>116</v>
      </c>
      <c r="E165" s="3">
        <v>0.4</v>
      </c>
      <c r="F165" s="14">
        <v>0</v>
      </c>
      <c r="G165" s="3">
        <v>0</v>
      </c>
      <c r="H165" s="3">
        <v>136</v>
      </c>
      <c r="I165" s="12">
        <v>0</v>
      </c>
      <c r="J165" s="3">
        <v>0</v>
      </c>
      <c r="K165" s="12">
        <v>111</v>
      </c>
      <c r="L165" s="3">
        <v>0</v>
      </c>
      <c r="M165" s="12">
        <v>1</v>
      </c>
      <c r="N165" s="3">
        <v>0</v>
      </c>
      <c r="O165" s="7">
        <v>1</v>
      </c>
      <c r="P165" s="28">
        <v>0</v>
      </c>
      <c r="Q165" s="31">
        <v>0</v>
      </c>
      <c r="R165" s="47">
        <f>(ABS(Obras!C165-Plantas!$C$4)+ABS(Obras!D165-Plantas!$D$4))</f>
        <v>112</v>
      </c>
      <c r="S165" s="47">
        <f>(ABS(Obras!C165-Plantas!$C$5)+ABS(Obras!D165-Plantas!$D$5))</f>
        <v>100</v>
      </c>
      <c r="T165" s="47">
        <f>(ABS(Obras!C165-Plantas!$C$6)+ABS(Obras!D165-Plantas!$D$6))</f>
        <v>75</v>
      </c>
      <c r="U165" s="47">
        <f>(ABS(Obras!C165-Plantas!$C$7)+ABS(Obras!D165-Plantas!$D$7))</f>
        <v>160</v>
      </c>
      <c r="W165" s="40">
        <f>((SQRT(($AB$6-C165)^2)+SQRT(($AC$6-D165)^2))*2/10)*Camiones!B$4</f>
        <v>0.47039999999999998</v>
      </c>
      <c r="X165" s="40">
        <f>(SQRT(($AB$7-C165)^2)+SQRT(($AC$7-D165)^2))*2/10*Camiones!B$4</f>
        <v>0.42000000000000004</v>
      </c>
      <c r="Y165" s="40">
        <f>(SQRT(($AB$8-C165)^2)+SQRT(($AC$8-D165)^2))*2/10*Camiones!B$4</f>
        <v>0.315</v>
      </c>
      <c r="Z165" s="40">
        <f>(SQRT(($AB$9-C165)^2)+SQRT(($AC$9-D165)^2))*2/10*Camiones!B$4</f>
        <v>0.67200000000000004</v>
      </c>
      <c r="AA165" s="40">
        <f t="shared" si="4"/>
        <v>0.18689999999999998</v>
      </c>
      <c r="AB165" s="47"/>
      <c r="AC165" s="47"/>
      <c r="AD165" s="47">
        <f>SUM(F165:L165)*Plantas!$F$4</f>
        <v>296.39999999999998</v>
      </c>
      <c r="AE165" s="47">
        <f>SUM(F165:L165)*Plantas!$F$5</f>
        <v>321.10000000000002</v>
      </c>
      <c r="AF165" s="47">
        <f>SUM(F165:L165)*Plantas!$F$6</f>
        <v>271.70000000000005</v>
      </c>
      <c r="AG165" s="47">
        <f>SUM(F165:L165)*Plantas!$F$7</f>
        <v>296.39999999999998</v>
      </c>
      <c r="AH165" s="47">
        <f t="shared" si="5"/>
        <v>24.699999999999989</v>
      </c>
    </row>
    <row r="166" spans="2:34" x14ac:dyDescent="0.2">
      <c r="B166" s="9" t="s">
        <v>188</v>
      </c>
      <c r="C166" s="3">
        <v>47</v>
      </c>
      <c r="D166" s="12">
        <v>110</v>
      </c>
      <c r="E166" s="3">
        <v>0.3</v>
      </c>
      <c r="F166" s="14">
        <v>0</v>
      </c>
      <c r="G166" s="3">
        <v>133</v>
      </c>
      <c r="H166" s="3">
        <v>0</v>
      </c>
      <c r="I166" s="12">
        <v>0</v>
      </c>
      <c r="J166" s="3">
        <v>146</v>
      </c>
      <c r="K166" s="12">
        <v>0</v>
      </c>
      <c r="L166" s="3">
        <v>0</v>
      </c>
      <c r="M166" s="12">
        <v>1</v>
      </c>
      <c r="N166" s="3">
        <v>0</v>
      </c>
      <c r="O166" s="7">
        <v>1</v>
      </c>
      <c r="P166" s="28">
        <v>0</v>
      </c>
      <c r="Q166" s="31">
        <v>0</v>
      </c>
      <c r="R166" s="47">
        <f>(ABS(Obras!C166-Plantas!$C$4)+ABS(Obras!D166-Plantas!$D$4))</f>
        <v>137</v>
      </c>
      <c r="S166" s="47">
        <f>(ABS(Obras!C166-Plantas!$C$5)+ABS(Obras!D166-Plantas!$D$5))</f>
        <v>97</v>
      </c>
      <c r="T166" s="47">
        <f>(ABS(Obras!C166-Plantas!$C$6)+ABS(Obras!D166-Plantas!$D$6))</f>
        <v>42</v>
      </c>
      <c r="U166" s="47">
        <f>(ABS(Obras!C166-Plantas!$C$7)+ABS(Obras!D166-Plantas!$D$7))</f>
        <v>123</v>
      </c>
      <c r="W166" s="40">
        <f>((SQRT(($AB$6-C166)^2)+SQRT(($AC$6-D166)^2))*2/10)*Camiones!B$4</f>
        <v>0.57540000000000002</v>
      </c>
      <c r="X166" s="40">
        <f>(SQRT(($AB$7-C166)^2)+SQRT(($AC$7-D166)^2))*2/10*Camiones!B$4</f>
        <v>0.40739999999999998</v>
      </c>
      <c r="Y166" s="40">
        <f>(SQRT(($AB$8-C166)^2)+SQRT(($AC$8-D166)^2))*2/10*Camiones!B$4</f>
        <v>0.17640000000000003</v>
      </c>
      <c r="Z166" s="40">
        <f>(SQRT(($AB$9-C166)^2)+SQRT(($AC$9-D166)^2))*2/10*Camiones!B$4</f>
        <v>0.51660000000000006</v>
      </c>
      <c r="AA166" s="40">
        <f t="shared" si="4"/>
        <v>0.2177</v>
      </c>
      <c r="AB166" s="47"/>
      <c r="AC166" s="47"/>
      <c r="AD166" s="47">
        <f>SUM(F166:L166)*Plantas!$F$4</f>
        <v>334.8</v>
      </c>
      <c r="AE166" s="47">
        <f>SUM(F166:L166)*Plantas!$F$5</f>
        <v>362.7</v>
      </c>
      <c r="AF166" s="47">
        <f>SUM(F166:L166)*Plantas!$F$6</f>
        <v>306.90000000000003</v>
      </c>
      <c r="AG166" s="47">
        <f>SUM(F166:L166)*Plantas!$F$7</f>
        <v>334.8</v>
      </c>
      <c r="AH166" s="47">
        <f t="shared" si="5"/>
        <v>27.899999999999977</v>
      </c>
    </row>
    <row r="167" spans="2:34" x14ac:dyDescent="0.2">
      <c r="B167" s="9" t="s">
        <v>189</v>
      </c>
      <c r="C167" s="3">
        <v>5</v>
      </c>
      <c r="D167" s="12">
        <v>99</v>
      </c>
      <c r="E167" s="3">
        <v>0.2</v>
      </c>
      <c r="F167" s="14">
        <v>105</v>
      </c>
      <c r="G167" s="3">
        <v>154</v>
      </c>
      <c r="H167" s="3">
        <v>172</v>
      </c>
      <c r="I167" s="12">
        <v>0</v>
      </c>
      <c r="J167" s="3">
        <v>54</v>
      </c>
      <c r="K167" s="12">
        <v>76</v>
      </c>
      <c r="L167" s="3">
        <v>0</v>
      </c>
      <c r="M167" s="12">
        <v>1</v>
      </c>
      <c r="N167" s="3">
        <v>0</v>
      </c>
      <c r="O167" s="7">
        <v>1</v>
      </c>
      <c r="P167" s="28">
        <v>0</v>
      </c>
      <c r="Q167" s="31">
        <v>0</v>
      </c>
      <c r="R167" s="47">
        <f>(ABS(Obras!C167-Plantas!$C$4)+ABS(Obras!D167-Plantas!$D$4))</f>
        <v>94</v>
      </c>
      <c r="S167" s="47">
        <f>(ABS(Obras!C167-Plantas!$C$5)+ABS(Obras!D167-Plantas!$D$5))</f>
        <v>94</v>
      </c>
      <c r="T167" s="47">
        <f>(ABS(Obras!C167-Plantas!$C$6)+ABS(Obras!D167-Plantas!$D$6))</f>
        <v>69</v>
      </c>
      <c r="U167" s="47">
        <f>(ABS(Obras!C167-Plantas!$C$7)+ABS(Obras!D167-Plantas!$D$7))</f>
        <v>154</v>
      </c>
      <c r="W167" s="40">
        <f>((SQRT(($AB$6-C167)^2)+SQRT(($AC$6-D167)^2))*2/10)*Camiones!B$4</f>
        <v>0.39480000000000004</v>
      </c>
      <c r="X167" s="40">
        <f>(SQRT(($AB$7-C167)^2)+SQRT(($AC$7-D167)^2))*2/10*Camiones!B$4</f>
        <v>0.39480000000000004</v>
      </c>
      <c r="Y167" s="40">
        <f>(SQRT(($AB$8-C167)^2)+SQRT(($AC$8-D167)^2))*2/10*Camiones!B$4</f>
        <v>0.28980000000000006</v>
      </c>
      <c r="Z167" s="40">
        <f>(SQRT(($AB$9-C167)^2)+SQRT(($AC$9-D167)^2))*2/10*Camiones!B$4</f>
        <v>0.64680000000000004</v>
      </c>
      <c r="AA167" s="40">
        <f t="shared" si="4"/>
        <v>0.17849999999999999</v>
      </c>
      <c r="AB167" s="47"/>
      <c r="AC167" s="47"/>
      <c r="AD167" s="47">
        <f>SUM(F167:L167)*Plantas!$F$4</f>
        <v>673.19999999999993</v>
      </c>
      <c r="AE167" s="47">
        <f>SUM(F167:L167)*Plantas!$F$5</f>
        <v>729.30000000000007</v>
      </c>
      <c r="AF167" s="47">
        <f>SUM(F167:L167)*Plantas!$F$6</f>
        <v>617.1</v>
      </c>
      <c r="AG167" s="47">
        <f>SUM(F167:L167)*Plantas!$F$7</f>
        <v>673.19999999999993</v>
      </c>
      <c r="AH167" s="47">
        <f t="shared" si="5"/>
        <v>56.100000000000023</v>
      </c>
    </row>
    <row r="168" spans="2:34" x14ac:dyDescent="0.2">
      <c r="B168" s="9" t="s">
        <v>190</v>
      </c>
      <c r="C168" s="3">
        <v>103</v>
      </c>
      <c r="D168" s="12">
        <v>67</v>
      </c>
      <c r="E168" s="3">
        <v>0.4</v>
      </c>
      <c r="F168" s="14">
        <v>71</v>
      </c>
      <c r="G168" s="3">
        <v>132</v>
      </c>
      <c r="H168" s="3">
        <v>24</v>
      </c>
      <c r="I168" s="12">
        <v>42</v>
      </c>
      <c r="J168" s="3">
        <v>76</v>
      </c>
      <c r="K168" s="12">
        <v>0</v>
      </c>
      <c r="L168" s="3">
        <v>105</v>
      </c>
      <c r="M168" s="12">
        <v>0</v>
      </c>
      <c r="N168" s="3">
        <v>1</v>
      </c>
      <c r="O168" s="7">
        <v>1</v>
      </c>
      <c r="P168" s="28">
        <v>0</v>
      </c>
      <c r="Q168" s="31">
        <v>0</v>
      </c>
      <c r="R168" s="47">
        <f>(ABS(Obras!C168-Plantas!$C$4)+ABS(Obras!D168-Plantas!$D$4))</f>
        <v>150</v>
      </c>
      <c r="S168" s="47">
        <f>(ABS(Obras!C168-Plantas!$C$5)+ABS(Obras!D168-Plantas!$D$5))</f>
        <v>110</v>
      </c>
      <c r="T168" s="47">
        <f>(ABS(Obras!C168-Plantas!$C$6)+ABS(Obras!D168-Plantas!$D$6))</f>
        <v>61</v>
      </c>
      <c r="U168" s="47">
        <f>(ABS(Obras!C168-Plantas!$C$7)+ABS(Obras!D168-Plantas!$D$7))</f>
        <v>70</v>
      </c>
      <c r="W168" s="40">
        <f>((SQRT(($AB$6-C168)^2)+SQRT(($AC$6-D168)^2))*2/10)*Camiones!B$4</f>
        <v>0.63</v>
      </c>
      <c r="X168" s="40">
        <f>(SQRT(($AB$7-C168)^2)+SQRT(($AC$7-D168)^2))*2/10*Camiones!B$4</f>
        <v>0.46200000000000002</v>
      </c>
      <c r="Y168" s="40">
        <f>(SQRT(($AB$8-C168)^2)+SQRT(($AC$8-D168)^2))*2/10*Camiones!B$4</f>
        <v>0.25619999999999998</v>
      </c>
      <c r="Z168" s="40">
        <f>(SQRT(($AB$9-C168)^2)+SQRT(($AC$9-D168)^2))*2/10*Camiones!B$4</f>
        <v>0.29400000000000004</v>
      </c>
      <c r="AA168" s="40">
        <f t="shared" si="4"/>
        <v>0.21490000000000001</v>
      </c>
      <c r="AB168" s="47"/>
      <c r="AC168" s="47"/>
      <c r="AD168" s="47">
        <f>SUM(F168:L168)*Plantas!$F$4</f>
        <v>540</v>
      </c>
      <c r="AE168" s="47">
        <f>SUM(F168:L168)*Plantas!$F$5</f>
        <v>585</v>
      </c>
      <c r="AF168" s="47">
        <f>SUM(F168:L168)*Plantas!$F$6</f>
        <v>495.00000000000006</v>
      </c>
      <c r="AG168" s="47">
        <f>SUM(F168:L168)*Plantas!$F$7</f>
        <v>540</v>
      </c>
      <c r="AH168" s="47">
        <f t="shared" si="5"/>
        <v>44.999999999999972</v>
      </c>
    </row>
    <row r="169" spans="2:34" x14ac:dyDescent="0.2">
      <c r="B169" s="9" t="s">
        <v>191</v>
      </c>
      <c r="C169" s="3">
        <v>31</v>
      </c>
      <c r="D169" s="12">
        <v>30</v>
      </c>
      <c r="E169" s="3">
        <v>0.3</v>
      </c>
      <c r="F169" s="14">
        <v>144</v>
      </c>
      <c r="G169" s="3">
        <v>147</v>
      </c>
      <c r="H169" s="3">
        <v>194</v>
      </c>
      <c r="I169" s="12">
        <v>0</v>
      </c>
      <c r="J169" s="3">
        <v>165</v>
      </c>
      <c r="K169" s="12">
        <v>0</v>
      </c>
      <c r="L169" s="3">
        <v>0</v>
      </c>
      <c r="M169" s="12">
        <v>1</v>
      </c>
      <c r="N169" s="3">
        <v>1</v>
      </c>
      <c r="O169" s="7">
        <v>1</v>
      </c>
      <c r="P169" s="28">
        <v>0.06</v>
      </c>
      <c r="Q169" s="31">
        <v>0</v>
      </c>
      <c r="R169" s="47">
        <f>(ABS(Obras!C169-Plantas!$C$4)+ABS(Obras!D169-Plantas!$D$4))</f>
        <v>41</v>
      </c>
      <c r="S169" s="47">
        <f>(ABS(Obras!C169-Plantas!$C$5)+ABS(Obras!D169-Plantas!$D$5))</f>
        <v>1</v>
      </c>
      <c r="T169" s="47">
        <f>(ABS(Obras!C169-Plantas!$C$6)+ABS(Obras!D169-Plantas!$D$6))</f>
        <v>54</v>
      </c>
      <c r="U169" s="47">
        <f>(ABS(Obras!C169-Plantas!$C$7)+ABS(Obras!D169-Plantas!$D$7))</f>
        <v>59</v>
      </c>
      <c r="W169" s="40">
        <f>((SQRT(($AB$6-C169)^2)+SQRT(($AC$6-D169)^2))*2/10)*Camiones!B$4</f>
        <v>0.17219999999999999</v>
      </c>
      <c r="X169" s="40">
        <f>(SQRT(($AB$7-C169)^2)+SQRT(($AC$7-D169)^2))*2/10*Camiones!B$4</f>
        <v>4.2000000000000006E-3</v>
      </c>
      <c r="Y169" s="40">
        <f>(SQRT(($AB$8-C169)^2)+SQRT(($AC$8-D169)^2))*2/10*Camiones!B$4</f>
        <v>0.22680000000000003</v>
      </c>
      <c r="Z169" s="40">
        <f>(SQRT(($AB$9-C169)^2)+SQRT(($AC$9-D169)^2))*2/10*Camiones!B$4</f>
        <v>0.24780000000000002</v>
      </c>
      <c r="AA169" s="40">
        <f t="shared" si="4"/>
        <v>0.13090000000000002</v>
      </c>
      <c r="AB169" s="47"/>
      <c r="AC169" s="47"/>
      <c r="AD169" s="47">
        <f>SUM(F169:L169)*Plantas!$F$4</f>
        <v>780</v>
      </c>
      <c r="AE169" s="47">
        <f>SUM(F169:L169)*Plantas!$F$5</f>
        <v>845</v>
      </c>
      <c r="AF169" s="47">
        <f>SUM(F169:L169)*Plantas!$F$6</f>
        <v>715.00000000000011</v>
      </c>
      <c r="AG169" s="47">
        <f>SUM(F169:L169)*Plantas!$F$7</f>
        <v>780</v>
      </c>
      <c r="AH169" s="47">
        <f t="shared" si="5"/>
        <v>64.999999999999943</v>
      </c>
    </row>
    <row r="170" spans="2:34" x14ac:dyDescent="0.2">
      <c r="B170" s="9" t="s">
        <v>192</v>
      </c>
      <c r="C170" s="3">
        <v>52</v>
      </c>
      <c r="D170" s="12">
        <v>74</v>
      </c>
      <c r="E170" s="3">
        <v>0.2</v>
      </c>
      <c r="F170" s="14">
        <v>169</v>
      </c>
      <c r="G170" s="3">
        <v>9</v>
      </c>
      <c r="H170" s="3">
        <v>0</v>
      </c>
      <c r="I170" s="12">
        <v>95</v>
      </c>
      <c r="J170" s="3">
        <v>158</v>
      </c>
      <c r="K170" s="12">
        <v>73</v>
      </c>
      <c r="L170" s="3">
        <v>0</v>
      </c>
      <c r="M170" s="12">
        <v>1</v>
      </c>
      <c r="N170" s="3">
        <v>1</v>
      </c>
      <c r="O170" s="7">
        <v>0</v>
      </c>
      <c r="P170" s="28">
        <v>0.06</v>
      </c>
      <c r="Q170" s="31">
        <v>0</v>
      </c>
      <c r="R170" s="47">
        <f>(ABS(Obras!C170-Plantas!$C$4)+ABS(Obras!D170-Plantas!$D$4))</f>
        <v>106</v>
      </c>
      <c r="S170" s="47">
        <f>(ABS(Obras!C170-Plantas!$C$5)+ABS(Obras!D170-Plantas!$D$5))</f>
        <v>66</v>
      </c>
      <c r="T170" s="47">
        <f>(ABS(Obras!C170-Plantas!$C$6)+ABS(Obras!D170-Plantas!$D$6))</f>
        <v>11</v>
      </c>
      <c r="U170" s="47">
        <f>(ABS(Obras!C170-Plantas!$C$7)+ABS(Obras!D170-Plantas!$D$7))</f>
        <v>82</v>
      </c>
      <c r="W170" s="40">
        <f>((SQRT(($AB$6-C170)^2)+SQRT(($AC$6-D170)^2))*2/10)*Camiones!B$4</f>
        <v>0.44520000000000004</v>
      </c>
      <c r="X170" s="40">
        <f>(SQRT(($AB$7-C170)^2)+SQRT(($AC$7-D170)^2))*2/10*Camiones!B$4</f>
        <v>0.2772</v>
      </c>
      <c r="Y170" s="40">
        <f>(SQRT(($AB$8-C170)^2)+SQRT(($AC$8-D170)^2))*2/10*Camiones!B$4</f>
        <v>4.6200000000000005E-2</v>
      </c>
      <c r="Z170" s="40">
        <f>(SQRT(($AB$9-C170)^2)+SQRT(($AC$9-D170)^2))*2/10*Camiones!B$4</f>
        <v>0.34439999999999998</v>
      </c>
      <c r="AA170" s="40">
        <f t="shared" si="4"/>
        <v>0.21070000000000003</v>
      </c>
      <c r="AB170" s="47"/>
      <c r="AC170" s="47"/>
      <c r="AD170" s="47">
        <f>SUM(F170:L170)*Plantas!$F$4</f>
        <v>604.79999999999995</v>
      </c>
      <c r="AE170" s="47">
        <f>SUM(F170:L170)*Plantas!$F$5</f>
        <v>655.20000000000005</v>
      </c>
      <c r="AF170" s="47">
        <f>SUM(F170:L170)*Plantas!$F$6</f>
        <v>554.40000000000009</v>
      </c>
      <c r="AG170" s="47">
        <f>SUM(F170:L170)*Plantas!$F$7</f>
        <v>604.79999999999995</v>
      </c>
      <c r="AH170" s="47">
        <f t="shared" si="5"/>
        <v>50.399999999999977</v>
      </c>
    </row>
    <row r="171" spans="2:34" x14ac:dyDescent="0.2">
      <c r="B171" s="9" t="s">
        <v>193</v>
      </c>
      <c r="C171" s="3">
        <v>78</v>
      </c>
      <c r="D171" s="12">
        <v>103</v>
      </c>
      <c r="E171" s="3">
        <v>0.4</v>
      </c>
      <c r="F171" s="14">
        <v>172</v>
      </c>
      <c r="G171" s="3">
        <v>120</v>
      </c>
      <c r="H171" s="3">
        <v>26</v>
      </c>
      <c r="I171" s="12">
        <v>0</v>
      </c>
      <c r="J171" s="3">
        <v>92</v>
      </c>
      <c r="K171" s="12">
        <v>158</v>
      </c>
      <c r="L171" s="3">
        <v>142</v>
      </c>
      <c r="M171" s="12">
        <v>1</v>
      </c>
      <c r="N171" s="3">
        <v>1</v>
      </c>
      <c r="O171" s="7">
        <v>1</v>
      </c>
      <c r="P171" s="28">
        <v>0</v>
      </c>
      <c r="Q171" s="31">
        <v>0</v>
      </c>
      <c r="R171" s="47">
        <f>(ABS(Obras!C171-Plantas!$C$4)+ABS(Obras!D171-Plantas!$D$4))</f>
        <v>161</v>
      </c>
      <c r="S171" s="47">
        <f>(ABS(Obras!C171-Plantas!$C$5)+ABS(Obras!D171-Plantas!$D$5))</f>
        <v>121</v>
      </c>
      <c r="T171" s="47">
        <f>(ABS(Obras!C171-Plantas!$C$6)+ABS(Obras!D171-Plantas!$D$6))</f>
        <v>66</v>
      </c>
      <c r="U171" s="47">
        <f>(ABS(Obras!C171-Plantas!$C$7)+ABS(Obras!D171-Plantas!$D$7))</f>
        <v>85</v>
      </c>
      <c r="W171" s="40">
        <f>((SQRT(($AB$6-C171)^2)+SQRT(($AC$6-D171)^2))*2/10)*Camiones!B$4</f>
        <v>0.67620000000000013</v>
      </c>
      <c r="X171" s="40">
        <f>(SQRT(($AB$7-C171)^2)+SQRT(($AC$7-D171)^2))*2/10*Camiones!B$4</f>
        <v>0.50819999999999999</v>
      </c>
      <c r="Y171" s="40">
        <f>(SQRT(($AB$8-C171)^2)+SQRT(($AC$8-D171)^2))*2/10*Camiones!B$4</f>
        <v>0.2772</v>
      </c>
      <c r="Z171" s="40">
        <f>(SQRT(($AB$9-C171)^2)+SQRT(($AC$9-D171)^2))*2/10*Camiones!B$4</f>
        <v>0.35700000000000004</v>
      </c>
      <c r="AA171" s="40">
        <f t="shared" si="4"/>
        <v>0.22470000000000009</v>
      </c>
      <c r="AB171" s="47"/>
      <c r="AC171" s="47"/>
      <c r="AD171" s="47">
        <f>SUM(F171:L171)*Plantas!$F$4</f>
        <v>852</v>
      </c>
      <c r="AE171" s="47">
        <f>SUM(F171:L171)*Plantas!$F$5</f>
        <v>923</v>
      </c>
      <c r="AF171" s="47">
        <f>SUM(F171:L171)*Plantas!$F$6</f>
        <v>781.00000000000011</v>
      </c>
      <c r="AG171" s="47">
        <f>SUM(F171:L171)*Plantas!$F$7</f>
        <v>852</v>
      </c>
      <c r="AH171" s="47">
        <f t="shared" si="5"/>
        <v>70.999999999999943</v>
      </c>
    </row>
    <row r="172" spans="2:34" x14ac:dyDescent="0.2">
      <c r="B172" s="9" t="s">
        <v>194</v>
      </c>
      <c r="C172" s="3">
        <v>29</v>
      </c>
      <c r="D172" s="12">
        <v>5</v>
      </c>
      <c r="E172" s="3">
        <v>0.3</v>
      </c>
      <c r="F172" s="14">
        <v>175</v>
      </c>
      <c r="G172" s="3">
        <v>0</v>
      </c>
      <c r="H172" s="3">
        <v>13</v>
      </c>
      <c r="I172" s="12">
        <v>0</v>
      </c>
      <c r="J172" s="3">
        <v>0</v>
      </c>
      <c r="K172" s="12">
        <v>140</v>
      </c>
      <c r="L172" s="3">
        <v>81</v>
      </c>
      <c r="M172" s="12">
        <v>1</v>
      </c>
      <c r="N172" s="3">
        <v>1</v>
      </c>
      <c r="O172" s="7">
        <v>1</v>
      </c>
      <c r="P172" s="28">
        <v>0.04</v>
      </c>
      <c r="Q172" s="31">
        <v>0</v>
      </c>
      <c r="R172" s="47">
        <f>(ABS(Obras!C172-Plantas!$C$4)+ABS(Obras!D172-Plantas!$D$4))</f>
        <v>24</v>
      </c>
      <c r="S172" s="47">
        <f>(ABS(Obras!C172-Plantas!$C$5)+ABS(Obras!D172-Plantas!$D$5))</f>
        <v>26</v>
      </c>
      <c r="T172" s="47">
        <f>(ABS(Obras!C172-Plantas!$C$6)+ABS(Obras!D172-Plantas!$D$6))</f>
        <v>81</v>
      </c>
      <c r="U172" s="47">
        <f>(ABS(Obras!C172-Plantas!$C$7)+ABS(Obras!D172-Plantas!$D$7))</f>
        <v>66</v>
      </c>
      <c r="W172" s="40">
        <f>((SQRT(($AB$6-C172)^2)+SQRT(($AC$6-D172)^2))*2/10)*Camiones!B$4</f>
        <v>0.1008</v>
      </c>
      <c r="X172" s="40">
        <f>(SQRT(($AB$7-C172)^2)+SQRT(($AC$7-D172)^2))*2/10*Camiones!B$4</f>
        <v>0.10920000000000001</v>
      </c>
      <c r="Y172" s="40">
        <f>(SQRT(($AB$8-C172)^2)+SQRT(($AC$8-D172)^2))*2/10*Camiones!B$4</f>
        <v>0.3402</v>
      </c>
      <c r="Z172" s="40">
        <f>(SQRT(($AB$9-C172)^2)+SQRT(($AC$9-D172)^2))*2/10*Camiones!B$4</f>
        <v>0.2772</v>
      </c>
      <c r="AA172" s="40">
        <f t="shared" si="4"/>
        <v>0.14769999999999997</v>
      </c>
      <c r="AB172" s="47"/>
      <c r="AC172" s="47"/>
      <c r="AD172" s="47">
        <f>SUM(F172:L172)*Plantas!$F$4</f>
        <v>490.79999999999995</v>
      </c>
      <c r="AE172" s="47">
        <f>SUM(F172:L172)*Plantas!$F$5</f>
        <v>531.70000000000005</v>
      </c>
      <c r="AF172" s="47">
        <f>SUM(F172:L172)*Plantas!$F$6</f>
        <v>449.90000000000003</v>
      </c>
      <c r="AG172" s="47">
        <f>SUM(F172:L172)*Plantas!$F$7</f>
        <v>490.79999999999995</v>
      </c>
      <c r="AH172" s="47">
        <f t="shared" si="5"/>
        <v>40.900000000000006</v>
      </c>
    </row>
    <row r="173" spans="2:34" x14ac:dyDescent="0.2">
      <c r="B173" s="9" t="s">
        <v>195</v>
      </c>
      <c r="C173" s="3">
        <v>77</v>
      </c>
      <c r="D173" s="12">
        <v>9</v>
      </c>
      <c r="E173" s="3">
        <v>0.4</v>
      </c>
      <c r="F173" s="14">
        <v>86</v>
      </c>
      <c r="G173" s="3">
        <v>0</v>
      </c>
      <c r="H173" s="3">
        <v>162</v>
      </c>
      <c r="I173" s="12">
        <v>128</v>
      </c>
      <c r="J173" s="3">
        <v>14</v>
      </c>
      <c r="K173" s="12">
        <v>47</v>
      </c>
      <c r="L173" s="3">
        <v>127</v>
      </c>
      <c r="M173" s="12">
        <v>1</v>
      </c>
      <c r="N173" s="3">
        <v>1</v>
      </c>
      <c r="O173" s="7">
        <v>1</v>
      </c>
      <c r="P173" s="28">
        <v>0.01</v>
      </c>
      <c r="Q173" s="31">
        <v>0</v>
      </c>
      <c r="R173" s="47">
        <f>(ABS(Obras!C173-Plantas!$C$4)+ABS(Obras!D173-Plantas!$D$4))</f>
        <v>68</v>
      </c>
      <c r="S173" s="47">
        <f>(ABS(Obras!C173-Plantas!$C$5)+ABS(Obras!D173-Plantas!$D$5))</f>
        <v>68</v>
      </c>
      <c r="T173" s="47">
        <f>(ABS(Obras!C173-Plantas!$C$6)+ABS(Obras!D173-Plantas!$D$6))</f>
        <v>93</v>
      </c>
      <c r="U173" s="47">
        <f>(ABS(Obras!C173-Plantas!$C$7)+ABS(Obras!D173-Plantas!$D$7))</f>
        <v>14</v>
      </c>
      <c r="W173" s="40">
        <f>((SQRT(($AB$6-C173)^2)+SQRT(($AC$6-D173)^2))*2/10)*Camiones!B$4</f>
        <v>0.28560000000000002</v>
      </c>
      <c r="X173" s="40">
        <f>(SQRT(($AB$7-C173)^2)+SQRT(($AC$7-D173)^2))*2/10*Camiones!B$4</f>
        <v>0.28560000000000002</v>
      </c>
      <c r="Y173" s="40">
        <f>(SQRT(($AB$8-C173)^2)+SQRT(($AC$8-D173)^2))*2/10*Camiones!B$4</f>
        <v>0.39060000000000006</v>
      </c>
      <c r="Z173" s="40">
        <f>(SQRT(($AB$9-C173)^2)+SQRT(($AC$9-D173)^2))*2/10*Camiones!B$4</f>
        <v>5.8799999999999998E-2</v>
      </c>
      <c r="AA173" s="40">
        <f t="shared" si="4"/>
        <v>0.16590000000000005</v>
      </c>
      <c r="AB173" s="47"/>
      <c r="AC173" s="47"/>
      <c r="AD173" s="47">
        <f>SUM(F173:L173)*Plantas!$F$4</f>
        <v>676.8</v>
      </c>
      <c r="AE173" s="47">
        <f>SUM(F173:L173)*Plantas!$F$5</f>
        <v>733.2</v>
      </c>
      <c r="AF173" s="47">
        <f>SUM(F173:L173)*Plantas!$F$6</f>
        <v>620.40000000000009</v>
      </c>
      <c r="AG173" s="47">
        <f>SUM(F173:L173)*Plantas!$F$7</f>
        <v>676.8</v>
      </c>
      <c r="AH173" s="47">
        <f t="shared" si="5"/>
        <v>56.399999999999977</v>
      </c>
    </row>
    <row r="174" spans="2:34" x14ac:dyDescent="0.2">
      <c r="B174" s="9" t="s">
        <v>196</v>
      </c>
      <c r="C174" s="3">
        <v>117</v>
      </c>
      <c r="D174" s="12">
        <v>9</v>
      </c>
      <c r="E174" s="3">
        <v>0.2</v>
      </c>
      <c r="F174" s="14">
        <v>104</v>
      </c>
      <c r="G174" s="3">
        <v>137</v>
      </c>
      <c r="H174" s="3">
        <v>42</v>
      </c>
      <c r="I174" s="12">
        <v>10</v>
      </c>
      <c r="J174" s="3">
        <v>132</v>
      </c>
      <c r="K174" s="12">
        <v>1</v>
      </c>
      <c r="L174" s="3">
        <v>195</v>
      </c>
      <c r="M174" s="12">
        <v>1</v>
      </c>
      <c r="N174" s="3">
        <v>1</v>
      </c>
      <c r="O174" s="7">
        <v>1</v>
      </c>
      <c r="P174" s="28">
        <v>0</v>
      </c>
      <c r="Q174" s="31">
        <v>0</v>
      </c>
      <c r="R174" s="47">
        <f>(ABS(Obras!C174-Plantas!$C$4)+ABS(Obras!D174-Plantas!$D$4))</f>
        <v>108</v>
      </c>
      <c r="S174" s="47">
        <f>(ABS(Obras!C174-Plantas!$C$5)+ABS(Obras!D174-Plantas!$D$5))</f>
        <v>108</v>
      </c>
      <c r="T174" s="47">
        <f>(ABS(Obras!C174-Plantas!$C$6)+ABS(Obras!D174-Plantas!$D$6))</f>
        <v>133</v>
      </c>
      <c r="U174" s="47">
        <f>(ABS(Obras!C174-Plantas!$C$7)+ABS(Obras!D174-Plantas!$D$7))</f>
        <v>48</v>
      </c>
      <c r="W174" s="40">
        <f>((SQRT(($AB$6-C174)^2)+SQRT(($AC$6-D174)^2))*2/10)*Camiones!B$4</f>
        <v>0.45360000000000006</v>
      </c>
      <c r="X174" s="40">
        <f>(SQRT(($AB$7-C174)^2)+SQRT(($AC$7-D174)^2))*2/10*Camiones!B$4</f>
        <v>0.45360000000000006</v>
      </c>
      <c r="Y174" s="40">
        <f>(SQRT(($AB$8-C174)^2)+SQRT(($AC$8-D174)^2))*2/10*Camiones!B$4</f>
        <v>0.5586000000000001</v>
      </c>
      <c r="Z174" s="40">
        <f>(SQRT(($AB$9-C174)^2)+SQRT(($AC$9-D174)^2))*2/10*Camiones!B$4</f>
        <v>0.2016</v>
      </c>
      <c r="AA174" s="40">
        <f t="shared" si="4"/>
        <v>0.17850000000000002</v>
      </c>
      <c r="AB174" s="47"/>
      <c r="AC174" s="47"/>
      <c r="AD174" s="47">
        <f>SUM(F174:L174)*Plantas!$F$4</f>
        <v>745.19999999999993</v>
      </c>
      <c r="AE174" s="47">
        <f>SUM(F174:L174)*Plantas!$F$5</f>
        <v>807.30000000000007</v>
      </c>
      <c r="AF174" s="47">
        <f>SUM(F174:L174)*Plantas!$F$6</f>
        <v>683.1</v>
      </c>
      <c r="AG174" s="47">
        <f>SUM(F174:L174)*Plantas!$F$7</f>
        <v>745.19999999999993</v>
      </c>
      <c r="AH174" s="47">
        <f t="shared" si="5"/>
        <v>62.100000000000023</v>
      </c>
    </row>
    <row r="175" spans="2:34" x14ac:dyDescent="0.2">
      <c r="B175" s="9" t="s">
        <v>197</v>
      </c>
      <c r="C175" s="3">
        <v>9</v>
      </c>
      <c r="D175" s="12">
        <v>60</v>
      </c>
      <c r="E175" s="3">
        <v>0.2</v>
      </c>
      <c r="F175" s="14">
        <v>174</v>
      </c>
      <c r="G175" s="3">
        <v>206</v>
      </c>
      <c r="H175" s="3">
        <v>85</v>
      </c>
      <c r="I175" s="12">
        <v>0</v>
      </c>
      <c r="J175" s="3">
        <v>13</v>
      </c>
      <c r="K175" s="12">
        <v>86</v>
      </c>
      <c r="L175" s="3">
        <v>119</v>
      </c>
      <c r="M175" s="12">
        <v>1</v>
      </c>
      <c r="N175" s="3">
        <v>1</v>
      </c>
      <c r="O175" s="7">
        <v>1</v>
      </c>
      <c r="P175" s="28">
        <v>0</v>
      </c>
      <c r="Q175" s="31">
        <v>0</v>
      </c>
      <c r="R175" s="47">
        <f>(ABS(Obras!C175-Plantas!$C$4)+ABS(Obras!D175-Plantas!$D$4))</f>
        <v>51</v>
      </c>
      <c r="S175" s="47">
        <f>(ABS(Obras!C175-Plantas!$C$5)+ABS(Obras!D175-Plantas!$D$5))</f>
        <v>51</v>
      </c>
      <c r="T175" s="47">
        <f>(ABS(Obras!C175-Plantas!$C$6)+ABS(Obras!D175-Plantas!$D$6))</f>
        <v>46</v>
      </c>
      <c r="U175" s="47">
        <f>(ABS(Obras!C175-Plantas!$C$7)+ABS(Obras!D175-Plantas!$D$7))</f>
        <v>111</v>
      </c>
      <c r="W175" s="40">
        <f>((SQRT(($AB$6-C175)^2)+SQRT(($AC$6-D175)^2))*2/10)*Camiones!B$4</f>
        <v>0.2142</v>
      </c>
      <c r="X175" s="40">
        <f>(SQRT(($AB$7-C175)^2)+SQRT(($AC$7-D175)^2))*2/10*Camiones!B$4</f>
        <v>0.2142</v>
      </c>
      <c r="Y175" s="40">
        <f>(SQRT(($AB$8-C175)^2)+SQRT(($AC$8-D175)^2))*2/10*Camiones!B$4</f>
        <v>0.19320000000000001</v>
      </c>
      <c r="Z175" s="40">
        <f>(SQRT(($AB$9-C175)^2)+SQRT(($AC$9-D175)^2))*2/10*Camiones!B$4</f>
        <v>0.4662</v>
      </c>
      <c r="AA175" s="40">
        <f t="shared" si="4"/>
        <v>0.13650000000000001</v>
      </c>
      <c r="AB175" s="47"/>
      <c r="AC175" s="47"/>
      <c r="AD175" s="47">
        <f>SUM(F175:L175)*Plantas!$F$4</f>
        <v>819.6</v>
      </c>
      <c r="AE175" s="47">
        <f>SUM(F175:L175)*Plantas!$F$5</f>
        <v>887.9</v>
      </c>
      <c r="AF175" s="47">
        <f>SUM(F175:L175)*Plantas!$F$6</f>
        <v>751.30000000000007</v>
      </c>
      <c r="AG175" s="47">
        <f>SUM(F175:L175)*Plantas!$F$7</f>
        <v>819.6</v>
      </c>
      <c r="AH175" s="47">
        <f t="shared" si="5"/>
        <v>68.299999999999955</v>
      </c>
    </row>
    <row r="176" spans="2:34" x14ac:dyDescent="0.2">
      <c r="B176" s="9" t="s">
        <v>198</v>
      </c>
      <c r="C176" s="3">
        <v>56</v>
      </c>
      <c r="D176" s="12">
        <v>85</v>
      </c>
      <c r="E176" s="3">
        <v>0.4</v>
      </c>
      <c r="F176" s="14">
        <v>130</v>
      </c>
      <c r="G176" s="3">
        <v>0</v>
      </c>
      <c r="H176" s="3">
        <v>68</v>
      </c>
      <c r="I176" s="12">
        <v>0</v>
      </c>
      <c r="J176" s="3">
        <v>23</v>
      </c>
      <c r="K176" s="12">
        <v>0</v>
      </c>
      <c r="L176" s="3">
        <v>180</v>
      </c>
      <c r="M176" s="12">
        <v>0</v>
      </c>
      <c r="N176" s="3">
        <v>0</v>
      </c>
      <c r="O176" s="7">
        <v>1</v>
      </c>
      <c r="P176" s="28">
        <v>0</v>
      </c>
      <c r="Q176" s="31">
        <v>0</v>
      </c>
      <c r="R176" s="47">
        <f>(ABS(Obras!C176-Plantas!$C$4)+ABS(Obras!D176-Plantas!$D$4))</f>
        <v>121</v>
      </c>
      <c r="S176" s="47">
        <f>(ABS(Obras!C176-Plantas!$C$5)+ABS(Obras!D176-Plantas!$D$5))</f>
        <v>81</v>
      </c>
      <c r="T176" s="47">
        <f>(ABS(Obras!C176-Plantas!$C$6)+ABS(Obras!D176-Plantas!$D$6))</f>
        <v>26</v>
      </c>
      <c r="U176" s="47">
        <f>(ABS(Obras!C176-Plantas!$C$7)+ABS(Obras!D176-Plantas!$D$7))</f>
        <v>89</v>
      </c>
      <c r="W176" s="40">
        <f>((SQRT(($AB$6-C176)^2)+SQRT(($AC$6-D176)^2))*2/10)*Camiones!B$4</f>
        <v>0.50819999999999999</v>
      </c>
      <c r="X176" s="40">
        <f>(SQRT(($AB$7-C176)^2)+SQRT(($AC$7-D176)^2))*2/10*Camiones!B$4</f>
        <v>0.3402</v>
      </c>
      <c r="Y176" s="40">
        <f>(SQRT(($AB$8-C176)^2)+SQRT(($AC$8-D176)^2))*2/10*Camiones!B$4</f>
        <v>0.10920000000000001</v>
      </c>
      <c r="Z176" s="40">
        <f>(SQRT(($AB$9-C176)^2)+SQRT(($AC$9-D176)^2))*2/10*Camiones!B$4</f>
        <v>0.37380000000000002</v>
      </c>
      <c r="AA176" s="40">
        <f t="shared" si="4"/>
        <v>0.20509999999999998</v>
      </c>
      <c r="AB176" s="47"/>
      <c r="AC176" s="47"/>
      <c r="AD176" s="47">
        <f>SUM(F176:L176)*Plantas!$F$4</f>
        <v>481.2</v>
      </c>
      <c r="AE176" s="47">
        <f>SUM(F176:L176)*Plantas!$F$5</f>
        <v>521.30000000000007</v>
      </c>
      <c r="AF176" s="47">
        <f>SUM(F176:L176)*Plantas!$F$6</f>
        <v>441.1</v>
      </c>
      <c r="AG176" s="47">
        <f>SUM(F176:L176)*Plantas!$F$7</f>
        <v>481.2</v>
      </c>
      <c r="AH176" s="47">
        <f t="shared" si="5"/>
        <v>40.100000000000023</v>
      </c>
    </row>
    <row r="177" spans="2:34" x14ac:dyDescent="0.2">
      <c r="B177" s="9" t="s">
        <v>199</v>
      </c>
      <c r="C177" s="3">
        <v>15</v>
      </c>
      <c r="D177" s="12">
        <v>70</v>
      </c>
      <c r="E177" s="3">
        <v>0.3</v>
      </c>
      <c r="F177" s="14">
        <v>0</v>
      </c>
      <c r="G177" s="3">
        <v>0</v>
      </c>
      <c r="H177" s="3">
        <v>210</v>
      </c>
      <c r="I177" s="12">
        <v>0</v>
      </c>
      <c r="J177" s="3">
        <v>0</v>
      </c>
      <c r="K177" s="12">
        <v>163</v>
      </c>
      <c r="L177" s="3">
        <v>188</v>
      </c>
      <c r="M177" s="12">
        <v>1</v>
      </c>
      <c r="N177" s="3">
        <v>1</v>
      </c>
      <c r="O177" s="7">
        <v>0</v>
      </c>
      <c r="P177" s="28">
        <v>0</v>
      </c>
      <c r="Q177" s="31">
        <v>0</v>
      </c>
      <c r="R177" s="47">
        <f>(ABS(Obras!C177-Plantas!$C$4)+ABS(Obras!D177-Plantas!$D$4))</f>
        <v>65</v>
      </c>
      <c r="S177" s="47">
        <f>(ABS(Obras!C177-Plantas!$C$5)+ABS(Obras!D177-Plantas!$D$5))</f>
        <v>55</v>
      </c>
      <c r="T177" s="47">
        <f>(ABS(Obras!C177-Plantas!$C$6)+ABS(Obras!D177-Plantas!$D$6))</f>
        <v>30</v>
      </c>
      <c r="U177" s="47">
        <f>(ABS(Obras!C177-Plantas!$C$7)+ABS(Obras!D177-Plantas!$D$7))</f>
        <v>115</v>
      </c>
      <c r="W177" s="40">
        <f>((SQRT(($AB$6-C177)^2)+SQRT(($AC$6-D177)^2))*2/10)*Camiones!B$4</f>
        <v>0.27300000000000002</v>
      </c>
      <c r="X177" s="40">
        <f>(SQRT(($AB$7-C177)^2)+SQRT(($AC$7-D177)^2))*2/10*Camiones!B$4</f>
        <v>0.23100000000000001</v>
      </c>
      <c r="Y177" s="40">
        <f>(SQRT(($AB$8-C177)^2)+SQRT(($AC$8-D177)^2))*2/10*Camiones!B$4</f>
        <v>0.126</v>
      </c>
      <c r="Z177" s="40">
        <f>(SQRT(($AB$9-C177)^2)+SQRT(($AC$9-D177)^2))*2/10*Camiones!B$4</f>
        <v>0.48300000000000004</v>
      </c>
      <c r="AA177" s="40">
        <f t="shared" si="4"/>
        <v>0.1855</v>
      </c>
      <c r="AB177" s="47"/>
      <c r="AC177" s="47"/>
      <c r="AD177" s="47">
        <f>SUM(F177:L177)*Plantas!$F$4</f>
        <v>673.19999999999993</v>
      </c>
      <c r="AE177" s="47">
        <f>SUM(F177:L177)*Plantas!$F$5</f>
        <v>729.30000000000007</v>
      </c>
      <c r="AF177" s="47">
        <f>SUM(F177:L177)*Plantas!$F$6</f>
        <v>617.1</v>
      </c>
      <c r="AG177" s="47">
        <f>SUM(F177:L177)*Plantas!$F$7</f>
        <v>673.19999999999993</v>
      </c>
      <c r="AH177" s="47">
        <f t="shared" si="5"/>
        <v>56.100000000000023</v>
      </c>
    </row>
    <row r="178" spans="2:34" x14ac:dyDescent="0.2">
      <c r="B178" s="9" t="s">
        <v>200</v>
      </c>
      <c r="C178" s="3">
        <v>53</v>
      </c>
      <c r="D178" s="12">
        <v>35</v>
      </c>
      <c r="E178" s="3">
        <v>0.3</v>
      </c>
      <c r="F178" s="14">
        <v>0</v>
      </c>
      <c r="G178" s="3">
        <v>0</v>
      </c>
      <c r="H178" s="3">
        <v>201</v>
      </c>
      <c r="I178" s="12">
        <v>102</v>
      </c>
      <c r="J178" s="3">
        <v>59</v>
      </c>
      <c r="K178" s="12">
        <v>210</v>
      </c>
      <c r="L178" s="3">
        <v>0</v>
      </c>
      <c r="M178" s="12">
        <v>0</v>
      </c>
      <c r="N178" s="3">
        <v>1</v>
      </c>
      <c r="O178" s="7">
        <v>1</v>
      </c>
      <c r="P178" s="28">
        <v>0.03</v>
      </c>
      <c r="Q178" s="31">
        <v>0</v>
      </c>
      <c r="R178" s="47">
        <f>(ABS(Obras!C178-Plantas!$C$4)+ABS(Obras!D178-Plantas!$D$4))</f>
        <v>68</v>
      </c>
      <c r="S178" s="47">
        <f>(ABS(Obras!C178-Plantas!$C$5)+ABS(Obras!D178-Plantas!$D$5))</f>
        <v>28</v>
      </c>
      <c r="T178" s="47">
        <f>(ABS(Obras!C178-Plantas!$C$6)+ABS(Obras!D178-Plantas!$D$6))</f>
        <v>43</v>
      </c>
      <c r="U178" s="47">
        <f>(ABS(Obras!C178-Plantas!$C$7)+ABS(Obras!D178-Plantas!$D$7))</f>
        <v>42</v>
      </c>
      <c r="W178" s="40">
        <f>((SQRT(($AB$6-C178)^2)+SQRT(($AC$6-D178)^2))*2/10)*Camiones!B$4</f>
        <v>0.28560000000000002</v>
      </c>
      <c r="X178" s="40">
        <f>(SQRT(($AB$7-C178)^2)+SQRT(($AC$7-D178)^2))*2/10*Camiones!B$4</f>
        <v>0.1176</v>
      </c>
      <c r="Y178" s="40">
        <f>(SQRT(($AB$8-C178)^2)+SQRT(($AC$8-D178)^2))*2/10*Camiones!B$4</f>
        <v>0.18060000000000001</v>
      </c>
      <c r="Z178" s="40">
        <f>(SQRT(($AB$9-C178)^2)+SQRT(($AC$9-D178)^2))*2/10*Camiones!B$4</f>
        <v>0.17640000000000003</v>
      </c>
      <c r="AA178" s="40">
        <f t="shared" si="4"/>
        <v>8.4699999999999998E-2</v>
      </c>
      <c r="AB178" s="47"/>
      <c r="AC178" s="47"/>
      <c r="AD178" s="47">
        <f>SUM(F178:L178)*Plantas!$F$4</f>
        <v>686.4</v>
      </c>
      <c r="AE178" s="47">
        <f>SUM(F178:L178)*Plantas!$F$5</f>
        <v>743.6</v>
      </c>
      <c r="AF178" s="47">
        <f>SUM(F178:L178)*Plantas!$F$6</f>
        <v>629.20000000000005</v>
      </c>
      <c r="AG178" s="47">
        <f>SUM(F178:L178)*Plantas!$F$7</f>
        <v>686.4</v>
      </c>
      <c r="AH178" s="47">
        <f t="shared" si="5"/>
        <v>57.199999999999989</v>
      </c>
    </row>
    <row r="179" spans="2:34" x14ac:dyDescent="0.2">
      <c r="B179" s="9" t="s">
        <v>201</v>
      </c>
      <c r="C179" s="3">
        <v>58</v>
      </c>
      <c r="D179" s="12">
        <v>77</v>
      </c>
      <c r="E179" s="3">
        <v>0.3</v>
      </c>
      <c r="F179" s="14">
        <v>6</v>
      </c>
      <c r="G179" s="3">
        <v>49</v>
      </c>
      <c r="H179" s="3">
        <v>0</v>
      </c>
      <c r="I179" s="12">
        <v>141</v>
      </c>
      <c r="J179" s="3">
        <v>108</v>
      </c>
      <c r="K179" s="12">
        <v>27</v>
      </c>
      <c r="L179" s="3">
        <v>183</v>
      </c>
      <c r="M179" s="12">
        <v>1</v>
      </c>
      <c r="N179" s="3">
        <v>0</v>
      </c>
      <c r="O179" s="7">
        <v>1</v>
      </c>
      <c r="P179" s="28">
        <v>0</v>
      </c>
      <c r="Q179" s="31">
        <v>0</v>
      </c>
      <c r="R179" s="47">
        <f>(ABS(Obras!C179-Plantas!$C$4)+ABS(Obras!D179-Plantas!$D$4))</f>
        <v>115</v>
      </c>
      <c r="S179" s="47">
        <f>(ABS(Obras!C179-Plantas!$C$5)+ABS(Obras!D179-Plantas!$D$5))</f>
        <v>75</v>
      </c>
      <c r="T179" s="47">
        <f>(ABS(Obras!C179-Plantas!$C$6)+ABS(Obras!D179-Plantas!$D$6))</f>
        <v>20</v>
      </c>
      <c r="U179" s="47">
        <f>(ABS(Obras!C179-Plantas!$C$7)+ABS(Obras!D179-Plantas!$D$7))</f>
        <v>79</v>
      </c>
      <c r="W179" s="40">
        <f>((SQRT(($AB$6-C179)^2)+SQRT(($AC$6-D179)^2))*2/10)*Camiones!B$4</f>
        <v>0.48300000000000004</v>
      </c>
      <c r="X179" s="40">
        <f>(SQRT(($AB$7-C179)^2)+SQRT(($AC$7-D179)^2))*2/10*Camiones!B$4</f>
        <v>0.315</v>
      </c>
      <c r="Y179" s="40">
        <f>(SQRT(($AB$8-C179)^2)+SQRT(($AC$8-D179)^2))*2/10*Camiones!B$4</f>
        <v>8.4000000000000005E-2</v>
      </c>
      <c r="Z179" s="40">
        <f>(SQRT(($AB$9-C179)^2)+SQRT(($AC$9-D179)^2))*2/10*Camiones!B$4</f>
        <v>0.33180000000000004</v>
      </c>
      <c r="AA179" s="40">
        <f t="shared" si="4"/>
        <v>0.20230000000000001</v>
      </c>
      <c r="AB179" s="47"/>
      <c r="AC179" s="47"/>
      <c r="AD179" s="47">
        <f>SUM(F179:L179)*Plantas!$F$4</f>
        <v>616.79999999999995</v>
      </c>
      <c r="AE179" s="47">
        <f>SUM(F179:L179)*Plantas!$F$5</f>
        <v>668.2</v>
      </c>
      <c r="AF179" s="47">
        <f>SUM(F179:L179)*Plantas!$F$6</f>
        <v>565.40000000000009</v>
      </c>
      <c r="AG179" s="47">
        <f>SUM(F179:L179)*Plantas!$F$7</f>
        <v>616.79999999999995</v>
      </c>
      <c r="AH179" s="47">
        <f t="shared" si="5"/>
        <v>51.399999999999977</v>
      </c>
    </row>
    <row r="180" spans="2:34" x14ac:dyDescent="0.2">
      <c r="B180" s="9" t="s">
        <v>202</v>
      </c>
      <c r="C180" s="3">
        <v>103</v>
      </c>
      <c r="D180" s="12">
        <v>104</v>
      </c>
      <c r="E180" s="3">
        <v>0.2</v>
      </c>
      <c r="F180" s="14">
        <v>115</v>
      </c>
      <c r="G180" s="3">
        <v>0</v>
      </c>
      <c r="H180" s="3">
        <v>0</v>
      </c>
      <c r="I180" s="12">
        <v>0</v>
      </c>
      <c r="J180" s="3">
        <v>189</v>
      </c>
      <c r="K180" s="12">
        <v>49</v>
      </c>
      <c r="L180" s="3">
        <v>65</v>
      </c>
      <c r="M180" s="12">
        <v>0</v>
      </c>
      <c r="N180" s="3">
        <v>0</v>
      </c>
      <c r="O180" s="7">
        <v>1</v>
      </c>
      <c r="P180" s="28">
        <v>0.01</v>
      </c>
      <c r="Q180" s="31">
        <v>0</v>
      </c>
      <c r="R180" s="47">
        <f>(ABS(Obras!C180-Plantas!$C$4)+ABS(Obras!D180-Plantas!$D$4))</f>
        <v>187</v>
      </c>
      <c r="S180" s="47">
        <f>(ABS(Obras!C180-Plantas!$C$5)+ABS(Obras!D180-Plantas!$D$5))</f>
        <v>147</v>
      </c>
      <c r="T180" s="47">
        <f>(ABS(Obras!C180-Plantas!$C$6)+ABS(Obras!D180-Plantas!$D$6))</f>
        <v>92</v>
      </c>
      <c r="U180" s="47">
        <f>(ABS(Obras!C180-Plantas!$C$7)+ABS(Obras!D180-Plantas!$D$7))</f>
        <v>107</v>
      </c>
      <c r="W180" s="40">
        <f>((SQRT(($AB$6-C180)^2)+SQRT(($AC$6-D180)^2))*2/10)*Camiones!B$4</f>
        <v>0.78539999999999999</v>
      </c>
      <c r="X180" s="40">
        <f>(SQRT(($AB$7-C180)^2)+SQRT(($AC$7-D180)^2))*2/10*Camiones!B$4</f>
        <v>0.61740000000000006</v>
      </c>
      <c r="Y180" s="40">
        <f>(SQRT(($AB$8-C180)^2)+SQRT(($AC$8-D180)^2))*2/10*Camiones!B$4</f>
        <v>0.38640000000000002</v>
      </c>
      <c r="Z180" s="40">
        <f>(SQRT(($AB$9-C180)^2)+SQRT(($AC$9-D180)^2))*2/10*Camiones!B$4</f>
        <v>0.44940000000000002</v>
      </c>
      <c r="AA180" s="40">
        <f t="shared" si="4"/>
        <v>0.22750000000000001</v>
      </c>
      <c r="AB180" s="47"/>
      <c r="AC180" s="47"/>
      <c r="AD180" s="47">
        <f>SUM(F180:L180)*Plantas!$F$4</f>
        <v>501.59999999999997</v>
      </c>
      <c r="AE180" s="47">
        <f>SUM(F180:L180)*Plantas!$F$5</f>
        <v>543.4</v>
      </c>
      <c r="AF180" s="47">
        <f>SUM(F180:L180)*Plantas!$F$6</f>
        <v>459.8</v>
      </c>
      <c r="AG180" s="47">
        <f>SUM(F180:L180)*Plantas!$F$7</f>
        <v>501.59999999999997</v>
      </c>
      <c r="AH180" s="47">
        <f t="shared" si="5"/>
        <v>41.799999999999983</v>
      </c>
    </row>
    <row r="181" spans="2:34" x14ac:dyDescent="0.2">
      <c r="B181" s="9" t="s">
        <v>203</v>
      </c>
      <c r="C181" s="3">
        <v>27</v>
      </c>
      <c r="D181" s="12">
        <v>44</v>
      </c>
      <c r="E181" s="3">
        <v>0.4</v>
      </c>
      <c r="F181" s="14">
        <v>0</v>
      </c>
      <c r="G181" s="3">
        <v>0</v>
      </c>
      <c r="H181" s="3">
        <v>163</v>
      </c>
      <c r="I181" s="12">
        <v>6</v>
      </c>
      <c r="J181" s="3">
        <v>25</v>
      </c>
      <c r="K181" s="12">
        <v>68</v>
      </c>
      <c r="L181" s="3">
        <v>96</v>
      </c>
      <c r="M181" s="12">
        <v>0</v>
      </c>
      <c r="N181" s="3">
        <v>1</v>
      </c>
      <c r="O181" s="7">
        <v>1</v>
      </c>
      <c r="P181" s="28">
        <v>0</v>
      </c>
      <c r="Q181" s="31">
        <v>0</v>
      </c>
      <c r="R181" s="47">
        <f>(ABS(Obras!C181-Plantas!$C$4)+ABS(Obras!D181-Plantas!$D$4))</f>
        <v>51</v>
      </c>
      <c r="S181" s="47">
        <f>(ABS(Obras!C181-Plantas!$C$5)+ABS(Obras!D181-Plantas!$D$5))</f>
        <v>17</v>
      </c>
      <c r="T181" s="47">
        <f>(ABS(Obras!C181-Plantas!$C$6)+ABS(Obras!D181-Plantas!$D$6))</f>
        <v>44</v>
      </c>
      <c r="U181" s="47">
        <f>(ABS(Obras!C181-Plantas!$C$7)+ABS(Obras!D181-Plantas!$D$7))</f>
        <v>77</v>
      </c>
      <c r="W181" s="40">
        <f>((SQRT(($AB$6-C181)^2)+SQRT(($AC$6-D181)^2))*2/10)*Camiones!B$4</f>
        <v>0.2142</v>
      </c>
      <c r="X181" s="40">
        <f>(SQRT(($AB$7-C181)^2)+SQRT(($AC$7-D181)^2))*2/10*Camiones!B$4</f>
        <v>7.1400000000000005E-2</v>
      </c>
      <c r="Y181" s="40">
        <f>(SQRT(($AB$8-C181)^2)+SQRT(($AC$8-D181)^2))*2/10*Camiones!B$4</f>
        <v>0.18480000000000002</v>
      </c>
      <c r="Z181" s="40">
        <f>(SQRT(($AB$9-C181)^2)+SQRT(($AC$9-D181)^2))*2/10*Camiones!B$4</f>
        <v>0.32340000000000002</v>
      </c>
      <c r="AA181" s="40">
        <f t="shared" si="4"/>
        <v>0.13090000000000002</v>
      </c>
      <c r="AB181" s="47"/>
      <c r="AC181" s="47"/>
      <c r="AD181" s="47">
        <f>SUM(F181:L181)*Plantas!$F$4</f>
        <v>429.59999999999997</v>
      </c>
      <c r="AE181" s="47">
        <f>SUM(F181:L181)*Plantas!$F$5</f>
        <v>465.40000000000003</v>
      </c>
      <c r="AF181" s="47">
        <f>SUM(F181:L181)*Plantas!$F$6</f>
        <v>393.8</v>
      </c>
      <c r="AG181" s="47">
        <f>SUM(F181:L181)*Plantas!$F$7</f>
        <v>429.59999999999997</v>
      </c>
      <c r="AH181" s="47">
        <f t="shared" si="5"/>
        <v>35.800000000000011</v>
      </c>
    </row>
    <row r="182" spans="2:34" x14ac:dyDescent="0.2">
      <c r="B182" s="9" t="s">
        <v>204</v>
      </c>
      <c r="C182" s="3">
        <v>109</v>
      </c>
      <c r="D182" s="12">
        <v>57</v>
      </c>
      <c r="E182" s="3">
        <v>0.4</v>
      </c>
      <c r="F182" s="14">
        <v>81</v>
      </c>
      <c r="G182" s="3">
        <v>54</v>
      </c>
      <c r="H182" s="3">
        <v>0</v>
      </c>
      <c r="I182" s="12">
        <v>106</v>
      </c>
      <c r="J182" s="3">
        <v>170</v>
      </c>
      <c r="K182" s="12">
        <v>0</v>
      </c>
      <c r="L182" s="3">
        <v>0</v>
      </c>
      <c r="M182" s="12">
        <v>1</v>
      </c>
      <c r="N182" s="3">
        <v>1</v>
      </c>
      <c r="O182" s="7">
        <v>1</v>
      </c>
      <c r="P182" s="28">
        <v>0</v>
      </c>
      <c r="Q182" s="31">
        <v>0</v>
      </c>
      <c r="R182" s="47">
        <f>(ABS(Obras!C182-Plantas!$C$4)+ABS(Obras!D182-Plantas!$D$4))</f>
        <v>146</v>
      </c>
      <c r="S182" s="47">
        <f>(ABS(Obras!C182-Plantas!$C$5)+ABS(Obras!D182-Plantas!$D$5))</f>
        <v>106</v>
      </c>
      <c r="T182" s="47">
        <f>(ABS(Obras!C182-Plantas!$C$6)+ABS(Obras!D182-Plantas!$D$6))</f>
        <v>77</v>
      </c>
      <c r="U182" s="47">
        <f>(ABS(Obras!C182-Plantas!$C$7)+ABS(Obras!D182-Plantas!$D$7))</f>
        <v>66</v>
      </c>
      <c r="W182" s="40">
        <f>((SQRT(($AB$6-C182)^2)+SQRT(($AC$6-D182)^2))*2/10)*Camiones!B$4</f>
        <v>0.61320000000000008</v>
      </c>
      <c r="X182" s="40">
        <f>(SQRT(($AB$7-C182)^2)+SQRT(($AC$7-D182)^2))*2/10*Camiones!B$4</f>
        <v>0.44520000000000004</v>
      </c>
      <c r="Y182" s="40">
        <f>(SQRT(($AB$8-C182)^2)+SQRT(($AC$8-D182)^2))*2/10*Camiones!B$4</f>
        <v>0.32340000000000002</v>
      </c>
      <c r="Z182" s="40">
        <f>(SQRT(($AB$9-C182)^2)+SQRT(($AC$9-D182)^2))*2/10*Camiones!B$4</f>
        <v>0.2772</v>
      </c>
      <c r="AA182" s="40">
        <f t="shared" si="4"/>
        <v>0.18830000000000002</v>
      </c>
      <c r="AB182" s="47"/>
      <c r="AC182" s="47"/>
      <c r="AD182" s="47">
        <f>SUM(F182:L182)*Plantas!$F$4</f>
        <v>493.2</v>
      </c>
      <c r="AE182" s="47">
        <f>SUM(F182:L182)*Plantas!$F$5</f>
        <v>534.30000000000007</v>
      </c>
      <c r="AF182" s="47">
        <f>SUM(F182:L182)*Plantas!$F$6</f>
        <v>452.1</v>
      </c>
      <c r="AG182" s="47">
        <f>SUM(F182:L182)*Plantas!$F$7</f>
        <v>493.2</v>
      </c>
      <c r="AH182" s="47">
        <f t="shared" si="5"/>
        <v>41.100000000000023</v>
      </c>
    </row>
    <row r="183" spans="2:34" x14ac:dyDescent="0.2">
      <c r="B183" s="9" t="s">
        <v>205</v>
      </c>
      <c r="C183" s="3">
        <v>117</v>
      </c>
      <c r="D183" s="12">
        <v>28</v>
      </c>
      <c r="E183" s="3">
        <v>0.4</v>
      </c>
      <c r="F183" s="14">
        <v>175</v>
      </c>
      <c r="G183" s="3">
        <v>44</v>
      </c>
      <c r="H183" s="3">
        <v>0</v>
      </c>
      <c r="I183" s="12">
        <v>0</v>
      </c>
      <c r="J183" s="3">
        <v>0</v>
      </c>
      <c r="K183" s="12">
        <v>0</v>
      </c>
      <c r="L183" s="3">
        <v>38</v>
      </c>
      <c r="M183" s="12">
        <v>1</v>
      </c>
      <c r="N183" s="3">
        <v>1</v>
      </c>
      <c r="O183" s="7">
        <v>1</v>
      </c>
      <c r="P183" s="28">
        <v>0</v>
      </c>
      <c r="Q183" s="31">
        <v>0</v>
      </c>
      <c r="R183" s="47">
        <f>(ABS(Obras!C183-Plantas!$C$4)+ABS(Obras!D183-Plantas!$D$4))</f>
        <v>125</v>
      </c>
      <c r="S183" s="47">
        <f>(ABS(Obras!C183-Plantas!$C$5)+ABS(Obras!D183-Plantas!$D$5))</f>
        <v>89</v>
      </c>
      <c r="T183" s="47">
        <f>(ABS(Obras!C183-Plantas!$C$6)+ABS(Obras!D183-Plantas!$D$6))</f>
        <v>114</v>
      </c>
      <c r="U183" s="47">
        <f>(ABS(Obras!C183-Plantas!$C$7)+ABS(Obras!D183-Plantas!$D$7))</f>
        <v>45</v>
      </c>
      <c r="W183" s="40">
        <f>((SQRT(($AB$6-C183)^2)+SQRT(($AC$6-D183)^2))*2/10)*Camiones!B$4</f>
        <v>0.52500000000000002</v>
      </c>
      <c r="X183" s="40">
        <f>(SQRT(($AB$7-C183)^2)+SQRT(($AC$7-D183)^2))*2/10*Camiones!B$4</f>
        <v>0.37380000000000002</v>
      </c>
      <c r="Y183" s="40">
        <f>(SQRT(($AB$8-C183)^2)+SQRT(($AC$8-D183)^2))*2/10*Camiones!B$4</f>
        <v>0.47880000000000006</v>
      </c>
      <c r="Z183" s="40">
        <f>(SQRT(($AB$9-C183)^2)+SQRT(($AC$9-D183)^2))*2/10*Camiones!B$4</f>
        <v>0.189</v>
      </c>
      <c r="AA183" s="40">
        <f t="shared" si="4"/>
        <v>0.18550000000000003</v>
      </c>
      <c r="AB183" s="47"/>
      <c r="AC183" s="47"/>
      <c r="AD183" s="47">
        <f>SUM(F183:L183)*Plantas!$F$4</f>
        <v>308.39999999999998</v>
      </c>
      <c r="AE183" s="47">
        <f>SUM(F183:L183)*Plantas!$F$5</f>
        <v>334.1</v>
      </c>
      <c r="AF183" s="47">
        <f>SUM(F183:L183)*Plantas!$F$6</f>
        <v>282.70000000000005</v>
      </c>
      <c r="AG183" s="47">
        <f>SUM(F183:L183)*Plantas!$F$7</f>
        <v>308.39999999999998</v>
      </c>
      <c r="AH183" s="47">
        <f t="shared" si="5"/>
        <v>25.699999999999989</v>
      </c>
    </row>
    <row r="184" spans="2:34" x14ac:dyDescent="0.2">
      <c r="B184" s="9" t="s">
        <v>206</v>
      </c>
      <c r="C184" s="3">
        <v>77</v>
      </c>
      <c r="D184" s="12">
        <v>95</v>
      </c>
      <c r="E184" s="3">
        <v>0.3</v>
      </c>
      <c r="F184" s="14">
        <v>95</v>
      </c>
      <c r="G184" s="3">
        <v>34</v>
      </c>
      <c r="H184" s="3">
        <v>151</v>
      </c>
      <c r="I184" s="12">
        <v>0</v>
      </c>
      <c r="J184" s="3">
        <v>126</v>
      </c>
      <c r="K184" s="12">
        <v>0</v>
      </c>
      <c r="L184" s="3">
        <v>0</v>
      </c>
      <c r="M184" s="12">
        <v>1</v>
      </c>
      <c r="N184" s="3">
        <v>1</v>
      </c>
      <c r="O184" s="7">
        <v>0</v>
      </c>
      <c r="P184" s="28">
        <v>0.03</v>
      </c>
      <c r="Q184" s="31">
        <v>0</v>
      </c>
      <c r="R184" s="47">
        <f>(ABS(Obras!C184-Plantas!$C$4)+ABS(Obras!D184-Plantas!$D$4))</f>
        <v>152</v>
      </c>
      <c r="S184" s="47">
        <f>(ABS(Obras!C184-Plantas!$C$5)+ABS(Obras!D184-Plantas!$D$5))</f>
        <v>112</v>
      </c>
      <c r="T184" s="47">
        <f>(ABS(Obras!C184-Plantas!$C$6)+ABS(Obras!D184-Plantas!$D$6))</f>
        <v>57</v>
      </c>
      <c r="U184" s="47">
        <f>(ABS(Obras!C184-Plantas!$C$7)+ABS(Obras!D184-Plantas!$D$7))</f>
        <v>78</v>
      </c>
      <c r="W184" s="40">
        <f>((SQRT(($AB$6-C184)^2)+SQRT(($AC$6-D184)^2))*2/10)*Camiones!B$4</f>
        <v>0.63839999999999997</v>
      </c>
      <c r="X184" s="40">
        <f>(SQRT(($AB$7-C184)^2)+SQRT(($AC$7-D184)^2))*2/10*Camiones!B$4</f>
        <v>0.47039999999999998</v>
      </c>
      <c r="Y184" s="40">
        <f>(SQRT(($AB$8-C184)^2)+SQRT(($AC$8-D184)^2))*2/10*Camiones!B$4</f>
        <v>0.23940000000000003</v>
      </c>
      <c r="Z184" s="40">
        <f>(SQRT(($AB$9-C184)^2)+SQRT(($AC$9-D184)^2))*2/10*Camiones!B$4</f>
        <v>0.3276</v>
      </c>
      <c r="AA184" s="40">
        <f t="shared" si="4"/>
        <v>0.22329999999999997</v>
      </c>
      <c r="AB184" s="47"/>
      <c r="AC184" s="47"/>
      <c r="AD184" s="47">
        <f>SUM(F184:L184)*Plantas!$F$4</f>
        <v>487.2</v>
      </c>
      <c r="AE184" s="47">
        <f>SUM(F184:L184)*Plantas!$F$5</f>
        <v>527.80000000000007</v>
      </c>
      <c r="AF184" s="47">
        <f>SUM(F184:L184)*Plantas!$F$6</f>
        <v>446.6</v>
      </c>
      <c r="AG184" s="47">
        <f>SUM(F184:L184)*Plantas!$F$7</f>
        <v>487.2</v>
      </c>
      <c r="AH184" s="47">
        <f t="shared" si="5"/>
        <v>40.600000000000023</v>
      </c>
    </row>
    <row r="185" spans="2:34" x14ac:dyDescent="0.2">
      <c r="B185" s="9" t="s">
        <v>207</v>
      </c>
      <c r="C185" s="3">
        <v>110</v>
      </c>
      <c r="D185" s="12">
        <v>62</v>
      </c>
      <c r="E185" s="3">
        <v>0.2</v>
      </c>
      <c r="F185" s="14">
        <v>194</v>
      </c>
      <c r="G185" s="3">
        <v>125</v>
      </c>
      <c r="H185" s="3">
        <v>0</v>
      </c>
      <c r="I185" s="12">
        <v>0</v>
      </c>
      <c r="J185" s="3">
        <v>139</v>
      </c>
      <c r="K185" s="12">
        <v>159</v>
      </c>
      <c r="L185" s="3">
        <v>77</v>
      </c>
      <c r="M185" s="12">
        <v>1</v>
      </c>
      <c r="N185" s="3">
        <v>1</v>
      </c>
      <c r="O185" s="7">
        <v>0</v>
      </c>
      <c r="P185" s="28">
        <v>0.01</v>
      </c>
      <c r="Q185" s="31">
        <v>0</v>
      </c>
      <c r="R185" s="47">
        <f>(ABS(Obras!C185-Plantas!$C$4)+ABS(Obras!D185-Plantas!$D$4))</f>
        <v>152</v>
      </c>
      <c r="S185" s="47">
        <f>(ABS(Obras!C185-Plantas!$C$5)+ABS(Obras!D185-Plantas!$D$5))</f>
        <v>112</v>
      </c>
      <c r="T185" s="47">
        <f>(ABS(Obras!C185-Plantas!$C$6)+ABS(Obras!D185-Plantas!$D$6))</f>
        <v>73</v>
      </c>
      <c r="U185" s="47">
        <f>(ABS(Obras!C185-Plantas!$C$7)+ABS(Obras!D185-Plantas!$D$7))</f>
        <v>72</v>
      </c>
      <c r="W185" s="40">
        <f>((SQRT(($AB$6-C185)^2)+SQRT(($AC$6-D185)^2))*2/10)*Camiones!B$4</f>
        <v>0.63839999999999997</v>
      </c>
      <c r="X185" s="40">
        <f>(SQRT(($AB$7-C185)^2)+SQRT(($AC$7-D185)^2))*2/10*Camiones!B$4</f>
        <v>0.47039999999999998</v>
      </c>
      <c r="Y185" s="40">
        <f>(SQRT(($AB$8-C185)^2)+SQRT(($AC$8-D185)^2))*2/10*Camiones!B$4</f>
        <v>0.30660000000000004</v>
      </c>
      <c r="Z185" s="40">
        <f>(SQRT(($AB$9-C185)^2)+SQRT(($AC$9-D185)^2))*2/10*Camiones!B$4</f>
        <v>0.3024</v>
      </c>
      <c r="AA185" s="40">
        <f t="shared" si="4"/>
        <v>0.19529999999999995</v>
      </c>
      <c r="AB185" s="47"/>
      <c r="AC185" s="47"/>
      <c r="AD185" s="47">
        <f>SUM(F185:L185)*Plantas!$F$4</f>
        <v>832.8</v>
      </c>
      <c r="AE185" s="47">
        <f>SUM(F185:L185)*Plantas!$F$5</f>
        <v>902.2</v>
      </c>
      <c r="AF185" s="47">
        <f>SUM(F185:L185)*Plantas!$F$6</f>
        <v>763.40000000000009</v>
      </c>
      <c r="AG185" s="47">
        <f>SUM(F185:L185)*Plantas!$F$7</f>
        <v>832.8</v>
      </c>
      <c r="AH185" s="47">
        <f t="shared" si="5"/>
        <v>69.399999999999977</v>
      </c>
    </row>
    <row r="186" spans="2:34" x14ac:dyDescent="0.2">
      <c r="B186" s="9" t="s">
        <v>208</v>
      </c>
      <c r="C186" s="3">
        <v>5</v>
      </c>
      <c r="D186" s="12">
        <v>36</v>
      </c>
      <c r="E186" s="3">
        <v>0.4</v>
      </c>
      <c r="F186" s="14">
        <v>124</v>
      </c>
      <c r="G186" s="3">
        <v>118</v>
      </c>
      <c r="H186" s="3">
        <v>203</v>
      </c>
      <c r="I186" s="12">
        <v>8</v>
      </c>
      <c r="J186" s="3">
        <v>185</v>
      </c>
      <c r="K186" s="12">
        <v>40</v>
      </c>
      <c r="L186" s="3">
        <v>202</v>
      </c>
      <c r="M186" s="12">
        <v>1</v>
      </c>
      <c r="N186" s="3">
        <v>1</v>
      </c>
      <c r="O186" s="7">
        <v>1</v>
      </c>
      <c r="P186" s="28">
        <v>0</v>
      </c>
      <c r="Q186" s="31">
        <v>0</v>
      </c>
      <c r="R186" s="47">
        <f>(ABS(Obras!C186-Plantas!$C$4)+ABS(Obras!D186-Plantas!$D$4))</f>
        <v>31</v>
      </c>
      <c r="S186" s="47">
        <f>(ABS(Obras!C186-Plantas!$C$5)+ABS(Obras!D186-Plantas!$D$5))</f>
        <v>31</v>
      </c>
      <c r="T186" s="47">
        <f>(ABS(Obras!C186-Plantas!$C$6)+ABS(Obras!D186-Plantas!$D$6))</f>
        <v>74</v>
      </c>
      <c r="U186" s="47">
        <f>(ABS(Obras!C186-Plantas!$C$7)+ABS(Obras!D186-Plantas!$D$7))</f>
        <v>91</v>
      </c>
      <c r="W186" s="40">
        <f>((SQRT(($AB$6-C186)^2)+SQRT(($AC$6-D186)^2))*2/10)*Camiones!B$4</f>
        <v>0.13020000000000001</v>
      </c>
      <c r="X186" s="40">
        <f>(SQRT(($AB$7-C186)^2)+SQRT(($AC$7-D186)^2))*2/10*Camiones!B$4</f>
        <v>0.13020000000000001</v>
      </c>
      <c r="Y186" s="40">
        <f>(SQRT(($AB$8-C186)^2)+SQRT(($AC$8-D186)^2))*2/10*Camiones!B$4</f>
        <v>0.31080000000000002</v>
      </c>
      <c r="Z186" s="40">
        <f>(SQRT(($AB$9-C186)^2)+SQRT(($AC$9-D186)^2))*2/10*Camiones!B$4</f>
        <v>0.38219999999999998</v>
      </c>
      <c r="AA186" s="40">
        <f t="shared" si="4"/>
        <v>0.15609999999999999</v>
      </c>
      <c r="AB186" s="47"/>
      <c r="AC186" s="47"/>
      <c r="AD186" s="47">
        <f>SUM(F186:L186)*Plantas!$F$4</f>
        <v>1056</v>
      </c>
      <c r="AE186" s="47">
        <f>SUM(F186:L186)*Plantas!$F$5</f>
        <v>1144</v>
      </c>
      <c r="AF186" s="47">
        <f>SUM(F186:L186)*Plantas!$F$6</f>
        <v>968.00000000000011</v>
      </c>
      <c r="AG186" s="47">
        <f>SUM(F186:L186)*Plantas!$F$7</f>
        <v>1056</v>
      </c>
      <c r="AH186" s="47">
        <f t="shared" si="5"/>
        <v>87.999999999999943</v>
      </c>
    </row>
    <row r="187" spans="2:34" x14ac:dyDescent="0.2">
      <c r="B187" s="9" t="s">
        <v>209</v>
      </c>
      <c r="C187" s="3">
        <v>99</v>
      </c>
      <c r="D187" s="12">
        <v>74</v>
      </c>
      <c r="E187" s="3">
        <v>0.2</v>
      </c>
      <c r="F187" s="14">
        <v>1</v>
      </c>
      <c r="G187" s="3">
        <v>14</v>
      </c>
      <c r="H187" s="3">
        <v>78</v>
      </c>
      <c r="I187" s="12">
        <v>12</v>
      </c>
      <c r="J187" s="3">
        <v>100</v>
      </c>
      <c r="K187" s="12">
        <v>0</v>
      </c>
      <c r="L187" s="3">
        <v>170</v>
      </c>
      <c r="M187" s="12">
        <v>1</v>
      </c>
      <c r="N187" s="3">
        <v>1</v>
      </c>
      <c r="O187" s="7">
        <v>1</v>
      </c>
      <c r="P187" s="28">
        <v>0</v>
      </c>
      <c r="Q187" s="31">
        <v>0</v>
      </c>
      <c r="R187" s="47">
        <f>(ABS(Obras!C187-Plantas!$C$4)+ABS(Obras!D187-Plantas!$D$4))</f>
        <v>153</v>
      </c>
      <c r="S187" s="47">
        <f>(ABS(Obras!C187-Plantas!$C$5)+ABS(Obras!D187-Plantas!$D$5))</f>
        <v>113</v>
      </c>
      <c r="T187" s="47">
        <f>(ABS(Obras!C187-Plantas!$C$6)+ABS(Obras!D187-Plantas!$D$6))</f>
        <v>58</v>
      </c>
      <c r="U187" s="47">
        <f>(ABS(Obras!C187-Plantas!$C$7)+ABS(Obras!D187-Plantas!$D$7))</f>
        <v>73</v>
      </c>
      <c r="W187" s="40">
        <f>((SQRT(($AB$6-C187)^2)+SQRT(($AC$6-D187)^2))*2/10)*Camiones!B$4</f>
        <v>0.64260000000000006</v>
      </c>
      <c r="X187" s="40">
        <f>(SQRT(($AB$7-C187)^2)+SQRT(($AC$7-D187)^2))*2/10*Camiones!B$4</f>
        <v>0.47460000000000008</v>
      </c>
      <c r="Y187" s="40">
        <f>(SQRT(($AB$8-C187)^2)+SQRT(($AC$8-D187)^2))*2/10*Camiones!B$4</f>
        <v>0.24360000000000001</v>
      </c>
      <c r="Z187" s="40">
        <f>(SQRT(($AB$9-C187)^2)+SQRT(($AC$9-D187)^2))*2/10*Camiones!B$4</f>
        <v>0.30660000000000004</v>
      </c>
      <c r="AA187" s="40">
        <f t="shared" si="4"/>
        <v>0.22750000000000001</v>
      </c>
      <c r="AB187" s="47"/>
      <c r="AC187" s="47"/>
      <c r="AD187" s="47">
        <f>SUM(F187:L187)*Plantas!$F$4</f>
        <v>450</v>
      </c>
      <c r="AE187" s="47">
        <f>SUM(F187:L187)*Plantas!$F$5</f>
        <v>487.5</v>
      </c>
      <c r="AF187" s="47">
        <f>SUM(F187:L187)*Plantas!$F$6</f>
        <v>412.50000000000006</v>
      </c>
      <c r="AG187" s="47">
        <f>SUM(F187:L187)*Plantas!$F$7</f>
        <v>450</v>
      </c>
      <c r="AH187" s="47">
        <f t="shared" si="5"/>
        <v>37.499999999999972</v>
      </c>
    </row>
    <row r="188" spans="2:34" x14ac:dyDescent="0.2">
      <c r="B188" s="9" t="s">
        <v>210</v>
      </c>
      <c r="C188" s="3">
        <v>107</v>
      </c>
      <c r="D188" s="12">
        <v>79</v>
      </c>
      <c r="E188" s="3">
        <v>0.3</v>
      </c>
      <c r="F188" s="14">
        <v>119</v>
      </c>
      <c r="G188" s="3">
        <v>167</v>
      </c>
      <c r="H188" s="3">
        <v>52</v>
      </c>
      <c r="I188" s="12">
        <v>0</v>
      </c>
      <c r="J188" s="3">
        <v>107</v>
      </c>
      <c r="K188" s="12">
        <v>69</v>
      </c>
      <c r="L188" s="3">
        <v>152</v>
      </c>
      <c r="M188" s="12">
        <v>1</v>
      </c>
      <c r="N188" s="3">
        <v>1</v>
      </c>
      <c r="O188" s="7">
        <v>1</v>
      </c>
      <c r="P188" s="28">
        <v>0</v>
      </c>
      <c r="Q188" s="31">
        <v>0</v>
      </c>
      <c r="R188" s="47">
        <f>(ABS(Obras!C188-Plantas!$C$4)+ABS(Obras!D188-Plantas!$D$4))</f>
        <v>166</v>
      </c>
      <c r="S188" s="47">
        <f>(ABS(Obras!C188-Plantas!$C$5)+ABS(Obras!D188-Plantas!$D$5))</f>
        <v>126</v>
      </c>
      <c r="T188" s="47">
        <f>(ABS(Obras!C188-Plantas!$C$6)+ABS(Obras!D188-Plantas!$D$6))</f>
        <v>71</v>
      </c>
      <c r="U188" s="47">
        <f>(ABS(Obras!C188-Plantas!$C$7)+ABS(Obras!D188-Plantas!$D$7))</f>
        <v>86</v>
      </c>
      <c r="W188" s="40">
        <f>((SQRT(($AB$6-C188)^2)+SQRT(($AC$6-D188)^2))*2/10)*Camiones!B$4</f>
        <v>0.69720000000000015</v>
      </c>
      <c r="X188" s="40">
        <f>(SQRT(($AB$7-C188)^2)+SQRT(($AC$7-D188)^2))*2/10*Camiones!B$4</f>
        <v>0.5292</v>
      </c>
      <c r="Y188" s="40">
        <f>(SQRT(($AB$8-C188)^2)+SQRT(($AC$8-D188)^2))*2/10*Camiones!B$4</f>
        <v>0.29820000000000002</v>
      </c>
      <c r="Z188" s="40">
        <f>(SQRT(($AB$9-C188)^2)+SQRT(($AC$9-D188)^2))*2/10*Camiones!B$4</f>
        <v>0.36120000000000002</v>
      </c>
      <c r="AA188" s="40">
        <f t="shared" si="4"/>
        <v>0.22750000000000004</v>
      </c>
      <c r="AB188" s="47"/>
      <c r="AC188" s="47"/>
      <c r="AD188" s="47">
        <f>SUM(F188:L188)*Plantas!$F$4</f>
        <v>799.19999999999993</v>
      </c>
      <c r="AE188" s="47">
        <f>SUM(F188:L188)*Plantas!$F$5</f>
        <v>865.80000000000007</v>
      </c>
      <c r="AF188" s="47">
        <f>SUM(F188:L188)*Plantas!$F$6</f>
        <v>732.6</v>
      </c>
      <c r="AG188" s="47">
        <f>SUM(F188:L188)*Plantas!$F$7</f>
        <v>799.19999999999993</v>
      </c>
      <c r="AH188" s="47">
        <f t="shared" si="5"/>
        <v>66.600000000000023</v>
      </c>
    </row>
    <row r="189" spans="2:34" x14ac:dyDescent="0.2">
      <c r="B189" s="9" t="s">
        <v>211</v>
      </c>
      <c r="C189" s="3">
        <v>38</v>
      </c>
      <c r="D189" s="12">
        <v>29</v>
      </c>
      <c r="E189" s="3">
        <v>0.2</v>
      </c>
      <c r="F189" s="14">
        <v>82</v>
      </c>
      <c r="G189" s="3">
        <v>0</v>
      </c>
      <c r="H189" s="3">
        <v>50</v>
      </c>
      <c r="I189" s="12">
        <v>12</v>
      </c>
      <c r="J189" s="3">
        <v>0</v>
      </c>
      <c r="K189" s="12">
        <v>0</v>
      </c>
      <c r="L189" s="3">
        <v>0</v>
      </c>
      <c r="M189" s="12">
        <v>1</v>
      </c>
      <c r="N189" s="3">
        <v>1</v>
      </c>
      <c r="O189" s="7">
        <v>0</v>
      </c>
      <c r="P189" s="28">
        <v>7.0000000000000007E-2</v>
      </c>
      <c r="Q189" s="31">
        <v>0</v>
      </c>
      <c r="R189" s="47">
        <f>(ABS(Obras!C189-Plantas!$C$4)+ABS(Obras!D189-Plantas!$D$4))</f>
        <v>47</v>
      </c>
      <c r="S189" s="47">
        <f>(ABS(Obras!C189-Plantas!$C$5)+ABS(Obras!D189-Plantas!$D$5))</f>
        <v>9</v>
      </c>
      <c r="T189" s="47">
        <f>(ABS(Obras!C189-Plantas!$C$6)+ABS(Obras!D189-Plantas!$D$6))</f>
        <v>48</v>
      </c>
      <c r="U189" s="47">
        <f>(ABS(Obras!C189-Plantas!$C$7)+ABS(Obras!D189-Plantas!$D$7))</f>
        <v>51</v>
      </c>
      <c r="W189" s="40">
        <f>((SQRT(($AB$6-C189)^2)+SQRT(($AC$6-D189)^2))*2/10)*Camiones!B$4</f>
        <v>0.19740000000000002</v>
      </c>
      <c r="X189" s="40">
        <f>(SQRT(($AB$7-C189)^2)+SQRT(($AC$7-D189)^2))*2/10*Camiones!B$4</f>
        <v>3.78E-2</v>
      </c>
      <c r="Y189" s="40">
        <f>(SQRT(($AB$8-C189)^2)+SQRT(($AC$8-D189)^2))*2/10*Camiones!B$4</f>
        <v>0.2016</v>
      </c>
      <c r="Z189" s="40">
        <f>(SQRT(($AB$9-C189)^2)+SQRT(($AC$9-D189)^2))*2/10*Camiones!B$4</f>
        <v>0.2142</v>
      </c>
      <c r="AA189" s="40">
        <f t="shared" si="4"/>
        <v>8.8899999999999979E-2</v>
      </c>
      <c r="AB189" s="47"/>
      <c r="AC189" s="47"/>
      <c r="AD189" s="47">
        <f>SUM(F189:L189)*Plantas!$F$4</f>
        <v>172.79999999999998</v>
      </c>
      <c r="AE189" s="47">
        <f>SUM(F189:L189)*Plantas!$F$5</f>
        <v>187.20000000000002</v>
      </c>
      <c r="AF189" s="47">
        <f>SUM(F189:L189)*Plantas!$F$6</f>
        <v>158.4</v>
      </c>
      <c r="AG189" s="47">
        <f>SUM(F189:L189)*Plantas!$F$7</f>
        <v>172.79999999999998</v>
      </c>
      <c r="AH189" s="47">
        <f t="shared" si="5"/>
        <v>14.400000000000006</v>
      </c>
    </row>
    <row r="190" spans="2:34" x14ac:dyDescent="0.2">
      <c r="B190" s="9" t="s">
        <v>212</v>
      </c>
      <c r="C190" s="3">
        <v>18</v>
      </c>
      <c r="D190" s="12">
        <v>8</v>
      </c>
      <c r="E190" s="3">
        <v>0.3</v>
      </c>
      <c r="F190" s="14">
        <v>4</v>
      </c>
      <c r="G190" s="3">
        <v>152</v>
      </c>
      <c r="H190" s="3">
        <v>121</v>
      </c>
      <c r="I190" s="12">
        <v>50</v>
      </c>
      <c r="J190" s="3">
        <v>69</v>
      </c>
      <c r="K190" s="12">
        <v>104</v>
      </c>
      <c r="L190" s="3">
        <v>1</v>
      </c>
      <c r="M190" s="12">
        <v>0</v>
      </c>
      <c r="N190" s="3">
        <v>1</v>
      </c>
      <c r="O190" s="7">
        <v>1</v>
      </c>
      <c r="P190" s="28">
        <v>0</v>
      </c>
      <c r="Q190" s="31">
        <v>0</v>
      </c>
      <c r="R190" s="47">
        <f>(ABS(Obras!C190-Plantas!$C$4)+ABS(Obras!D190-Plantas!$D$4))</f>
        <v>10</v>
      </c>
      <c r="S190" s="47">
        <f>(ABS(Obras!C190-Plantas!$C$5)+ABS(Obras!D190-Plantas!$D$5))</f>
        <v>34</v>
      </c>
      <c r="T190" s="47">
        <f>(ABS(Obras!C190-Plantas!$C$6)+ABS(Obras!D190-Plantas!$D$6))</f>
        <v>89</v>
      </c>
      <c r="U190" s="47">
        <f>(ABS(Obras!C190-Plantas!$C$7)+ABS(Obras!D190-Plantas!$D$7))</f>
        <v>74</v>
      </c>
      <c r="W190" s="40">
        <f>((SQRT(($AB$6-C190)^2)+SQRT(($AC$6-D190)^2))*2/10)*Camiones!B$4</f>
        <v>4.2000000000000003E-2</v>
      </c>
      <c r="X190" s="40">
        <f>(SQRT(($AB$7-C190)^2)+SQRT(($AC$7-D190)^2))*2/10*Camiones!B$4</f>
        <v>0.14280000000000001</v>
      </c>
      <c r="Y190" s="40">
        <f>(SQRT(($AB$8-C190)^2)+SQRT(($AC$8-D190)^2))*2/10*Camiones!B$4</f>
        <v>0.37380000000000002</v>
      </c>
      <c r="Z190" s="40">
        <f>(SQRT(($AB$9-C190)^2)+SQRT(($AC$9-D190)^2))*2/10*Camiones!B$4</f>
        <v>0.31080000000000002</v>
      </c>
      <c r="AA190" s="40">
        <f t="shared" si="4"/>
        <v>0.19389999999999999</v>
      </c>
      <c r="AB190" s="47"/>
      <c r="AC190" s="47"/>
      <c r="AD190" s="47">
        <f>SUM(F190:L190)*Plantas!$F$4</f>
        <v>601.19999999999993</v>
      </c>
      <c r="AE190" s="47">
        <f>SUM(F190:L190)*Plantas!$F$5</f>
        <v>651.30000000000007</v>
      </c>
      <c r="AF190" s="47">
        <f>SUM(F190:L190)*Plantas!$F$6</f>
        <v>551.1</v>
      </c>
      <c r="AG190" s="47">
        <f>SUM(F190:L190)*Plantas!$F$7</f>
        <v>601.19999999999993</v>
      </c>
      <c r="AH190" s="47">
        <f t="shared" si="5"/>
        <v>50.100000000000023</v>
      </c>
    </row>
    <row r="191" spans="2:34" x14ac:dyDescent="0.2">
      <c r="B191" s="9" t="s">
        <v>213</v>
      </c>
      <c r="C191" s="3">
        <v>44</v>
      </c>
      <c r="D191" s="12">
        <v>107</v>
      </c>
      <c r="E191" s="3">
        <v>0.4</v>
      </c>
      <c r="F191" s="14">
        <v>0</v>
      </c>
      <c r="G191" s="3">
        <v>136</v>
      </c>
      <c r="H191" s="3">
        <v>0</v>
      </c>
      <c r="I191" s="12">
        <v>5</v>
      </c>
      <c r="J191" s="3">
        <v>40</v>
      </c>
      <c r="K191" s="12">
        <v>204</v>
      </c>
      <c r="L191" s="3">
        <v>0</v>
      </c>
      <c r="M191" s="12">
        <v>1</v>
      </c>
      <c r="N191" s="3">
        <v>1</v>
      </c>
      <c r="O191" s="7">
        <v>1</v>
      </c>
      <c r="P191" s="28">
        <v>0.01</v>
      </c>
      <c r="Q191" s="31">
        <v>0</v>
      </c>
      <c r="R191" s="47">
        <f>(ABS(Obras!C191-Plantas!$C$4)+ABS(Obras!D191-Plantas!$D$4))</f>
        <v>131</v>
      </c>
      <c r="S191" s="47">
        <f>(ABS(Obras!C191-Plantas!$C$5)+ABS(Obras!D191-Plantas!$D$5))</f>
        <v>91</v>
      </c>
      <c r="T191" s="47">
        <f>(ABS(Obras!C191-Plantas!$C$6)+ABS(Obras!D191-Plantas!$D$6))</f>
        <v>38</v>
      </c>
      <c r="U191" s="47">
        <f>(ABS(Obras!C191-Plantas!$C$7)+ABS(Obras!D191-Plantas!$D$7))</f>
        <v>123</v>
      </c>
      <c r="W191" s="40">
        <f>((SQRT(($AB$6-C191)^2)+SQRT(($AC$6-D191)^2))*2/10)*Camiones!B$4</f>
        <v>0.55020000000000002</v>
      </c>
      <c r="X191" s="40">
        <f>(SQRT(($AB$7-C191)^2)+SQRT(($AC$7-D191)^2))*2/10*Camiones!B$4</f>
        <v>0.38219999999999998</v>
      </c>
      <c r="Y191" s="40">
        <f>(SQRT(($AB$8-C191)^2)+SQRT(($AC$8-D191)^2))*2/10*Camiones!B$4</f>
        <v>0.15959999999999999</v>
      </c>
      <c r="Z191" s="40">
        <f>(SQRT(($AB$9-C191)^2)+SQRT(($AC$9-D191)^2))*2/10*Camiones!B$4</f>
        <v>0.51660000000000006</v>
      </c>
      <c r="AA191" s="40">
        <f t="shared" si="4"/>
        <v>0.21770000000000003</v>
      </c>
      <c r="AB191" s="47"/>
      <c r="AC191" s="47"/>
      <c r="AD191" s="47">
        <f>SUM(F191:L191)*Plantas!$F$4</f>
        <v>462</v>
      </c>
      <c r="AE191" s="47">
        <f>SUM(F191:L191)*Plantas!$F$5</f>
        <v>500.5</v>
      </c>
      <c r="AF191" s="47">
        <f>SUM(F191:L191)*Plantas!$F$6</f>
        <v>423.50000000000006</v>
      </c>
      <c r="AG191" s="47">
        <f>SUM(F191:L191)*Plantas!$F$7</f>
        <v>462</v>
      </c>
      <c r="AH191" s="47">
        <f t="shared" si="5"/>
        <v>38.499999999999972</v>
      </c>
    </row>
    <row r="192" spans="2:34" x14ac:dyDescent="0.2">
      <c r="B192" s="9" t="s">
        <v>214</v>
      </c>
      <c r="C192" s="3">
        <v>110</v>
      </c>
      <c r="D192" s="12">
        <v>67</v>
      </c>
      <c r="E192" s="3">
        <v>0.3</v>
      </c>
      <c r="F192" s="14">
        <v>0</v>
      </c>
      <c r="G192" s="3">
        <v>123</v>
      </c>
      <c r="H192" s="3">
        <v>43</v>
      </c>
      <c r="I192" s="12">
        <v>154</v>
      </c>
      <c r="J192" s="3">
        <v>0</v>
      </c>
      <c r="K192" s="12">
        <v>0</v>
      </c>
      <c r="L192" s="3">
        <v>69</v>
      </c>
      <c r="M192" s="12">
        <v>1</v>
      </c>
      <c r="N192" s="3">
        <v>1</v>
      </c>
      <c r="O192" s="7">
        <v>1</v>
      </c>
      <c r="P192" s="28">
        <v>0</v>
      </c>
      <c r="Q192" s="31">
        <v>0</v>
      </c>
      <c r="R192" s="47">
        <f>(ABS(Obras!C192-Plantas!$C$4)+ABS(Obras!D192-Plantas!$D$4))</f>
        <v>157</v>
      </c>
      <c r="S192" s="47">
        <f>(ABS(Obras!C192-Plantas!$C$5)+ABS(Obras!D192-Plantas!$D$5))</f>
        <v>117</v>
      </c>
      <c r="T192" s="47">
        <f>(ABS(Obras!C192-Plantas!$C$6)+ABS(Obras!D192-Plantas!$D$6))</f>
        <v>68</v>
      </c>
      <c r="U192" s="47">
        <f>(ABS(Obras!C192-Plantas!$C$7)+ABS(Obras!D192-Plantas!$D$7))</f>
        <v>77</v>
      </c>
      <c r="W192" s="40">
        <f>((SQRT(($AB$6-C192)^2)+SQRT(($AC$6-D192)^2))*2/10)*Camiones!B$4</f>
        <v>0.65939999999999999</v>
      </c>
      <c r="X192" s="40">
        <f>(SQRT(($AB$7-C192)^2)+SQRT(($AC$7-D192)^2))*2/10*Camiones!B$4</f>
        <v>0.4914</v>
      </c>
      <c r="Y192" s="40">
        <f>(SQRT(($AB$8-C192)^2)+SQRT(($AC$8-D192)^2))*2/10*Camiones!B$4</f>
        <v>0.28560000000000002</v>
      </c>
      <c r="Z192" s="40">
        <f>(SQRT(($AB$9-C192)^2)+SQRT(($AC$9-D192)^2))*2/10*Camiones!B$4</f>
        <v>0.32340000000000002</v>
      </c>
      <c r="AA192" s="40">
        <f t="shared" si="4"/>
        <v>0.21489999999999998</v>
      </c>
      <c r="AB192" s="47"/>
      <c r="AC192" s="47"/>
      <c r="AD192" s="47">
        <f>SUM(F192:L192)*Plantas!$F$4</f>
        <v>466.79999999999995</v>
      </c>
      <c r="AE192" s="47">
        <f>SUM(F192:L192)*Plantas!$F$5</f>
        <v>505.70000000000005</v>
      </c>
      <c r="AF192" s="47">
        <f>SUM(F192:L192)*Plantas!$F$6</f>
        <v>427.90000000000003</v>
      </c>
      <c r="AG192" s="47">
        <f>SUM(F192:L192)*Plantas!$F$7</f>
        <v>466.79999999999995</v>
      </c>
      <c r="AH192" s="47">
        <f t="shared" si="5"/>
        <v>38.900000000000006</v>
      </c>
    </row>
    <row r="193" spans="2:34" x14ac:dyDescent="0.2">
      <c r="B193" s="9" t="s">
        <v>215</v>
      </c>
      <c r="C193" s="3">
        <v>106</v>
      </c>
      <c r="D193" s="12">
        <v>22</v>
      </c>
      <c r="E193" s="3">
        <v>0.3</v>
      </c>
      <c r="F193" s="14">
        <v>38</v>
      </c>
      <c r="G193" s="3">
        <v>120</v>
      </c>
      <c r="H193" s="3">
        <v>170</v>
      </c>
      <c r="I193" s="12">
        <v>22</v>
      </c>
      <c r="J193" s="3">
        <v>0</v>
      </c>
      <c r="K193" s="12">
        <v>49</v>
      </c>
      <c r="L193" s="3">
        <v>69</v>
      </c>
      <c r="M193" s="12">
        <v>0</v>
      </c>
      <c r="N193" s="3">
        <v>1</v>
      </c>
      <c r="O193" s="7">
        <v>0</v>
      </c>
      <c r="P193" s="28">
        <v>0</v>
      </c>
      <c r="Q193" s="31">
        <v>0</v>
      </c>
      <c r="R193" s="47">
        <f>(ABS(Obras!C193-Plantas!$C$4)+ABS(Obras!D193-Plantas!$D$4))</f>
        <v>108</v>
      </c>
      <c r="S193" s="47">
        <f>(ABS(Obras!C193-Plantas!$C$5)+ABS(Obras!D193-Plantas!$D$5))</f>
        <v>84</v>
      </c>
      <c r="T193" s="47">
        <f>(ABS(Obras!C193-Plantas!$C$6)+ABS(Obras!D193-Plantas!$D$6))</f>
        <v>109</v>
      </c>
      <c r="U193" s="47">
        <f>(ABS(Obras!C193-Plantas!$C$7)+ABS(Obras!D193-Plantas!$D$7))</f>
        <v>28</v>
      </c>
      <c r="W193" s="40">
        <f>((SQRT(($AB$6-C193)^2)+SQRT(($AC$6-D193)^2))*2/10)*Camiones!B$4</f>
        <v>0.45360000000000006</v>
      </c>
      <c r="X193" s="40">
        <f>(SQRT(($AB$7-C193)^2)+SQRT(($AC$7-D193)^2))*2/10*Camiones!B$4</f>
        <v>0.35280000000000006</v>
      </c>
      <c r="Y193" s="40">
        <f>(SQRT(($AB$8-C193)^2)+SQRT(($AC$8-D193)^2))*2/10*Camiones!B$4</f>
        <v>0.45780000000000004</v>
      </c>
      <c r="Z193" s="40">
        <f>(SQRT(($AB$9-C193)^2)+SQRT(($AC$9-D193)^2))*2/10*Camiones!B$4</f>
        <v>0.1176</v>
      </c>
      <c r="AA193" s="40">
        <f t="shared" si="4"/>
        <v>0.18690000000000004</v>
      </c>
      <c r="AB193" s="47"/>
      <c r="AC193" s="47"/>
      <c r="AD193" s="47">
        <f>SUM(F193:L193)*Plantas!$F$4</f>
        <v>561.6</v>
      </c>
      <c r="AE193" s="47">
        <f>SUM(F193:L193)*Plantas!$F$5</f>
        <v>608.4</v>
      </c>
      <c r="AF193" s="47">
        <f>SUM(F193:L193)*Plantas!$F$6</f>
        <v>514.80000000000007</v>
      </c>
      <c r="AG193" s="47">
        <f>SUM(F193:L193)*Plantas!$F$7</f>
        <v>561.6</v>
      </c>
      <c r="AH193" s="47">
        <f t="shared" si="5"/>
        <v>46.799999999999955</v>
      </c>
    </row>
    <row r="194" spans="2:34" x14ac:dyDescent="0.2">
      <c r="B194" s="9" t="s">
        <v>216</v>
      </c>
      <c r="C194" s="3">
        <v>33</v>
      </c>
      <c r="D194" s="12">
        <v>57</v>
      </c>
      <c r="E194" s="3">
        <v>0.2</v>
      </c>
      <c r="F194" s="14">
        <v>161</v>
      </c>
      <c r="G194" s="3">
        <v>0</v>
      </c>
      <c r="H194" s="3">
        <v>0</v>
      </c>
      <c r="I194" s="12">
        <v>0</v>
      </c>
      <c r="J194" s="3">
        <v>3</v>
      </c>
      <c r="K194" s="12">
        <v>150</v>
      </c>
      <c r="L194" s="3">
        <v>0</v>
      </c>
      <c r="M194" s="12">
        <v>0</v>
      </c>
      <c r="N194" s="3">
        <v>1</v>
      </c>
      <c r="O194" s="7">
        <v>1</v>
      </c>
      <c r="P194" s="28">
        <v>0</v>
      </c>
      <c r="Q194" s="31">
        <v>0</v>
      </c>
      <c r="R194" s="47">
        <f>(ABS(Obras!C194-Plantas!$C$4)+ABS(Obras!D194-Plantas!$D$4))</f>
        <v>70</v>
      </c>
      <c r="S194" s="47">
        <f>(ABS(Obras!C194-Plantas!$C$5)+ABS(Obras!D194-Plantas!$D$5))</f>
        <v>30</v>
      </c>
      <c r="T194" s="47">
        <f>(ABS(Obras!C194-Plantas!$C$6)+ABS(Obras!D194-Plantas!$D$6))</f>
        <v>25</v>
      </c>
      <c r="U194" s="47">
        <f>(ABS(Obras!C194-Plantas!$C$7)+ABS(Obras!D194-Plantas!$D$7))</f>
        <v>84</v>
      </c>
      <c r="W194" s="40">
        <f>((SQRT(($AB$6-C194)^2)+SQRT(($AC$6-D194)^2))*2/10)*Camiones!B$4</f>
        <v>0.29400000000000004</v>
      </c>
      <c r="X194" s="40">
        <f>(SQRT(($AB$7-C194)^2)+SQRT(($AC$7-D194)^2))*2/10*Camiones!B$4</f>
        <v>0.126</v>
      </c>
      <c r="Y194" s="40">
        <f>(SQRT(($AB$8-C194)^2)+SQRT(($AC$8-D194)^2))*2/10*Camiones!B$4</f>
        <v>0.10500000000000001</v>
      </c>
      <c r="Z194" s="40">
        <f>(SQRT(($AB$9-C194)^2)+SQRT(($AC$9-D194)^2))*2/10*Camiones!B$4</f>
        <v>0.35280000000000006</v>
      </c>
      <c r="AA194" s="40">
        <f t="shared" si="4"/>
        <v>0.15190000000000003</v>
      </c>
      <c r="AB194" s="47"/>
      <c r="AC194" s="47"/>
      <c r="AD194" s="47">
        <f>SUM(F194:L194)*Plantas!$F$4</f>
        <v>376.8</v>
      </c>
      <c r="AE194" s="47">
        <f>SUM(F194:L194)*Plantas!$F$5</f>
        <v>408.2</v>
      </c>
      <c r="AF194" s="47">
        <f>SUM(F194:L194)*Plantas!$F$6</f>
        <v>345.40000000000003</v>
      </c>
      <c r="AG194" s="47">
        <f>SUM(F194:L194)*Plantas!$F$7</f>
        <v>376.8</v>
      </c>
      <c r="AH194" s="47">
        <f t="shared" si="5"/>
        <v>31.399999999999977</v>
      </c>
    </row>
    <row r="195" spans="2:34" x14ac:dyDescent="0.2">
      <c r="B195" s="9" t="s">
        <v>217</v>
      </c>
      <c r="C195" s="3">
        <v>11</v>
      </c>
      <c r="D195" s="12">
        <v>8</v>
      </c>
      <c r="E195" s="3">
        <v>0.5</v>
      </c>
      <c r="F195" s="14">
        <v>124</v>
      </c>
      <c r="G195" s="3">
        <v>0</v>
      </c>
      <c r="H195" s="3">
        <v>0</v>
      </c>
      <c r="I195" s="12">
        <v>101</v>
      </c>
      <c r="J195" s="3">
        <v>0</v>
      </c>
      <c r="K195" s="12">
        <v>0</v>
      </c>
      <c r="L195" s="3">
        <v>81</v>
      </c>
      <c r="M195" s="12">
        <v>1</v>
      </c>
      <c r="N195" s="3">
        <v>1</v>
      </c>
      <c r="O195" s="7">
        <v>1</v>
      </c>
      <c r="P195" s="28">
        <v>0</v>
      </c>
      <c r="Q195" s="31">
        <v>0</v>
      </c>
      <c r="R195" s="47">
        <f>(ABS(Obras!C195-Plantas!$C$4)+ABS(Obras!D195-Plantas!$D$4))</f>
        <v>3</v>
      </c>
      <c r="S195" s="47">
        <f>(ABS(Obras!C195-Plantas!$C$5)+ABS(Obras!D195-Plantas!$D$5))</f>
        <v>41</v>
      </c>
      <c r="T195" s="47">
        <f>(ABS(Obras!C195-Plantas!$C$6)+ABS(Obras!D195-Plantas!$D$6))</f>
        <v>96</v>
      </c>
      <c r="U195" s="47">
        <f>(ABS(Obras!C195-Plantas!$C$7)+ABS(Obras!D195-Plantas!$D$7))</f>
        <v>81</v>
      </c>
      <c r="W195" s="40">
        <f>((SQRT(($AB$6-C195)^2)+SQRT(($AC$6-D195)^2))*2/10)*Camiones!B$4</f>
        <v>1.26E-2</v>
      </c>
      <c r="X195" s="40">
        <f>(SQRT(($AB$7-C195)^2)+SQRT(($AC$7-D195)^2))*2/10*Camiones!B$4</f>
        <v>0.17219999999999999</v>
      </c>
      <c r="Y195" s="40">
        <f>(SQRT(($AB$8-C195)^2)+SQRT(($AC$8-D195)^2))*2/10*Camiones!B$4</f>
        <v>0.4032</v>
      </c>
      <c r="Z195" s="40">
        <f>(SQRT(($AB$9-C195)^2)+SQRT(($AC$9-D195)^2))*2/10*Camiones!B$4</f>
        <v>0.3402</v>
      </c>
      <c r="AA195" s="40">
        <f t="shared" si="4"/>
        <v>0.22329999999999997</v>
      </c>
      <c r="AB195" s="47"/>
      <c r="AC195" s="47"/>
      <c r="AD195" s="47">
        <f>SUM(F195:L195)*Plantas!$F$4</f>
        <v>367.2</v>
      </c>
      <c r="AE195" s="47">
        <f>SUM(F195:L195)*Plantas!$F$5</f>
        <v>397.8</v>
      </c>
      <c r="AF195" s="47">
        <f>SUM(F195:L195)*Plantas!$F$6</f>
        <v>336.6</v>
      </c>
      <c r="AG195" s="47">
        <f>SUM(F195:L195)*Plantas!$F$7</f>
        <v>367.2</v>
      </c>
      <c r="AH195" s="47">
        <f t="shared" si="5"/>
        <v>30.599999999999994</v>
      </c>
    </row>
    <row r="196" spans="2:34" x14ac:dyDescent="0.2">
      <c r="B196" s="9" t="s">
        <v>218</v>
      </c>
      <c r="C196" s="3">
        <v>55</v>
      </c>
      <c r="D196" s="12">
        <v>25</v>
      </c>
      <c r="E196" s="3">
        <v>0.3</v>
      </c>
      <c r="F196" s="14">
        <v>94</v>
      </c>
      <c r="G196" s="3">
        <v>36</v>
      </c>
      <c r="H196" s="3">
        <v>30</v>
      </c>
      <c r="I196" s="12">
        <v>101</v>
      </c>
      <c r="J196" s="3">
        <v>59</v>
      </c>
      <c r="K196" s="12">
        <v>0</v>
      </c>
      <c r="L196" s="3">
        <v>24</v>
      </c>
      <c r="M196" s="12">
        <v>0</v>
      </c>
      <c r="N196" s="3">
        <v>1</v>
      </c>
      <c r="O196" s="7">
        <v>1</v>
      </c>
      <c r="P196" s="28">
        <v>0.02</v>
      </c>
      <c r="Q196" s="31">
        <v>0</v>
      </c>
      <c r="R196" s="47">
        <f>(ABS(Obras!C196-Plantas!$C$4)+ABS(Obras!D196-Plantas!$D$4))</f>
        <v>60</v>
      </c>
      <c r="S196" s="47">
        <f>(ABS(Obras!C196-Plantas!$C$5)+ABS(Obras!D196-Plantas!$D$5))</f>
        <v>30</v>
      </c>
      <c r="T196" s="47">
        <f>(ABS(Obras!C196-Plantas!$C$6)+ABS(Obras!D196-Plantas!$D$6))</f>
        <v>55</v>
      </c>
      <c r="U196" s="47">
        <f>(ABS(Obras!C196-Plantas!$C$7)+ABS(Obras!D196-Plantas!$D$7))</f>
        <v>30</v>
      </c>
      <c r="W196" s="40">
        <f>((SQRT(($AB$6-C196)^2)+SQRT(($AC$6-D196)^2))*2/10)*Camiones!B$4</f>
        <v>0.252</v>
      </c>
      <c r="X196" s="40">
        <f>(SQRT(($AB$7-C196)^2)+SQRT(($AC$7-D196)^2))*2/10*Camiones!B$4</f>
        <v>0.126</v>
      </c>
      <c r="Y196" s="40">
        <f>(SQRT(($AB$8-C196)^2)+SQRT(($AC$8-D196)^2))*2/10*Camiones!B$4</f>
        <v>0.23100000000000001</v>
      </c>
      <c r="Z196" s="40">
        <f>(SQRT(($AB$9-C196)^2)+SQRT(($AC$9-D196)^2))*2/10*Camiones!B$4</f>
        <v>0.126</v>
      </c>
      <c r="AA196" s="40">
        <f t="shared" si="4"/>
        <v>8.0500000000000002E-2</v>
      </c>
      <c r="AB196" s="47"/>
      <c r="AC196" s="47"/>
      <c r="AD196" s="47">
        <f>SUM(F196:L196)*Plantas!$F$4</f>
        <v>412.8</v>
      </c>
      <c r="AE196" s="47">
        <f>SUM(F196:L196)*Plantas!$F$5</f>
        <v>447.2</v>
      </c>
      <c r="AF196" s="47">
        <f>SUM(F196:L196)*Plantas!$F$6</f>
        <v>378.40000000000003</v>
      </c>
      <c r="AG196" s="47">
        <f>SUM(F196:L196)*Plantas!$F$7</f>
        <v>412.8</v>
      </c>
      <c r="AH196" s="47">
        <f t="shared" si="5"/>
        <v>34.399999999999977</v>
      </c>
    </row>
    <row r="197" spans="2:34" x14ac:dyDescent="0.2">
      <c r="B197" s="9" t="s">
        <v>219</v>
      </c>
      <c r="C197" s="3">
        <v>80</v>
      </c>
      <c r="D197" s="12">
        <v>85</v>
      </c>
      <c r="E197" s="3">
        <v>0.2</v>
      </c>
      <c r="F197" s="14">
        <v>167</v>
      </c>
      <c r="G197" s="3">
        <v>193</v>
      </c>
      <c r="H197" s="3">
        <v>191</v>
      </c>
      <c r="I197" s="12">
        <v>32</v>
      </c>
      <c r="J197" s="3">
        <v>149</v>
      </c>
      <c r="K197" s="12">
        <v>186</v>
      </c>
      <c r="L197" s="3">
        <v>5</v>
      </c>
      <c r="M197" s="12">
        <v>0</v>
      </c>
      <c r="N197" s="3">
        <v>1</v>
      </c>
      <c r="O197" s="7">
        <v>1</v>
      </c>
      <c r="P197" s="28">
        <v>0</v>
      </c>
      <c r="Q197" s="31">
        <v>0</v>
      </c>
      <c r="R197" s="47">
        <f>(ABS(Obras!C197-Plantas!$C$4)+ABS(Obras!D197-Plantas!$D$4))</f>
        <v>145</v>
      </c>
      <c r="S197" s="47">
        <f>(ABS(Obras!C197-Plantas!$C$5)+ABS(Obras!D197-Plantas!$D$5))</f>
        <v>105</v>
      </c>
      <c r="T197" s="47">
        <f>(ABS(Obras!C197-Plantas!$C$6)+ABS(Obras!D197-Plantas!$D$6))</f>
        <v>50</v>
      </c>
      <c r="U197" s="47">
        <f>(ABS(Obras!C197-Plantas!$C$7)+ABS(Obras!D197-Plantas!$D$7))</f>
        <v>65</v>
      </c>
      <c r="W197" s="40">
        <f>((SQRT(($AB$6-C197)^2)+SQRT(($AC$6-D197)^2))*2/10)*Camiones!B$4</f>
        <v>0.60899999999999999</v>
      </c>
      <c r="X197" s="40">
        <f>(SQRT(($AB$7-C197)^2)+SQRT(($AC$7-D197)^2))*2/10*Camiones!B$4</f>
        <v>0.441</v>
      </c>
      <c r="Y197" s="40">
        <f>(SQRT(($AB$8-C197)^2)+SQRT(($AC$8-D197)^2))*2/10*Camiones!B$4</f>
        <v>0.21000000000000002</v>
      </c>
      <c r="Z197" s="40">
        <f>(SQRT(($AB$9-C197)^2)+SQRT(($AC$9-D197)^2))*2/10*Camiones!B$4</f>
        <v>0.27300000000000002</v>
      </c>
      <c r="AA197" s="40">
        <f t="shared" ref="AA197:AA229" si="6">AVERAGE(ABS(W197-X197),ABS(W197-Y197),ABS(W197-Z197),ABS(X197-Y197),ABS(X197-Z197),ABS(Y197-Z197))</f>
        <v>0.22749999999999995</v>
      </c>
      <c r="AB197" s="47"/>
      <c r="AC197" s="47"/>
      <c r="AD197" s="47">
        <f>SUM(F197:L197)*Plantas!$F$4</f>
        <v>1107.5999999999999</v>
      </c>
      <c r="AE197" s="47">
        <f>SUM(F197:L197)*Plantas!$F$5</f>
        <v>1199.9000000000001</v>
      </c>
      <c r="AF197" s="47">
        <f>SUM(F197:L197)*Plantas!$F$6</f>
        <v>1015.3000000000001</v>
      </c>
      <c r="AG197" s="47">
        <f>SUM(F197:L197)*Plantas!$F$7</f>
        <v>1107.5999999999999</v>
      </c>
      <c r="AH197" s="47">
        <f t="shared" ref="AH197:AH229" si="7">AVERAGE(ABS(AD197-AE197),ABS(AD197-AF197),ABS(AD197-AG197),ABS(AE197-AF197),ABS(AE197-AG197),ABS(AF197-AG197))</f>
        <v>92.300000000000011</v>
      </c>
    </row>
    <row r="198" spans="2:34" x14ac:dyDescent="0.2">
      <c r="B198" s="9" t="s">
        <v>220</v>
      </c>
      <c r="C198" s="3">
        <v>71</v>
      </c>
      <c r="D198" s="12">
        <v>113</v>
      </c>
      <c r="E198" s="3">
        <v>0.3</v>
      </c>
      <c r="F198" s="14">
        <v>21</v>
      </c>
      <c r="G198" s="3">
        <v>181</v>
      </c>
      <c r="H198" s="3">
        <v>80</v>
      </c>
      <c r="I198" s="12">
        <v>7</v>
      </c>
      <c r="J198" s="3">
        <v>0</v>
      </c>
      <c r="K198" s="12">
        <v>0</v>
      </c>
      <c r="L198" s="3">
        <v>206</v>
      </c>
      <c r="M198" s="12">
        <v>1</v>
      </c>
      <c r="N198" s="3">
        <v>1</v>
      </c>
      <c r="O198" s="7">
        <v>0</v>
      </c>
      <c r="P198" s="28">
        <v>0.02</v>
      </c>
      <c r="Q198" s="31">
        <v>0</v>
      </c>
      <c r="R198" s="47">
        <f>(ABS(Obras!C198-Plantas!$C$4)+ABS(Obras!D198-Plantas!$D$4))</f>
        <v>164</v>
      </c>
      <c r="S198" s="47">
        <f>(ABS(Obras!C198-Plantas!$C$5)+ABS(Obras!D198-Plantas!$D$5))</f>
        <v>124</v>
      </c>
      <c r="T198" s="47">
        <f>(ABS(Obras!C198-Plantas!$C$6)+ABS(Obras!D198-Plantas!$D$6))</f>
        <v>69</v>
      </c>
      <c r="U198" s="47">
        <f>(ABS(Obras!C198-Plantas!$C$7)+ABS(Obras!D198-Plantas!$D$7))</f>
        <v>102</v>
      </c>
      <c r="W198" s="40">
        <f>((SQRT(($AB$6-C198)^2)+SQRT(($AC$6-D198)^2))*2/10)*Camiones!B$4</f>
        <v>0.68879999999999997</v>
      </c>
      <c r="X198" s="40">
        <f>(SQRT(($AB$7-C198)^2)+SQRT(($AC$7-D198)^2))*2/10*Camiones!B$4</f>
        <v>0.52080000000000004</v>
      </c>
      <c r="Y198" s="40">
        <f>(SQRT(($AB$8-C198)^2)+SQRT(($AC$8-D198)^2))*2/10*Camiones!B$4</f>
        <v>0.28980000000000006</v>
      </c>
      <c r="Z198" s="40">
        <f>(SQRT(($AB$9-C198)^2)+SQRT(($AC$9-D198)^2))*2/10*Camiones!B$4</f>
        <v>0.4284</v>
      </c>
      <c r="AA198" s="40">
        <f t="shared" si="6"/>
        <v>0.21489999999999995</v>
      </c>
      <c r="AB198" s="47"/>
      <c r="AC198" s="47"/>
      <c r="AD198" s="47">
        <f>SUM(F198:L198)*Plantas!$F$4</f>
        <v>594</v>
      </c>
      <c r="AE198" s="47">
        <f>SUM(F198:L198)*Plantas!$F$5</f>
        <v>643.5</v>
      </c>
      <c r="AF198" s="47">
        <f>SUM(F198:L198)*Plantas!$F$6</f>
        <v>544.5</v>
      </c>
      <c r="AG198" s="47">
        <f>SUM(F198:L198)*Plantas!$F$7</f>
        <v>594</v>
      </c>
      <c r="AH198" s="47">
        <f t="shared" si="7"/>
        <v>49.5</v>
      </c>
    </row>
    <row r="199" spans="2:34" x14ac:dyDescent="0.2">
      <c r="B199" s="9" t="s">
        <v>221</v>
      </c>
      <c r="C199" s="3">
        <v>22</v>
      </c>
      <c r="D199" s="12">
        <v>3</v>
      </c>
      <c r="E199" s="3">
        <v>0.4</v>
      </c>
      <c r="F199" s="14">
        <v>44</v>
      </c>
      <c r="G199" s="3">
        <v>81</v>
      </c>
      <c r="H199" s="3">
        <v>0</v>
      </c>
      <c r="I199" s="12">
        <v>198</v>
      </c>
      <c r="J199" s="3">
        <v>0</v>
      </c>
      <c r="K199" s="12">
        <v>0</v>
      </c>
      <c r="L199" s="3">
        <v>0</v>
      </c>
      <c r="M199" s="12">
        <v>1</v>
      </c>
      <c r="N199" s="3">
        <v>0</v>
      </c>
      <c r="O199" s="7">
        <v>0</v>
      </c>
      <c r="P199" s="28">
        <v>0</v>
      </c>
      <c r="Q199" s="31">
        <v>0</v>
      </c>
      <c r="R199" s="47">
        <f>(ABS(Obras!C199-Plantas!$C$4)+ABS(Obras!D199-Plantas!$D$4))</f>
        <v>19</v>
      </c>
      <c r="S199" s="47">
        <f>(ABS(Obras!C199-Plantas!$C$5)+ABS(Obras!D199-Plantas!$D$5))</f>
        <v>35</v>
      </c>
      <c r="T199" s="47">
        <f>(ABS(Obras!C199-Plantas!$C$6)+ABS(Obras!D199-Plantas!$D$6))</f>
        <v>90</v>
      </c>
      <c r="U199" s="47">
        <f>(ABS(Obras!C199-Plantas!$C$7)+ABS(Obras!D199-Plantas!$D$7))</f>
        <v>75</v>
      </c>
      <c r="W199" s="40">
        <f>((SQRT(($AB$6-C199)^2)+SQRT(($AC$6-D199)^2))*2/10)*Camiones!B$4</f>
        <v>7.9799999999999996E-2</v>
      </c>
      <c r="X199" s="40">
        <f>(SQRT(($AB$7-C199)^2)+SQRT(($AC$7-D199)^2))*2/10*Camiones!B$4</f>
        <v>0.14700000000000002</v>
      </c>
      <c r="Y199" s="40">
        <f>(SQRT(($AB$8-C199)^2)+SQRT(($AC$8-D199)^2))*2/10*Camiones!B$4</f>
        <v>0.378</v>
      </c>
      <c r="Z199" s="40">
        <f>(SQRT(($AB$9-C199)^2)+SQRT(($AC$9-D199)^2))*2/10*Camiones!B$4</f>
        <v>0.315</v>
      </c>
      <c r="AA199" s="40">
        <f t="shared" si="6"/>
        <v>0.17710000000000001</v>
      </c>
      <c r="AB199" s="47"/>
      <c r="AC199" s="47"/>
      <c r="AD199" s="47">
        <f>SUM(F199:L199)*Plantas!$F$4</f>
        <v>387.59999999999997</v>
      </c>
      <c r="AE199" s="47">
        <f>SUM(F199:L199)*Plantas!$F$5</f>
        <v>419.90000000000003</v>
      </c>
      <c r="AF199" s="47">
        <f>SUM(F199:L199)*Plantas!$F$6</f>
        <v>355.3</v>
      </c>
      <c r="AG199" s="47">
        <f>SUM(F199:L199)*Plantas!$F$7</f>
        <v>387.59999999999997</v>
      </c>
      <c r="AH199" s="47">
        <f t="shared" si="7"/>
        <v>32.300000000000011</v>
      </c>
    </row>
    <row r="200" spans="2:34" x14ac:dyDescent="0.2">
      <c r="B200" s="9" t="s">
        <v>222</v>
      </c>
      <c r="C200" s="3">
        <v>58</v>
      </c>
      <c r="D200" s="12">
        <v>78</v>
      </c>
      <c r="E200" s="3">
        <v>0.2</v>
      </c>
      <c r="F200" s="14">
        <v>66</v>
      </c>
      <c r="G200" s="3">
        <v>0</v>
      </c>
      <c r="H200" s="3">
        <v>30</v>
      </c>
      <c r="I200" s="12">
        <v>61</v>
      </c>
      <c r="J200" s="3">
        <v>0</v>
      </c>
      <c r="K200" s="12">
        <v>139</v>
      </c>
      <c r="L200" s="3">
        <v>170</v>
      </c>
      <c r="M200" s="12">
        <v>1</v>
      </c>
      <c r="N200" s="3">
        <v>1</v>
      </c>
      <c r="O200" s="7">
        <v>0</v>
      </c>
      <c r="P200" s="28">
        <v>0</v>
      </c>
      <c r="Q200" s="31">
        <v>0</v>
      </c>
      <c r="R200" s="47">
        <f>(ABS(Obras!C200-Plantas!$C$4)+ABS(Obras!D200-Plantas!$D$4))</f>
        <v>116</v>
      </c>
      <c r="S200" s="47">
        <f>(ABS(Obras!C200-Plantas!$C$5)+ABS(Obras!D200-Plantas!$D$5))</f>
        <v>76</v>
      </c>
      <c r="T200" s="47">
        <f>(ABS(Obras!C200-Plantas!$C$6)+ABS(Obras!D200-Plantas!$D$6))</f>
        <v>21</v>
      </c>
      <c r="U200" s="47">
        <f>(ABS(Obras!C200-Plantas!$C$7)+ABS(Obras!D200-Plantas!$D$7))</f>
        <v>80</v>
      </c>
      <c r="W200" s="40">
        <f>((SQRT(($AB$6-C200)^2)+SQRT(($AC$6-D200)^2))*2/10)*Camiones!B$4</f>
        <v>0.48720000000000002</v>
      </c>
      <c r="X200" s="40">
        <f>(SQRT(($AB$7-C200)^2)+SQRT(($AC$7-D200)^2))*2/10*Camiones!B$4</f>
        <v>0.31919999999999998</v>
      </c>
      <c r="Y200" s="40">
        <f>(SQRT(($AB$8-C200)^2)+SQRT(($AC$8-D200)^2))*2/10*Camiones!B$4</f>
        <v>8.8200000000000014E-2</v>
      </c>
      <c r="Z200" s="40">
        <f>(SQRT(($AB$9-C200)^2)+SQRT(($AC$9-D200)^2))*2/10*Camiones!B$4</f>
        <v>0.33600000000000002</v>
      </c>
      <c r="AA200" s="40">
        <f t="shared" si="6"/>
        <v>0.20230000000000001</v>
      </c>
      <c r="AB200" s="47"/>
      <c r="AC200" s="47"/>
      <c r="AD200" s="47">
        <f>SUM(F200:L200)*Plantas!$F$4</f>
        <v>559.19999999999993</v>
      </c>
      <c r="AE200" s="47">
        <f>SUM(F200:L200)*Plantas!$F$5</f>
        <v>605.80000000000007</v>
      </c>
      <c r="AF200" s="47">
        <f>SUM(F200:L200)*Plantas!$F$6</f>
        <v>512.6</v>
      </c>
      <c r="AG200" s="47">
        <f>SUM(F200:L200)*Plantas!$F$7</f>
        <v>559.19999999999993</v>
      </c>
      <c r="AH200" s="47">
        <f t="shared" si="7"/>
        <v>46.600000000000023</v>
      </c>
    </row>
    <row r="201" spans="2:34" x14ac:dyDescent="0.2">
      <c r="B201" s="9" t="s">
        <v>223</v>
      </c>
      <c r="C201" s="3">
        <v>107</v>
      </c>
      <c r="D201" s="12">
        <v>4</v>
      </c>
      <c r="E201" s="3">
        <v>0.3</v>
      </c>
      <c r="F201" s="14">
        <v>0</v>
      </c>
      <c r="G201" s="3">
        <v>0</v>
      </c>
      <c r="H201" s="3">
        <v>134</v>
      </c>
      <c r="I201" s="12">
        <v>0</v>
      </c>
      <c r="J201" s="3">
        <v>22</v>
      </c>
      <c r="K201" s="12">
        <v>48</v>
      </c>
      <c r="L201" s="3">
        <v>0</v>
      </c>
      <c r="M201" s="12">
        <v>1</v>
      </c>
      <c r="N201" s="3">
        <v>1</v>
      </c>
      <c r="O201" s="7">
        <v>0</v>
      </c>
      <c r="P201" s="28">
        <v>0.06</v>
      </c>
      <c r="Q201" s="31">
        <v>0</v>
      </c>
      <c r="R201" s="47">
        <f>(ABS(Obras!C201-Plantas!$C$4)+ABS(Obras!D201-Plantas!$D$4))</f>
        <v>103</v>
      </c>
      <c r="S201" s="47">
        <f>(ABS(Obras!C201-Plantas!$C$5)+ABS(Obras!D201-Plantas!$D$5))</f>
        <v>103</v>
      </c>
      <c r="T201" s="47">
        <f>(ABS(Obras!C201-Plantas!$C$6)+ABS(Obras!D201-Plantas!$D$6))</f>
        <v>128</v>
      </c>
      <c r="U201" s="47">
        <f>(ABS(Obras!C201-Plantas!$C$7)+ABS(Obras!D201-Plantas!$D$7))</f>
        <v>43</v>
      </c>
      <c r="W201" s="40">
        <f>((SQRT(($AB$6-C201)^2)+SQRT(($AC$6-D201)^2))*2/10)*Camiones!B$4</f>
        <v>0.43260000000000004</v>
      </c>
      <c r="X201" s="40">
        <f>(SQRT(($AB$7-C201)^2)+SQRT(($AC$7-D201)^2))*2/10*Camiones!B$4</f>
        <v>0.43260000000000004</v>
      </c>
      <c r="Y201" s="40">
        <f>(SQRT(($AB$8-C201)^2)+SQRT(($AC$8-D201)^2))*2/10*Camiones!B$4</f>
        <v>0.53760000000000008</v>
      </c>
      <c r="Z201" s="40">
        <f>(SQRT(($AB$9-C201)^2)+SQRT(($AC$9-D201)^2))*2/10*Camiones!B$4</f>
        <v>0.18060000000000001</v>
      </c>
      <c r="AA201" s="40">
        <f t="shared" si="6"/>
        <v>0.17850000000000002</v>
      </c>
      <c r="AB201" s="47"/>
      <c r="AC201" s="47"/>
      <c r="AD201" s="47">
        <f>SUM(F201:L201)*Plantas!$F$4</f>
        <v>244.79999999999998</v>
      </c>
      <c r="AE201" s="47">
        <f>SUM(F201:L201)*Plantas!$F$5</f>
        <v>265.2</v>
      </c>
      <c r="AF201" s="47">
        <f>SUM(F201:L201)*Plantas!$F$6</f>
        <v>224.4</v>
      </c>
      <c r="AG201" s="47">
        <f>SUM(F201:L201)*Plantas!$F$7</f>
        <v>244.79999999999998</v>
      </c>
      <c r="AH201" s="47">
        <f t="shared" si="7"/>
        <v>20.399999999999991</v>
      </c>
    </row>
    <row r="202" spans="2:34" x14ac:dyDescent="0.2">
      <c r="B202" s="9" t="s">
        <v>224</v>
      </c>
      <c r="C202" s="3">
        <v>7</v>
      </c>
      <c r="D202" s="12">
        <v>110</v>
      </c>
      <c r="E202" s="3">
        <v>0.4</v>
      </c>
      <c r="F202" s="14">
        <v>0</v>
      </c>
      <c r="G202" s="3">
        <v>68</v>
      </c>
      <c r="H202" s="3">
        <v>53</v>
      </c>
      <c r="I202" s="12">
        <v>186</v>
      </c>
      <c r="J202" s="3">
        <v>4</v>
      </c>
      <c r="K202" s="12">
        <v>88</v>
      </c>
      <c r="L202" s="3">
        <v>144</v>
      </c>
      <c r="M202" s="12">
        <v>1</v>
      </c>
      <c r="N202" s="3">
        <v>1</v>
      </c>
      <c r="O202" s="7">
        <v>1</v>
      </c>
      <c r="P202" s="28">
        <v>0</v>
      </c>
      <c r="Q202" s="31">
        <v>0</v>
      </c>
      <c r="R202" s="47">
        <f>(ABS(Obras!C202-Plantas!$C$4)+ABS(Obras!D202-Plantas!$D$4))</f>
        <v>103</v>
      </c>
      <c r="S202" s="47">
        <f>(ABS(Obras!C202-Plantas!$C$5)+ABS(Obras!D202-Plantas!$D$5))</f>
        <v>103</v>
      </c>
      <c r="T202" s="47">
        <f>(ABS(Obras!C202-Plantas!$C$6)+ABS(Obras!D202-Plantas!$D$6))</f>
        <v>78</v>
      </c>
      <c r="U202" s="47">
        <f>(ABS(Obras!C202-Plantas!$C$7)+ABS(Obras!D202-Plantas!$D$7))</f>
        <v>163</v>
      </c>
      <c r="W202" s="40">
        <f>((SQRT(($AB$6-C202)^2)+SQRT(($AC$6-D202)^2))*2/10)*Camiones!B$4</f>
        <v>0.43260000000000004</v>
      </c>
      <c r="X202" s="40">
        <f>(SQRT(($AB$7-C202)^2)+SQRT(($AC$7-D202)^2))*2/10*Camiones!B$4</f>
        <v>0.43260000000000004</v>
      </c>
      <c r="Y202" s="40">
        <f>(SQRT(($AB$8-C202)^2)+SQRT(($AC$8-D202)^2))*2/10*Camiones!B$4</f>
        <v>0.3276</v>
      </c>
      <c r="Z202" s="40">
        <f>(SQRT(($AB$9-C202)^2)+SQRT(($AC$9-D202)^2))*2/10*Camiones!B$4</f>
        <v>0.6846000000000001</v>
      </c>
      <c r="AA202" s="40">
        <f t="shared" si="6"/>
        <v>0.17850000000000002</v>
      </c>
      <c r="AB202" s="47"/>
      <c r="AC202" s="47"/>
      <c r="AD202" s="47">
        <f>SUM(F202:L202)*Plantas!$F$4</f>
        <v>651.6</v>
      </c>
      <c r="AE202" s="47">
        <f>SUM(F202:L202)*Plantas!$F$5</f>
        <v>705.9</v>
      </c>
      <c r="AF202" s="47">
        <f>SUM(F202:L202)*Plantas!$F$6</f>
        <v>597.30000000000007</v>
      </c>
      <c r="AG202" s="47">
        <f>SUM(F202:L202)*Plantas!$F$7</f>
        <v>651.6</v>
      </c>
      <c r="AH202" s="47">
        <f t="shared" si="7"/>
        <v>54.299999999999955</v>
      </c>
    </row>
    <row r="203" spans="2:34" x14ac:dyDescent="0.2">
      <c r="B203" s="9" t="s">
        <v>225</v>
      </c>
      <c r="C203" s="3">
        <v>31</v>
      </c>
      <c r="D203" s="12">
        <v>70</v>
      </c>
      <c r="E203" s="3">
        <v>0.4</v>
      </c>
      <c r="F203" s="14">
        <v>36</v>
      </c>
      <c r="G203" s="3">
        <v>0</v>
      </c>
      <c r="H203" s="3">
        <v>3</v>
      </c>
      <c r="I203" s="12">
        <v>0</v>
      </c>
      <c r="J203" s="3">
        <v>61</v>
      </c>
      <c r="K203" s="12">
        <v>0</v>
      </c>
      <c r="L203" s="3">
        <v>0</v>
      </c>
      <c r="M203" s="12">
        <v>1</v>
      </c>
      <c r="N203" s="3">
        <v>1</v>
      </c>
      <c r="O203" s="7">
        <v>1</v>
      </c>
      <c r="P203" s="28">
        <v>0</v>
      </c>
      <c r="Q203" s="31">
        <v>0</v>
      </c>
      <c r="R203" s="47">
        <f>(ABS(Obras!C203-Plantas!$C$4)+ABS(Obras!D203-Plantas!$D$4))</f>
        <v>81</v>
      </c>
      <c r="S203" s="47">
        <f>(ABS(Obras!C203-Plantas!$C$5)+ABS(Obras!D203-Plantas!$D$5))</f>
        <v>41</v>
      </c>
      <c r="T203" s="47">
        <f>(ABS(Obras!C203-Plantas!$C$6)+ABS(Obras!D203-Plantas!$D$6))</f>
        <v>14</v>
      </c>
      <c r="U203" s="47">
        <f>(ABS(Obras!C203-Plantas!$C$7)+ABS(Obras!D203-Plantas!$D$7))</f>
        <v>99</v>
      </c>
      <c r="W203" s="40">
        <f>((SQRT(($AB$6-C203)^2)+SQRT(($AC$6-D203)^2))*2/10)*Camiones!B$4</f>
        <v>0.3402</v>
      </c>
      <c r="X203" s="40">
        <f>(SQRT(($AB$7-C203)^2)+SQRT(($AC$7-D203)^2))*2/10*Camiones!B$4</f>
        <v>0.17219999999999999</v>
      </c>
      <c r="Y203" s="40">
        <f>(SQRT(($AB$8-C203)^2)+SQRT(($AC$8-D203)^2))*2/10*Camiones!B$4</f>
        <v>5.8799999999999998E-2</v>
      </c>
      <c r="Z203" s="40">
        <f>(SQRT(($AB$9-C203)^2)+SQRT(($AC$9-D203)^2))*2/10*Camiones!B$4</f>
        <v>0.41580000000000006</v>
      </c>
      <c r="AA203" s="40">
        <f t="shared" si="6"/>
        <v>0.20650000000000002</v>
      </c>
      <c r="AB203" s="47"/>
      <c r="AC203" s="47"/>
      <c r="AD203" s="47">
        <f>SUM(F203:L203)*Plantas!$F$4</f>
        <v>120</v>
      </c>
      <c r="AE203" s="47">
        <f>SUM(F203:L203)*Plantas!$F$5</f>
        <v>130</v>
      </c>
      <c r="AF203" s="47">
        <f>SUM(F203:L203)*Plantas!$F$6</f>
        <v>110.00000000000001</v>
      </c>
      <c r="AG203" s="47">
        <f>SUM(F203:L203)*Plantas!$F$7</f>
        <v>120</v>
      </c>
      <c r="AH203" s="47">
        <f t="shared" si="7"/>
        <v>9.9999999999999929</v>
      </c>
    </row>
    <row r="204" spans="2:34" x14ac:dyDescent="0.2">
      <c r="B204" s="9" t="s">
        <v>226</v>
      </c>
      <c r="C204" s="3">
        <v>60</v>
      </c>
      <c r="D204" s="12">
        <v>34</v>
      </c>
      <c r="E204" s="3">
        <v>0.3</v>
      </c>
      <c r="F204" s="14">
        <v>0</v>
      </c>
      <c r="G204" s="3">
        <v>11</v>
      </c>
      <c r="H204" s="3">
        <v>0</v>
      </c>
      <c r="I204" s="12">
        <v>119</v>
      </c>
      <c r="J204" s="3">
        <v>21</v>
      </c>
      <c r="K204" s="12">
        <v>0</v>
      </c>
      <c r="L204" s="3">
        <v>0</v>
      </c>
      <c r="M204" s="12">
        <v>1</v>
      </c>
      <c r="N204" s="3">
        <v>1</v>
      </c>
      <c r="O204" s="7">
        <v>0</v>
      </c>
      <c r="P204" s="28">
        <v>0.11</v>
      </c>
      <c r="Q204" s="31">
        <v>0.01</v>
      </c>
      <c r="R204" s="47">
        <f>(ABS(Obras!C204-Plantas!$C$4)+ABS(Obras!D204-Plantas!$D$4))</f>
        <v>74</v>
      </c>
      <c r="S204" s="47">
        <f>(ABS(Obras!C204-Plantas!$C$5)+ABS(Obras!D204-Plantas!$D$5))</f>
        <v>34</v>
      </c>
      <c r="T204" s="47">
        <f>(ABS(Obras!C204-Plantas!$C$6)+ABS(Obras!D204-Plantas!$D$6))</f>
        <v>51</v>
      </c>
      <c r="U204" s="47">
        <f>(ABS(Obras!C204-Plantas!$C$7)+ABS(Obras!D204-Plantas!$D$7))</f>
        <v>34</v>
      </c>
      <c r="W204" s="40">
        <f>((SQRT(($AB$6-C204)^2)+SQRT(($AC$6-D204)^2))*2/10)*Camiones!B$4</f>
        <v>0.31080000000000002</v>
      </c>
      <c r="X204" s="40">
        <f>(SQRT(($AB$7-C204)^2)+SQRT(($AC$7-D204)^2))*2/10*Camiones!B$4</f>
        <v>0.14280000000000001</v>
      </c>
      <c r="Y204" s="40">
        <f>(SQRT(($AB$8-C204)^2)+SQRT(($AC$8-D204)^2))*2/10*Camiones!B$4</f>
        <v>0.2142</v>
      </c>
      <c r="Z204" s="40">
        <f>(SQRT(($AB$9-C204)^2)+SQRT(($AC$9-D204)^2))*2/10*Camiones!B$4</f>
        <v>0.14280000000000001</v>
      </c>
      <c r="AA204" s="40">
        <f t="shared" si="6"/>
        <v>9.5900000000000027E-2</v>
      </c>
      <c r="AB204" s="47"/>
      <c r="AC204" s="47"/>
      <c r="AD204" s="47">
        <f>SUM(F204:L204)*Plantas!$F$4</f>
        <v>181.2</v>
      </c>
      <c r="AE204" s="47">
        <f>SUM(F204:L204)*Plantas!$F$5</f>
        <v>196.3</v>
      </c>
      <c r="AF204" s="47">
        <f>SUM(F204:L204)*Plantas!$F$6</f>
        <v>166.10000000000002</v>
      </c>
      <c r="AG204" s="47">
        <f>SUM(F204:L204)*Plantas!$F$7</f>
        <v>181.2</v>
      </c>
      <c r="AH204" s="47">
        <f t="shared" si="7"/>
        <v>15.099999999999994</v>
      </c>
    </row>
    <row r="205" spans="2:34" x14ac:dyDescent="0.2">
      <c r="B205" s="9" t="s">
        <v>227</v>
      </c>
      <c r="C205" s="3">
        <v>104</v>
      </c>
      <c r="D205" s="12">
        <v>43</v>
      </c>
      <c r="E205" s="3">
        <v>0.3</v>
      </c>
      <c r="F205" s="14">
        <v>111</v>
      </c>
      <c r="G205" s="3">
        <v>151</v>
      </c>
      <c r="H205" s="3">
        <v>0</v>
      </c>
      <c r="I205" s="12">
        <v>0</v>
      </c>
      <c r="J205" s="3">
        <v>0</v>
      </c>
      <c r="K205" s="12">
        <v>0</v>
      </c>
      <c r="L205" s="3">
        <v>10</v>
      </c>
      <c r="M205" s="12">
        <v>1</v>
      </c>
      <c r="N205" s="3">
        <v>1</v>
      </c>
      <c r="O205" s="7">
        <v>1</v>
      </c>
      <c r="P205" s="28">
        <v>0</v>
      </c>
      <c r="Q205" s="31">
        <v>0</v>
      </c>
      <c r="R205" s="47">
        <f>(ABS(Obras!C205-Plantas!$C$4)+ABS(Obras!D205-Plantas!$D$4))</f>
        <v>127</v>
      </c>
      <c r="S205" s="47">
        <f>(ABS(Obras!C205-Plantas!$C$5)+ABS(Obras!D205-Plantas!$D$5))</f>
        <v>87</v>
      </c>
      <c r="T205" s="47">
        <f>(ABS(Obras!C205-Plantas!$C$6)+ABS(Obras!D205-Plantas!$D$6))</f>
        <v>86</v>
      </c>
      <c r="U205" s="47">
        <f>(ABS(Obras!C205-Plantas!$C$7)+ABS(Obras!D205-Plantas!$D$7))</f>
        <v>47</v>
      </c>
      <c r="W205" s="40">
        <f>((SQRT(($AB$6-C205)^2)+SQRT(($AC$6-D205)^2))*2/10)*Camiones!B$4</f>
        <v>0.53339999999999999</v>
      </c>
      <c r="X205" s="40">
        <f>(SQRT(($AB$7-C205)^2)+SQRT(($AC$7-D205)^2))*2/10*Camiones!B$4</f>
        <v>0.3654</v>
      </c>
      <c r="Y205" s="40">
        <f>(SQRT(($AB$8-C205)^2)+SQRT(($AC$8-D205)^2))*2/10*Camiones!B$4</f>
        <v>0.36120000000000002</v>
      </c>
      <c r="Z205" s="40">
        <f>(SQRT(($AB$9-C205)^2)+SQRT(($AC$9-D205)^2))*2/10*Camiones!B$4</f>
        <v>0.19740000000000002</v>
      </c>
      <c r="AA205" s="40">
        <f t="shared" si="6"/>
        <v>0.16869999999999996</v>
      </c>
      <c r="AB205" s="47"/>
      <c r="AC205" s="47"/>
      <c r="AD205" s="47">
        <f>SUM(F205:L205)*Plantas!$F$4</f>
        <v>326.39999999999998</v>
      </c>
      <c r="AE205" s="47">
        <f>SUM(F205:L205)*Plantas!$F$5</f>
        <v>353.6</v>
      </c>
      <c r="AF205" s="47">
        <f>SUM(F205:L205)*Plantas!$F$6</f>
        <v>299.20000000000005</v>
      </c>
      <c r="AG205" s="47">
        <f>SUM(F205:L205)*Plantas!$F$7</f>
        <v>326.39999999999998</v>
      </c>
      <c r="AH205" s="47">
        <f t="shared" si="7"/>
        <v>27.199999999999989</v>
      </c>
    </row>
    <row r="206" spans="2:34" x14ac:dyDescent="0.2">
      <c r="B206" s="9" t="s">
        <v>228</v>
      </c>
      <c r="C206" s="3">
        <v>37</v>
      </c>
      <c r="D206" s="12">
        <v>101</v>
      </c>
      <c r="E206" s="3">
        <v>0.3</v>
      </c>
      <c r="F206" s="14">
        <v>0</v>
      </c>
      <c r="G206" s="3">
        <v>0</v>
      </c>
      <c r="H206" s="3">
        <v>153</v>
      </c>
      <c r="I206" s="12">
        <v>70</v>
      </c>
      <c r="J206" s="3">
        <v>0</v>
      </c>
      <c r="K206" s="12">
        <v>0</v>
      </c>
      <c r="L206" s="3">
        <v>176</v>
      </c>
      <c r="M206" s="12">
        <v>1</v>
      </c>
      <c r="N206" s="3">
        <v>1</v>
      </c>
      <c r="O206" s="7">
        <v>1</v>
      </c>
      <c r="P206" s="28">
        <v>0</v>
      </c>
      <c r="Q206" s="31">
        <v>0</v>
      </c>
      <c r="R206" s="47">
        <f>(ABS(Obras!C206-Plantas!$C$4)+ABS(Obras!D206-Plantas!$D$4))</f>
        <v>118</v>
      </c>
      <c r="S206" s="47">
        <f>(ABS(Obras!C206-Plantas!$C$5)+ABS(Obras!D206-Plantas!$D$5))</f>
        <v>78</v>
      </c>
      <c r="T206" s="47">
        <f>(ABS(Obras!C206-Plantas!$C$6)+ABS(Obras!D206-Plantas!$D$6))</f>
        <v>39</v>
      </c>
      <c r="U206" s="47">
        <f>(ABS(Obras!C206-Plantas!$C$7)+ABS(Obras!D206-Plantas!$D$7))</f>
        <v>124</v>
      </c>
      <c r="W206" s="40">
        <f>((SQRT(($AB$6-C206)^2)+SQRT(($AC$6-D206)^2))*2/10)*Camiones!B$4</f>
        <v>0.49560000000000004</v>
      </c>
      <c r="X206" s="40">
        <f>(SQRT(($AB$7-C206)^2)+SQRT(($AC$7-D206)^2))*2/10*Camiones!B$4</f>
        <v>0.3276</v>
      </c>
      <c r="Y206" s="40">
        <f>(SQRT(($AB$8-C206)^2)+SQRT(($AC$8-D206)^2))*2/10*Camiones!B$4</f>
        <v>0.1638</v>
      </c>
      <c r="Z206" s="40">
        <f>(SQRT(($AB$9-C206)^2)+SQRT(($AC$9-D206)^2))*2/10*Camiones!B$4</f>
        <v>0.52080000000000004</v>
      </c>
      <c r="AA206" s="40">
        <f t="shared" si="6"/>
        <v>0.20650000000000002</v>
      </c>
      <c r="AB206" s="47"/>
      <c r="AC206" s="47"/>
      <c r="AD206" s="47">
        <f>SUM(F206:L206)*Plantas!$F$4</f>
        <v>478.79999999999995</v>
      </c>
      <c r="AE206" s="47">
        <f>SUM(F206:L206)*Plantas!$F$5</f>
        <v>518.70000000000005</v>
      </c>
      <c r="AF206" s="47">
        <f>SUM(F206:L206)*Plantas!$F$6</f>
        <v>438.90000000000003</v>
      </c>
      <c r="AG206" s="47">
        <f>SUM(F206:L206)*Plantas!$F$7</f>
        <v>478.79999999999995</v>
      </c>
      <c r="AH206" s="47">
        <f t="shared" si="7"/>
        <v>39.900000000000006</v>
      </c>
    </row>
    <row r="207" spans="2:34" x14ac:dyDescent="0.2">
      <c r="B207" s="9" t="s">
        <v>229</v>
      </c>
      <c r="C207" s="3">
        <v>92</v>
      </c>
      <c r="D207" s="12">
        <v>99</v>
      </c>
      <c r="E207" s="3">
        <v>0.3</v>
      </c>
      <c r="F207" s="14">
        <v>0</v>
      </c>
      <c r="G207" s="3">
        <v>0</v>
      </c>
      <c r="H207" s="3">
        <v>28</v>
      </c>
      <c r="I207" s="12">
        <v>88</v>
      </c>
      <c r="J207" s="3">
        <v>0</v>
      </c>
      <c r="K207" s="12">
        <v>173</v>
      </c>
      <c r="L207" s="3">
        <v>146</v>
      </c>
      <c r="M207" s="12">
        <v>1</v>
      </c>
      <c r="N207" s="3">
        <v>0</v>
      </c>
      <c r="O207" s="7">
        <v>0</v>
      </c>
      <c r="P207" s="28">
        <v>0</v>
      </c>
      <c r="Q207" s="31">
        <v>0</v>
      </c>
      <c r="R207" s="47">
        <f>(ABS(Obras!C207-Plantas!$C$4)+ABS(Obras!D207-Plantas!$D$4))</f>
        <v>171</v>
      </c>
      <c r="S207" s="47">
        <f>(ABS(Obras!C207-Plantas!$C$5)+ABS(Obras!D207-Plantas!$D$5))</f>
        <v>131</v>
      </c>
      <c r="T207" s="47">
        <f>(ABS(Obras!C207-Plantas!$C$6)+ABS(Obras!D207-Plantas!$D$6))</f>
        <v>76</v>
      </c>
      <c r="U207" s="47">
        <f>(ABS(Obras!C207-Plantas!$C$7)+ABS(Obras!D207-Plantas!$D$7))</f>
        <v>91</v>
      </c>
      <c r="W207" s="40">
        <f>((SQRT(($AB$6-C207)^2)+SQRT(($AC$6-D207)^2))*2/10)*Camiones!B$4</f>
        <v>0.71820000000000006</v>
      </c>
      <c r="X207" s="40">
        <f>(SQRT(($AB$7-C207)^2)+SQRT(($AC$7-D207)^2))*2/10*Camiones!B$4</f>
        <v>0.55020000000000002</v>
      </c>
      <c r="Y207" s="40">
        <f>(SQRT(($AB$8-C207)^2)+SQRT(($AC$8-D207)^2))*2/10*Camiones!B$4</f>
        <v>0.31919999999999998</v>
      </c>
      <c r="Z207" s="40">
        <f>(SQRT(($AB$9-C207)^2)+SQRT(($AC$9-D207)^2))*2/10*Camiones!B$4</f>
        <v>0.38219999999999998</v>
      </c>
      <c r="AA207" s="40">
        <f t="shared" si="6"/>
        <v>0.22750000000000006</v>
      </c>
      <c r="AB207" s="47"/>
      <c r="AC207" s="47"/>
      <c r="AD207" s="47">
        <f>SUM(F207:L207)*Plantas!$F$4</f>
        <v>522</v>
      </c>
      <c r="AE207" s="47">
        <f>SUM(F207:L207)*Plantas!$F$5</f>
        <v>565.5</v>
      </c>
      <c r="AF207" s="47">
        <f>SUM(F207:L207)*Plantas!$F$6</f>
        <v>478.50000000000006</v>
      </c>
      <c r="AG207" s="47">
        <f>SUM(F207:L207)*Plantas!$F$7</f>
        <v>522</v>
      </c>
      <c r="AH207" s="47">
        <f t="shared" si="7"/>
        <v>43.499999999999972</v>
      </c>
    </row>
    <row r="208" spans="2:34" x14ac:dyDescent="0.2">
      <c r="B208" s="9" t="s">
        <v>230</v>
      </c>
      <c r="C208" s="3">
        <v>74</v>
      </c>
      <c r="D208" s="12">
        <v>94</v>
      </c>
      <c r="E208" s="3">
        <v>0.3</v>
      </c>
      <c r="F208" s="14">
        <v>207</v>
      </c>
      <c r="G208" s="3">
        <v>0</v>
      </c>
      <c r="H208" s="3">
        <v>132</v>
      </c>
      <c r="I208" s="12">
        <v>147</v>
      </c>
      <c r="J208" s="3">
        <v>0</v>
      </c>
      <c r="K208" s="12">
        <v>4</v>
      </c>
      <c r="L208" s="3">
        <v>193</v>
      </c>
      <c r="M208" s="12">
        <v>1</v>
      </c>
      <c r="N208" s="3">
        <v>0</v>
      </c>
      <c r="O208" s="7">
        <v>0</v>
      </c>
      <c r="P208" s="28">
        <v>0.03</v>
      </c>
      <c r="Q208" s="31">
        <v>0</v>
      </c>
      <c r="R208" s="47">
        <f>(ABS(Obras!C208-Plantas!$C$4)+ABS(Obras!D208-Plantas!$D$4))</f>
        <v>148</v>
      </c>
      <c r="S208" s="47">
        <f>(ABS(Obras!C208-Plantas!$C$5)+ABS(Obras!D208-Plantas!$D$5))</f>
        <v>108</v>
      </c>
      <c r="T208" s="47">
        <f>(ABS(Obras!C208-Plantas!$C$6)+ABS(Obras!D208-Plantas!$D$6))</f>
        <v>53</v>
      </c>
      <c r="U208" s="47">
        <f>(ABS(Obras!C208-Plantas!$C$7)+ABS(Obras!D208-Plantas!$D$7))</f>
        <v>80</v>
      </c>
      <c r="W208" s="40">
        <f>((SQRT(($AB$6-C208)^2)+SQRT(($AC$6-D208)^2))*2/10)*Camiones!B$4</f>
        <v>0.62160000000000004</v>
      </c>
      <c r="X208" s="40">
        <f>(SQRT(($AB$7-C208)^2)+SQRT(($AC$7-D208)^2))*2/10*Camiones!B$4</f>
        <v>0.45360000000000006</v>
      </c>
      <c r="Y208" s="40">
        <f>(SQRT(($AB$8-C208)^2)+SQRT(($AC$8-D208)^2))*2/10*Camiones!B$4</f>
        <v>0.22260000000000002</v>
      </c>
      <c r="Z208" s="40">
        <f>(SQRT(($AB$9-C208)^2)+SQRT(($AC$9-D208)^2))*2/10*Camiones!B$4</f>
        <v>0.33600000000000002</v>
      </c>
      <c r="AA208" s="40">
        <f t="shared" si="6"/>
        <v>0.21909999999999999</v>
      </c>
      <c r="AB208" s="47"/>
      <c r="AC208" s="47"/>
      <c r="AD208" s="47">
        <f>SUM(F208:L208)*Plantas!$F$4</f>
        <v>819.6</v>
      </c>
      <c r="AE208" s="47">
        <f>SUM(F208:L208)*Plantas!$F$5</f>
        <v>887.9</v>
      </c>
      <c r="AF208" s="47">
        <f>SUM(F208:L208)*Plantas!$F$6</f>
        <v>751.30000000000007</v>
      </c>
      <c r="AG208" s="47">
        <f>SUM(F208:L208)*Plantas!$F$7</f>
        <v>819.6</v>
      </c>
      <c r="AH208" s="47">
        <f t="shared" si="7"/>
        <v>68.299999999999955</v>
      </c>
    </row>
    <row r="209" spans="2:34" x14ac:dyDescent="0.2">
      <c r="B209" s="9" t="s">
        <v>231</v>
      </c>
      <c r="C209" s="3">
        <v>81</v>
      </c>
      <c r="D209" s="12">
        <v>55</v>
      </c>
      <c r="E209" s="3">
        <v>0.2</v>
      </c>
      <c r="F209" s="14">
        <v>36</v>
      </c>
      <c r="G209" s="3">
        <v>53</v>
      </c>
      <c r="H209" s="3">
        <v>173</v>
      </c>
      <c r="I209" s="12">
        <v>75</v>
      </c>
      <c r="J209" s="3">
        <v>0</v>
      </c>
      <c r="K209" s="12">
        <v>0</v>
      </c>
      <c r="L209" s="3">
        <v>37</v>
      </c>
      <c r="M209" s="12">
        <v>1</v>
      </c>
      <c r="N209" s="3">
        <v>1</v>
      </c>
      <c r="O209" s="7">
        <v>1</v>
      </c>
      <c r="P209" s="28">
        <v>0</v>
      </c>
      <c r="Q209" s="31">
        <v>0</v>
      </c>
      <c r="R209" s="47">
        <f>(ABS(Obras!C209-Plantas!$C$4)+ABS(Obras!D209-Plantas!$D$4))</f>
        <v>116</v>
      </c>
      <c r="S209" s="47">
        <f>(ABS(Obras!C209-Plantas!$C$5)+ABS(Obras!D209-Plantas!$D$5))</f>
        <v>76</v>
      </c>
      <c r="T209" s="47">
        <f>(ABS(Obras!C209-Plantas!$C$6)+ABS(Obras!D209-Plantas!$D$6))</f>
        <v>51</v>
      </c>
      <c r="U209" s="47">
        <f>(ABS(Obras!C209-Plantas!$C$7)+ABS(Obras!D209-Plantas!$D$7))</f>
        <v>36</v>
      </c>
      <c r="W209" s="40">
        <f>((SQRT(($AB$6-C209)^2)+SQRT(($AC$6-D209)^2))*2/10)*Camiones!B$4</f>
        <v>0.48720000000000002</v>
      </c>
      <c r="X209" s="40">
        <f>(SQRT(($AB$7-C209)^2)+SQRT(($AC$7-D209)^2))*2/10*Camiones!B$4</f>
        <v>0.31919999999999998</v>
      </c>
      <c r="Y209" s="40">
        <f>(SQRT(($AB$8-C209)^2)+SQRT(($AC$8-D209)^2))*2/10*Camiones!B$4</f>
        <v>0.2142</v>
      </c>
      <c r="Z209" s="40">
        <f>(SQRT(($AB$9-C209)^2)+SQRT(($AC$9-D209)^2))*2/10*Camiones!B$4</f>
        <v>0.1512</v>
      </c>
      <c r="AA209" s="40">
        <f t="shared" si="6"/>
        <v>0.1855</v>
      </c>
      <c r="AB209" s="47"/>
      <c r="AC209" s="47"/>
      <c r="AD209" s="47">
        <f>SUM(F209:L209)*Plantas!$F$4</f>
        <v>448.8</v>
      </c>
      <c r="AE209" s="47">
        <f>SUM(F209:L209)*Plantas!$F$5</f>
        <v>486.2</v>
      </c>
      <c r="AF209" s="47">
        <f>SUM(F209:L209)*Plantas!$F$6</f>
        <v>411.40000000000003</v>
      </c>
      <c r="AG209" s="47">
        <f>SUM(F209:L209)*Plantas!$F$7</f>
        <v>448.8</v>
      </c>
      <c r="AH209" s="47">
        <f t="shared" si="7"/>
        <v>37.399999999999977</v>
      </c>
    </row>
    <row r="210" spans="2:34" x14ac:dyDescent="0.2">
      <c r="B210" s="9" t="s">
        <v>232</v>
      </c>
      <c r="C210" s="3">
        <v>65</v>
      </c>
      <c r="D210" s="12">
        <v>41</v>
      </c>
      <c r="E210" s="3">
        <v>0.2</v>
      </c>
      <c r="F210" s="14">
        <v>105</v>
      </c>
      <c r="G210" s="3">
        <v>0</v>
      </c>
      <c r="H210" s="3">
        <v>0</v>
      </c>
      <c r="I210" s="12">
        <v>3</v>
      </c>
      <c r="J210" s="3">
        <v>166</v>
      </c>
      <c r="K210" s="12">
        <v>18</v>
      </c>
      <c r="L210" s="3">
        <v>169</v>
      </c>
      <c r="M210" s="12">
        <v>1</v>
      </c>
      <c r="N210" s="3">
        <v>1</v>
      </c>
      <c r="O210" s="7">
        <v>1</v>
      </c>
      <c r="P210" s="28">
        <v>0</v>
      </c>
      <c r="Q210" s="31">
        <v>0</v>
      </c>
      <c r="R210" s="47">
        <f>(ABS(Obras!C210-Plantas!$C$4)+ABS(Obras!D210-Plantas!$D$4))</f>
        <v>86</v>
      </c>
      <c r="S210" s="47">
        <f>(ABS(Obras!C210-Plantas!$C$5)+ABS(Obras!D210-Plantas!$D$5))</f>
        <v>46</v>
      </c>
      <c r="T210" s="47">
        <f>(ABS(Obras!C210-Plantas!$C$6)+ABS(Obras!D210-Plantas!$D$6))</f>
        <v>49</v>
      </c>
      <c r="U210" s="47">
        <f>(ABS(Obras!C210-Plantas!$C$7)+ABS(Obras!D210-Plantas!$D$7))</f>
        <v>36</v>
      </c>
      <c r="W210" s="40">
        <f>((SQRT(($AB$6-C210)^2)+SQRT(($AC$6-D210)^2))*2/10)*Camiones!B$4</f>
        <v>0.36120000000000002</v>
      </c>
      <c r="X210" s="40">
        <f>(SQRT(($AB$7-C210)^2)+SQRT(($AC$7-D210)^2))*2/10*Camiones!B$4</f>
        <v>0.19320000000000001</v>
      </c>
      <c r="Y210" s="40">
        <f>(SQRT(($AB$8-C210)^2)+SQRT(($AC$8-D210)^2))*2/10*Camiones!B$4</f>
        <v>0.20580000000000004</v>
      </c>
      <c r="Z210" s="40">
        <f>(SQRT(($AB$9-C210)^2)+SQRT(($AC$9-D210)^2))*2/10*Camiones!B$4</f>
        <v>0.1512</v>
      </c>
      <c r="AA210" s="40">
        <f t="shared" si="6"/>
        <v>0.10710000000000004</v>
      </c>
      <c r="AB210" s="47"/>
      <c r="AC210" s="47"/>
      <c r="AD210" s="47">
        <f>SUM(F210:L210)*Plantas!$F$4</f>
        <v>553.19999999999993</v>
      </c>
      <c r="AE210" s="47">
        <f>SUM(F210:L210)*Plantas!$F$5</f>
        <v>599.30000000000007</v>
      </c>
      <c r="AF210" s="47">
        <f>SUM(F210:L210)*Plantas!$F$6</f>
        <v>507.1</v>
      </c>
      <c r="AG210" s="47">
        <f>SUM(F210:L210)*Plantas!$F$7</f>
        <v>553.19999999999993</v>
      </c>
      <c r="AH210" s="47">
        <f t="shared" si="7"/>
        <v>46.100000000000023</v>
      </c>
    </row>
    <row r="211" spans="2:34" x14ac:dyDescent="0.2">
      <c r="B211" s="9" t="s">
        <v>233</v>
      </c>
      <c r="C211" s="3">
        <v>76</v>
      </c>
      <c r="D211" s="12">
        <v>4</v>
      </c>
      <c r="E211" s="3">
        <v>0.3</v>
      </c>
      <c r="F211" s="14">
        <v>0</v>
      </c>
      <c r="G211" s="3">
        <v>45</v>
      </c>
      <c r="H211" s="3">
        <v>0</v>
      </c>
      <c r="I211" s="12">
        <v>0</v>
      </c>
      <c r="J211" s="3">
        <v>9</v>
      </c>
      <c r="K211" s="12">
        <v>0</v>
      </c>
      <c r="L211" s="3">
        <v>201</v>
      </c>
      <c r="M211" s="12">
        <v>1</v>
      </c>
      <c r="N211" s="3">
        <v>1</v>
      </c>
      <c r="O211" s="7">
        <v>1</v>
      </c>
      <c r="P211" s="28">
        <v>0</v>
      </c>
      <c r="Q211" s="31">
        <v>0</v>
      </c>
      <c r="R211" s="47">
        <f>(ABS(Obras!C211-Plantas!$C$4)+ABS(Obras!D211-Plantas!$D$4))</f>
        <v>72</v>
      </c>
      <c r="S211" s="47">
        <f>(ABS(Obras!C211-Plantas!$C$5)+ABS(Obras!D211-Plantas!$D$5))</f>
        <v>72</v>
      </c>
      <c r="T211" s="47">
        <f>(ABS(Obras!C211-Plantas!$C$6)+ABS(Obras!D211-Plantas!$D$6))</f>
        <v>97</v>
      </c>
      <c r="U211" s="47">
        <f>(ABS(Obras!C211-Plantas!$C$7)+ABS(Obras!D211-Plantas!$D$7))</f>
        <v>20</v>
      </c>
      <c r="W211" s="40">
        <f>((SQRT(($AB$6-C211)^2)+SQRT(($AC$6-D211)^2))*2/10)*Camiones!B$4</f>
        <v>0.3024</v>
      </c>
      <c r="X211" s="40">
        <f>(SQRT(($AB$7-C211)^2)+SQRT(($AC$7-D211)^2))*2/10*Camiones!B$4</f>
        <v>0.3024</v>
      </c>
      <c r="Y211" s="40">
        <f>(SQRT(($AB$8-C211)^2)+SQRT(($AC$8-D211)^2))*2/10*Camiones!B$4</f>
        <v>0.40739999999999998</v>
      </c>
      <c r="Z211" s="40">
        <f>(SQRT(($AB$9-C211)^2)+SQRT(($AC$9-D211)^2))*2/10*Camiones!B$4</f>
        <v>8.4000000000000005E-2</v>
      </c>
      <c r="AA211" s="40">
        <f t="shared" si="6"/>
        <v>0.16169999999999998</v>
      </c>
      <c r="AB211" s="47"/>
      <c r="AC211" s="47"/>
      <c r="AD211" s="47">
        <f>SUM(F211:L211)*Plantas!$F$4</f>
        <v>306</v>
      </c>
      <c r="AE211" s="47">
        <f>SUM(F211:L211)*Plantas!$F$5</f>
        <v>331.5</v>
      </c>
      <c r="AF211" s="47">
        <f>SUM(F211:L211)*Plantas!$F$6</f>
        <v>280.5</v>
      </c>
      <c r="AG211" s="47">
        <f>SUM(F211:L211)*Plantas!$F$7</f>
        <v>306</v>
      </c>
      <c r="AH211" s="47">
        <f t="shared" si="7"/>
        <v>25.5</v>
      </c>
    </row>
    <row r="212" spans="2:34" x14ac:dyDescent="0.2">
      <c r="B212" s="9" t="s">
        <v>234</v>
      </c>
      <c r="C212" s="3">
        <v>30</v>
      </c>
      <c r="D212" s="12">
        <v>74</v>
      </c>
      <c r="E212" s="3">
        <v>0.2</v>
      </c>
      <c r="F212" s="14">
        <v>100</v>
      </c>
      <c r="G212" s="3">
        <v>195</v>
      </c>
      <c r="H212" s="3">
        <v>185</v>
      </c>
      <c r="I212" s="12">
        <v>205</v>
      </c>
      <c r="J212" s="3">
        <v>68</v>
      </c>
      <c r="K212" s="12">
        <v>2</v>
      </c>
      <c r="L212" s="3">
        <v>0</v>
      </c>
      <c r="M212" s="12">
        <v>1</v>
      </c>
      <c r="N212" s="3">
        <v>1</v>
      </c>
      <c r="O212" s="7">
        <v>1</v>
      </c>
      <c r="P212" s="28">
        <v>0.01</v>
      </c>
      <c r="Q212" s="31">
        <v>0</v>
      </c>
      <c r="R212" s="47">
        <f>(ABS(Obras!C212-Plantas!$C$4)+ABS(Obras!D212-Plantas!$D$4))</f>
        <v>84</v>
      </c>
      <c r="S212" s="47">
        <f>(ABS(Obras!C212-Plantas!$C$5)+ABS(Obras!D212-Plantas!$D$5))</f>
        <v>44</v>
      </c>
      <c r="T212" s="47">
        <f>(ABS(Obras!C212-Plantas!$C$6)+ABS(Obras!D212-Plantas!$D$6))</f>
        <v>19</v>
      </c>
      <c r="U212" s="47">
        <f>(ABS(Obras!C212-Plantas!$C$7)+ABS(Obras!D212-Plantas!$D$7))</f>
        <v>104</v>
      </c>
      <c r="W212" s="40">
        <f>((SQRT(($AB$6-C212)^2)+SQRT(($AC$6-D212)^2))*2/10)*Camiones!B$4</f>
        <v>0.35280000000000006</v>
      </c>
      <c r="X212" s="40">
        <f>(SQRT(($AB$7-C212)^2)+SQRT(($AC$7-D212)^2))*2/10*Camiones!B$4</f>
        <v>0.18480000000000002</v>
      </c>
      <c r="Y212" s="40">
        <f>(SQRT(($AB$8-C212)^2)+SQRT(($AC$8-D212)^2))*2/10*Camiones!B$4</f>
        <v>7.9799999999999996E-2</v>
      </c>
      <c r="Z212" s="40">
        <f>(SQRT(($AB$9-C212)^2)+SQRT(($AC$9-D212)^2))*2/10*Camiones!B$4</f>
        <v>0.43680000000000002</v>
      </c>
      <c r="AA212" s="40">
        <f t="shared" si="6"/>
        <v>0.20650000000000002</v>
      </c>
      <c r="AB212" s="47"/>
      <c r="AC212" s="47"/>
      <c r="AD212" s="47">
        <f>SUM(F212:L212)*Plantas!$F$4</f>
        <v>906</v>
      </c>
      <c r="AE212" s="47">
        <f>SUM(F212:L212)*Plantas!$F$5</f>
        <v>981.5</v>
      </c>
      <c r="AF212" s="47">
        <f>SUM(F212:L212)*Plantas!$F$6</f>
        <v>830.50000000000011</v>
      </c>
      <c r="AG212" s="47">
        <f>SUM(F212:L212)*Plantas!$F$7</f>
        <v>906</v>
      </c>
      <c r="AH212" s="47">
        <f t="shared" si="7"/>
        <v>75.499999999999943</v>
      </c>
    </row>
    <row r="213" spans="2:34" x14ac:dyDescent="0.2">
      <c r="B213" s="9" t="s">
        <v>235</v>
      </c>
      <c r="C213" s="3">
        <v>30</v>
      </c>
      <c r="D213" s="12">
        <v>61</v>
      </c>
      <c r="E213" s="3">
        <v>0.3</v>
      </c>
      <c r="F213" s="14">
        <v>184</v>
      </c>
      <c r="G213" s="3">
        <v>0</v>
      </c>
      <c r="H213" s="3">
        <v>30</v>
      </c>
      <c r="I213" s="12">
        <v>0</v>
      </c>
      <c r="J213" s="3">
        <v>0</v>
      </c>
      <c r="K213" s="12">
        <v>0</v>
      </c>
      <c r="L213" s="3">
        <v>74</v>
      </c>
      <c r="M213" s="12">
        <v>1</v>
      </c>
      <c r="N213" s="3">
        <v>0</v>
      </c>
      <c r="O213" s="7">
        <v>1</v>
      </c>
      <c r="P213" s="28">
        <v>0.1</v>
      </c>
      <c r="Q213" s="31">
        <v>0.01</v>
      </c>
      <c r="R213" s="47">
        <f>(ABS(Obras!C213-Plantas!$C$4)+ABS(Obras!D213-Plantas!$D$4))</f>
        <v>71</v>
      </c>
      <c r="S213" s="47">
        <f>(ABS(Obras!C213-Plantas!$C$5)+ABS(Obras!D213-Plantas!$D$5))</f>
        <v>31</v>
      </c>
      <c r="T213" s="47">
        <f>(ABS(Obras!C213-Plantas!$C$6)+ABS(Obras!D213-Plantas!$D$6))</f>
        <v>24</v>
      </c>
      <c r="U213" s="47">
        <f>(ABS(Obras!C213-Plantas!$C$7)+ABS(Obras!D213-Plantas!$D$7))</f>
        <v>91</v>
      </c>
      <c r="W213" s="40">
        <f>((SQRT(($AB$6-C213)^2)+SQRT(($AC$6-D213)^2))*2/10)*Camiones!B$4</f>
        <v>0.29820000000000002</v>
      </c>
      <c r="X213" s="40">
        <f>(SQRT(($AB$7-C213)^2)+SQRT(($AC$7-D213)^2))*2/10*Camiones!B$4</f>
        <v>0.13020000000000001</v>
      </c>
      <c r="Y213" s="40">
        <f>(SQRT(($AB$8-C213)^2)+SQRT(($AC$8-D213)^2))*2/10*Camiones!B$4</f>
        <v>0.1008</v>
      </c>
      <c r="Z213" s="40">
        <f>(SQRT(($AB$9-C213)^2)+SQRT(($AC$9-D213)^2))*2/10*Camiones!B$4</f>
        <v>0.38219999999999998</v>
      </c>
      <c r="AA213" s="40">
        <f t="shared" si="6"/>
        <v>0.16869999999999999</v>
      </c>
      <c r="AB213" s="47"/>
      <c r="AC213" s="47"/>
      <c r="AD213" s="47">
        <f>SUM(F213:L213)*Plantas!$F$4</f>
        <v>345.59999999999997</v>
      </c>
      <c r="AE213" s="47">
        <f>SUM(F213:L213)*Plantas!$F$5</f>
        <v>374.40000000000003</v>
      </c>
      <c r="AF213" s="47">
        <f>SUM(F213:L213)*Plantas!$F$6</f>
        <v>316.8</v>
      </c>
      <c r="AG213" s="47">
        <f>SUM(F213:L213)*Plantas!$F$7</f>
        <v>345.59999999999997</v>
      </c>
      <c r="AH213" s="47">
        <f t="shared" si="7"/>
        <v>28.800000000000011</v>
      </c>
    </row>
    <row r="214" spans="2:34" x14ac:dyDescent="0.2">
      <c r="B214" s="9" t="s">
        <v>236</v>
      </c>
      <c r="C214" s="3">
        <v>65</v>
      </c>
      <c r="D214" s="12">
        <v>116</v>
      </c>
      <c r="E214" s="3">
        <v>0.2</v>
      </c>
      <c r="F214" s="14">
        <v>171</v>
      </c>
      <c r="G214" s="3">
        <v>30</v>
      </c>
      <c r="H214" s="3">
        <v>0</v>
      </c>
      <c r="I214" s="12">
        <v>96</v>
      </c>
      <c r="J214" s="3">
        <v>0</v>
      </c>
      <c r="K214" s="12">
        <v>56</v>
      </c>
      <c r="L214" s="3">
        <v>0</v>
      </c>
      <c r="M214" s="12">
        <v>1</v>
      </c>
      <c r="N214" s="3">
        <v>1</v>
      </c>
      <c r="O214" s="7">
        <v>1</v>
      </c>
      <c r="P214" s="28">
        <v>0</v>
      </c>
      <c r="Q214" s="31">
        <v>0</v>
      </c>
      <c r="R214" s="47">
        <f>(ABS(Obras!C214-Plantas!$C$4)+ABS(Obras!D214-Plantas!$D$4))</f>
        <v>161</v>
      </c>
      <c r="S214" s="47">
        <f>(ABS(Obras!C214-Plantas!$C$5)+ABS(Obras!D214-Plantas!$D$5))</f>
        <v>121</v>
      </c>
      <c r="T214" s="47">
        <f>(ABS(Obras!C214-Plantas!$C$6)+ABS(Obras!D214-Plantas!$D$6))</f>
        <v>66</v>
      </c>
      <c r="U214" s="47">
        <f>(ABS(Obras!C214-Plantas!$C$7)+ABS(Obras!D214-Plantas!$D$7))</f>
        <v>111</v>
      </c>
      <c r="W214" s="40">
        <f>((SQRT(($AB$6-C214)^2)+SQRT(($AC$6-D214)^2))*2/10)*Camiones!B$4</f>
        <v>0.67620000000000013</v>
      </c>
      <c r="X214" s="40">
        <f>(SQRT(($AB$7-C214)^2)+SQRT(($AC$7-D214)^2))*2/10*Camiones!B$4</f>
        <v>0.50819999999999999</v>
      </c>
      <c r="Y214" s="40">
        <f>(SQRT(($AB$8-C214)^2)+SQRT(($AC$8-D214)^2))*2/10*Camiones!B$4</f>
        <v>0.2772</v>
      </c>
      <c r="Z214" s="40">
        <f>(SQRT(($AB$9-C214)^2)+SQRT(($AC$9-D214)^2))*2/10*Camiones!B$4</f>
        <v>0.4662</v>
      </c>
      <c r="AA214" s="40">
        <f t="shared" si="6"/>
        <v>0.2065000000000001</v>
      </c>
      <c r="AB214" s="47"/>
      <c r="AC214" s="47"/>
      <c r="AD214" s="47">
        <f>SUM(F214:L214)*Plantas!$F$4</f>
        <v>423.59999999999997</v>
      </c>
      <c r="AE214" s="47">
        <f>SUM(F214:L214)*Plantas!$F$5</f>
        <v>458.90000000000003</v>
      </c>
      <c r="AF214" s="47">
        <f>SUM(F214:L214)*Plantas!$F$6</f>
        <v>388.3</v>
      </c>
      <c r="AG214" s="47">
        <f>SUM(F214:L214)*Plantas!$F$7</f>
        <v>423.59999999999997</v>
      </c>
      <c r="AH214" s="47">
        <f t="shared" si="7"/>
        <v>35.300000000000011</v>
      </c>
    </row>
    <row r="215" spans="2:34" x14ac:dyDescent="0.2">
      <c r="B215" s="9" t="s">
        <v>237</v>
      </c>
      <c r="C215" s="3">
        <v>2</v>
      </c>
      <c r="D215" s="12">
        <v>74</v>
      </c>
      <c r="E215" s="3">
        <v>0.2</v>
      </c>
      <c r="F215" s="14">
        <v>0</v>
      </c>
      <c r="G215" s="3">
        <v>0</v>
      </c>
      <c r="H215" s="3">
        <v>69</v>
      </c>
      <c r="I215" s="12">
        <v>172</v>
      </c>
      <c r="J215" s="3">
        <v>0</v>
      </c>
      <c r="K215" s="12">
        <v>203</v>
      </c>
      <c r="L215" s="3">
        <v>0</v>
      </c>
      <c r="M215" s="12">
        <v>1</v>
      </c>
      <c r="N215" s="3">
        <v>1</v>
      </c>
      <c r="O215" s="7">
        <v>1</v>
      </c>
      <c r="P215" s="28">
        <v>0.05</v>
      </c>
      <c r="Q215" s="31">
        <v>0</v>
      </c>
      <c r="R215" s="47">
        <f>(ABS(Obras!C215-Plantas!$C$4)+ABS(Obras!D215-Plantas!$D$4))</f>
        <v>72</v>
      </c>
      <c r="S215" s="47">
        <f>(ABS(Obras!C215-Plantas!$C$5)+ABS(Obras!D215-Plantas!$D$5))</f>
        <v>72</v>
      </c>
      <c r="T215" s="47">
        <f>(ABS(Obras!C215-Plantas!$C$6)+ABS(Obras!D215-Plantas!$D$6))</f>
        <v>47</v>
      </c>
      <c r="U215" s="47">
        <f>(ABS(Obras!C215-Plantas!$C$7)+ABS(Obras!D215-Plantas!$D$7))</f>
        <v>132</v>
      </c>
      <c r="W215" s="40">
        <f>((SQRT(($AB$6-C215)^2)+SQRT(($AC$6-D215)^2))*2/10)*Camiones!B$4</f>
        <v>0.3024</v>
      </c>
      <c r="X215" s="40">
        <f>(SQRT(($AB$7-C215)^2)+SQRT(($AC$7-D215)^2))*2/10*Camiones!B$4</f>
        <v>0.3024</v>
      </c>
      <c r="Y215" s="40">
        <f>(SQRT(($AB$8-C215)^2)+SQRT(($AC$8-D215)^2))*2/10*Camiones!B$4</f>
        <v>0.19740000000000002</v>
      </c>
      <c r="Z215" s="40">
        <f>(SQRT(($AB$9-C215)^2)+SQRT(($AC$9-D215)^2))*2/10*Camiones!B$4</f>
        <v>0.5544</v>
      </c>
      <c r="AA215" s="40">
        <f t="shared" si="6"/>
        <v>0.17849999999999999</v>
      </c>
      <c r="AB215" s="47"/>
      <c r="AC215" s="47"/>
      <c r="AD215" s="47">
        <f>SUM(F215:L215)*Plantas!$F$4</f>
        <v>532.79999999999995</v>
      </c>
      <c r="AE215" s="47">
        <f>SUM(F215:L215)*Plantas!$F$5</f>
        <v>577.20000000000005</v>
      </c>
      <c r="AF215" s="47">
        <f>SUM(F215:L215)*Plantas!$F$6</f>
        <v>488.40000000000003</v>
      </c>
      <c r="AG215" s="47">
        <f>SUM(F215:L215)*Plantas!$F$7</f>
        <v>532.79999999999995</v>
      </c>
      <c r="AH215" s="47">
        <f t="shared" si="7"/>
        <v>44.400000000000006</v>
      </c>
    </row>
    <row r="216" spans="2:34" x14ac:dyDescent="0.2">
      <c r="B216" s="9" t="s">
        <v>238</v>
      </c>
      <c r="C216" s="3">
        <v>42</v>
      </c>
      <c r="D216" s="12">
        <v>111</v>
      </c>
      <c r="E216" s="3">
        <v>0.5</v>
      </c>
      <c r="F216" s="14">
        <v>7</v>
      </c>
      <c r="G216" s="3">
        <v>27</v>
      </c>
      <c r="H216" s="3">
        <v>0</v>
      </c>
      <c r="I216" s="12">
        <v>167</v>
      </c>
      <c r="J216" s="3">
        <v>124</v>
      </c>
      <c r="K216" s="12">
        <v>0</v>
      </c>
      <c r="L216" s="3">
        <v>0</v>
      </c>
      <c r="M216" s="12">
        <v>1</v>
      </c>
      <c r="N216" s="3">
        <v>1</v>
      </c>
      <c r="O216" s="7">
        <v>1</v>
      </c>
      <c r="P216" s="28">
        <v>0.04</v>
      </c>
      <c r="Q216" s="31">
        <v>0</v>
      </c>
      <c r="R216" s="47">
        <f>(ABS(Obras!C216-Plantas!$C$4)+ABS(Obras!D216-Plantas!$D$4))</f>
        <v>133</v>
      </c>
      <c r="S216" s="47">
        <f>(ABS(Obras!C216-Plantas!$C$5)+ABS(Obras!D216-Plantas!$D$5))</f>
        <v>93</v>
      </c>
      <c r="T216" s="47">
        <f>(ABS(Obras!C216-Plantas!$C$6)+ABS(Obras!D216-Plantas!$D$6))</f>
        <v>44</v>
      </c>
      <c r="U216" s="47">
        <f>(ABS(Obras!C216-Plantas!$C$7)+ABS(Obras!D216-Plantas!$D$7))</f>
        <v>129</v>
      </c>
      <c r="W216" s="40">
        <f>((SQRT(($AB$6-C216)^2)+SQRT(($AC$6-D216)^2))*2/10)*Camiones!B$4</f>
        <v>0.5586000000000001</v>
      </c>
      <c r="X216" s="40">
        <f>(SQRT(($AB$7-C216)^2)+SQRT(($AC$7-D216)^2))*2/10*Camiones!B$4</f>
        <v>0.39060000000000006</v>
      </c>
      <c r="Y216" s="40">
        <f>(SQRT(($AB$8-C216)^2)+SQRT(($AC$8-D216)^2))*2/10*Camiones!B$4</f>
        <v>0.18480000000000002</v>
      </c>
      <c r="Z216" s="40">
        <f>(SQRT(($AB$9-C216)^2)+SQRT(($AC$9-D216)^2))*2/10*Camiones!B$4</f>
        <v>0.54180000000000006</v>
      </c>
      <c r="AA216" s="40">
        <f t="shared" si="6"/>
        <v>0.21210000000000004</v>
      </c>
      <c r="AB216" s="47"/>
      <c r="AC216" s="47"/>
      <c r="AD216" s="47">
        <f>SUM(F216:L216)*Plantas!$F$4</f>
        <v>390</v>
      </c>
      <c r="AE216" s="47">
        <f>SUM(F216:L216)*Plantas!$F$5</f>
        <v>422.5</v>
      </c>
      <c r="AF216" s="47">
        <f>SUM(F216:L216)*Plantas!$F$6</f>
        <v>357.50000000000006</v>
      </c>
      <c r="AG216" s="47">
        <f>SUM(F216:L216)*Plantas!$F$7</f>
        <v>390</v>
      </c>
      <c r="AH216" s="47">
        <f t="shared" si="7"/>
        <v>32.499999999999972</v>
      </c>
    </row>
    <row r="217" spans="2:34" x14ac:dyDescent="0.2">
      <c r="B217" s="9" t="s">
        <v>239</v>
      </c>
      <c r="C217" s="3">
        <v>42</v>
      </c>
      <c r="D217" s="12">
        <v>6</v>
      </c>
      <c r="E217" s="3">
        <v>0.3</v>
      </c>
      <c r="F217" s="14">
        <v>105</v>
      </c>
      <c r="G217" s="3">
        <v>0</v>
      </c>
      <c r="H217" s="3">
        <v>163</v>
      </c>
      <c r="I217" s="12">
        <v>128</v>
      </c>
      <c r="J217" s="3">
        <v>0</v>
      </c>
      <c r="K217" s="12">
        <v>0</v>
      </c>
      <c r="L217" s="3">
        <v>4</v>
      </c>
      <c r="M217" s="12">
        <v>1</v>
      </c>
      <c r="N217" s="3">
        <v>1</v>
      </c>
      <c r="O217" s="7">
        <v>1</v>
      </c>
      <c r="P217" s="28">
        <v>0.05</v>
      </c>
      <c r="Q217" s="31">
        <v>0</v>
      </c>
      <c r="R217" s="47">
        <f>(ABS(Obras!C217-Plantas!$C$4)+ABS(Obras!D217-Plantas!$D$4))</f>
        <v>36</v>
      </c>
      <c r="S217" s="47">
        <f>(ABS(Obras!C217-Plantas!$C$5)+ABS(Obras!D217-Plantas!$D$5))</f>
        <v>36</v>
      </c>
      <c r="T217" s="47">
        <f>(ABS(Obras!C217-Plantas!$C$6)+ABS(Obras!D217-Plantas!$D$6))</f>
        <v>67</v>
      </c>
      <c r="U217" s="47">
        <f>(ABS(Obras!C217-Plantas!$C$7)+ABS(Obras!D217-Plantas!$D$7))</f>
        <v>52</v>
      </c>
      <c r="W217" s="40">
        <f>((SQRT(($AB$6-C217)^2)+SQRT(($AC$6-D217)^2))*2/10)*Camiones!B$4</f>
        <v>0.1512</v>
      </c>
      <c r="X217" s="40">
        <f>(SQRT(($AB$7-C217)^2)+SQRT(($AC$7-D217)^2))*2/10*Camiones!B$4</f>
        <v>0.1512</v>
      </c>
      <c r="Y217" s="40">
        <f>(SQRT(($AB$8-C217)^2)+SQRT(($AC$8-D217)^2))*2/10*Camiones!B$4</f>
        <v>0.28140000000000004</v>
      </c>
      <c r="Z217" s="40">
        <f>(SQRT(($AB$9-C217)^2)+SQRT(($AC$9-D217)^2))*2/10*Camiones!B$4</f>
        <v>0.21840000000000001</v>
      </c>
      <c r="AA217" s="40">
        <f t="shared" si="6"/>
        <v>7.6300000000000034E-2</v>
      </c>
      <c r="AB217" s="47"/>
      <c r="AC217" s="47"/>
      <c r="AD217" s="47">
        <f>SUM(F217:L217)*Plantas!$F$4</f>
        <v>480</v>
      </c>
      <c r="AE217" s="47">
        <f>SUM(F217:L217)*Plantas!$F$5</f>
        <v>520</v>
      </c>
      <c r="AF217" s="47">
        <f>SUM(F217:L217)*Plantas!$F$6</f>
        <v>440.00000000000006</v>
      </c>
      <c r="AG217" s="47">
        <f>SUM(F217:L217)*Plantas!$F$7</f>
        <v>480</v>
      </c>
      <c r="AH217" s="47">
        <f t="shared" si="7"/>
        <v>39.999999999999972</v>
      </c>
    </row>
    <row r="218" spans="2:34" x14ac:dyDescent="0.2">
      <c r="B218" s="9" t="s">
        <v>240</v>
      </c>
      <c r="C218" s="3">
        <v>70</v>
      </c>
      <c r="D218" s="12">
        <v>19</v>
      </c>
      <c r="E218" s="3">
        <v>0.4</v>
      </c>
      <c r="F218" s="14">
        <v>115</v>
      </c>
      <c r="G218" s="3">
        <v>0</v>
      </c>
      <c r="H218" s="3">
        <v>163</v>
      </c>
      <c r="I218" s="12">
        <v>0</v>
      </c>
      <c r="J218" s="3">
        <v>0</v>
      </c>
      <c r="K218" s="12">
        <v>178</v>
      </c>
      <c r="L218" s="3">
        <v>152</v>
      </c>
      <c r="M218" s="12">
        <v>1</v>
      </c>
      <c r="N218" s="3">
        <v>1</v>
      </c>
      <c r="O218" s="7">
        <v>1</v>
      </c>
      <c r="P218" s="28">
        <v>0.12</v>
      </c>
      <c r="Q218" s="31">
        <v>0.01</v>
      </c>
      <c r="R218" s="47">
        <f>(ABS(Obras!C218-Plantas!$C$4)+ABS(Obras!D218-Plantas!$D$4))</f>
        <v>69</v>
      </c>
      <c r="S218" s="47">
        <f>(ABS(Obras!C218-Plantas!$C$5)+ABS(Obras!D218-Plantas!$D$5))</f>
        <v>51</v>
      </c>
      <c r="T218" s="47">
        <f>(ABS(Obras!C218-Plantas!$C$6)+ABS(Obras!D218-Plantas!$D$6))</f>
        <v>76</v>
      </c>
      <c r="U218" s="47">
        <f>(ABS(Obras!C218-Plantas!$C$7)+ABS(Obras!D218-Plantas!$D$7))</f>
        <v>11</v>
      </c>
      <c r="W218" s="40">
        <f>((SQRT(($AB$6-C218)^2)+SQRT(($AC$6-D218)^2))*2/10)*Camiones!B$4</f>
        <v>0.28980000000000006</v>
      </c>
      <c r="X218" s="40">
        <f>(SQRT(($AB$7-C218)^2)+SQRT(($AC$7-D218)^2))*2/10*Camiones!B$4</f>
        <v>0.2142</v>
      </c>
      <c r="Y218" s="40">
        <f>(SQRT(($AB$8-C218)^2)+SQRT(($AC$8-D218)^2))*2/10*Camiones!B$4</f>
        <v>0.31919999999999998</v>
      </c>
      <c r="Z218" s="40">
        <f>(SQRT(($AB$9-C218)^2)+SQRT(($AC$9-D218)^2))*2/10*Camiones!B$4</f>
        <v>4.6200000000000005E-2</v>
      </c>
      <c r="AA218" s="40">
        <f t="shared" si="6"/>
        <v>0.14909999999999998</v>
      </c>
      <c r="AB218" s="47"/>
      <c r="AC218" s="47"/>
      <c r="AD218" s="47">
        <f>SUM(F218:L218)*Plantas!$F$4</f>
        <v>729.6</v>
      </c>
      <c r="AE218" s="47">
        <f>SUM(F218:L218)*Plantas!$F$5</f>
        <v>790.4</v>
      </c>
      <c r="AF218" s="47">
        <f>SUM(F218:L218)*Plantas!$F$6</f>
        <v>668.80000000000007</v>
      </c>
      <c r="AG218" s="47">
        <f>SUM(F218:L218)*Plantas!$F$7</f>
        <v>729.6</v>
      </c>
      <c r="AH218" s="47">
        <f t="shared" si="7"/>
        <v>60.799999999999955</v>
      </c>
    </row>
    <row r="219" spans="2:34" x14ac:dyDescent="0.2">
      <c r="B219" s="9" t="s">
        <v>241</v>
      </c>
      <c r="C219" s="3">
        <v>16</v>
      </c>
      <c r="D219" s="12">
        <v>117</v>
      </c>
      <c r="E219" s="3">
        <v>0.3</v>
      </c>
      <c r="F219" s="14">
        <v>0</v>
      </c>
      <c r="G219" s="3">
        <v>20</v>
      </c>
      <c r="H219" s="3">
        <v>0</v>
      </c>
      <c r="I219" s="12">
        <v>27</v>
      </c>
      <c r="J219" s="3">
        <v>25</v>
      </c>
      <c r="K219" s="12">
        <v>0</v>
      </c>
      <c r="L219" s="3">
        <v>0</v>
      </c>
      <c r="M219" s="12">
        <v>0</v>
      </c>
      <c r="N219" s="3">
        <v>1</v>
      </c>
      <c r="O219" s="7">
        <v>1</v>
      </c>
      <c r="P219" s="28">
        <v>0</v>
      </c>
      <c r="Q219" s="31">
        <v>0</v>
      </c>
      <c r="R219" s="47">
        <f>(ABS(Obras!C219-Plantas!$C$4)+ABS(Obras!D219-Plantas!$D$4))</f>
        <v>113</v>
      </c>
      <c r="S219" s="47">
        <f>(ABS(Obras!C219-Plantas!$C$5)+ABS(Obras!D219-Plantas!$D$5))</f>
        <v>101</v>
      </c>
      <c r="T219" s="47">
        <f>(ABS(Obras!C219-Plantas!$C$6)+ABS(Obras!D219-Plantas!$D$6))</f>
        <v>76</v>
      </c>
      <c r="U219" s="47">
        <f>(ABS(Obras!C219-Plantas!$C$7)+ABS(Obras!D219-Plantas!$D$7))</f>
        <v>161</v>
      </c>
      <c r="W219" s="40">
        <f>((SQRT(($AB$6-C219)^2)+SQRT(($AC$6-D219)^2))*2/10)*Camiones!B$4</f>
        <v>0.47460000000000008</v>
      </c>
      <c r="X219" s="40">
        <f>(SQRT(($AB$7-C219)^2)+SQRT(($AC$7-D219)^2))*2/10*Camiones!B$4</f>
        <v>0.42420000000000002</v>
      </c>
      <c r="Y219" s="40">
        <f>(SQRT(($AB$8-C219)^2)+SQRT(($AC$8-D219)^2))*2/10*Camiones!B$4</f>
        <v>0.31919999999999998</v>
      </c>
      <c r="Z219" s="40">
        <f>(SQRT(($AB$9-C219)^2)+SQRT(($AC$9-D219)^2))*2/10*Camiones!B$4</f>
        <v>0.67620000000000013</v>
      </c>
      <c r="AA219" s="40">
        <f t="shared" si="6"/>
        <v>0.18690000000000007</v>
      </c>
      <c r="AB219" s="47"/>
      <c r="AC219" s="47"/>
      <c r="AD219" s="47">
        <f>SUM(F219:L219)*Plantas!$F$4</f>
        <v>86.399999999999991</v>
      </c>
      <c r="AE219" s="47">
        <f>SUM(F219:L219)*Plantas!$F$5</f>
        <v>93.600000000000009</v>
      </c>
      <c r="AF219" s="47">
        <f>SUM(F219:L219)*Plantas!$F$6</f>
        <v>79.2</v>
      </c>
      <c r="AG219" s="47">
        <f>SUM(F219:L219)*Plantas!$F$7</f>
        <v>86.399999999999991</v>
      </c>
      <c r="AH219" s="47">
        <f t="shared" si="7"/>
        <v>7.2000000000000028</v>
      </c>
    </row>
    <row r="220" spans="2:34" x14ac:dyDescent="0.2">
      <c r="B220" s="9" t="s">
        <v>242</v>
      </c>
      <c r="C220" s="3">
        <v>4</v>
      </c>
      <c r="D220" s="12">
        <v>100</v>
      </c>
      <c r="E220" s="3">
        <v>0.3</v>
      </c>
      <c r="F220" s="14">
        <v>161</v>
      </c>
      <c r="G220" s="3">
        <v>0</v>
      </c>
      <c r="H220" s="3">
        <v>0</v>
      </c>
      <c r="I220" s="12">
        <v>40</v>
      </c>
      <c r="J220" s="3">
        <v>61</v>
      </c>
      <c r="K220" s="12">
        <v>3</v>
      </c>
      <c r="L220" s="3">
        <v>17</v>
      </c>
      <c r="M220" s="12">
        <v>1</v>
      </c>
      <c r="N220" s="3">
        <v>0</v>
      </c>
      <c r="O220" s="7">
        <v>1</v>
      </c>
      <c r="P220" s="28">
        <v>0</v>
      </c>
      <c r="Q220" s="31">
        <v>0</v>
      </c>
      <c r="R220" s="47">
        <f>(ABS(Obras!C220-Plantas!$C$4)+ABS(Obras!D220-Plantas!$D$4))</f>
        <v>96</v>
      </c>
      <c r="S220" s="47">
        <f>(ABS(Obras!C220-Plantas!$C$5)+ABS(Obras!D220-Plantas!$D$5))</f>
        <v>96</v>
      </c>
      <c r="T220" s="47">
        <f>(ABS(Obras!C220-Plantas!$C$6)+ABS(Obras!D220-Plantas!$D$6))</f>
        <v>71</v>
      </c>
      <c r="U220" s="47">
        <f>(ABS(Obras!C220-Plantas!$C$7)+ABS(Obras!D220-Plantas!$D$7))</f>
        <v>156</v>
      </c>
      <c r="W220" s="40">
        <f>((SQRT(($AB$6-C220)^2)+SQRT(($AC$6-D220)^2))*2/10)*Camiones!B$4</f>
        <v>0.4032</v>
      </c>
      <c r="X220" s="40">
        <f>(SQRT(($AB$7-C220)^2)+SQRT(($AC$7-D220)^2))*2/10*Camiones!B$4</f>
        <v>0.4032</v>
      </c>
      <c r="Y220" s="40">
        <f>(SQRT(($AB$8-C220)^2)+SQRT(($AC$8-D220)^2))*2/10*Camiones!B$4</f>
        <v>0.29820000000000002</v>
      </c>
      <c r="Z220" s="40">
        <f>(SQRT(($AB$9-C220)^2)+SQRT(($AC$9-D220)^2))*2/10*Camiones!B$4</f>
        <v>0.6552</v>
      </c>
      <c r="AA220" s="40">
        <f t="shared" si="6"/>
        <v>0.17849999999999999</v>
      </c>
      <c r="AB220" s="47"/>
      <c r="AC220" s="47"/>
      <c r="AD220" s="47">
        <f>SUM(F220:L220)*Plantas!$F$4</f>
        <v>338.4</v>
      </c>
      <c r="AE220" s="47">
        <f>SUM(F220:L220)*Plantas!$F$5</f>
        <v>366.6</v>
      </c>
      <c r="AF220" s="47">
        <f>SUM(F220:L220)*Plantas!$F$6</f>
        <v>310.20000000000005</v>
      </c>
      <c r="AG220" s="47">
        <f>SUM(F220:L220)*Plantas!$F$7</f>
        <v>338.4</v>
      </c>
      <c r="AH220" s="47">
        <f t="shared" si="7"/>
        <v>28.199999999999989</v>
      </c>
    </row>
    <row r="221" spans="2:34" x14ac:dyDescent="0.2">
      <c r="B221" s="9" t="s">
        <v>243</v>
      </c>
      <c r="C221" s="3">
        <v>18</v>
      </c>
      <c r="D221" s="12">
        <v>79</v>
      </c>
      <c r="E221" s="3">
        <v>0.2</v>
      </c>
      <c r="F221" s="14">
        <v>120</v>
      </c>
      <c r="G221" s="3">
        <v>0</v>
      </c>
      <c r="H221" s="3">
        <v>171</v>
      </c>
      <c r="I221" s="12">
        <v>62</v>
      </c>
      <c r="J221" s="3">
        <v>0</v>
      </c>
      <c r="K221" s="12">
        <v>29</v>
      </c>
      <c r="L221" s="3">
        <v>0</v>
      </c>
      <c r="M221" s="12">
        <v>1</v>
      </c>
      <c r="N221" s="3">
        <v>1</v>
      </c>
      <c r="O221" s="7">
        <v>1</v>
      </c>
      <c r="P221" s="28">
        <v>0.11</v>
      </c>
      <c r="Q221" s="31">
        <v>0.01</v>
      </c>
      <c r="R221" s="47">
        <f>(ABS(Obras!C221-Plantas!$C$4)+ABS(Obras!D221-Plantas!$D$4))</f>
        <v>77</v>
      </c>
      <c r="S221" s="47">
        <f>(ABS(Obras!C221-Plantas!$C$5)+ABS(Obras!D221-Plantas!$D$5))</f>
        <v>61</v>
      </c>
      <c r="T221" s="47">
        <f>(ABS(Obras!C221-Plantas!$C$6)+ABS(Obras!D221-Plantas!$D$6))</f>
        <v>36</v>
      </c>
      <c r="U221" s="47">
        <f>(ABS(Obras!C221-Plantas!$C$7)+ABS(Obras!D221-Plantas!$D$7))</f>
        <v>121</v>
      </c>
      <c r="W221" s="40">
        <f>((SQRT(($AB$6-C221)^2)+SQRT(($AC$6-D221)^2))*2/10)*Camiones!B$4</f>
        <v>0.32340000000000002</v>
      </c>
      <c r="X221" s="40">
        <f>(SQRT(($AB$7-C221)^2)+SQRT(($AC$7-D221)^2))*2/10*Camiones!B$4</f>
        <v>0.25619999999999998</v>
      </c>
      <c r="Y221" s="40">
        <f>(SQRT(($AB$8-C221)^2)+SQRT(($AC$8-D221)^2))*2/10*Camiones!B$4</f>
        <v>0.1512</v>
      </c>
      <c r="Z221" s="40">
        <f>(SQRT(($AB$9-C221)^2)+SQRT(($AC$9-D221)^2))*2/10*Camiones!B$4</f>
        <v>0.50819999999999999</v>
      </c>
      <c r="AA221" s="40">
        <f t="shared" si="6"/>
        <v>0.18969999999999998</v>
      </c>
      <c r="AB221" s="47"/>
      <c r="AC221" s="47"/>
      <c r="AD221" s="47">
        <f>SUM(F221:L221)*Plantas!$F$4</f>
        <v>458.4</v>
      </c>
      <c r="AE221" s="47">
        <f>SUM(F221:L221)*Plantas!$F$5</f>
        <v>496.6</v>
      </c>
      <c r="AF221" s="47">
        <f>SUM(F221:L221)*Plantas!$F$6</f>
        <v>420.20000000000005</v>
      </c>
      <c r="AG221" s="47">
        <f>SUM(F221:L221)*Plantas!$F$7</f>
        <v>458.4</v>
      </c>
      <c r="AH221" s="47">
        <f t="shared" si="7"/>
        <v>38.199999999999989</v>
      </c>
    </row>
    <row r="222" spans="2:34" x14ac:dyDescent="0.2">
      <c r="B222" s="9" t="s">
        <v>244</v>
      </c>
      <c r="C222" s="3">
        <v>60</v>
      </c>
      <c r="D222" s="12">
        <v>2</v>
      </c>
      <c r="E222" s="3">
        <v>0.3</v>
      </c>
      <c r="F222" s="14">
        <v>0</v>
      </c>
      <c r="G222" s="3">
        <v>204</v>
      </c>
      <c r="H222" s="3">
        <v>52</v>
      </c>
      <c r="I222" s="12">
        <v>100</v>
      </c>
      <c r="J222" s="3">
        <v>8</v>
      </c>
      <c r="K222" s="12">
        <v>152</v>
      </c>
      <c r="L222" s="3">
        <v>0</v>
      </c>
      <c r="M222" s="12">
        <v>1</v>
      </c>
      <c r="N222" s="3">
        <v>1</v>
      </c>
      <c r="O222" s="7">
        <v>1</v>
      </c>
      <c r="P222" s="28">
        <v>0.01</v>
      </c>
      <c r="Q222" s="31">
        <v>0</v>
      </c>
      <c r="R222" s="47">
        <f>(ABS(Obras!C222-Plantas!$C$4)+ABS(Obras!D222-Plantas!$D$4))</f>
        <v>58</v>
      </c>
      <c r="S222" s="47">
        <f>(ABS(Obras!C222-Plantas!$C$5)+ABS(Obras!D222-Plantas!$D$5))</f>
        <v>58</v>
      </c>
      <c r="T222" s="47">
        <f>(ABS(Obras!C222-Plantas!$C$6)+ABS(Obras!D222-Plantas!$D$6))</f>
        <v>83</v>
      </c>
      <c r="U222" s="47">
        <f>(ABS(Obras!C222-Plantas!$C$7)+ABS(Obras!D222-Plantas!$D$7))</f>
        <v>38</v>
      </c>
      <c r="W222" s="40">
        <f>((SQRT(($AB$6-C222)^2)+SQRT(($AC$6-D222)^2))*2/10)*Camiones!B$4</f>
        <v>0.24360000000000001</v>
      </c>
      <c r="X222" s="40">
        <f>(SQRT(($AB$7-C222)^2)+SQRT(($AC$7-D222)^2))*2/10*Camiones!B$4</f>
        <v>0.24360000000000001</v>
      </c>
      <c r="Y222" s="40">
        <f>(SQRT(($AB$8-C222)^2)+SQRT(($AC$8-D222)^2))*2/10*Camiones!B$4</f>
        <v>0.34860000000000008</v>
      </c>
      <c r="Z222" s="40">
        <f>(SQRT(($AB$9-C222)^2)+SQRT(($AC$9-D222)^2))*2/10*Camiones!B$4</f>
        <v>0.15959999999999999</v>
      </c>
      <c r="AA222" s="40">
        <f t="shared" si="6"/>
        <v>9.4500000000000042E-2</v>
      </c>
      <c r="AB222" s="47"/>
      <c r="AC222" s="47"/>
      <c r="AD222" s="47">
        <f>SUM(F222:L222)*Plantas!$F$4</f>
        <v>619.19999999999993</v>
      </c>
      <c r="AE222" s="47">
        <f>SUM(F222:L222)*Plantas!$F$5</f>
        <v>670.80000000000007</v>
      </c>
      <c r="AF222" s="47">
        <f>SUM(F222:L222)*Plantas!$F$6</f>
        <v>567.6</v>
      </c>
      <c r="AG222" s="47">
        <f>SUM(F222:L222)*Plantas!$F$7</f>
        <v>619.19999999999993</v>
      </c>
      <c r="AH222" s="47">
        <f t="shared" si="7"/>
        <v>51.600000000000023</v>
      </c>
    </row>
    <row r="223" spans="2:34" x14ac:dyDescent="0.2">
      <c r="B223" s="9" t="s">
        <v>245</v>
      </c>
      <c r="C223" s="3">
        <v>20</v>
      </c>
      <c r="D223" s="12">
        <v>44</v>
      </c>
      <c r="E223" s="3">
        <v>0.2</v>
      </c>
      <c r="F223" s="14">
        <v>37</v>
      </c>
      <c r="G223" s="3">
        <v>153</v>
      </c>
      <c r="H223" s="3">
        <v>176</v>
      </c>
      <c r="I223" s="12">
        <v>154</v>
      </c>
      <c r="J223" s="3">
        <v>0</v>
      </c>
      <c r="K223" s="12">
        <v>197</v>
      </c>
      <c r="L223" s="3">
        <v>132</v>
      </c>
      <c r="M223" s="12">
        <v>0</v>
      </c>
      <c r="N223" s="3">
        <v>0</v>
      </c>
      <c r="O223" s="7">
        <v>1</v>
      </c>
      <c r="P223" s="28">
        <v>0</v>
      </c>
      <c r="Q223" s="31">
        <v>0</v>
      </c>
      <c r="R223" s="47">
        <f>(ABS(Obras!C223-Plantas!$C$4)+ABS(Obras!D223-Plantas!$D$4))</f>
        <v>44</v>
      </c>
      <c r="S223" s="47">
        <f>(ABS(Obras!C223-Plantas!$C$5)+ABS(Obras!D223-Plantas!$D$5))</f>
        <v>24</v>
      </c>
      <c r="T223" s="47">
        <f>(ABS(Obras!C223-Plantas!$C$6)+ABS(Obras!D223-Plantas!$D$6))</f>
        <v>51</v>
      </c>
      <c r="U223" s="47">
        <f>(ABS(Obras!C223-Plantas!$C$7)+ABS(Obras!D223-Plantas!$D$7))</f>
        <v>84</v>
      </c>
      <c r="W223" s="40">
        <f>((SQRT(($AB$6-C223)^2)+SQRT(($AC$6-D223)^2))*2/10)*Camiones!B$4</f>
        <v>0.18480000000000002</v>
      </c>
      <c r="X223" s="40">
        <f>(SQRT(($AB$7-C223)^2)+SQRT(($AC$7-D223)^2))*2/10*Camiones!B$4</f>
        <v>0.1008</v>
      </c>
      <c r="Y223" s="40">
        <f>(SQRT(($AB$8-C223)^2)+SQRT(($AC$8-D223)^2))*2/10*Camiones!B$4</f>
        <v>0.2142</v>
      </c>
      <c r="Z223" s="40">
        <f>(SQRT(($AB$9-C223)^2)+SQRT(($AC$9-D223)^2))*2/10*Camiones!B$4</f>
        <v>0.35280000000000006</v>
      </c>
      <c r="AA223" s="40">
        <f t="shared" si="6"/>
        <v>0.13090000000000002</v>
      </c>
      <c r="AB223" s="47"/>
      <c r="AC223" s="47"/>
      <c r="AD223" s="47">
        <f>SUM(F223:L223)*Plantas!$F$4</f>
        <v>1018.8</v>
      </c>
      <c r="AE223" s="47">
        <f>SUM(F223:L223)*Plantas!$F$5</f>
        <v>1103.7</v>
      </c>
      <c r="AF223" s="47">
        <f>SUM(F223:L223)*Plantas!$F$6</f>
        <v>933.90000000000009</v>
      </c>
      <c r="AG223" s="47">
        <f>SUM(F223:L223)*Plantas!$F$7</f>
        <v>1018.8</v>
      </c>
      <c r="AH223" s="47">
        <f t="shared" si="7"/>
        <v>84.899999999999977</v>
      </c>
    </row>
    <row r="224" spans="2:34" x14ac:dyDescent="0.2">
      <c r="B224" s="9" t="s">
        <v>246</v>
      </c>
      <c r="C224" s="3">
        <v>1</v>
      </c>
      <c r="D224" s="12">
        <v>84</v>
      </c>
      <c r="E224" s="3">
        <v>0.2</v>
      </c>
      <c r="F224" s="14">
        <v>165</v>
      </c>
      <c r="G224" s="3">
        <v>37</v>
      </c>
      <c r="H224" s="3">
        <v>52</v>
      </c>
      <c r="I224" s="12">
        <v>205</v>
      </c>
      <c r="J224" s="3">
        <v>76</v>
      </c>
      <c r="K224" s="12">
        <v>21</v>
      </c>
      <c r="L224" s="3">
        <v>99</v>
      </c>
      <c r="M224" s="12">
        <v>1</v>
      </c>
      <c r="N224" s="3">
        <v>0</v>
      </c>
      <c r="O224" s="7">
        <v>1</v>
      </c>
      <c r="P224" s="28">
        <v>0</v>
      </c>
      <c r="Q224" s="31">
        <v>0</v>
      </c>
      <c r="R224" s="47">
        <f>(ABS(Obras!C224-Plantas!$C$4)+ABS(Obras!D224-Plantas!$D$4))</f>
        <v>83</v>
      </c>
      <c r="S224" s="47">
        <f>(ABS(Obras!C224-Plantas!$C$5)+ABS(Obras!D224-Plantas!$D$5))</f>
        <v>83</v>
      </c>
      <c r="T224" s="47">
        <f>(ABS(Obras!C224-Plantas!$C$6)+ABS(Obras!D224-Plantas!$D$6))</f>
        <v>58</v>
      </c>
      <c r="U224" s="47">
        <f>(ABS(Obras!C224-Plantas!$C$7)+ABS(Obras!D224-Plantas!$D$7))</f>
        <v>143</v>
      </c>
      <c r="W224" s="40">
        <f>((SQRT(($AB$6-C224)^2)+SQRT(($AC$6-D224)^2))*2/10)*Camiones!B$4</f>
        <v>0.34860000000000008</v>
      </c>
      <c r="X224" s="40">
        <f>(SQRT(($AB$7-C224)^2)+SQRT(($AC$7-D224)^2))*2/10*Camiones!B$4</f>
        <v>0.34860000000000008</v>
      </c>
      <c r="Y224" s="40">
        <f>(SQRT(($AB$8-C224)^2)+SQRT(($AC$8-D224)^2))*2/10*Camiones!B$4</f>
        <v>0.24360000000000001</v>
      </c>
      <c r="Z224" s="40">
        <f>(SQRT(($AB$9-C224)^2)+SQRT(($AC$9-D224)^2))*2/10*Camiones!B$4</f>
        <v>0.60060000000000002</v>
      </c>
      <c r="AA224" s="40">
        <f t="shared" si="6"/>
        <v>0.17849999999999999</v>
      </c>
      <c r="AB224" s="47"/>
      <c r="AC224" s="47"/>
      <c r="AD224" s="47">
        <f>SUM(F224:L224)*Plantas!$F$4</f>
        <v>786</v>
      </c>
      <c r="AE224" s="47">
        <f>SUM(F224:L224)*Plantas!$F$5</f>
        <v>851.5</v>
      </c>
      <c r="AF224" s="47">
        <f>SUM(F224:L224)*Plantas!$F$6</f>
        <v>720.50000000000011</v>
      </c>
      <c r="AG224" s="47">
        <f>SUM(F224:L224)*Plantas!$F$7</f>
        <v>786</v>
      </c>
      <c r="AH224" s="47">
        <f t="shared" si="7"/>
        <v>65.499999999999943</v>
      </c>
    </row>
    <row r="225" spans="2:34" x14ac:dyDescent="0.2">
      <c r="B225" s="9" t="s">
        <v>247</v>
      </c>
      <c r="C225" s="3">
        <v>53</v>
      </c>
      <c r="D225" s="12">
        <v>80</v>
      </c>
      <c r="E225" s="3">
        <v>0.3</v>
      </c>
      <c r="F225" s="14">
        <v>164</v>
      </c>
      <c r="G225" s="3">
        <v>128</v>
      </c>
      <c r="H225" s="3">
        <v>14</v>
      </c>
      <c r="I225" s="12">
        <v>0</v>
      </c>
      <c r="J225" s="3">
        <v>10</v>
      </c>
      <c r="K225" s="12">
        <v>19</v>
      </c>
      <c r="L225" s="3">
        <v>75</v>
      </c>
      <c r="M225" s="12">
        <v>1</v>
      </c>
      <c r="N225" s="3">
        <v>1</v>
      </c>
      <c r="O225" s="7">
        <v>0</v>
      </c>
      <c r="P225" s="28">
        <v>0</v>
      </c>
      <c r="Q225" s="31">
        <v>0</v>
      </c>
      <c r="R225" s="47">
        <f>(ABS(Obras!C225-Plantas!$C$4)+ABS(Obras!D225-Plantas!$D$4))</f>
        <v>113</v>
      </c>
      <c r="S225" s="47">
        <f>(ABS(Obras!C225-Plantas!$C$5)+ABS(Obras!D225-Plantas!$D$5))</f>
        <v>73</v>
      </c>
      <c r="T225" s="47">
        <f>(ABS(Obras!C225-Plantas!$C$6)+ABS(Obras!D225-Plantas!$D$6))</f>
        <v>18</v>
      </c>
      <c r="U225" s="47">
        <f>(ABS(Obras!C225-Plantas!$C$7)+ABS(Obras!D225-Plantas!$D$7))</f>
        <v>87</v>
      </c>
      <c r="W225" s="40">
        <f>((SQRT(($AB$6-C225)^2)+SQRT(($AC$6-D225)^2))*2/10)*Camiones!B$4</f>
        <v>0.47460000000000008</v>
      </c>
      <c r="X225" s="40">
        <f>(SQRT(($AB$7-C225)^2)+SQRT(($AC$7-D225)^2))*2/10*Camiones!B$4</f>
        <v>0.30660000000000004</v>
      </c>
      <c r="Y225" s="40">
        <f>(SQRT(($AB$8-C225)^2)+SQRT(($AC$8-D225)^2))*2/10*Camiones!B$4</f>
        <v>7.5600000000000001E-2</v>
      </c>
      <c r="Z225" s="40">
        <f>(SQRT(($AB$9-C225)^2)+SQRT(($AC$9-D225)^2))*2/10*Camiones!B$4</f>
        <v>0.3654</v>
      </c>
      <c r="AA225" s="40">
        <f t="shared" si="6"/>
        <v>0.20930000000000004</v>
      </c>
      <c r="AB225" s="47"/>
      <c r="AC225" s="47"/>
      <c r="AD225" s="47">
        <f>SUM(F225:L225)*Plantas!$F$4</f>
        <v>492</v>
      </c>
      <c r="AE225" s="47">
        <f>SUM(F225:L225)*Plantas!$F$5</f>
        <v>533</v>
      </c>
      <c r="AF225" s="47">
        <f>SUM(F225:L225)*Plantas!$F$6</f>
        <v>451.00000000000006</v>
      </c>
      <c r="AG225" s="47">
        <f>SUM(F225:L225)*Plantas!$F$7</f>
        <v>492</v>
      </c>
      <c r="AH225" s="47">
        <f t="shared" si="7"/>
        <v>40.999999999999972</v>
      </c>
    </row>
    <row r="226" spans="2:34" x14ac:dyDescent="0.2">
      <c r="B226" s="9" t="s">
        <v>248</v>
      </c>
      <c r="C226" s="3">
        <v>13</v>
      </c>
      <c r="D226" s="12">
        <v>39</v>
      </c>
      <c r="E226" s="3">
        <v>0.4</v>
      </c>
      <c r="F226" s="14">
        <v>0</v>
      </c>
      <c r="G226" s="3">
        <v>0</v>
      </c>
      <c r="H226" s="3">
        <v>0</v>
      </c>
      <c r="I226" s="12">
        <v>59</v>
      </c>
      <c r="J226" s="3">
        <v>0</v>
      </c>
      <c r="K226" s="12">
        <v>107</v>
      </c>
      <c r="L226" s="3">
        <v>0</v>
      </c>
      <c r="M226" s="12">
        <v>1</v>
      </c>
      <c r="N226" s="3">
        <v>1</v>
      </c>
      <c r="O226" s="7">
        <v>1</v>
      </c>
      <c r="P226" s="28">
        <v>0</v>
      </c>
      <c r="Q226" s="31">
        <v>0</v>
      </c>
      <c r="R226" s="47">
        <f>(ABS(Obras!C226-Plantas!$C$4)+ABS(Obras!D226-Plantas!$D$4))</f>
        <v>32</v>
      </c>
      <c r="S226" s="47">
        <f>(ABS(Obras!C226-Plantas!$C$5)+ABS(Obras!D226-Plantas!$D$5))</f>
        <v>26</v>
      </c>
      <c r="T226" s="47">
        <f>(ABS(Obras!C226-Plantas!$C$6)+ABS(Obras!D226-Plantas!$D$6))</f>
        <v>63</v>
      </c>
      <c r="U226" s="47">
        <f>(ABS(Obras!C226-Plantas!$C$7)+ABS(Obras!D226-Plantas!$D$7))</f>
        <v>86</v>
      </c>
      <c r="W226" s="40">
        <f>((SQRT(($AB$6-C226)^2)+SQRT(($AC$6-D226)^2))*2/10)*Camiones!B$4</f>
        <v>0.13440000000000002</v>
      </c>
      <c r="X226" s="40">
        <f>(SQRT(($AB$7-C226)^2)+SQRT(($AC$7-D226)^2))*2/10*Camiones!B$4</f>
        <v>0.10920000000000001</v>
      </c>
      <c r="Y226" s="40">
        <f>(SQRT(($AB$8-C226)^2)+SQRT(($AC$8-D226)^2))*2/10*Camiones!B$4</f>
        <v>0.2646</v>
      </c>
      <c r="Z226" s="40">
        <f>(SQRT(($AB$9-C226)^2)+SQRT(($AC$9-D226)^2))*2/10*Camiones!B$4</f>
        <v>0.36120000000000002</v>
      </c>
      <c r="AA226" s="40">
        <f t="shared" si="6"/>
        <v>0.1477</v>
      </c>
      <c r="AB226" s="47"/>
      <c r="AC226" s="47"/>
      <c r="AD226" s="47">
        <f>SUM(F226:L226)*Plantas!$F$4</f>
        <v>199.2</v>
      </c>
      <c r="AE226" s="47">
        <f>SUM(F226:L226)*Plantas!$F$5</f>
        <v>215.8</v>
      </c>
      <c r="AF226" s="47">
        <f>SUM(F226:L226)*Plantas!$F$6</f>
        <v>182.60000000000002</v>
      </c>
      <c r="AG226" s="47">
        <f>SUM(F226:L226)*Plantas!$F$7</f>
        <v>199.2</v>
      </c>
      <c r="AH226" s="47">
        <f t="shared" si="7"/>
        <v>16.599999999999994</v>
      </c>
    </row>
    <row r="227" spans="2:34" x14ac:dyDescent="0.2">
      <c r="B227" s="9" t="s">
        <v>249</v>
      </c>
      <c r="C227" s="3">
        <v>6</v>
      </c>
      <c r="D227" s="12">
        <v>78</v>
      </c>
      <c r="E227" s="3">
        <v>0.3</v>
      </c>
      <c r="F227" s="14">
        <v>153</v>
      </c>
      <c r="G227" s="3">
        <v>114</v>
      </c>
      <c r="H227" s="3">
        <v>36</v>
      </c>
      <c r="I227" s="12">
        <v>112</v>
      </c>
      <c r="J227" s="3">
        <v>146</v>
      </c>
      <c r="K227" s="12">
        <v>140</v>
      </c>
      <c r="L227" s="3">
        <v>0</v>
      </c>
      <c r="M227" s="12">
        <v>1</v>
      </c>
      <c r="N227" s="3">
        <v>0</v>
      </c>
      <c r="O227" s="7">
        <v>1</v>
      </c>
      <c r="P227" s="28">
        <v>0</v>
      </c>
      <c r="Q227" s="31">
        <v>0</v>
      </c>
      <c r="R227" s="47">
        <f>(ABS(Obras!C227-Plantas!$C$4)+ABS(Obras!D227-Plantas!$D$4))</f>
        <v>72</v>
      </c>
      <c r="S227" s="47">
        <f>(ABS(Obras!C227-Plantas!$C$5)+ABS(Obras!D227-Plantas!$D$5))</f>
        <v>72</v>
      </c>
      <c r="T227" s="47">
        <f>(ABS(Obras!C227-Plantas!$C$6)+ABS(Obras!D227-Plantas!$D$6))</f>
        <v>47</v>
      </c>
      <c r="U227" s="47">
        <f>(ABS(Obras!C227-Plantas!$C$7)+ABS(Obras!D227-Plantas!$D$7))</f>
        <v>132</v>
      </c>
      <c r="W227" s="40">
        <f>((SQRT(($AB$6-C227)^2)+SQRT(($AC$6-D227)^2))*2/10)*Camiones!B$4</f>
        <v>0.3024</v>
      </c>
      <c r="X227" s="40">
        <f>(SQRT(($AB$7-C227)^2)+SQRT(($AC$7-D227)^2))*2/10*Camiones!B$4</f>
        <v>0.3024</v>
      </c>
      <c r="Y227" s="40">
        <f>(SQRT(($AB$8-C227)^2)+SQRT(($AC$8-D227)^2))*2/10*Camiones!B$4</f>
        <v>0.19740000000000002</v>
      </c>
      <c r="Z227" s="40">
        <f>(SQRT(($AB$9-C227)^2)+SQRT(($AC$9-D227)^2))*2/10*Camiones!B$4</f>
        <v>0.5544</v>
      </c>
      <c r="AA227" s="40">
        <f t="shared" si="6"/>
        <v>0.17849999999999999</v>
      </c>
      <c r="AB227" s="47"/>
      <c r="AC227" s="47"/>
      <c r="AD227" s="47">
        <f>SUM(F227:L227)*Plantas!$F$4</f>
        <v>841.19999999999993</v>
      </c>
      <c r="AE227" s="47">
        <f>SUM(F227:L227)*Plantas!$F$5</f>
        <v>911.30000000000007</v>
      </c>
      <c r="AF227" s="47">
        <f>SUM(F227:L227)*Plantas!$F$6</f>
        <v>771.1</v>
      </c>
      <c r="AG227" s="47">
        <f>SUM(F227:L227)*Plantas!$F$7</f>
        <v>841.19999999999993</v>
      </c>
      <c r="AH227" s="47">
        <f t="shared" si="7"/>
        <v>70.100000000000023</v>
      </c>
    </row>
    <row r="228" spans="2:34" x14ac:dyDescent="0.2">
      <c r="B228" s="9" t="s">
        <v>250</v>
      </c>
      <c r="C228" s="3">
        <v>58</v>
      </c>
      <c r="D228" s="12">
        <v>29</v>
      </c>
      <c r="E228" s="3">
        <v>0.3</v>
      </c>
      <c r="F228" s="14">
        <v>75</v>
      </c>
      <c r="G228" s="3">
        <v>0</v>
      </c>
      <c r="H228" s="3">
        <v>135</v>
      </c>
      <c r="I228" s="12">
        <v>188</v>
      </c>
      <c r="J228" s="3">
        <v>127</v>
      </c>
      <c r="K228" s="12">
        <v>7</v>
      </c>
      <c r="L228" s="3">
        <v>0</v>
      </c>
      <c r="M228" s="12">
        <v>1</v>
      </c>
      <c r="N228" s="3">
        <v>1</v>
      </c>
      <c r="O228" s="7">
        <v>1</v>
      </c>
      <c r="P228" s="28">
        <v>0.02</v>
      </c>
      <c r="Q228" s="31">
        <v>0</v>
      </c>
      <c r="R228" s="47">
        <f>(ABS(Obras!C228-Plantas!$C$4)+ABS(Obras!D228-Plantas!$D$4))</f>
        <v>67</v>
      </c>
      <c r="S228" s="47">
        <f>(ABS(Obras!C228-Plantas!$C$5)+ABS(Obras!D228-Plantas!$D$5))</f>
        <v>29</v>
      </c>
      <c r="T228" s="47">
        <f>(ABS(Obras!C228-Plantas!$C$6)+ABS(Obras!D228-Plantas!$D$6))</f>
        <v>54</v>
      </c>
      <c r="U228" s="47">
        <f>(ABS(Obras!C228-Plantas!$C$7)+ABS(Obras!D228-Plantas!$D$7))</f>
        <v>31</v>
      </c>
      <c r="W228" s="40">
        <f>((SQRT(($AB$6-C228)^2)+SQRT(($AC$6-D228)^2))*2/10)*Camiones!B$4</f>
        <v>0.28140000000000004</v>
      </c>
      <c r="X228" s="40">
        <f>(SQRT(($AB$7-C228)^2)+SQRT(($AC$7-D228)^2))*2/10*Camiones!B$4</f>
        <v>0.12180000000000001</v>
      </c>
      <c r="Y228" s="40">
        <f>(SQRT(($AB$8-C228)^2)+SQRT(($AC$8-D228)^2))*2/10*Camiones!B$4</f>
        <v>0.22680000000000003</v>
      </c>
      <c r="Z228" s="40">
        <f>(SQRT(($AB$9-C228)^2)+SQRT(($AC$9-D228)^2))*2/10*Camiones!B$4</f>
        <v>0.13020000000000001</v>
      </c>
      <c r="AA228" s="40">
        <f t="shared" si="6"/>
        <v>9.5900000000000027E-2</v>
      </c>
      <c r="AB228" s="47"/>
      <c r="AC228" s="47"/>
      <c r="AD228" s="47">
        <f>SUM(F228:L228)*Plantas!$F$4</f>
        <v>638.4</v>
      </c>
      <c r="AE228" s="47">
        <f>SUM(F228:L228)*Plantas!$F$5</f>
        <v>691.6</v>
      </c>
      <c r="AF228" s="47">
        <f>SUM(F228:L228)*Plantas!$F$6</f>
        <v>585.20000000000005</v>
      </c>
      <c r="AG228" s="47">
        <f>SUM(F228:L228)*Plantas!$F$7</f>
        <v>638.4</v>
      </c>
      <c r="AH228" s="47">
        <f t="shared" si="7"/>
        <v>53.199999999999989</v>
      </c>
    </row>
    <row r="229" spans="2:34" ht="16" customHeight="1" thickBot="1" x14ac:dyDescent="0.25">
      <c r="B229" s="10" t="s">
        <v>251</v>
      </c>
      <c r="C229" s="4">
        <v>37</v>
      </c>
      <c r="D229" s="13">
        <v>77</v>
      </c>
      <c r="E229" s="4">
        <v>0.4</v>
      </c>
      <c r="F229" s="20">
        <v>137</v>
      </c>
      <c r="G229" s="4">
        <v>166</v>
      </c>
      <c r="H229" s="4">
        <v>0</v>
      </c>
      <c r="I229" s="13">
        <v>0</v>
      </c>
      <c r="J229" s="4">
        <v>74</v>
      </c>
      <c r="K229" s="13">
        <v>84</v>
      </c>
      <c r="L229" s="4">
        <v>50</v>
      </c>
      <c r="M229" s="13">
        <v>1</v>
      </c>
      <c r="N229" s="4">
        <v>1</v>
      </c>
      <c r="O229" s="8">
        <v>1</v>
      </c>
      <c r="P229" s="29">
        <v>0</v>
      </c>
      <c r="Q229" s="32">
        <v>0</v>
      </c>
      <c r="R229" s="47">
        <f>(ABS(Obras!C229-Plantas!$C$4)+ABS(Obras!D229-Plantas!$D$4))</f>
        <v>94</v>
      </c>
      <c r="S229" s="47">
        <f>(ABS(Obras!C229-Plantas!$C$5)+ABS(Obras!D229-Plantas!$D$5))</f>
        <v>54</v>
      </c>
      <c r="T229" s="47">
        <f>(ABS(Obras!C229-Plantas!$C$6)+ABS(Obras!D229-Plantas!$D$6))</f>
        <v>15</v>
      </c>
      <c r="U229" s="47">
        <f>(ABS(Obras!C229-Plantas!$C$7)+ABS(Obras!D229-Plantas!$D$7))</f>
        <v>100</v>
      </c>
      <c r="W229" s="40">
        <f>((SQRT(($AB$6-C229)^2)+SQRT(($AC$6-D229)^2))*2/10)*Camiones!B$4</f>
        <v>0.39480000000000004</v>
      </c>
      <c r="X229" s="40">
        <f>(SQRT(($AB$7-C229)^2)+SQRT(($AC$7-D229)^2))*2/10*Camiones!B$4</f>
        <v>0.22680000000000003</v>
      </c>
      <c r="Y229" s="40">
        <f>(SQRT(($AB$8-C229)^2)+SQRT(($AC$8-D229)^2))*2/10*Camiones!B$4</f>
        <v>6.3E-2</v>
      </c>
      <c r="Z229" s="40">
        <f>(SQRT(($AB$9-C229)^2)+SQRT(($AC$9-D229)^2))*2/10*Camiones!B$4</f>
        <v>0.42000000000000004</v>
      </c>
      <c r="AA229" s="40">
        <f t="shared" si="6"/>
        <v>0.20650000000000002</v>
      </c>
      <c r="AB229" s="47"/>
      <c r="AC229" s="47"/>
      <c r="AD229" s="47">
        <f>SUM(F229:L229)*Plantas!$F$4</f>
        <v>613.19999999999993</v>
      </c>
      <c r="AE229" s="47">
        <f>SUM(F229:L229)*Plantas!$F$5</f>
        <v>664.30000000000007</v>
      </c>
      <c r="AF229" s="47">
        <f>SUM(F229:L229)*Plantas!$F$6</f>
        <v>562.1</v>
      </c>
      <c r="AG229" s="47">
        <f>SUM(F229:L229)*Plantas!$F$7</f>
        <v>613.19999999999993</v>
      </c>
      <c r="AH229" s="47">
        <f t="shared" si="7"/>
        <v>51.100000000000023</v>
      </c>
    </row>
    <row r="230" spans="2:34" x14ac:dyDescent="0.2">
      <c r="E230" s="48" t="s">
        <v>272</v>
      </c>
      <c r="F230" s="40">
        <f>SUM(F5:F229)</f>
        <v>16864</v>
      </c>
      <c r="G230" s="47">
        <f t="shared" ref="G230:L230" si="8">SUM(G5:G229)</f>
        <v>15096</v>
      </c>
      <c r="H230" s="47">
        <f t="shared" si="8"/>
        <v>16366</v>
      </c>
      <c r="I230" s="47">
        <f t="shared" si="8"/>
        <v>14697</v>
      </c>
      <c r="J230" s="47">
        <f t="shared" si="8"/>
        <v>12849</v>
      </c>
      <c r="K230" s="47">
        <f t="shared" si="8"/>
        <v>14629</v>
      </c>
      <c r="L230" s="47">
        <f t="shared" si="8"/>
        <v>15379</v>
      </c>
      <c r="W230" s="54" t="s">
        <v>252</v>
      </c>
      <c r="X230" s="53"/>
      <c r="Y230" s="53"/>
      <c r="Z230" s="53"/>
      <c r="AA230" s="40">
        <f>AVERAGE(AA5:AA229)</f>
        <v>0.17691333333333328</v>
      </c>
      <c r="AB230" s="47"/>
      <c r="AC230" s="47"/>
      <c r="AD230" s="44"/>
      <c r="AE230" s="44"/>
      <c r="AF230" s="44"/>
      <c r="AG230" s="44"/>
      <c r="AH230" s="47">
        <f ca="1">AVERAGE(AH5:AH229)</f>
        <v>47.057777777777773</v>
      </c>
    </row>
    <row r="231" spans="2:34" x14ac:dyDescent="0.2">
      <c r="F231" s="21"/>
      <c r="G231" s="21"/>
      <c r="H231" s="21"/>
      <c r="I231" s="21"/>
      <c r="J231" s="21"/>
      <c r="K231" s="21"/>
      <c r="L231" s="21"/>
    </row>
    <row r="232" spans="2:34" x14ac:dyDescent="0.2">
      <c r="F232" s="21"/>
      <c r="G232" s="21"/>
      <c r="H232" s="21"/>
      <c r="I232" s="21"/>
      <c r="J232" s="21"/>
      <c r="K232" s="21"/>
      <c r="L232" s="21"/>
    </row>
    <row r="233" spans="2:34" x14ac:dyDescent="0.2">
      <c r="E233" s="40">
        <f>MAX(F5:L229)</f>
        <v>210</v>
      </c>
      <c r="F233" s="21"/>
      <c r="G233" s="21" t="s">
        <v>282</v>
      </c>
      <c r="H233" s="21"/>
      <c r="I233" s="21"/>
      <c r="J233" s="21"/>
      <c r="K233" s="21"/>
      <c r="L233" s="21"/>
    </row>
    <row r="234" spans="2:34" x14ac:dyDescent="0.2">
      <c r="G234" s="40" t="s">
        <v>283</v>
      </c>
      <c r="H234" s="40" t="s">
        <v>284</v>
      </c>
      <c r="I234" s="40" t="s">
        <v>285</v>
      </c>
      <c r="J234" s="40" t="s">
        <v>286</v>
      </c>
      <c r="K234" s="40" t="s">
        <v>287</v>
      </c>
      <c r="L234" s="40" t="s">
        <v>288</v>
      </c>
      <c r="M234" s="40" t="s">
        <v>289</v>
      </c>
      <c r="N234" s="40" t="s">
        <v>290</v>
      </c>
      <c r="O234" s="40" t="s">
        <v>291</v>
      </c>
      <c r="P234" s="47"/>
    </row>
    <row r="235" spans="2:34" x14ac:dyDescent="0.2">
      <c r="G235" s="40">
        <f>COUNTIF(F5:L229, "&lt;=130") -  COUNTIF(F5:L229, "&lt;120")</f>
        <v>57</v>
      </c>
      <c r="H235" s="40">
        <f>COUNTIF(F5:L229, "&lt;=140") -  COUNTIF(F5:L229, "&lt;130")</f>
        <v>48</v>
      </c>
      <c r="I235" s="47">
        <f>COUNTIF(F5:L229, "&lt;=150") -  COUNTIF(F5:L229, "&lt;140")</f>
        <v>50</v>
      </c>
      <c r="J235" s="47">
        <f>COUNTIF(F5:L229, "&lt;=160") -  COUNTIF(F5:L229, "&lt;150")</f>
        <v>45</v>
      </c>
      <c r="K235" s="40">
        <f>COUNTIF(F5:L229, "&lt;=170") -  COUNTIF(F5:L229, "&lt;160")</f>
        <v>63</v>
      </c>
      <c r="L235" s="47">
        <f>COUNTIF(F5:L229, "&lt;=180") -  COUNTIF(F5:L229, "&lt;170")</f>
        <v>54</v>
      </c>
      <c r="M235" s="40">
        <f>COUNTIF(F5:L229, "&lt;=190") -  COUNTIF(F5:L229, "&lt;180")</f>
        <v>60</v>
      </c>
      <c r="N235" s="47">
        <f>COUNTIF(F5:L229, "&lt;=200") -  COUNTIF(F5:L229, "&lt;190")</f>
        <v>48</v>
      </c>
      <c r="O235" s="47">
        <f>COUNTIF(F5:L229, "&lt;=210") -  COUNTIF(F5:L229, "&lt;200")</f>
        <v>43</v>
      </c>
    </row>
    <row r="239" spans="2:34" x14ac:dyDescent="0.2">
      <c r="D239" s="52" t="s">
        <v>271</v>
      </c>
    </row>
  </sheetData>
  <mergeCells count="8">
    <mergeCell ref="AD3:AH3"/>
    <mergeCell ref="R2:U2"/>
    <mergeCell ref="W230:Z230"/>
    <mergeCell ref="C3:D3"/>
    <mergeCell ref="F2:L2"/>
    <mergeCell ref="M2:O2"/>
    <mergeCell ref="P2:Q2"/>
    <mergeCell ref="W3:AA3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0"/>
  <sheetViews>
    <sheetView workbookViewId="0">
      <selection activeCell="I7" sqref="I7"/>
    </sheetView>
  </sheetViews>
  <sheetFormatPr baseColWidth="10" defaultColWidth="10.6640625" defaultRowHeight="15" x14ac:dyDescent="0.2"/>
  <cols>
    <col min="1" max="4" width="10.6640625" style="40" customWidth="1"/>
    <col min="5" max="5" width="18.1640625" style="40" customWidth="1"/>
    <col min="6" max="7" width="16.1640625" style="40" customWidth="1"/>
    <col min="8" max="9" width="16.6640625" style="40" customWidth="1"/>
    <col min="10" max="10" width="10.6640625" style="40" customWidth="1"/>
    <col min="11" max="16384" width="10.6640625" style="40"/>
  </cols>
  <sheetData>
    <row r="1" spans="2:9" ht="16" customHeight="1" thickBot="1" x14ac:dyDescent="0.25"/>
    <row r="2" spans="2:9" ht="46" customHeight="1" thickBot="1" x14ac:dyDescent="0.25">
      <c r="B2" s="43"/>
      <c r="C2" s="55" t="s">
        <v>3</v>
      </c>
      <c r="D2" s="53"/>
      <c r="E2" s="57" t="s">
        <v>253</v>
      </c>
      <c r="F2" s="55" t="s">
        <v>254</v>
      </c>
      <c r="G2" s="53"/>
      <c r="H2" s="57" t="s">
        <v>255</v>
      </c>
      <c r="I2" s="57" t="s">
        <v>256</v>
      </c>
    </row>
    <row r="3" spans="2:9" ht="59.75" customHeight="1" thickBot="1" x14ac:dyDescent="0.25">
      <c r="B3" s="5" t="s">
        <v>257</v>
      </c>
      <c r="C3" s="2" t="s">
        <v>20</v>
      </c>
      <c r="D3" s="11" t="s">
        <v>21</v>
      </c>
      <c r="E3" s="53"/>
      <c r="F3" s="6" t="s">
        <v>258</v>
      </c>
      <c r="G3" s="37" t="s">
        <v>259</v>
      </c>
      <c r="H3" s="53"/>
      <c r="I3" s="53"/>
    </row>
    <row r="4" spans="2:9" ht="16" customHeight="1" thickBot="1" x14ac:dyDescent="0.25">
      <c r="B4" s="16" t="s">
        <v>22</v>
      </c>
      <c r="C4" s="15">
        <v>10</v>
      </c>
      <c r="D4" s="17">
        <v>10</v>
      </c>
      <c r="E4" s="15">
        <v>0.05</v>
      </c>
      <c r="F4" s="15">
        <v>1.2</v>
      </c>
      <c r="G4" s="19">
        <v>0.01</v>
      </c>
      <c r="H4" s="25">
        <v>4900</v>
      </c>
      <c r="I4" s="25">
        <v>4900</v>
      </c>
    </row>
    <row r="5" spans="2:9" ht="16" customHeight="1" thickBot="1" x14ac:dyDescent="0.25">
      <c r="B5" s="16" t="s">
        <v>23</v>
      </c>
      <c r="C5" s="15">
        <v>30</v>
      </c>
      <c r="D5" s="17">
        <v>30</v>
      </c>
      <c r="E5" s="15">
        <v>0.08</v>
      </c>
      <c r="F5" s="15">
        <v>1.3</v>
      </c>
      <c r="G5" s="19">
        <v>0.01</v>
      </c>
      <c r="H5" s="25">
        <v>5200</v>
      </c>
      <c r="I5" s="25">
        <v>4100</v>
      </c>
    </row>
    <row r="6" spans="2:9" ht="16" customHeight="1" thickBot="1" x14ac:dyDescent="0.25">
      <c r="B6" s="16" t="s">
        <v>24</v>
      </c>
      <c r="C6" s="15">
        <v>45</v>
      </c>
      <c r="D6" s="17">
        <v>70</v>
      </c>
      <c r="E6" s="15">
        <v>0.08</v>
      </c>
      <c r="F6" s="15">
        <v>1.1000000000000001</v>
      </c>
      <c r="G6" s="19">
        <v>0.02</v>
      </c>
      <c r="H6" s="25">
        <v>4300</v>
      </c>
      <c r="I6" s="25">
        <v>5200</v>
      </c>
    </row>
    <row r="7" spans="2:9" ht="16" customHeight="1" thickBot="1" x14ac:dyDescent="0.25">
      <c r="B7" s="22" t="s">
        <v>25</v>
      </c>
      <c r="C7" s="1">
        <v>80</v>
      </c>
      <c r="D7" s="23">
        <v>20</v>
      </c>
      <c r="E7" s="1">
        <v>0.05</v>
      </c>
      <c r="F7" s="1">
        <v>1.2</v>
      </c>
      <c r="G7" s="24">
        <v>0.01</v>
      </c>
      <c r="H7" s="26">
        <v>3500</v>
      </c>
      <c r="I7" s="26">
        <v>3050</v>
      </c>
    </row>
    <row r="8" spans="2:9" x14ac:dyDescent="0.2">
      <c r="H8" s="35"/>
    </row>
    <row r="9" spans="2:9" x14ac:dyDescent="0.2">
      <c r="H9" s="35"/>
      <c r="I9" s="35"/>
    </row>
    <row r="10" spans="2:9" x14ac:dyDescent="0.2">
      <c r="I10" s="35"/>
    </row>
  </sheetData>
  <mergeCells count="5">
    <mergeCell ref="C2:D2"/>
    <mergeCell ref="E2:E3"/>
    <mergeCell ref="F2:G2"/>
    <mergeCell ref="H2:H3"/>
    <mergeCell ref="I2:I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0"/>
  <sheetViews>
    <sheetView workbookViewId="0">
      <selection activeCell="G9" sqref="G9"/>
    </sheetView>
  </sheetViews>
  <sheetFormatPr baseColWidth="10" defaultRowHeight="15" x14ac:dyDescent="0.2"/>
  <cols>
    <col min="5" max="5" width="20.1640625" customWidth="1"/>
  </cols>
  <sheetData>
    <row r="1" spans="2:7" ht="16" customHeight="1" thickBot="1" x14ac:dyDescent="0.25"/>
    <row r="2" spans="2:7" ht="34.25" customHeight="1" x14ac:dyDescent="0.2">
      <c r="B2" s="57" t="s">
        <v>260</v>
      </c>
      <c r="D2" s="57" t="s">
        <v>261</v>
      </c>
    </row>
    <row r="3" spans="2:7" ht="34.25" customHeight="1" thickBot="1" x14ac:dyDescent="0.25">
      <c r="B3" s="58"/>
      <c r="D3" s="58"/>
    </row>
    <row r="4" spans="2:7" ht="16" customHeight="1" thickBot="1" x14ac:dyDescent="0.25">
      <c r="B4" s="1">
        <v>2.1000000000000001E-2</v>
      </c>
      <c r="D4" s="1">
        <v>40</v>
      </c>
    </row>
    <row r="6" spans="2:7" ht="16" customHeight="1" thickBot="1" x14ac:dyDescent="0.25"/>
    <row r="7" spans="2:7" ht="31" customHeight="1" thickBot="1" x14ac:dyDescent="0.25">
      <c r="B7" s="36" t="s">
        <v>262</v>
      </c>
      <c r="C7" s="6" t="s">
        <v>263</v>
      </c>
      <c r="D7" s="6" t="s">
        <v>264</v>
      </c>
      <c r="E7" s="6" t="s">
        <v>265</v>
      </c>
      <c r="G7" s="60" t="s">
        <v>281</v>
      </c>
    </row>
    <row r="8" spans="2:7" x14ac:dyDescent="0.2">
      <c r="B8" s="16" t="s">
        <v>266</v>
      </c>
      <c r="C8" s="15">
        <v>60</v>
      </c>
      <c r="D8" s="15">
        <v>12</v>
      </c>
      <c r="E8" s="15">
        <v>5</v>
      </c>
      <c r="G8">
        <f>C8*D8+C9*D9+C10*D10</f>
        <v>3720</v>
      </c>
    </row>
    <row r="9" spans="2:7" x14ac:dyDescent="0.2">
      <c r="B9" s="9" t="s">
        <v>267</v>
      </c>
      <c r="C9" s="3">
        <v>90</v>
      </c>
      <c r="D9" s="3">
        <v>20</v>
      </c>
      <c r="E9" s="3">
        <v>8</v>
      </c>
    </row>
    <row r="10" spans="2:7" ht="16" customHeight="1" thickBot="1" x14ac:dyDescent="0.25">
      <c r="B10" s="10" t="s">
        <v>268</v>
      </c>
      <c r="C10" s="4">
        <v>120</v>
      </c>
      <c r="D10" s="4">
        <v>10</v>
      </c>
      <c r="E10" s="4">
        <v>12</v>
      </c>
    </row>
  </sheetData>
  <mergeCells count="2">
    <mergeCell ref="B2:B3"/>
    <mergeCell ref="D2:D3"/>
  </mergeCell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6"/>
  <sheetViews>
    <sheetView workbookViewId="0"/>
  </sheetViews>
  <sheetFormatPr baseColWidth="10" defaultColWidth="8.83203125" defaultRowHeight="15" x14ac:dyDescent="0.2"/>
  <sheetData>
    <row r="1" spans="1:5" x14ac:dyDescent="0.2">
      <c r="A1" s="45" t="s">
        <v>269</v>
      </c>
      <c r="B1" s="45" t="s">
        <v>22</v>
      </c>
      <c r="C1" s="45" t="s">
        <v>23</v>
      </c>
      <c r="D1" s="45" t="s">
        <v>24</v>
      </c>
      <c r="E1" s="45" t="s">
        <v>25</v>
      </c>
    </row>
    <row r="2" spans="1:5" x14ac:dyDescent="0.2">
      <c r="A2" s="46" t="s">
        <v>27</v>
      </c>
      <c r="B2">
        <v>0</v>
      </c>
      <c r="C2">
        <v>0</v>
      </c>
      <c r="D2">
        <v>1</v>
      </c>
      <c r="E2">
        <v>0</v>
      </c>
    </row>
    <row r="3" spans="1:5" x14ac:dyDescent="0.2">
      <c r="A3" s="46" t="s">
        <v>28</v>
      </c>
      <c r="B3">
        <v>0</v>
      </c>
      <c r="C3">
        <v>0</v>
      </c>
      <c r="D3">
        <v>1</v>
      </c>
      <c r="E3">
        <v>0</v>
      </c>
    </row>
    <row r="4" spans="1:5" x14ac:dyDescent="0.2">
      <c r="A4" s="46" t="s">
        <v>29</v>
      </c>
      <c r="B4">
        <v>0</v>
      </c>
      <c r="C4">
        <v>0</v>
      </c>
      <c r="D4">
        <v>1</v>
      </c>
      <c r="E4">
        <v>0</v>
      </c>
    </row>
    <row r="5" spans="1:5" x14ac:dyDescent="0.2">
      <c r="A5" s="46" t="s">
        <v>30</v>
      </c>
      <c r="B5">
        <v>1</v>
      </c>
      <c r="C5">
        <v>0</v>
      </c>
      <c r="D5">
        <v>0</v>
      </c>
      <c r="E5">
        <v>0</v>
      </c>
    </row>
    <row r="6" spans="1:5" x14ac:dyDescent="0.2">
      <c r="A6" s="46" t="s">
        <v>31</v>
      </c>
      <c r="B6">
        <v>0</v>
      </c>
      <c r="C6">
        <v>0</v>
      </c>
      <c r="D6">
        <v>1</v>
      </c>
      <c r="E6">
        <v>0</v>
      </c>
    </row>
    <row r="7" spans="1:5" x14ac:dyDescent="0.2">
      <c r="A7" s="46" t="s">
        <v>32</v>
      </c>
      <c r="B7">
        <v>0</v>
      </c>
      <c r="C7">
        <v>0</v>
      </c>
      <c r="D7">
        <v>0</v>
      </c>
      <c r="E7">
        <v>1</v>
      </c>
    </row>
    <row r="8" spans="1:5" x14ac:dyDescent="0.2">
      <c r="A8" s="46" t="s">
        <v>33</v>
      </c>
      <c r="B8">
        <v>0</v>
      </c>
      <c r="C8">
        <v>0</v>
      </c>
      <c r="D8">
        <v>1</v>
      </c>
      <c r="E8">
        <v>0</v>
      </c>
    </row>
    <row r="9" spans="1:5" x14ac:dyDescent="0.2">
      <c r="A9" s="46" t="s">
        <v>34</v>
      </c>
      <c r="B9">
        <v>0</v>
      </c>
      <c r="C9">
        <v>1</v>
      </c>
      <c r="D9">
        <v>0</v>
      </c>
      <c r="E9">
        <v>0</v>
      </c>
    </row>
    <row r="10" spans="1:5" x14ac:dyDescent="0.2">
      <c r="A10" s="46" t="s">
        <v>35</v>
      </c>
      <c r="B10">
        <v>0</v>
      </c>
      <c r="C10">
        <v>1</v>
      </c>
      <c r="D10">
        <v>0</v>
      </c>
      <c r="E10">
        <v>0</v>
      </c>
    </row>
    <row r="11" spans="1:5" x14ac:dyDescent="0.2">
      <c r="A11" s="46" t="s">
        <v>36</v>
      </c>
      <c r="B11">
        <v>0</v>
      </c>
      <c r="C11">
        <v>1</v>
      </c>
      <c r="D11">
        <v>0</v>
      </c>
      <c r="E11">
        <v>0</v>
      </c>
    </row>
    <row r="12" spans="1:5" x14ac:dyDescent="0.2">
      <c r="A12" s="46" t="s">
        <v>37</v>
      </c>
      <c r="B12">
        <v>0</v>
      </c>
      <c r="C12">
        <v>1</v>
      </c>
      <c r="D12">
        <v>0</v>
      </c>
      <c r="E12">
        <v>0</v>
      </c>
    </row>
    <row r="13" spans="1:5" x14ac:dyDescent="0.2">
      <c r="A13" s="46" t="s">
        <v>38</v>
      </c>
      <c r="B13">
        <v>0</v>
      </c>
      <c r="C13">
        <v>0</v>
      </c>
      <c r="D13">
        <v>1</v>
      </c>
      <c r="E13">
        <v>0</v>
      </c>
    </row>
    <row r="14" spans="1:5" x14ac:dyDescent="0.2">
      <c r="A14" s="46" t="s">
        <v>39</v>
      </c>
      <c r="B14">
        <v>0</v>
      </c>
      <c r="C14">
        <v>1</v>
      </c>
      <c r="D14">
        <v>0</v>
      </c>
      <c r="E14">
        <v>0</v>
      </c>
    </row>
    <row r="15" spans="1:5" x14ac:dyDescent="0.2">
      <c r="A15" s="46" t="s">
        <v>40</v>
      </c>
      <c r="B15">
        <v>0</v>
      </c>
      <c r="C15">
        <v>0</v>
      </c>
      <c r="D15">
        <v>1</v>
      </c>
      <c r="E15">
        <v>0</v>
      </c>
    </row>
    <row r="16" spans="1:5" x14ac:dyDescent="0.2">
      <c r="A16" s="46" t="s">
        <v>41</v>
      </c>
      <c r="B16">
        <v>1</v>
      </c>
      <c r="C16">
        <v>0</v>
      </c>
      <c r="D16">
        <v>0</v>
      </c>
      <c r="E16">
        <v>0</v>
      </c>
    </row>
    <row r="17" spans="1:5" x14ac:dyDescent="0.2">
      <c r="A17" s="46" t="s">
        <v>42</v>
      </c>
      <c r="B17">
        <v>1</v>
      </c>
      <c r="C17">
        <v>0</v>
      </c>
      <c r="D17">
        <v>0</v>
      </c>
      <c r="E17">
        <v>0</v>
      </c>
    </row>
    <row r="18" spans="1:5" x14ac:dyDescent="0.2">
      <c r="A18" s="46" t="s">
        <v>43</v>
      </c>
      <c r="B18">
        <v>0</v>
      </c>
      <c r="C18">
        <v>0</v>
      </c>
      <c r="D18">
        <v>0</v>
      </c>
      <c r="E18">
        <v>1</v>
      </c>
    </row>
    <row r="19" spans="1:5" x14ac:dyDescent="0.2">
      <c r="A19" s="46" t="s">
        <v>44</v>
      </c>
      <c r="B19">
        <v>1</v>
      </c>
      <c r="C19">
        <v>0</v>
      </c>
      <c r="D19">
        <v>0</v>
      </c>
      <c r="E19">
        <v>0</v>
      </c>
    </row>
    <row r="20" spans="1:5" x14ac:dyDescent="0.2">
      <c r="A20" s="46" t="s">
        <v>45</v>
      </c>
      <c r="B20">
        <v>0</v>
      </c>
      <c r="C20">
        <v>1</v>
      </c>
      <c r="D20">
        <v>0</v>
      </c>
      <c r="E20">
        <v>0</v>
      </c>
    </row>
    <row r="21" spans="1:5" x14ac:dyDescent="0.2">
      <c r="A21" s="46" t="s">
        <v>46</v>
      </c>
      <c r="B21">
        <v>1</v>
      </c>
      <c r="C21">
        <v>0</v>
      </c>
      <c r="D21">
        <v>0</v>
      </c>
      <c r="E21">
        <v>0</v>
      </c>
    </row>
    <row r="22" spans="1:5" x14ac:dyDescent="0.2">
      <c r="A22" s="46" t="s">
        <v>47</v>
      </c>
      <c r="B22">
        <v>0</v>
      </c>
      <c r="C22">
        <v>0</v>
      </c>
      <c r="D22">
        <v>0</v>
      </c>
      <c r="E22">
        <v>1</v>
      </c>
    </row>
    <row r="23" spans="1:5" x14ac:dyDescent="0.2">
      <c r="A23" s="46" t="s">
        <v>48</v>
      </c>
      <c r="B23">
        <v>1</v>
      </c>
      <c r="C23">
        <v>0</v>
      </c>
      <c r="D23">
        <v>0</v>
      </c>
      <c r="E23">
        <v>0</v>
      </c>
    </row>
    <row r="24" spans="1:5" x14ac:dyDescent="0.2">
      <c r="A24" s="46" t="s">
        <v>49</v>
      </c>
      <c r="B24">
        <v>0</v>
      </c>
      <c r="C24">
        <v>0</v>
      </c>
      <c r="D24">
        <v>0</v>
      </c>
      <c r="E24">
        <v>1</v>
      </c>
    </row>
    <row r="25" spans="1:5" x14ac:dyDescent="0.2">
      <c r="A25" s="46" t="s">
        <v>50</v>
      </c>
      <c r="B25">
        <v>0</v>
      </c>
      <c r="C25">
        <v>0</v>
      </c>
      <c r="D25">
        <v>0</v>
      </c>
      <c r="E25">
        <v>1</v>
      </c>
    </row>
    <row r="26" spans="1:5" x14ac:dyDescent="0.2">
      <c r="A26" s="46" t="s">
        <v>51</v>
      </c>
      <c r="B26">
        <v>0</v>
      </c>
      <c r="C26">
        <v>0</v>
      </c>
      <c r="D26">
        <v>1</v>
      </c>
      <c r="E26">
        <v>0</v>
      </c>
    </row>
    <row r="27" spans="1:5" x14ac:dyDescent="0.2">
      <c r="A27" s="46" t="s">
        <v>52</v>
      </c>
      <c r="B27">
        <v>1</v>
      </c>
      <c r="C27">
        <v>0</v>
      </c>
      <c r="D27">
        <v>0</v>
      </c>
      <c r="E27">
        <v>0</v>
      </c>
    </row>
    <row r="28" spans="1:5" x14ac:dyDescent="0.2">
      <c r="A28" s="46" t="s">
        <v>53</v>
      </c>
      <c r="B28">
        <v>0</v>
      </c>
      <c r="C28">
        <v>0</v>
      </c>
      <c r="D28">
        <v>0</v>
      </c>
      <c r="E28">
        <v>1</v>
      </c>
    </row>
    <row r="29" spans="1:5" x14ac:dyDescent="0.2">
      <c r="A29" s="46" t="s">
        <v>54</v>
      </c>
      <c r="B29">
        <v>0</v>
      </c>
      <c r="C29">
        <v>1</v>
      </c>
      <c r="D29">
        <v>0</v>
      </c>
      <c r="E29">
        <v>0</v>
      </c>
    </row>
    <row r="30" spans="1:5" x14ac:dyDescent="0.2">
      <c r="A30" s="46" t="s">
        <v>55</v>
      </c>
      <c r="B30">
        <v>0</v>
      </c>
      <c r="C30">
        <v>0</v>
      </c>
      <c r="D30">
        <v>0</v>
      </c>
      <c r="E30">
        <v>1</v>
      </c>
    </row>
    <row r="31" spans="1:5" x14ac:dyDescent="0.2">
      <c r="A31" s="46" t="s">
        <v>56</v>
      </c>
      <c r="B31">
        <v>0</v>
      </c>
      <c r="C31">
        <v>0</v>
      </c>
      <c r="D31">
        <v>1</v>
      </c>
      <c r="E31">
        <v>0</v>
      </c>
    </row>
    <row r="32" spans="1:5" x14ac:dyDescent="0.2">
      <c r="A32" s="46" t="s">
        <v>57</v>
      </c>
      <c r="B32">
        <v>0</v>
      </c>
      <c r="C32">
        <v>1</v>
      </c>
      <c r="D32">
        <v>0</v>
      </c>
      <c r="E32">
        <v>0</v>
      </c>
    </row>
    <row r="33" spans="1:5" x14ac:dyDescent="0.2">
      <c r="A33" s="46" t="s">
        <v>58</v>
      </c>
      <c r="B33">
        <v>0</v>
      </c>
      <c r="C33">
        <v>1</v>
      </c>
      <c r="D33">
        <v>0</v>
      </c>
      <c r="E33">
        <v>0</v>
      </c>
    </row>
    <row r="34" spans="1:5" x14ac:dyDescent="0.2">
      <c r="A34" s="46" t="s">
        <v>59</v>
      </c>
      <c r="B34">
        <v>0</v>
      </c>
      <c r="C34">
        <v>0</v>
      </c>
      <c r="D34">
        <v>0</v>
      </c>
      <c r="E34">
        <v>1</v>
      </c>
    </row>
    <row r="35" spans="1:5" x14ac:dyDescent="0.2">
      <c r="A35" s="46" t="s">
        <v>60</v>
      </c>
      <c r="B35">
        <v>0</v>
      </c>
      <c r="C35">
        <v>0</v>
      </c>
      <c r="D35">
        <v>0</v>
      </c>
      <c r="E35">
        <v>1</v>
      </c>
    </row>
    <row r="36" spans="1:5" x14ac:dyDescent="0.2">
      <c r="A36" s="46" t="s">
        <v>61</v>
      </c>
      <c r="B36">
        <v>0</v>
      </c>
      <c r="C36">
        <v>1</v>
      </c>
      <c r="D36">
        <v>0</v>
      </c>
      <c r="E36">
        <v>0</v>
      </c>
    </row>
    <row r="37" spans="1:5" x14ac:dyDescent="0.2">
      <c r="A37" s="46" t="s">
        <v>62</v>
      </c>
      <c r="B37">
        <v>0</v>
      </c>
      <c r="C37">
        <v>1</v>
      </c>
      <c r="D37">
        <v>0</v>
      </c>
      <c r="E37">
        <v>0</v>
      </c>
    </row>
    <row r="38" spans="1:5" x14ac:dyDescent="0.2">
      <c r="A38" s="46" t="s">
        <v>63</v>
      </c>
      <c r="B38">
        <v>0</v>
      </c>
      <c r="C38">
        <v>1</v>
      </c>
      <c r="D38">
        <v>0</v>
      </c>
      <c r="E38">
        <v>0</v>
      </c>
    </row>
    <row r="39" spans="1:5" x14ac:dyDescent="0.2">
      <c r="A39" s="46" t="s">
        <v>64</v>
      </c>
      <c r="B39">
        <v>1</v>
      </c>
      <c r="C39">
        <v>0</v>
      </c>
      <c r="D39">
        <v>0</v>
      </c>
      <c r="E39">
        <v>0</v>
      </c>
    </row>
    <row r="40" spans="1:5" x14ac:dyDescent="0.2">
      <c r="A40" s="46" t="s">
        <v>65</v>
      </c>
      <c r="B40">
        <v>1</v>
      </c>
      <c r="C40">
        <v>0</v>
      </c>
      <c r="D40">
        <v>0</v>
      </c>
      <c r="E40">
        <v>0</v>
      </c>
    </row>
    <row r="41" spans="1:5" x14ac:dyDescent="0.2">
      <c r="A41" s="46" t="s">
        <v>66</v>
      </c>
      <c r="B41">
        <v>1</v>
      </c>
      <c r="C41">
        <v>0</v>
      </c>
      <c r="D41">
        <v>0</v>
      </c>
      <c r="E41">
        <v>0</v>
      </c>
    </row>
    <row r="42" spans="1:5" x14ac:dyDescent="0.2">
      <c r="A42" s="46" t="s">
        <v>67</v>
      </c>
      <c r="B42">
        <v>0</v>
      </c>
      <c r="C42">
        <v>0</v>
      </c>
      <c r="D42">
        <v>0</v>
      </c>
      <c r="E42">
        <v>1</v>
      </c>
    </row>
    <row r="43" spans="1:5" x14ac:dyDescent="0.2">
      <c r="A43" s="46" t="s">
        <v>68</v>
      </c>
      <c r="B43">
        <v>0</v>
      </c>
      <c r="C43">
        <v>0</v>
      </c>
      <c r="D43">
        <v>1</v>
      </c>
      <c r="E43">
        <v>0</v>
      </c>
    </row>
    <row r="44" spans="1:5" x14ac:dyDescent="0.2">
      <c r="A44" s="46" t="s">
        <v>69</v>
      </c>
      <c r="B44">
        <v>0</v>
      </c>
      <c r="C44">
        <v>0</v>
      </c>
      <c r="D44">
        <v>0</v>
      </c>
      <c r="E44">
        <v>1</v>
      </c>
    </row>
    <row r="45" spans="1:5" x14ac:dyDescent="0.2">
      <c r="A45" s="46" t="s">
        <v>70</v>
      </c>
      <c r="B45">
        <v>0</v>
      </c>
      <c r="C45">
        <v>0</v>
      </c>
      <c r="D45">
        <v>0</v>
      </c>
      <c r="E45">
        <v>1</v>
      </c>
    </row>
    <row r="46" spans="1:5" x14ac:dyDescent="0.2">
      <c r="A46" s="46" t="s">
        <v>71</v>
      </c>
      <c r="B46">
        <v>0</v>
      </c>
      <c r="C46">
        <v>0</v>
      </c>
      <c r="D46">
        <v>0</v>
      </c>
      <c r="E46">
        <v>1</v>
      </c>
    </row>
    <row r="47" spans="1:5" x14ac:dyDescent="0.2">
      <c r="A47" s="46" t="s">
        <v>72</v>
      </c>
      <c r="B47">
        <v>1</v>
      </c>
      <c r="C47">
        <v>0</v>
      </c>
      <c r="D47">
        <v>0</v>
      </c>
      <c r="E47">
        <v>0</v>
      </c>
    </row>
    <row r="48" spans="1:5" x14ac:dyDescent="0.2">
      <c r="A48" s="46" t="s">
        <v>73</v>
      </c>
      <c r="B48">
        <v>0</v>
      </c>
      <c r="C48">
        <v>1</v>
      </c>
      <c r="D48">
        <v>0</v>
      </c>
      <c r="E48">
        <v>0</v>
      </c>
    </row>
    <row r="49" spans="1:5" x14ac:dyDescent="0.2">
      <c r="A49" s="46" t="s">
        <v>74</v>
      </c>
      <c r="B49">
        <v>0</v>
      </c>
      <c r="C49">
        <v>0</v>
      </c>
      <c r="D49">
        <v>0</v>
      </c>
      <c r="E49">
        <v>1</v>
      </c>
    </row>
    <row r="50" spans="1:5" x14ac:dyDescent="0.2">
      <c r="A50" s="46" t="s">
        <v>75</v>
      </c>
      <c r="B50">
        <v>1</v>
      </c>
      <c r="C50">
        <v>0</v>
      </c>
      <c r="D50">
        <v>0</v>
      </c>
      <c r="E50">
        <v>0</v>
      </c>
    </row>
    <row r="51" spans="1:5" x14ac:dyDescent="0.2">
      <c r="A51" s="46" t="s">
        <v>76</v>
      </c>
      <c r="B51">
        <v>1</v>
      </c>
      <c r="C51">
        <v>0</v>
      </c>
      <c r="D51">
        <v>0</v>
      </c>
      <c r="E51">
        <v>0</v>
      </c>
    </row>
    <row r="52" spans="1:5" x14ac:dyDescent="0.2">
      <c r="A52" s="46" t="s">
        <v>77</v>
      </c>
      <c r="B52">
        <v>1</v>
      </c>
      <c r="C52">
        <v>0</v>
      </c>
      <c r="D52">
        <v>0</v>
      </c>
      <c r="E52">
        <v>0</v>
      </c>
    </row>
    <row r="53" spans="1:5" x14ac:dyDescent="0.2">
      <c r="A53" s="46" t="s">
        <v>78</v>
      </c>
      <c r="B53">
        <v>0</v>
      </c>
      <c r="C53">
        <v>1</v>
      </c>
      <c r="D53">
        <v>0</v>
      </c>
      <c r="E53">
        <v>0</v>
      </c>
    </row>
    <row r="54" spans="1:5" x14ac:dyDescent="0.2">
      <c r="A54" s="46" t="s">
        <v>79</v>
      </c>
      <c r="B54">
        <v>0</v>
      </c>
      <c r="C54">
        <v>0</v>
      </c>
      <c r="D54">
        <v>0</v>
      </c>
      <c r="E54">
        <v>1</v>
      </c>
    </row>
    <row r="55" spans="1:5" x14ac:dyDescent="0.2">
      <c r="A55" s="46" t="s">
        <v>80</v>
      </c>
      <c r="B55">
        <v>0</v>
      </c>
      <c r="C55">
        <v>1</v>
      </c>
      <c r="D55">
        <v>0</v>
      </c>
      <c r="E55">
        <v>0</v>
      </c>
    </row>
    <row r="56" spans="1:5" x14ac:dyDescent="0.2">
      <c r="A56" s="46" t="s">
        <v>81</v>
      </c>
      <c r="B56">
        <v>1</v>
      </c>
      <c r="C56">
        <v>0</v>
      </c>
      <c r="D56">
        <v>0</v>
      </c>
      <c r="E56">
        <v>0</v>
      </c>
    </row>
    <row r="57" spans="1:5" x14ac:dyDescent="0.2">
      <c r="A57" s="46" t="s">
        <v>82</v>
      </c>
      <c r="B57">
        <v>1</v>
      </c>
      <c r="C57">
        <v>0</v>
      </c>
      <c r="D57">
        <v>0</v>
      </c>
      <c r="E57">
        <v>0</v>
      </c>
    </row>
    <row r="58" spans="1:5" x14ac:dyDescent="0.2">
      <c r="A58" s="46" t="s">
        <v>83</v>
      </c>
      <c r="B58">
        <v>1</v>
      </c>
      <c r="C58">
        <v>0</v>
      </c>
      <c r="D58">
        <v>0</v>
      </c>
      <c r="E58">
        <v>0</v>
      </c>
    </row>
    <row r="59" spans="1:5" x14ac:dyDescent="0.2">
      <c r="A59" s="46" t="s">
        <v>84</v>
      </c>
      <c r="B59">
        <v>0</v>
      </c>
      <c r="C59">
        <v>0</v>
      </c>
      <c r="D59">
        <v>0</v>
      </c>
      <c r="E59">
        <v>1</v>
      </c>
    </row>
    <row r="60" spans="1:5" x14ac:dyDescent="0.2">
      <c r="A60" s="46" t="s">
        <v>85</v>
      </c>
      <c r="B60">
        <v>1</v>
      </c>
      <c r="C60">
        <v>0</v>
      </c>
      <c r="D60">
        <v>0</v>
      </c>
      <c r="E60">
        <v>0</v>
      </c>
    </row>
    <row r="61" spans="1:5" x14ac:dyDescent="0.2">
      <c r="A61" s="46" t="s">
        <v>86</v>
      </c>
      <c r="B61">
        <v>0</v>
      </c>
      <c r="C61">
        <v>0</v>
      </c>
      <c r="D61">
        <v>0</v>
      </c>
      <c r="E61">
        <v>1</v>
      </c>
    </row>
    <row r="62" spans="1:5" x14ac:dyDescent="0.2">
      <c r="A62" s="46" t="s">
        <v>87</v>
      </c>
      <c r="B62">
        <v>1</v>
      </c>
      <c r="C62">
        <v>0</v>
      </c>
      <c r="D62">
        <v>0</v>
      </c>
      <c r="E62">
        <v>0</v>
      </c>
    </row>
    <row r="63" spans="1:5" x14ac:dyDescent="0.2">
      <c r="A63" s="46" t="s">
        <v>88</v>
      </c>
      <c r="B63">
        <v>0</v>
      </c>
      <c r="C63">
        <v>1</v>
      </c>
      <c r="D63">
        <v>0</v>
      </c>
      <c r="E63">
        <v>0</v>
      </c>
    </row>
    <row r="64" spans="1:5" x14ac:dyDescent="0.2">
      <c r="A64" s="46" t="s">
        <v>89</v>
      </c>
      <c r="B64">
        <v>0</v>
      </c>
      <c r="C64">
        <v>0</v>
      </c>
      <c r="D64">
        <v>1</v>
      </c>
      <c r="E64">
        <v>0</v>
      </c>
    </row>
    <row r="65" spans="1:5" x14ac:dyDescent="0.2">
      <c r="A65" s="46" t="s">
        <v>90</v>
      </c>
      <c r="B65">
        <v>0</v>
      </c>
      <c r="C65">
        <v>0</v>
      </c>
      <c r="D65">
        <v>0</v>
      </c>
      <c r="E65">
        <v>1</v>
      </c>
    </row>
    <row r="66" spans="1:5" x14ac:dyDescent="0.2">
      <c r="A66" s="46" t="s">
        <v>91</v>
      </c>
      <c r="B66">
        <v>0</v>
      </c>
      <c r="C66">
        <v>0</v>
      </c>
      <c r="D66">
        <v>1</v>
      </c>
      <c r="E66">
        <v>0</v>
      </c>
    </row>
    <row r="67" spans="1:5" x14ac:dyDescent="0.2">
      <c r="A67" s="46" t="s">
        <v>92</v>
      </c>
      <c r="B67">
        <v>0</v>
      </c>
      <c r="C67">
        <v>0</v>
      </c>
      <c r="D67">
        <v>0</v>
      </c>
      <c r="E67">
        <v>1</v>
      </c>
    </row>
    <row r="68" spans="1:5" x14ac:dyDescent="0.2">
      <c r="A68" s="46" t="s">
        <v>93</v>
      </c>
      <c r="B68">
        <v>0</v>
      </c>
      <c r="C68">
        <v>0</v>
      </c>
      <c r="D68">
        <v>0</v>
      </c>
      <c r="E68">
        <v>1</v>
      </c>
    </row>
    <row r="69" spans="1:5" x14ac:dyDescent="0.2">
      <c r="A69" s="46" t="s">
        <v>94</v>
      </c>
      <c r="B69">
        <v>1</v>
      </c>
      <c r="C69">
        <v>0</v>
      </c>
      <c r="D69">
        <v>0</v>
      </c>
      <c r="E69">
        <v>0</v>
      </c>
    </row>
    <row r="70" spans="1:5" x14ac:dyDescent="0.2">
      <c r="A70" s="46" t="s">
        <v>95</v>
      </c>
      <c r="B70">
        <v>0</v>
      </c>
      <c r="C70">
        <v>0</v>
      </c>
      <c r="D70">
        <v>1</v>
      </c>
      <c r="E70">
        <v>0</v>
      </c>
    </row>
    <row r="71" spans="1:5" x14ac:dyDescent="0.2">
      <c r="A71" s="46" t="s">
        <v>96</v>
      </c>
      <c r="B71">
        <v>1</v>
      </c>
      <c r="C71">
        <v>0</v>
      </c>
      <c r="D71">
        <v>0</v>
      </c>
      <c r="E71">
        <v>0</v>
      </c>
    </row>
    <row r="72" spans="1:5" x14ac:dyDescent="0.2">
      <c r="A72" s="46" t="s">
        <v>97</v>
      </c>
      <c r="B72">
        <v>1</v>
      </c>
      <c r="C72">
        <v>0</v>
      </c>
      <c r="D72">
        <v>0</v>
      </c>
      <c r="E72">
        <v>0</v>
      </c>
    </row>
    <row r="73" spans="1:5" x14ac:dyDescent="0.2">
      <c r="A73" s="46" t="s">
        <v>98</v>
      </c>
      <c r="B73">
        <v>1</v>
      </c>
      <c r="C73">
        <v>0</v>
      </c>
      <c r="D73">
        <v>0</v>
      </c>
      <c r="E73">
        <v>0</v>
      </c>
    </row>
    <row r="74" spans="1:5" x14ac:dyDescent="0.2">
      <c r="A74" s="46" t="s">
        <v>99</v>
      </c>
      <c r="B74">
        <v>1</v>
      </c>
      <c r="C74">
        <v>0</v>
      </c>
      <c r="D74">
        <v>0</v>
      </c>
      <c r="E74">
        <v>0</v>
      </c>
    </row>
    <row r="75" spans="1:5" x14ac:dyDescent="0.2">
      <c r="A75" s="46" t="s">
        <v>100</v>
      </c>
      <c r="B75">
        <v>0</v>
      </c>
      <c r="C75">
        <v>0</v>
      </c>
      <c r="D75">
        <v>1</v>
      </c>
      <c r="E75">
        <v>0</v>
      </c>
    </row>
    <row r="76" spans="1:5" x14ac:dyDescent="0.2">
      <c r="A76" s="46" t="s">
        <v>101</v>
      </c>
      <c r="B76">
        <v>1</v>
      </c>
      <c r="C76">
        <v>0</v>
      </c>
      <c r="D76">
        <v>0</v>
      </c>
      <c r="E76">
        <v>0</v>
      </c>
    </row>
    <row r="77" spans="1:5" x14ac:dyDescent="0.2">
      <c r="A77" s="46" t="s">
        <v>102</v>
      </c>
      <c r="B77">
        <v>1</v>
      </c>
      <c r="C77">
        <v>0</v>
      </c>
      <c r="D77">
        <v>0</v>
      </c>
      <c r="E77">
        <v>0</v>
      </c>
    </row>
    <row r="78" spans="1:5" x14ac:dyDescent="0.2">
      <c r="A78" s="46" t="s">
        <v>103</v>
      </c>
      <c r="B78">
        <v>0</v>
      </c>
      <c r="C78">
        <v>1</v>
      </c>
      <c r="D78">
        <v>0</v>
      </c>
      <c r="E78">
        <v>0</v>
      </c>
    </row>
    <row r="79" spans="1:5" x14ac:dyDescent="0.2">
      <c r="A79" s="46" t="s">
        <v>104</v>
      </c>
      <c r="B79">
        <v>0</v>
      </c>
      <c r="C79">
        <v>1</v>
      </c>
      <c r="D79">
        <v>0</v>
      </c>
      <c r="E79">
        <v>0</v>
      </c>
    </row>
    <row r="80" spans="1:5" x14ac:dyDescent="0.2">
      <c r="A80" s="46" t="s">
        <v>105</v>
      </c>
      <c r="B80">
        <v>0</v>
      </c>
      <c r="C80">
        <v>0</v>
      </c>
      <c r="D80">
        <v>0</v>
      </c>
      <c r="E80">
        <v>1</v>
      </c>
    </row>
    <row r="81" spans="1:5" x14ac:dyDescent="0.2">
      <c r="A81" s="46" t="s">
        <v>106</v>
      </c>
      <c r="B81">
        <v>0</v>
      </c>
      <c r="C81">
        <v>1</v>
      </c>
      <c r="D81">
        <v>0</v>
      </c>
      <c r="E81">
        <v>0</v>
      </c>
    </row>
    <row r="82" spans="1:5" x14ac:dyDescent="0.2">
      <c r="A82" s="46" t="s">
        <v>107</v>
      </c>
      <c r="B82">
        <v>1</v>
      </c>
      <c r="C82">
        <v>0</v>
      </c>
      <c r="D82">
        <v>0</v>
      </c>
      <c r="E82">
        <v>0</v>
      </c>
    </row>
    <row r="83" spans="1:5" x14ac:dyDescent="0.2">
      <c r="A83" s="46" t="s">
        <v>108</v>
      </c>
      <c r="B83">
        <v>0</v>
      </c>
      <c r="C83">
        <v>0</v>
      </c>
      <c r="D83">
        <v>1</v>
      </c>
      <c r="E83">
        <v>0</v>
      </c>
    </row>
    <row r="84" spans="1:5" x14ac:dyDescent="0.2">
      <c r="A84" s="46" t="s">
        <v>109</v>
      </c>
      <c r="B84">
        <v>0</v>
      </c>
      <c r="C84">
        <v>0</v>
      </c>
      <c r="D84">
        <v>0</v>
      </c>
      <c r="E84">
        <v>1</v>
      </c>
    </row>
    <row r="85" spans="1:5" x14ac:dyDescent="0.2">
      <c r="A85" s="46" t="s">
        <v>110</v>
      </c>
      <c r="B85">
        <v>0</v>
      </c>
      <c r="C85">
        <v>0</v>
      </c>
      <c r="D85">
        <v>0</v>
      </c>
      <c r="E85">
        <v>1</v>
      </c>
    </row>
    <row r="86" spans="1:5" x14ac:dyDescent="0.2">
      <c r="A86" s="46" t="s">
        <v>111</v>
      </c>
      <c r="B86">
        <v>0</v>
      </c>
      <c r="C86">
        <v>0</v>
      </c>
      <c r="D86">
        <v>0</v>
      </c>
      <c r="E86">
        <v>1</v>
      </c>
    </row>
    <row r="87" spans="1:5" x14ac:dyDescent="0.2">
      <c r="A87" s="46" t="s">
        <v>112</v>
      </c>
      <c r="B87">
        <v>0</v>
      </c>
      <c r="C87">
        <v>1</v>
      </c>
      <c r="D87">
        <v>0</v>
      </c>
      <c r="E87">
        <v>0</v>
      </c>
    </row>
    <row r="88" spans="1:5" x14ac:dyDescent="0.2">
      <c r="A88" s="46" t="s">
        <v>113</v>
      </c>
      <c r="B88">
        <v>0</v>
      </c>
      <c r="C88">
        <v>0</v>
      </c>
      <c r="D88">
        <v>1</v>
      </c>
      <c r="E88">
        <v>0</v>
      </c>
    </row>
    <row r="89" spans="1:5" x14ac:dyDescent="0.2">
      <c r="A89" s="46" t="s">
        <v>114</v>
      </c>
      <c r="B89">
        <v>0</v>
      </c>
      <c r="C89">
        <v>0</v>
      </c>
      <c r="D89">
        <v>0</v>
      </c>
      <c r="E89">
        <v>1</v>
      </c>
    </row>
    <row r="90" spans="1:5" x14ac:dyDescent="0.2">
      <c r="A90" s="46" t="s">
        <v>115</v>
      </c>
      <c r="B90">
        <v>0</v>
      </c>
      <c r="C90">
        <v>1</v>
      </c>
      <c r="D90">
        <v>0</v>
      </c>
      <c r="E90">
        <v>0</v>
      </c>
    </row>
    <row r="91" spans="1:5" x14ac:dyDescent="0.2">
      <c r="A91" s="46" t="s">
        <v>116</v>
      </c>
      <c r="B91">
        <v>0</v>
      </c>
      <c r="C91">
        <v>0</v>
      </c>
      <c r="D91">
        <v>1</v>
      </c>
      <c r="E91">
        <v>0</v>
      </c>
    </row>
    <row r="92" spans="1:5" x14ac:dyDescent="0.2">
      <c r="A92" s="46" t="s">
        <v>117</v>
      </c>
      <c r="B92">
        <v>0</v>
      </c>
      <c r="C92">
        <v>0</v>
      </c>
      <c r="D92">
        <v>1</v>
      </c>
      <c r="E92">
        <v>0</v>
      </c>
    </row>
    <row r="93" spans="1:5" x14ac:dyDescent="0.2">
      <c r="A93" s="46" t="s">
        <v>118</v>
      </c>
      <c r="B93">
        <v>0</v>
      </c>
      <c r="C93">
        <v>1</v>
      </c>
      <c r="D93">
        <v>0</v>
      </c>
      <c r="E93">
        <v>0</v>
      </c>
    </row>
    <row r="94" spans="1:5" x14ac:dyDescent="0.2">
      <c r="A94" s="46" t="s">
        <v>119</v>
      </c>
      <c r="B94">
        <v>0</v>
      </c>
      <c r="C94">
        <v>0</v>
      </c>
      <c r="D94">
        <v>1</v>
      </c>
      <c r="E94">
        <v>0</v>
      </c>
    </row>
    <row r="95" spans="1:5" x14ac:dyDescent="0.2">
      <c r="A95" s="46" t="s">
        <v>120</v>
      </c>
      <c r="B95">
        <v>0</v>
      </c>
      <c r="C95">
        <v>0</v>
      </c>
      <c r="D95">
        <v>1</v>
      </c>
      <c r="E95">
        <v>0</v>
      </c>
    </row>
    <row r="96" spans="1:5" x14ac:dyDescent="0.2">
      <c r="A96" s="46" t="s">
        <v>121</v>
      </c>
      <c r="B96">
        <v>0</v>
      </c>
      <c r="C96">
        <v>0</v>
      </c>
      <c r="D96">
        <v>0</v>
      </c>
      <c r="E96">
        <v>1</v>
      </c>
    </row>
    <row r="97" spans="1:5" x14ac:dyDescent="0.2">
      <c r="A97" s="46" t="s">
        <v>122</v>
      </c>
      <c r="B97">
        <v>0</v>
      </c>
      <c r="C97">
        <v>0</v>
      </c>
      <c r="D97">
        <v>1</v>
      </c>
      <c r="E97">
        <v>0</v>
      </c>
    </row>
    <row r="98" spans="1:5" x14ac:dyDescent="0.2">
      <c r="A98" s="46" t="s">
        <v>123</v>
      </c>
      <c r="B98">
        <v>1</v>
      </c>
      <c r="C98">
        <v>0</v>
      </c>
      <c r="D98">
        <v>0</v>
      </c>
      <c r="E98">
        <v>0</v>
      </c>
    </row>
    <row r="99" spans="1:5" x14ac:dyDescent="0.2">
      <c r="A99" s="46" t="s">
        <v>124</v>
      </c>
      <c r="B99">
        <v>0</v>
      </c>
      <c r="C99">
        <v>0</v>
      </c>
      <c r="D99">
        <v>1</v>
      </c>
      <c r="E99">
        <v>0</v>
      </c>
    </row>
    <row r="100" spans="1:5" x14ac:dyDescent="0.2">
      <c r="A100" s="46" t="s">
        <v>125</v>
      </c>
      <c r="B100">
        <v>1</v>
      </c>
      <c r="C100">
        <v>0</v>
      </c>
      <c r="D100">
        <v>0</v>
      </c>
      <c r="E100">
        <v>0</v>
      </c>
    </row>
    <row r="101" spans="1:5" x14ac:dyDescent="0.2">
      <c r="A101" s="46" t="s">
        <v>126</v>
      </c>
      <c r="B101">
        <v>1</v>
      </c>
      <c r="C101">
        <v>0</v>
      </c>
      <c r="D101">
        <v>0</v>
      </c>
      <c r="E101">
        <v>0</v>
      </c>
    </row>
    <row r="102" spans="1:5" x14ac:dyDescent="0.2">
      <c r="A102" s="46" t="s">
        <v>127</v>
      </c>
      <c r="B102">
        <v>0</v>
      </c>
      <c r="C102">
        <v>0</v>
      </c>
      <c r="D102">
        <v>1</v>
      </c>
      <c r="E102">
        <v>0</v>
      </c>
    </row>
    <row r="103" spans="1:5" x14ac:dyDescent="0.2">
      <c r="A103" s="46" t="s">
        <v>128</v>
      </c>
      <c r="B103">
        <v>0</v>
      </c>
      <c r="C103">
        <v>1</v>
      </c>
      <c r="D103">
        <v>0</v>
      </c>
      <c r="E103">
        <v>0</v>
      </c>
    </row>
    <row r="104" spans="1:5" x14ac:dyDescent="0.2">
      <c r="A104" s="46" t="s">
        <v>129</v>
      </c>
      <c r="B104">
        <v>0</v>
      </c>
      <c r="C104">
        <v>1</v>
      </c>
      <c r="D104">
        <v>0</v>
      </c>
      <c r="E104">
        <v>0</v>
      </c>
    </row>
    <row r="105" spans="1:5" x14ac:dyDescent="0.2">
      <c r="A105" s="46" t="s">
        <v>130</v>
      </c>
      <c r="B105">
        <v>1</v>
      </c>
      <c r="C105">
        <v>0</v>
      </c>
      <c r="D105">
        <v>0</v>
      </c>
      <c r="E105">
        <v>0</v>
      </c>
    </row>
    <row r="106" spans="1:5" x14ac:dyDescent="0.2">
      <c r="A106" s="46" t="s">
        <v>131</v>
      </c>
      <c r="B106">
        <v>0</v>
      </c>
      <c r="C106">
        <v>0</v>
      </c>
      <c r="D106">
        <v>1</v>
      </c>
      <c r="E106">
        <v>0</v>
      </c>
    </row>
    <row r="107" spans="1:5" x14ac:dyDescent="0.2">
      <c r="A107" s="46" t="s">
        <v>132</v>
      </c>
      <c r="B107">
        <v>1</v>
      </c>
      <c r="C107">
        <v>0</v>
      </c>
      <c r="D107">
        <v>0</v>
      </c>
      <c r="E107">
        <v>0</v>
      </c>
    </row>
    <row r="108" spans="1:5" x14ac:dyDescent="0.2">
      <c r="A108" s="46" t="s">
        <v>133</v>
      </c>
      <c r="B108">
        <v>1</v>
      </c>
      <c r="C108">
        <v>0</v>
      </c>
      <c r="D108">
        <v>0</v>
      </c>
      <c r="E108">
        <v>0</v>
      </c>
    </row>
    <row r="109" spans="1:5" x14ac:dyDescent="0.2">
      <c r="A109" s="46" t="s">
        <v>134</v>
      </c>
      <c r="B109">
        <v>0</v>
      </c>
      <c r="C109">
        <v>1</v>
      </c>
      <c r="D109">
        <v>0</v>
      </c>
      <c r="E109">
        <v>0</v>
      </c>
    </row>
    <row r="110" spans="1:5" x14ac:dyDescent="0.2">
      <c r="A110" s="46" t="s">
        <v>135</v>
      </c>
      <c r="B110">
        <v>1</v>
      </c>
      <c r="C110">
        <v>0</v>
      </c>
      <c r="D110">
        <v>0</v>
      </c>
      <c r="E110">
        <v>0</v>
      </c>
    </row>
    <row r="111" spans="1:5" x14ac:dyDescent="0.2">
      <c r="A111" s="46" t="s">
        <v>136</v>
      </c>
      <c r="B111">
        <v>0</v>
      </c>
      <c r="C111">
        <v>0</v>
      </c>
      <c r="D111">
        <v>1</v>
      </c>
      <c r="E111">
        <v>0</v>
      </c>
    </row>
    <row r="112" spans="1:5" x14ac:dyDescent="0.2">
      <c r="A112" s="46" t="s">
        <v>137</v>
      </c>
      <c r="B112">
        <v>0</v>
      </c>
      <c r="C112">
        <v>0</v>
      </c>
      <c r="D112">
        <v>0</v>
      </c>
      <c r="E112">
        <v>1</v>
      </c>
    </row>
    <row r="113" spans="1:5" x14ac:dyDescent="0.2">
      <c r="A113" s="46" t="s">
        <v>138</v>
      </c>
      <c r="B113">
        <v>0</v>
      </c>
      <c r="C113">
        <v>0</v>
      </c>
      <c r="D113">
        <v>0</v>
      </c>
      <c r="E113">
        <v>1</v>
      </c>
    </row>
    <row r="114" spans="1:5" x14ac:dyDescent="0.2">
      <c r="A114" s="46" t="s">
        <v>139</v>
      </c>
      <c r="B114">
        <v>0</v>
      </c>
      <c r="C114">
        <v>0</v>
      </c>
      <c r="D114">
        <v>1</v>
      </c>
      <c r="E114">
        <v>0</v>
      </c>
    </row>
    <row r="115" spans="1:5" x14ac:dyDescent="0.2">
      <c r="A115" s="46" t="s">
        <v>140</v>
      </c>
      <c r="B115">
        <v>0</v>
      </c>
      <c r="C115">
        <v>0</v>
      </c>
      <c r="D115">
        <v>0</v>
      </c>
      <c r="E115">
        <v>1</v>
      </c>
    </row>
    <row r="116" spans="1:5" x14ac:dyDescent="0.2">
      <c r="A116" s="46" t="s">
        <v>141</v>
      </c>
      <c r="B116">
        <v>1</v>
      </c>
      <c r="C116">
        <v>0</v>
      </c>
      <c r="D116">
        <v>0</v>
      </c>
      <c r="E116">
        <v>0</v>
      </c>
    </row>
    <row r="117" spans="1:5" x14ac:dyDescent="0.2">
      <c r="A117" s="46" t="s">
        <v>142</v>
      </c>
      <c r="B117">
        <v>0</v>
      </c>
      <c r="C117">
        <v>0</v>
      </c>
      <c r="D117">
        <v>1</v>
      </c>
      <c r="E117">
        <v>0</v>
      </c>
    </row>
    <row r="118" spans="1:5" x14ac:dyDescent="0.2">
      <c r="A118" s="46" t="s">
        <v>143</v>
      </c>
      <c r="B118">
        <v>0</v>
      </c>
      <c r="C118">
        <v>1</v>
      </c>
      <c r="D118">
        <v>0</v>
      </c>
      <c r="E118">
        <v>0</v>
      </c>
    </row>
    <row r="119" spans="1:5" x14ac:dyDescent="0.2">
      <c r="A119" s="46" t="s">
        <v>144</v>
      </c>
      <c r="B119">
        <v>0</v>
      </c>
      <c r="C119">
        <v>1</v>
      </c>
      <c r="D119">
        <v>0</v>
      </c>
      <c r="E119">
        <v>0</v>
      </c>
    </row>
    <row r="120" spans="1:5" x14ac:dyDescent="0.2">
      <c r="A120" s="46" t="s">
        <v>145</v>
      </c>
      <c r="B120">
        <v>0</v>
      </c>
      <c r="C120">
        <v>0</v>
      </c>
      <c r="D120">
        <v>0</v>
      </c>
      <c r="E120">
        <v>1</v>
      </c>
    </row>
    <row r="121" spans="1:5" x14ac:dyDescent="0.2">
      <c r="A121" s="46" t="s">
        <v>146</v>
      </c>
      <c r="B121">
        <v>1</v>
      </c>
      <c r="C121">
        <v>0</v>
      </c>
      <c r="D121">
        <v>0</v>
      </c>
      <c r="E121">
        <v>0</v>
      </c>
    </row>
    <row r="122" spans="1:5" x14ac:dyDescent="0.2">
      <c r="A122" s="46" t="s">
        <v>147</v>
      </c>
      <c r="B122">
        <v>0</v>
      </c>
      <c r="C122">
        <v>0</v>
      </c>
      <c r="D122">
        <v>0</v>
      </c>
      <c r="E122">
        <v>1</v>
      </c>
    </row>
    <row r="123" spans="1:5" x14ac:dyDescent="0.2">
      <c r="A123" s="46" t="s">
        <v>148</v>
      </c>
      <c r="B123">
        <v>0</v>
      </c>
      <c r="C123">
        <v>1</v>
      </c>
      <c r="D123">
        <v>0</v>
      </c>
      <c r="E123">
        <v>0</v>
      </c>
    </row>
    <row r="124" spans="1:5" x14ac:dyDescent="0.2">
      <c r="A124" s="46" t="s">
        <v>149</v>
      </c>
      <c r="B124">
        <v>0</v>
      </c>
      <c r="C124">
        <v>0</v>
      </c>
      <c r="D124">
        <v>1</v>
      </c>
      <c r="E124">
        <v>0</v>
      </c>
    </row>
    <row r="125" spans="1:5" x14ac:dyDescent="0.2">
      <c r="A125" s="46" t="s">
        <v>150</v>
      </c>
      <c r="B125">
        <v>0</v>
      </c>
      <c r="C125">
        <v>0</v>
      </c>
      <c r="D125">
        <v>0</v>
      </c>
      <c r="E125">
        <v>1</v>
      </c>
    </row>
    <row r="126" spans="1:5" x14ac:dyDescent="0.2">
      <c r="A126" s="46" t="s">
        <v>151</v>
      </c>
      <c r="B126">
        <v>0</v>
      </c>
      <c r="C126">
        <v>0</v>
      </c>
      <c r="D126">
        <v>0</v>
      </c>
      <c r="E126">
        <v>1</v>
      </c>
    </row>
    <row r="127" spans="1:5" x14ac:dyDescent="0.2">
      <c r="A127" s="46" t="s">
        <v>152</v>
      </c>
      <c r="B127">
        <v>1</v>
      </c>
      <c r="C127">
        <v>0</v>
      </c>
      <c r="D127">
        <v>0</v>
      </c>
      <c r="E127">
        <v>0</v>
      </c>
    </row>
    <row r="128" spans="1:5" x14ac:dyDescent="0.2">
      <c r="A128" s="46" t="s">
        <v>153</v>
      </c>
      <c r="B128">
        <v>0</v>
      </c>
      <c r="C128">
        <v>1</v>
      </c>
      <c r="D128">
        <v>0</v>
      </c>
      <c r="E128">
        <v>0</v>
      </c>
    </row>
    <row r="129" spans="1:5" x14ac:dyDescent="0.2">
      <c r="A129" s="46" t="s">
        <v>154</v>
      </c>
      <c r="B129">
        <v>0</v>
      </c>
      <c r="C129">
        <v>0</v>
      </c>
      <c r="D129">
        <v>0</v>
      </c>
      <c r="E129">
        <v>1</v>
      </c>
    </row>
    <row r="130" spans="1:5" x14ac:dyDescent="0.2">
      <c r="A130" s="46" t="s">
        <v>155</v>
      </c>
      <c r="B130">
        <v>1</v>
      </c>
      <c r="C130">
        <v>0</v>
      </c>
      <c r="D130">
        <v>0</v>
      </c>
      <c r="E130">
        <v>0</v>
      </c>
    </row>
    <row r="131" spans="1:5" x14ac:dyDescent="0.2">
      <c r="A131" s="46" t="s">
        <v>156</v>
      </c>
      <c r="B131">
        <v>0</v>
      </c>
      <c r="C131">
        <v>0</v>
      </c>
      <c r="D131">
        <v>1</v>
      </c>
      <c r="E131">
        <v>0</v>
      </c>
    </row>
    <row r="132" spans="1:5" x14ac:dyDescent="0.2">
      <c r="A132" s="46" t="s">
        <v>157</v>
      </c>
      <c r="B132">
        <v>0</v>
      </c>
      <c r="C132">
        <v>1</v>
      </c>
      <c r="D132">
        <v>0</v>
      </c>
      <c r="E132">
        <v>0</v>
      </c>
    </row>
    <row r="133" spans="1:5" x14ac:dyDescent="0.2">
      <c r="A133" s="46" t="s">
        <v>158</v>
      </c>
      <c r="B133">
        <v>0</v>
      </c>
      <c r="C133">
        <v>0</v>
      </c>
      <c r="D133">
        <v>1</v>
      </c>
      <c r="E133">
        <v>0</v>
      </c>
    </row>
    <row r="134" spans="1:5" x14ac:dyDescent="0.2">
      <c r="A134" s="46" t="s">
        <v>159</v>
      </c>
      <c r="B134">
        <v>1</v>
      </c>
      <c r="C134">
        <v>0</v>
      </c>
      <c r="D134">
        <v>0</v>
      </c>
      <c r="E134">
        <v>0</v>
      </c>
    </row>
    <row r="135" spans="1:5" x14ac:dyDescent="0.2">
      <c r="A135" s="46" t="s">
        <v>160</v>
      </c>
      <c r="B135">
        <v>0</v>
      </c>
      <c r="C135">
        <v>1</v>
      </c>
      <c r="D135">
        <v>0</v>
      </c>
      <c r="E135">
        <v>0</v>
      </c>
    </row>
    <row r="136" spans="1:5" x14ac:dyDescent="0.2">
      <c r="A136" s="46" t="s">
        <v>161</v>
      </c>
      <c r="B136">
        <v>0</v>
      </c>
      <c r="C136">
        <v>0</v>
      </c>
      <c r="D136">
        <v>1</v>
      </c>
      <c r="E136">
        <v>0</v>
      </c>
    </row>
    <row r="137" spans="1:5" x14ac:dyDescent="0.2">
      <c r="A137" s="46" t="s">
        <v>162</v>
      </c>
      <c r="B137">
        <v>1</v>
      </c>
      <c r="C137">
        <v>0</v>
      </c>
      <c r="D137">
        <v>0</v>
      </c>
      <c r="E137">
        <v>0</v>
      </c>
    </row>
    <row r="138" spans="1:5" x14ac:dyDescent="0.2">
      <c r="A138" s="46" t="s">
        <v>163</v>
      </c>
      <c r="B138">
        <v>0</v>
      </c>
      <c r="C138">
        <v>1</v>
      </c>
      <c r="D138">
        <v>0</v>
      </c>
      <c r="E138">
        <v>0</v>
      </c>
    </row>
    <row r="139" spans="1:5" x14ac:dyDescent="0.2">
      <c r="A139" s="46" t="s">
        <v>164</v>
      </c>
      <c r="B139">
        <v>1</v>
      </c>
      <c r="C139">
        <v>0</v>
      </c>
      <c r="D139">
        <v>0</v>
      </c>
      <c r="E139">
        <v>0</v>
      </c>
    </row>
    <row r="140" spans="1:5" x14ac:dyDescent="0.2">
      <c r="A140" s="46" t="s">
        <v>165</v>
      </c>
      <c r="B140">
        <v>0</v>
      </c>
      <c r="C140">
        <v>0</v>
      </c>
      <c r="D140">
        <v>0</v>
      </c>
      <c r="E140">
        <v>1</v>
      </c>
    </row>
    <row r="141" spans="1:5" x14ac:dyDescent="0.2">
      <c r="A141" s="46" t="s">
        <v>166</v>
      </c>
      <c r="B141">
        <v>0</v>
      </c>
      <c r="C141">
        <v>1</v>
      </c>
      <c r="D141">
        <v>0</v>
      </c>
      <c r="E141">
        <v>0</v>
      </c>
    </row>
    <row r="142" spans="1:5" x14ac:dyDescent="0.2">
      <c r="A142" s="46" t="s">
        <v>167</v>
      </c>
      <c r="B142">
        <v>1</v>
      </c>
      <c r="C142">
        <v>0</v>
      </c>
      <c r="D142">
        <v>0</v>
      </c>
      <c r="E142">
        <v>0</v>
      </c>
    </row>
    <row r="143" spans="1:5" x14ac:dyDescent="0.2">
      <c r="A143" s="46" t="s">
        <v>168</v>
      </c>
      <c r="B143">
        <v>0</v>
      </c>
      <c r="C143">
        <v>0</v>
      </c>
      <c r="D143">
        <v>1</v>
      </c>
      <c r="E143">
        <v>0</v>
      </c>
    </row>
    <row r="144" spans="1:5" x14ac:dyDescent="0.2">
      <c r="A144" s="46" t="s">
        <v>169</v>
      </c>
      <c r="B144">
        <v>0</v>
      </c>
      <c r="C144">
        <v>0</v>
      </c>
      <c r="D144">
        <v>1</v>
      </c>
      <c r="E144">
        <v>0</v>
      </c>
    </row>
    <row r="145" spans="1:5" x14ac:dyDescent="0.2">
      <c r="A145" s="46" t="s">
        <v>170</v>
      </c>
      <c r="B145">
        <v>0</v>
      </c>
      <c r="C145">
        <v>0</v>
      </c>
      <c r="D145">
        <v>1</v>
      </c>
      <c r="E145">
        <v>0</v>
      </c>
    </row>
    <row r="146" spans="1:5" x14ac:dyDescent="0.2">
      <c r="A146" s="46" t="s">
        <v>171</v>
      </c>
      <c r="B146">
        <v>0</v>
      </c>
      <c r="C146">
        <v>1</v>
      </c>
      <c r="D146">
        <v>0</v>
      </c>
      <c r="E146">
        <v>0</v>
      </c>
    </row>
    <row r="147" spans="1:5" x14ac:dyDescent="0.2">
      <c r="A147" s="46" t="s">
        <v>172</v>
      </c>
      <c r="B147">
        <v>1</v>
      </c>
      <c r="C147">
        <v>0</v>
      </c>
      <c r="D147">
        <v>0</v>
      </c>
      <c r="E147">
        <v>0</v>
      </c>
    </row>
    <row r="148" spans="1:5" x14ac:dyDescent="0.2">
      <c r="A148" s="46" t="s">
        <v>173</v>
      </c>
      <c r="B148">
        <v>0</v>
      </c>
      <c r="C148">
        <v>0</v>
      </c>
      <c r="D148">
        <v>1</v>
      </c>
      <c r="E148">
        <v>0</v>
      </c>
    </row>
    <row r="149" spans="1:5" x14ac:dyDescent="0.2">
      <c r="A149" s="46" t="s">
        <v>174</v>
      </c>
      <c r="B149">
        <v>1</v>
      </c>
      <c r="C149">
        <v>0</v>
      </c>
      <c r="D149">
        <v>0</v>
      </c>
      <c r="E149">
        <v>0</v>
      </c>
    </row>
    <row r="150" spans="1:5" x14ac:dyDescent="0.2">
      <c r="A150" s="46" t="s">
        <v>175</v>
      </c>
      <c r="B150">
        <v>0</v>
      </c>
      <c r="C150">
        <v>0</v>
      </c>
      <c r="D150">
        <v>1</v>
      </c>
      <c r="E150">
        <v>0</v>
      </c>
    </row>
    <row r="151" spans="1:5" x14ac:dyDescent="0.2">
      <c r="A151" s="46" t="s">
        <v>176</v>
      </c>
      <c r="B151">
        <v>0</v>
      </c>
      <c r="C151">
        <v>0</v>
      </c>
      <c r="D151">
        <v>0</v>
      </c>
      <c r="E151">
        <v>1</v>
      </c>
    </row>
    <row r="152" spans="1:5" x14ac:dyDescent="0.2">
      <c r="A152" s="46" t="s">
        <v>177</v>
      </c>
      <c r="B152">
        <v>0</v>
      </c>
      <c r="C152">
        <v>1</v>
      </c>
      <c r="D152">
        <v>0</v>
      </c>
      <c r="E152">
        <v>0</v>
      </c>
    </row>
    <row r="153" spans="1:5" x14ac:dyDescent="0.2">
      <c r="A153" s="46" t="s">
        <v>178</v>
      </c>
      <c r="B153">
        <v>1</v>
      </c>
      <c r="C153">
        <v>0</v>
      </c>
      <c r="D153">
        <v>0</v>
      </c>
      <c r="E153">
        <v>0</v>
      </c>
    </row>
    <row r="154" spans="1:5" x14ac:dyDescent="0.2">
      <c r="A154" s="46" t="s">
        <v>179</v>
      </c>
      <c r="B154">
        <v>1</v>
      </c>
      <c r="C154">
        <v>0</v>
      </c>
      <c r="D154">
        <v>0</v>
      </c>
      <c r="E154">
        <v>0</v>
      </c>
    </row>
    <row r="155" spans="1:5" x14ac:dyDescent="0.2">
      <c r="A155" s="46" t="s">
        <v>180</v>
      </c>
      <c r="B155">
        <v>1</v>
      </c>
      <c r="C155">
        <v>0</v>
      </c>
      <c r="D155">
        <v>0</v>
      </c>
      <c r="E155">
        <v>0</v>
      </c>
    </row>
    <row r="156" spans="1:5" x14ac:dyDescent="0.2">
      <c r="A156" s="46" t="s">
        <v>181</v>
      </c>
      <c r="B156">
        <v>0</v>
      </c>
      <c r="C156">
        <v>0</v>
      </c>
      <c r="D156">
        <v>1</v>
      </c>
      <c r="E156">
        <v>0</v>
      </c>
    </row>
    <row r="157" spans="1:5" x14ac:dyDescent="0.2">
      <c r="A157" s="46" t="s">
        <v>182</v>
      </c>
      <c r="B157">
        <v>0</v>
      </c>
      <c r="C157">
        <v>1</v>
      </c>
      <c r="D157">
        <v>0</v>
      </c>
      <c r="E157">
        <v>0</v>
      </c>
    </row>
    <row r="158" spans="1:5" x14ac:dyDescent="0.2">
      <c r="A158" s="46" t="s">
        <v>183</v>
      </c>
      <c r="B158">
        <v>0</v>
      </c>
      <c r="C158">
        <v>1</v>
      </c>
      <c r="D158">
        <v>0</v>
      </c>
      <c r="E158">
        <v>0</v>
      </c>
    </row>
    <row r="159" spans="1:5" x14ac:dyDescent="0.2">
      <c r="A159" s="46" t="s">
        <v>184</v>
      </c>
      <c r="B159">
        <v>0</v>
      </c>
      <c r="C159">
        <v>1</v>
      </c>
      <c r="D159">
        <v>0</v>
      </c>
      <c r="E159">
        <v>0</v>
      </c>
    </row>
    <row r="160" spans="1:5" x14ac:dyDescent="0.2">
      <c r="A160" s="46" t="s">
        <v>185</v>
      </c>
      <c r="B160">
        <v>0</v>
      </c>
      <c r="C160">
        <v>0</v>
      </c>
      <c r="D160">
        <v>1</v>
      </c>
      <c r="E160">
        <v>0</v>
      </c>
    </row>
    <row r="161" spans="1:5" x14ac:dyDescent="0.2">
      <c r="A161" s="46" t="s">
        <v>186</v>
      </c>
      <c r="B161">
        <v>1</v>
      </c>
      <c r="C161">
        <v>0</v>
      </c>
      <c r="D161">
        <v>0</v>
      </c>
      <c r="E161">
        <v>0</v>
      </c>
    </row>
    <row r="162" spans="1:5" x14ac:dyDescent="0.2">
      <c r="A162" s="46" t="s">
        <v>187</v>
      </c>
      <c r="B162">
        <v>0</v>
      </c>
      <c r="C162">
        <v>1</v>
      </c>
      <c r="D162">
        <v>0</v>
      </c>
      <c r="E162">
        <v>0</v>
      </c>
    </row>
    <row r="163" spans="1:5" x14ac:dyDescent="0.2">
      <c r="A163" s="46" t="s">
        <v>188</v>
      </c>
      <c r="B163">
        <v>0</v>
      </c>
      <c r="C163">
        <v>1</v>
      </c>
      <c r="D163">
        <v>0</v>
      </c>
      <c r="E163">
        <v>0</v>
      </c>
    </row>
    <row r="164" spans="1:5" x14ac:dyDescent="0.2">
      <c r="A164" s="46" t="s">
        <v>189</v>
      </c>
      <c r="B164">
        <v>0</v>
      </c>
      <c r="C164">
        <v>1</v>
      </c>
      <c r="D164">
        <v>0</v>
      </c>
      <c r="E164">
        <v>0</v>
      </c>
    </row>
    <row r="165" spans="1:5" x14ac:dyDescent="0.2">
      <c r="A165" s="46" t="s">
        <v>190</v>
      </c>
      <c r="B165">
        <v>0</v>
      </c>
      <c r="C165">
        <v>0</v>
      </c>
      <c r="D165">
        <v>1</v>
      </c>
      <c r="E165">
        <v>0</v>
      </c>
    </row>
    <row r="166" spans="1:5" x14ac:dyDescent="0.2">
      <c r="A166" s="46" t="s">
        <v>191</v>
      </c>
      <c r="B166">
        <v>1</v>
      </c>
      <c r="C166">
        <v>0</v>
      </c>
      <c r="D166">
        <v>0</v>
      </c>
      <c r="E166">
        <v>0</v>
      </c>
    </row>
    <row r="167" spans="1:5" x14ac:dyDescent="0.2">
      <c r="A167" s="46" t="s">
        <v>192</v>
      </c>
      <c r="B167">
        <v>0</v>
      </c>
      <c r="C167">
        <v>1</v>
      </c>
      <c r="D167">
        <v>0</v>
      </c>
      <c r="E167">
        <v>0</v>
      </c>
    </row>
    <row r="168" spans="1:5" x14ac:dyDescent="0.2">
      <c r="A168" s="46" t="s">
        <v>193</v>
      </c>
      <c r="B168">
        <v>0</v>
      </c>
      <c r="C168">
        <v>0</v>
      </c>
      <c r="D168">
        <v>1</v>
      </c>
      <c r="E168">
        <v>0</v>
      </c>
    </row>
    <row r="169" spans="1:5" x14ac:dyDescent="0.2">
      <c r="A169" s="46" t="s">
        <v>194</v>
      </c>
      <c r="B169">
        <v>0</v>
      </c>
      <c r="C169">
        <v>0</v>
      </c>
      <c r="D169">
        <v>1</v>
      </c>
      <c r="E169">
        <v>0</v>
      </c>
    </row>
    <row r="170" spans="1:5" x14ac:dyDescent="0.2">
      <c r="A170" s="46" t="s">
        <v>195</v>
      </c>
      <c r="B170">
        <v>1</v>
      </c>
      <c r="C170">
        <v>0</v>
      </c>
      <c r="D170">
        <v>0</v>
      </c>
      <c r="E170">
        <v>0</v>
      </c>
    </row>
    <row r="171" spans="1:5" x14ac:dyDescent="0.2">
      <c r="A171" s="46" t="s">
        <v>196</v>
      </c>
      <c r="B171">
        <v>0</v>
      </c>
      <c r="C171">
        <v>1</v>
      </c>
      <c r="D171">
        <v>0</v>
      </c>
      <c r="E171">
        <v>0</v>
      </c>
    </row>
    <row r="172" spans="1:5" x14ac:dyDescent="0.2">
      <c r="A172" s="46" t="s">
        <v>197</v>
      </c>
      <c r="B172">
        <v>0</v>
      </c>
      <c r="C172">
        <v>0</v>
      </c>
      <c r="D172">
        <v>1</v>
      </c>
      <c r="E172">
        <v>0</v>
      </c>
    </row>
    <row r="173" spans="1:5" x14ac:dyDescent="0.2">
      <c r="A173" s="46" t="s">
        <v>198</v>
      </c>
      <c r="B173">
        <v>0</v>
      </c>
      <c r="C173">
        <v>0</v>
      </c>
      <c r="D173">
        <v>1</v>
      </c>
      <c r="E173">
        <v>0</v>
      </c>
    </row>
    <row r="174" spans="1:5" x14ac:dyDescent="0.2">
      <c r="A174" s="46" t="s">
        <v>199</v>
      </c>
      <c r="B174">
        <v>0</v>
      </c>
      <c r="C174">
        <v>0</v>
      </c>
      <c r="D174">
        <v>1</v>
      </c>
      <c r="E174">
        <v>0</v>
      </c>
    </row>
    <row r="175" spans="1:5" x14ac:dyDescent="0.2">
      <c r="A175" s="46" t="s">
        <v>200</v>
      </c>
      <c r="B175">
        <v>1</v>
      </c>
      <c r="C175">
        <v>0</v>
      </c>
      <c r="D175">
        <v>0</v>
      </c>
      <c r="E175">
        <v>0</v>
      </c>
    </row>
    <row r="176" spans="1:5" x14ac:dyDescent="0.2">
      <c r="A176" s="46" t="s">
        <v>201</v>
      </c>
      <c r="B176">
        <v>0</v>
      </c>
      <c r="C176">
        <v>0</v>
      </c>
      <c r="D176">
        <v>1</v>
      </c>
      <c r="E176">
        <v>0</v>
      </c>
    </row>
    <row r="177" spans="1:5" x14ac:dyDescent="0.2">
      <c r="A177" s="46" t="s">
        <v>202</v>
      </c>
      <c r="B177">
        <v>1</v>
      </c>
      <c r="C177">
        <v>0</v>
      </c>
      <c r="D177">
        <v>0</v>
      </c>
      <c r="E177">
        <v>0</v>
      </c>
    </row>
    <row r="178" spans="1:5" x14ac:dyDescent="0.2">
      <c r="A178" s="46" t="s">
        <v>203</v>
      </c>
      <c r="B178">
        <v>0</v>
      </c>
      <c r="C178">
        <v>0</v>
      </c>
      <c r="D178">
        <v>0</v>
      </c>
      <c r="E178">
        <v>1</v>
      </c>
    </row>
    <row r="179" spans="1:5" x14ac:dyDescent="0.2">
      <c r="A179" s="46" t="s">
        <v>204</v>
      </c>
      <c r="B179">
        <v>1</v>
      </c>
      <c r="C179">
        <v>0</v>
      </c>
      <c r="D179">
        <v>0</v>
      </c>
      <c r="E179">
        <v>0</v>
      </c>
    </row>
    <row r="180" spans="1:5" x14ac:dyDescent="0.2">
      <c r="A180" s="46" t="s">
        <v>205</v>
      </c>
      <c r="B180">
        <v>1</v>
      </c>
      <c r="C180">
        <v>0</v>
      </c>
      <c r="D180">
        <v>0</v>
      </c>
      <c r="E180">
        <v>0</v>
      </c>
    </row>
    <row r="181" spans="1:5" x14ac:dyDescent="0.2">
      <c r="A181" s="46" t="s">
        <v>206</v>
      </c>
      <c r="B181">
        <v>0</v>
      </c>
      <c r="C181">
        <v>1</v>
      </c>
      <c r="D181">
        <v>0</v>
      </c>
      <c r="E181">
        <v>0</v>
      </c>
    </row>
    <row r="182" spans="1:5" x14ac:dyDescent="0.2">
      <c r="A182" s="46" t="s">
        <v>207</v>
      </c>
      <c r="B182">
        <v>1</v>
      </c>
      <c r="C182">
        <v>0</v>
      </c>
      <c r="D182">
        <v>0</v>
      </c>
      <c r="E182">
        <v>0</v>
      </c>
    </row>
    <row r="183" spans="1:5" x14ac:dyDescent="0.2">
      <c r="A183" s="46" t="s">
        <v>208</v>
      </c>
      <c r="B183">
        <v>0</v>
      </c>
      <c r="C183">
        <v>1</v>
      </c>
      <c r="D183">
        <v>0</v>
      </c>
      <c r="E183">
        <v>0</v>
      </c>
    </row>
    <row r="184" spans="1:5" x14ac:dyDescent="0.2">
      <c r="A184" s="46" t="s">
        <v>209</v>
      </c>
      <c r="B184">
        <v>0</v>
      </c>
      <c r="C184">
        <v>1</v>
      </c>
      <c r="D184">
        <v>0</v>
      </c>
      <c r="E184">
        <v>0</v>
      </c>
    </row>
    <row r="185" spans="1:5" x14ac:dyDescent="0.2">
      <c r="A185" s="46" t="s">
        <v>210</v>
      </c>
      <c r="B185">
        <v>0</v>
      </c>
      <c r="C185">
        <v>1</v>
      </c>
      <c r="D185">
        <v>0</v>
      </c>
      <c r="E185">
        <v>0</v>
      </c>
    </row>
    <row r="186" spans="1:5" x14ac:dyDescent="0.2">
      <c r="A186" s="46" t="s">
        <v>211</v>
      </c>
      <c r="B186">
        <v>1</v>
      </c>
      <c r="C186">
        <v>0</v>
      </c>
      <c r="D186">
        <v>0</v>
      </c>
      <c r="E186">
        <v>0</v>
      </c>
    </row>
    <row r="187" spans="1:5" x14ac:dyDescent="0.2">
      <c r="A187" s="46" t="s">
        <v>212</v>
      </c>
      <c r="B187">
        <v>1</v>
      </c>
      <c r="C187">
        <v>0</v>
      </c>
      <c r="D187">
        <v>0</v>
      </c>
      <c r="E187">
        <v>0</v>
      </c>
    </row>
    <row r="188" spans="1:5" x14ac:dyDescent="0.2">
      <c r="A188" s="46" t="s">
        <v>213</v>
      </c>
      <c r="B188">
        <v>0</v>
      </c>
      <c r="C188">
        <v>0</v>
      </c>
      <c r="D188">
        <v>0</v>
      </c>
      <c r="E188">
        <v>1</v>
      </c>
    </row>
    <row r="189" spans="1:5" x14ac:dyDescent="0.2">
      <c r="A189" s="46" t="s">
        <v>214</v>
      </c>
      <c r="B189">
        <v>0</v>
      </c>
      <c r="C189">
        <v>0</v>
      </c>
      <c r="D189">
        <v>1</v>
      </c>
      <c r="E189">
        <v>0</v>
      </c>
    </row>
    <row r="190" spans="1:5" x14ac:dyDescent="0.2">
      <c r="A190" s="46" t="s">
        <v>215</v>
      </c>
      <c r="B190">
        <v>0</v>
      </c>
      <c r="C190">
        <v>0</v>
      </c>
      <c r="D190">
        <v>1</v>
      </c>
      <c r="E190">
        <v>0</v>
      </c>
    </row>
    <row r="191" spans="1:5" x14ac:dyDescent="0.2">
      <c r="A191" s="46" t="s">
        <v>216</v>
      </c>
      <c r="B191">
        <v>0</v>
      </c>
      <c r="C191">
        <v>0</v>
      </c>
      <c r="D191">
        <v>1</v>
      </c>
      <c r="E191">
        <v>0</v>
      </c>
    </row>
    <row r="192" spans="1:5" x14ac:dyDescent="0.2">
      <c r="A192" s="46" t="s">
        <v>217</v>
      </c>
      <c r="B192">
        <v>1</v>
      </c>
      <c r="C192">
        <v>0</v>
      </c>
      <c r="D192">
        <v>0</v>
      </c>
      <c r="E192">
        <v>0</v>
      </c>
    </row>
    <row r="193" spans="1:5" x14ac:dyDescent="0.2">
      <c r="A193" s="46" t="s">
        <v>218</v>
      </c>
      <c r="B193">
        <v>1</v>
      </c>
      <c r="C193">
        <v>0</v>
      </c>
      <c r="D193">
        <v>0</v>
      </c>
      <c r="E193">
        <v>0</v>
      </c>
    </row>
    <row r="194" spans="1:5" x14ac:dyDescent="0.2">
      <c r="A194" s="46" t="s">
        <v>219</v>
      </c>
      <c r="B194">
        <v>0</v>
      </c>
      <c r="C194">
        <v>1</v>
      </c>
      <c r="D194">
        <v>0</v>
      </c>
      <c r="E194">
        <v>0</v>
      </c>
    </row>
    <row r="195" spans="1:5" x14ac:dyDescent="0.2">
      <c r="A195" s="46" t="s">
        <v>220</v>
      </c>
      <c r="B195">
        <v>0</v>
      </c>
      <c r="C195">
        <v>0</v>
      </c>
      <c r="D195">
        <v>1</v>
      </c>
      <c r="E195">
        <v>0</v>
      </c>
    </row>
    <row r="196" spans="1:5" x14ac:dyDescent="0.2">
      <c r="A196" s="46" t="s">
        <v>221</v>
      </c>
      <c r="B196">
        <v>0</v>
      </c>
      <c r="C196">
        <v>0</v>
      </c>
      <c r="D196">
        <v>1</v>
      </c>
      <c r="E196">
        <v>0</v>
      </c>
    </row>
    <row r="197" spans="1:5" x14ac:dyDescent="0.2">
      <c r="A197" s="46" t="s">
        <v>222</v>
      </c>
      <c r="B197">
        <v>0</v>
      </c>
      <c r="C197">
        <v>1</v>
      </c>
      <c r="D197">
        <v>0</v>
      </c>
      <c r="E197">
        <v>0</v>
      </c>
    </row>
    <row r="198" spans="1:5" x14ac:dyDescent="0.2">
      <c r="A198" s="46" t="s">
        <v>223</v>
      </c>
      <c r="B198">
        <v>0</v>
      </c>
      <c r="C198">
        <v>0</v>
      </c>
      <c r="D198">
        <v>0</v>
      </c>
      <c r="E198">
        <v>1</v>
      </c>
    </row>
    <row r="199" spans="1:5" x14ac:dyDescent="0.2">
      <c r="A199" s="46" t="s">
        <v>224</v>
      </c>
      <c r="B199">
        <v>0</v>
      </c>
      <c r="C199">
        <v>0</v>
      </c>
      <c r="D199">
        <v>0</v>
      </c>
      <c r="E199">
        <v>1</v>
      </c>
    </row>
    <row r="200" spans="1:5" x14ac:dyDescent="0.2">
      <c r="A200" s="46" t="s">
        <v>225</v>
      </c>
      <c r="B200">
        <v>0</v>
      </c>
      <c r="C200">
        <v>0</v>
      </c>
      <c r="D200">
        <v>1</v>
      </c>
      <c r="E200">
        <v>0</v>
      </c>
    </row>
    <row r="201" spans="1:5" x14ac:dyDescent="0.2">
      <c r="A201" s="46" t="s">
        <v>226</v>
      </c>
      <c r="B201">
        <v>0</v>
      </c>
      <c r="C201">
        <v>0</v>
      </c>
      <c r="D201">
        <v>1</v>
      </c>
      <c r="E201">
        <v>0</v>
      </c>
    </row>
    <row r="202" spans="1:5" x14ac:dyDescent="0.2">
      <c r="A202" s="46" t="s">
        <v>227</v>
      </c>
      <c r="B202">
        <v>0</v>
      </c>
      <c r="C202">
        <v>1</v>
      </c>
      <c r="D202">
        <v>0</v>
      </c>
      <c r="E202">
        <v>0</v>
      </c>
    </row>
    <row r="203" spans="1:5" x14ac:dyDescent="0.2">
      <c r="A203" s="46" t="s">
        <v>228</v>
      </c>
      <c r="B203">
        <v>0</v>
      </c>
      <c r="C203">
        <v>0</v>
      </c>
      <c r="D203">
        <v>1</v>
      </c>
      <c r="E203">
        <v>0</v>
      </c>
    </row>
    <row r="204" spans="1:5" x14ac:dyDescent="0.2">
      <c r="A204" s="46" t="s">
        <v>229</v>
      </c>
      <c r="B204">
        <v>0</v>
      </c>
      <c r="C204">
        <v>1</v>
      </c>
      <c r="D204">
        <v>0</v>
      </c>
      <c r="E204">
        <v>0</v>
      </c>
    </row>
    <row r="205" spans="1:5" x14ac:dyDescent="0.2">
      <c r="A205" s="46" t="s">
        <v>230</v>
      </c>
      <c r="B205">
        <v>0</v>
      </c>
      <c r="C205">
        <v>1</v>
      </c>
      <c r="D205">
        <v>0</v>
      </c>
      <c r="E205">
        <v>0</v>
      </c>
    </row>
    <row r="206" spans="1:5" x14ac:dyDescent="0.2">
      <c r="A206" s="46" t="s">
        <v>231</v>
      </c>
      <c r="B206">
        <v>0</v>
      </c>
      <c r="C206">
        <v>0</v>
      </c>
      <c r="D206">
        <v>1</v>
      </c>
      <c r="E206">
        <v>0</v>
      </c>
    </row>
    <row r="207" spans="1:5" x14ac:dyDescent="0.2">
      <c r="A207" s="46" t="s">
        <v>232</v>
      </c>
      <c r="B207">
        <v>0</v>
      </c>
      <c r="C207">
        <v>0</v>
      </c>
      <c r="D207">
        <v>1</v>
      </c>
      <c r="E207">
        <v>0</v>
      </c>
    </row>
    <row r="208" spans="1:5" x14ac:dyDescent="0.2">
      <c r="A208" s="46" t="s">
        <v>233</v>
      </c>
      <c r="B208">
        <v>0</v>
      </c>
      <c r="C208">
        <v>0</v>
      </c>
      <c r="D208">
        <v>0</v>
      </c>
      <c r="E208">
        <v>1</v>
      </c>
    </row>
    <row r="209" spans="1:5" x14ac:dyDescent="0.2">
      <c r="A209" s="46" t="s">
        <v>234</v>
      </c>
      <c r="B209">
        <v>0</v>
      </c>
      <c r="C209">
        <v>1</v>
      </c>
      <c r="D209">
        <v>0</v>
      </c>
      <c r="E209">
        <v>0</v>
      </c>
    </row>
    <row r="210" spans="1:5" x14ac:dyDescent="0.2">
      <c r="A210" s="46" t="s">
        <v>235</v>
      </c>
      <c r="B210">
        <v>1</v>
      </c>
      <c r="C210">
        <v>0</v>
      </c>
      <c r="D210">
        <v>0</v>
      </c>
      <c r="E210">
        <v>0</v>
      </c>
    </row>
    <row r="211" spans="1:5" x14ac:dyDescent="0.2">
      <c r="A211" s="46" t="s">
        <v>236</v>
      </c>
      <c r="B211">
        <v>0</v>
      </c>
      <c r="C211">
        <v>1</v>
      </c>
      <c r="D211">
        <v>0</v>
      </c>
      <c r="E211">
        <v>0</v>
      </c>
    </row>
    <row r="212" spans="1:5" x14ac:dyDescent="0.2">
      <c r="A212" s="46" t="s">
        <v>237</v>
      </c>
      <c r="B212">
        <v>1</v>
      </c>
      <c r="C212">
        <v>0</v>
      </c>
      <c r="D212">
        <v>0</v>
      </c>
      <c r="E212">
        <v>0</v>
      </c>
    </row>
    <row r="213" spans="1:5" x14ac:dyDescent="0.2">
      <c r="A213" s="46" t="s">
        <v>238</v>
      </c>
      <c r="B213">
        <v>0</v>
      </c>
      <c r="C213">
        <v>1</v>
      </c>
      <c r="D213">
        <v>0</v>
      </c>
      <c r="E213">
        <v>0</v>
      </c>
    </row>
    <row r="214" spans="1:5" x14ac:dyDescent="0.2">
      <c r="A214" s="46" t="s">
        <v>239</v>
      </c>
      <c r="B214">
        <v>0</v>
      </c>
      <c r="C214">
        <v>1</v>
      </c>
      <c r="D214">
        <v>0</v>
      </c>
      <c r="E214">
        <v>0</v>
      </c>
    </row>
    <row r="215" spans="1:5" x14ac:dyDescent="0.2">
      <c r="A215" s="46" t="s">
        <v>240</v>
      </c>
      <c r="B215">
        <v>0</v>
      </c>
      <c r="C215">
        <v>1</v>
      </c>
      <c r="D215">
        <v>0</v>
      </c>
      <c r="E215">
        <v>0</v>
      </c>
    </row>
    <row r="216" spans="1:5" x14ac:dyDescent="0.2">
      <c r="A216" s="46" t="s">
        <v>241</v>
      </c>
      <c r="B216">
        <v>1</v>
      </c>
      <c r="C216">
        <v>0</v>
      </c>
      <c r="D216">
        <v>0</v>
      </c>
      <c r="E216">
        <v>0</v>
      </c>
    </row>
    <row r="217" spans="1:5" x14ac:dyDescent="0.2">
      <c r="A217" s="46" t="s">
        <v>242</v>
      </c>
      <c r="B217">
        <v>0</v>
      </c>
      <c r="C217">
        <v>1</v>
      </c>
      <c r="D217">
        <v>0</v>
      </c>
      <c r="E217">
        <v>0</v>
      </c>
    </row>
    <row r="218" spans="1:5" x14ac:dyDescent="0.2">
      <c r="A218" s="46" t="s">
        <v>243</v>
      </c>
      <c r="B218">
        <v>0</v>
      </c>
      <c r="C218">
        <v>1</v>
      </c>
      <c r="D218">
        <v>0</v>
      </c>
      <c r="E218">
        <v>0</v>
      </c>
    </row>
    <row r="219" spans="1:5" x14ac:dyDescent="0.2">
      <c r="A219" s="46" t="s">
        <v>244</v>
      </c>
      <c r="B219">
        <v>1</v>
      </c>
      <c r="C219">
        <v>0</v>
      </c>
      <c r="D219">
        <v>0</v>
      </c>
      <c r="E219">
        <v>0</v>
      </c>
    </row>
    <row r="220" spans="1:5" x14ac:dyDescent="0.2">
      <c r="A220" s="46" t="s">
        <v>245</v>
      </c>
      <c r="B220">
        <v>0</v>
      </c>
      <c r="C220">
        <v>1</v>
      </c>
      <c r="D220">
        <v>0</v>
      </c>
      <c r="E220">
        <v>0</v>
      </c>
    </row>
    <row r="221" spans="1:5" x14ac:dyDescent="0.2">
      <c r="A221" s="46" t="s">
        <v>246</v>
      </c>
      <c r="B221">
        <v>1</v>
      </c>
      <c r="C221">
        <v>0</v>
      </c>
      <c r="D221">
        <v>0</v>
      </c>
      <c r="E221">
        <v>0</v>
      </c>
    </row>
    <row r="222" spans="1:5" x14ac:dyDescent="0.2">
      <c r="A222" s="46" t="s">
        <v>247</v>
      </c>
      <c r="B222">
        <v>0</v>
      </c>
      <c r="C222">
        <v>1</v>
      </c>
      <c r="D222">
        <v>0</v>
      </c>
      <c r="E222">
        <v>0</v>
      </c>
    </row>
    <row r="223" spans="1:5" x14ac:dyDescent="0.2">
      <c r="A223" s="46" t="s">
        <v>248</v>
      </c>
      <c r="B223">
        <v>0</v>
      </c>
      <c r="C223">
        <v>0</v>
      </c>
      <c r="D223">
        <v>0</v>
      </c>
      <c r="E223">
        <v>1</v>
      </c>
    </row>
    <row r="224" spans="1:5" x14ac:dyDescent="0.2">
      <c r="A224" s="46" t="s">
        <v>249</v>
      </c>
      <c r="B224">
        <v>1</v>
      </c>
      <c r="C224">
        <v>0</v>
      </c>
      <c r="D224">
        <v>0</v>
      </c>
      <c r="E224">
        <v>0</v>
      </c>
    </row>
    <row r="225" spans="1:5" x14ac:dyDescent="0.2">
      <c r="A225" s="46" t="s">
        <v>250</v>
      </c>
      <c r="B225">
        <v>0</v>
      </c>
      <c r="C225">
        <v>1</v>
      </c>
      <c r="D225">
        <v>0</v>
      </c>
      <c r="E225">
        <v>0</v>
      </c>
    </row>
    <row r="226" spans="1:5" x14ac:dyDescent="0.2">
      <c r="A226" s="46" t="s">
        <v>251</v>
      </c>
      <c r="B226">
        <v>0</v>
      </c>
      <c r="C226">
        <v>0</v>
      </c>
      <c r="D226">
        <v>1</v>
      </c>
      <c r="E226">
        <v>0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4"/>
  <sheetViews>
    <sheetView workbookViewId="0">
      <selection activeCell="B7" sqref="B7"/>
    </sheetView>
  </sheetViews>
  <sheetFormatPr baseColWidth="10" defaultRowHeight="15" x14ac:dyDescent="0.2"/>
  <cols>
    <col min="2" max="2" width="26" bestFit="1" customWidth="1"/>
  </cols>
  <sheetData>
    <row r="1" spans="2:2" ht="16" customHeight="1" thickBot="1" x14ac:dyDescent="0.25"/>
    <row r="2" spans="2:2" ht="42" customHeight="1" x14ac:dyDescent="0.2">
      <c r="B2" s="57" t="s">
        <v>270</v>
      </c>
    </row>
    <row r="3" spans="2:2" ht="42" customHeight="1" thickBot="1" x14ac:dyDescent="0.25">
      <c r="B3" s="58"/>
    </row>
    <row r="4" spans="2:2" ht="16" customHeight="1" thickBot="1" x14ac:dyDescent="0.25">
      <c r="B4" s="1">
        <v>1.7000000000000001E-2</v>
      </c>
    </row>
  </sheetData>
  <mergeCells count="1">
    <mergeCell ref="B2:B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F230"/>
  <sheetViews>
    <sheetView tabSelected="1" topLeftCell="M208" workbookViewId="0">
      <selection activeCell="W231" sqref="W231"/>
    </sheetView>
  </sheetViews>
  <sheetFormatPr baseColWidth="10" defaultRowHeight="15" x14ac:dyDescent="0.2"/>
  <cols>
    <col min="2" max="2" width="17.6640625" bestFit="1" customWidth="1"/>
    <col min="13" max="13" width="10.83203125" style="51"/>
    <col min="14" max="14" width="17.5" bestFit="1" customWidth="1"/>
    <col min="22" max="31" width="10.83203125" style="51"/>
  </cols>
  <sheetData>
    <row r="1" spans="2:58" ht="16" thickBot="1" x14ac:dyDescent="0.25">
      <c r="AF1" s="62" t="s">
        <v>278</v>
      </c>
      <c r="AG1" s="62"/>
      <c r="AH1" s="62"/>
      <c r="AI1" s="62"/>
      <c r="AJ1" s="62"/>
      <c r="AK1" s="62"/>
      <c r="AL1" s="62"/>
    </row>
    <row r="2" spans="2:58" ht="61" thickBot="1" x14ac:dyDescent="0.25">
      <c r="B2" s="59" t="s">
        <v>277</v>
      </c>
      <c r="C2" s="49" t="s">
        <v>262</v>
      </c>
      <c r="D2" s="6" t="s">
        <v>263</v>
      </c>
      <c r="E2" s="6" t="s">
        <v>264</v>
      </c>
      <c r="F2" s="6" t="s">
        <v>265</v>
      </c>
      <c r="H2" s="61" t="s">
        <v>273</v>
      </c>
      <c r="I2" s="61"/>
      <c r="J2" s="61"/>
      <c r="K2" s="61"/>
      <c r="L2" s="61"/>
      <c r="M2" s="68"/>
      <c r="N2" s="62" t="s">
        <v>275</v>
      </c>
      <c r="O2" s="62"/>
      <c r="P2" s="62"/>
      <c r="Q2" s="62"/>
      <c r="R2" s="62"/>
      <c r="S2" s="62"/>
      <c r="T2" s="62"/>
      <c r="U2" s="62"/>
      <c r="V2" s="67" t="s">
        <v>280</v>
      </c>
      <c r="W2" s="67"/>
      <c r="X2" s="67"/>
      <c r="Y2" s="67"/>
      <c r="Z2" s="67"/>
      <c r="AA2" s="67"/>
      <c r="AB2" s="67"/>
      <c r="AC2" s="65" t="s">
        <v>5</v>
      </c>
      <c r="AD2" s="65"/>
      <c r="AE2" s="65"/>
      <c r="AF2" s="66"/>
      <c r="AG2" s="65" t="s">
        <v>6</v>
      </c>
      <c r="AH2" s="65"/>
      <c r="AI2" s="65"/>
      <c r="AJ2" s="66"/>
      <c r="AK2" s="65" t="s">
        <v>7</v>
      </c>
      <c r="AL2" s="65"/>
      <c r="AM2" s="65"/>
      <c r="AN2" s="66"/>
      <c r="AO2" s="65" t="s">
        <v>8</v>
      </c>
      <c r="AP2" s="65"/>
      <c r="AQ2" s="65"/>
      <c r="AR2" s="66"/>
      <c r="AS2" s="65" t="s">
        <v>9</v>
      </c>
      <c r="AT2" s="65"/>
      <c r="AU2" s="65"/>
      <c r="AV2" s="66"/>
      <c r="AW2" s="65" t="s">
        <v>10</v>
      </c>
      <c r="AX2" s="65"/>
      <c r="AY2" s="65"/>
      <c r="AZ2" s="66"/>
      <c r="BA2" s="65" t="s">
        <v>276</v>
      </c>
      <c r="BB2" s="65"/>
      <c r="BC2" s="65"/>
      <c r="BD2" s="66"/>
    </row>
    <row r="3" spans="2:58" s="51" customFormat="1" ht="46" thickBot="1" x14ac:dyDescent="0.25">
      <c r="B3" s="59"/>
      <c r="C3" s="63"/>
      <c r="D3" s="50"/>
      <c r="E3" s="50"/>
      <c r="F3" s="50"/>
      <c r="H3"/>
      <c r="I3" s="60" t="s">
        <v>22</v>
      </c>
      <c r="J3" s="60" t="s">
        <v>23</v>
      </c>
      <c r="K3" s="60" t="s">
        <v>24</v>
      </c>
      <c r="L3" s="60" t="s">
        <v>25</v>
      </c>
      <c r="M3" s="60" t="s">
        <v>292</v>
      </c>
      <c r="N3" s="50" t="s">
        <v>274</v>
      </c>
      <c r="O3" s="50" t="s">
        <v>5</v>
      </c>
      <c r="P3" s="50" t="s">
        <v>6</v>
      </c>
      <c r="Q3" s="50" t="s">
        <v>7</v>
      </c>
      <c r="R3" s="50" t="s">
        <v>8</v>
      </c>
      <c r="S3" s="50" t="s">
        <v>9</v>
      </c>
      <c r="T3" s="50" t="s">
        <v>10</v>
      </c>
      <c r="U3" s="50" t="s">
        <v>276</v>
      </c>
      <c r="V3" s="50" t="s">
        <v>5</v>
      </c>
      <c r="W3" s="50" t="s">
        <v>6</v>
      </c>
      <c r="X3" s="50" t="s">
        <v>7</v>
      </c>
      <c r="Y3" s="50" t="s">
        <v>8</v>
      </c>
      <c r="Z3" s="50" t="s">
        <v>9</v>
      </c>
      <c r="AA3" s="50" t="s">
        <v>10</v>
      </c>
      <c r="AB3" s="50" t="s">
        <v>276</v>
      </c>
      <c r="AC3" s="60" t="s">
        <v>22</v>
      </c>
      <c r="AD3" s="60" t="s">
        <v>23</v>
      </c>
      <c r="AE3" s="60" t="s">
        <v>24</v>
      </c>
      <c r="AF3" s="60" t="s">
        <v>25</v>
      </c>
      <c r="AG3" s="60" t="s">
        <v>22</v>
      </c>
      <c r="AH3" s="60" t="s">
        <v>23</v>
      </c>
      <c r="AI3" s="60" t="s">
        <v>24</v>
      </c>
      <c r="AJ3" s="60" t="s">
        <v>25</v>
      </c>
      <c r="AK3" s="60" t="s">
        <v>22</v>
      </c>
      <c r="AL3" s="60" t="s">
        <v>23</v>
      </c>
      <c r="AM3" s="60" t="s">
        <v>24</v>
      </c>
      <c r="AN3" s="60" t="s">
        <v>25</v>
      </c>
      <c r="AO3" s="60" t="s">
        <v>22</v>
      </c>
      <c r="AP3" s="60" t="s">
        <v>23</v>
      </c>
      <c r="AQ3" s="60" t="s">
        <v>24</v>
      </c>
      <c r="AR3" s="60" t="s">
        <v>25</v>
      </c>
      <c r="AS3" s="60" t="s">
        <v>22</v>
      </c>
      <c r="AT3" s="60" t="s">
        <v>23</v>
      </c>
      <c r="AU3" s="60" t="s">
        <v>24</v>
      </c>
      <c r="AV3" s="60" t="s">
        <v>25</v>
      </c>
      <c r="AW3" s="60" t="s">
        <v>22</v>
      </c>
      <c r="AX3" s="60" t="s">
        <v>23</v>
      </c>
      <c r="AY3" s="60" t="s">
        <v>24</v>
      </c>
      <c r="AZ3" s="60" t="s">
        <v>25</v>
      </c>
      <c r="BA3" s="60" t="s">
        <v>22</v>
      </c>
      <c r="BB3" s="60" t="s">
        <v>23</v>
      </c>
      <c r="BC3" s="60" t="s">
        <v>24</v>
      </c>
      <c r="BD3" s="60" t="s">
        <v>25</v>
      </c>
    </row>
    <row r="4" spans="2:58" ht="16" thickBot="1" x14ac:dyDescent="0.25">
      <c r="B4" s="1">
        <v>40</v>
      </c>
      <c r="C4" s="16" t="s">
        <v>266</v>
      </c>
      <c r="D4" s="15">
        <v>60</v>
      </c>
      <c r="E4" s="15">
        <v>12</v>
      </c>
      <c r="F4" s="15">
        <v>5</v>
      </c>
      <c r="H4" s="16" t="s">
        <v>27</v>
      </c>
      <c r="I4">
        <f>(((ABS(Obras!C5-Plantas!$C$4)+ABS(Obras!D5-Plantas!$D$4))/10)/$B$4)*2</f>
        <v>0.67</v>
      </c>
      <c r="J4" s="51">
        <f>(((ABS(Obras!C5-Plantas!$C$5)+ABS(Obras!D5-Plantas!$D$5))/10)/$B$4)*2</f>
        <v>0.47000000000000003</v>
      </c>
      <c r="K4" s="51">
        <f>(((ABS(Obras!C5-Plantas!$C$6)+ABS(Obras!D5-Plantas!$D$6))/10)/$B$4)*2</f>
        <v>0.19500000000000001</v>
      </c>
      <c r="L4" s="51">
        <f>(((ABS(Obras!C5-Plantas!$C$7)+ABS(Obras!D5-Plantas!$D$7))/10)/$B$4)*2</f>
        <v>0.57000000000000006</v>
      </c>
      <c r="M4" s="51">
        <f>MAX(I4:L4)</f>
        <v>0.67</v>
      </c>
      <c r="N4" s="15">
        <v>0.2</v>
      </c>
      <c r="O4" s="18">
        <f>$N4*(Obras!F5/10)</f>
        <v>3.2600000000000002</v>
      </c>
      <c r="P4" s="18">
        <f>$N4*(Obras!G5/10)</f>
        <v>0</v>
      </c>
      <c r="Q4" s="18">
        <f>$N4*(Obras!H5/10)</f>
        <v>0.9</v>
      </c>
      <c r="R4" s="18">
        <f>$N4*(Obras!I5/10)</f>
        <v>1.6600000000000001</v>
      </c>
      <c r="S4" s="18">
        <f>$N4*(Obras!J5/10)</f>
        <v>0</v>
      </c>
      <c r="T4" s="18">
        <f>$N4*(Obras!K5/10)</f>
        <v>0</v>
      </c>
      <c r="U4" s="18">
        <f>$N4*(Obras!L5/10)</f>
        <v>1.7600000000000002</v>
      </c>
      <c r="V4" s="64">
        <f>MAX($I4:$L4)+O4</f>
        <v>3.93</v>
      </c>
      <c r="W4" s="64">
        <f t="shared" ref="W4:AB19" si="0">MAX($I4:$L4)+P4</f>
        <v>0.67</v>
      </c>
      <c r="X4" s="64">
        <f t="shared" si="0"/>
        <v>1.57</v>
      </c>
      <c r="Y4" s="64">
        <f t="shared" si="0"/>
        <v>2.33</v>
      </c>
      <c r="Z4" s="64">
        <f t="shared" si="0"/>
        <v>0.67</v>
      </c>
      <c r="AA4" s="64">
        <f t="shared" si="0"/>
        <v>0.67</v>
      </c>
      <c r="AB4" s="64">
        <f t="shared" si="0"/>
        <v>2.4300000000000002</v>
      </c>
      <c r="AC4" s="64">
        <f>I4+$O4</f>
        <v>3.93</v>
      </c>
      <c r="AD4" s="64">
        <f>J4+$O4</f>
        <v>3.7300000000000004</v>
      </c>
      <c r="AE4" s="64">
        <f>K4+$O4</f>
        <v>3.4550000000000001</v>
      </c>
      <c r="AF4" s="64">
        <f>L4+$O4</f>
        <v>3.83</v>
      </c>
      <c r="AG4" s="51">
        <f>I4+$P4</f>
        <v>0.67</v>
      </c>
      <c r="AH4" s="51">
        <f>J4+$P4</f>
        <v>0.47000000000000003</v>
      </c>
      <c r="AI4" s="51">
        <f>K4+$P4</f>
        <v>0.19500000000000001</v>
      </c>
      <c r="AJ4" s="51">
        <f>L4+$P4</f>
        <v>0.57000000000000006</v>
      </c>
      <c r="AK4" s="51">
        <f>I4+$Q4</f>
        <v>1.57</v>
      </c>
      <c r="AL4" s="51">
        <f>J4+$Q4</f>
        <v>1.37</v>
      </c>
      <c r="AM4" s="51">
        <f>K4+$Q4</f>
        <v>1.095</v>
      </c>
      <c r="AN4" s="51">
        <f>L4+$Q4</f>
        <v>1.4700000000000002</v>
      </c>
      <c r="AO4" s="51">
        <f>I4+$R4</f>
        <v>2.33</v>
      </c>
      <c r="AP4" s="51">
        <f>J4+$R4</f>
        <v>2.1300000000000003</v>
      </c>
      <c r="AQ4" s="51">
        <f>K4+$R4</f>
        <v>1.8550000000000002</v>
      </c>
      <c r="AR4" s="51">
        <f>L4+$R4</f>
        <v>2.2300000000000004</v>
      </c>
      <c r="AS4" s="51">
        <f>I4+$S4</f>
        <v>0.67</v>
      </c>
      <c r="AT4" s="51">
        <f>J4+$S4</f>
        <v>0.47000000000000003</v>
      </c>
      <c r="AU4" s="51">
        <f>K4+$S4</f>
        <v>0.19500000000000001</v>
      </c>
      <c r="AV4" s="51">
        <f>L4+$S4</f>
        <v>0.57000000000000006</v>
      </c>
      <c r="AW4" s="51">
        <f>I4+$T4</f>
        <v>0.67</v>
      </c>
      <c r="AX4" s="51">
        <f>J4+$T4</f>
        <v>0.47000000000000003</v>
      </c>
      <c r="AY4" s="51">
        <f>K4+$T4</f>
        <v>0.19500000000000001</v>
      </c>
      <c r="AZ4" s="51">
        <f>L4+$T4</f>
        <v>0.57000000000000006</v>
      </c>
      <c r="BA4" s="51">
        <f>I4+$U4</f>
        <v>2.4300000000000002</v>
      </c>
      <c r="BB4" s="51">
        <f>J4+$U4</f>
        <v>2.2300000000000004</v>
      </c>
      <c r="BC4" s="51">
        <f>K4+$U4</f>
        <v>1.9550000000000003</v>
      </c>
      <c r="BD4" s="51">
        <f>L4+$U4</f>
        <v>2.33</v>
      </c>
      <c r="BF4">
        <f>MAX(AC4:BD228)</f>
        <v>9.3099999999999987</v>
      </c>
    </row>
    <row r="5" spans="2:58" ht="16" thickBot="1" x14ac:dyDescent="0.25">
      <c r="C5" s="9" t="s">
        <v>267</v>
      </c>
      <c r="D5" s="3">
        <v>90</v>
      </c>
      <c r="E5" s="3">
        <v>20</v>
      </c>
      <c r="F5" s="3">
        <v>8</v>
      </c>
      <c r="H5" s="9" t="s">
        <v>28</v>
      </c>
      <c r="I5" s="51">
        <f>(((ABS(Obras!C6-Plantas!$C$4)+ABS(Obras!D6-Plantas!$D$4))/10)/$B$4)*2</f>
        <v>0.13999999999999999</v>
      </c>
      <c r="J5" s="51">
        <f>(((ABS(Obras!C6-Plantas!$C$5)+ABS(Obras!D6-Plantas!$D$5))/10)/$B$4)*2</f>
        <v>0.06</v>
      </c>
      <c r="K5" s="51">
        <f>(((ABS(Obras!C6-Plantas!$C$6)+ABS(Obras!D6-Plantas!$D$6))/10)/$B$4)*2</f>
        <v>0.33500000000000002</v>
      </c>
      <c r="L5" s="51">
        <f>(((ABS(Obras!C6-Plantas!$C$7)+ABS(Obras!D6-Plantas!$D$7))/10)/$B$4)*2</f>
        <v>0.3</v>
      </c>
      <c r="M5" s="51">
        <f t="shared" ref="M5:M68" si="1">MAX(I5:L5)</f>
        <v>0.33500000000000002</v>
      </c>
      <c r="N5" s="3">
        <v>0.2</v>
      </c>
      <c r="O5" s="18">
        <f>$N5*(Obras!F6/10)</f>
        <v>1.94</v>
      </c>
      <c r="P5" s="18">
        <f>$N5*(Obras!G6/10)</f>
        <v>2.7</v>
      </c>
      <c r="Q5" s="18">
        <f>$N5*(Obras!H6/10)</f>
        <v>1.1000000000000001</v>
      </c>
      <c r="R5" s="18">
        <f>$N5*(Obras!I6/10)</f>
        <v>1.42</v>
      </c>
      <c r="S5" s="18">
        <f>$N5*(Obras!J6/10)</f>
        <v>0</v>
      </c>
      <c r="T5" s="18">
        <f>$N5*(Obras!K6/10)</f>
        <v>0</v>
      </c>
      <c r="U5" s="18">
        <f>$N5*(Obras!L6/10)</f>
        <v>1.7000000000000002</v>
      </c>
      <c r="V5" s="64">
        <f t="shared" ref="V5:Z68" si="2">MAX($I5:$L5)+O5</f>
        <v>2.2749999999999999</v>
      </c>
      <c r="W5" s="64">
        <f t="shared" si="0"/>
        <v>3.0350000000000001</v>
      </c>
      <c r="X5" s="64">
        <f t="shared" si="0"/>
        <v>1.4350000000000001</v>
      </c>
      <c r="Y5" s="64">
        <f t="shared" si="0"/>
        <v>1.7549999999999999</v>
      </c>
      <c r="Z5" s="64">
        <f t="shared" si="0"/>
        <v>0.33500000000000002</v>
      </c>
      <c r="AA5" s="64">
        <f t="shared" si="0"/>
        <v>0.33500000000000002</v>
      </c>
      <c r="AB5" s="64">
        <f t="shared" si="0"/>
        <v>2.0350000000000001</v>
      </c>
      <c r="AC5" s="64">
        <f t="shared" ref="AC5:AC68" si="3">I5+$O5</f>
        <v>2.08</v>
      </c>
      <c r="AD5" s="64">
        <f t="shared" ref="AD5:AD68" si="4">J5+$O5</f>
        <v>2</v>
      </c>
      <c r="AE5" s="64">
        <f t="shared" ref="AE5:AE68" si="5">K5+$O5</f>
        <v>2.2749999999999999</v>
      </c>
      <c r="AF5" s="64">
        <f t="shared" ref="AF5:AF68" si="6">L5+$O5</f>
        <v>2.2399999999999998</v>
      </c>
      <c r="AG5" s="51">
        <f>I5+$P5</f>
        <v>2.8400000000000003</v>
      </c>
      <c r="AH5" s="51">
        <f>J5+$P5</f>
        <v>2.7600000000000002</v>
      </c>
      <c r="AI5" s="51">
        <f>K5+$P5</f>
        <v>3.0350000000000001</v>
      </c>
      <c r="AJ5" s="51">
        <f>L5+$P5</f>
        <v>3</v>
      </c>
      <c r="AK5" s="51">
        <f>I5+$Q5</f>
        <v>1.24</v>
      </c>
      <c r="AL5" s="51">
        <f>J5+$Q5</f>
        <v>1.1600000000000001</v>
      </c>
      <c r="AM5" s="51">
        <f>K5+$Q5</f>
        <v>1.4350000000000001</v>
      </c>
      <c r="AN5" s="51">
        <f>L5+$Q5</f>
        <v>1.4000000000000001</v>
      </c>
      <c r="AO5" s="51">
        <f>I5+$R5</f>
        <v>1.5599999999999998</v>
      </c>
      <c r="AP5" s="51">
        <f>J5+$R5</f>
        <v>1.48</v>
      </c>
      <c r="AQ5" s="51">
        <f>K5+$R5</f>
        <v>1.7549999999999999</v>
      </c>
      <c r="AR5" s="51">
        <f>L5+$R5</f>
        <v>1.72</v>
      </c>
      <c r="AS5" s="51">
        <f>I5+$S5</f>
        <v>0.13999999999999999</v>
      </c>
      <c r="AT5" s="51">
        <f>J5+$S5</f>
        <v>0.06</v>
      </c>
      <c r="AU5" s="51">
        <f>K5+$S5</f>
        <v>0.33500000000000002</v>
      </c>
      <c r="AV5" s="51">
        <f>L5+$S5</f>
        <v>0.3</v>
      </c>
      <c r="AW5" s="51">
        <f>I5+$T5</f>
        <v>0.13999999999999999</v>
      </c>
      <c r="AX5" s="51">
        <f>J5+$T5</f>
        <v>0.06</v>
      </c>
      <c r="AY5" s="51">
        <f>K5+$T5</f>
        <v>0.33500000000000002</v>
      </c>
      <c r="AZ5" s="51">
        <f>L5+$T5</f>
        <v>0.3</v>
      </c>
      <c r="BA5" s="51">
        <f>I5+$U5</f>
        <v>1.84</v>
      </c>
      <c r="BB5" s="51">
        <f>J5+$U5</f>
        <v>1.7600000000000002</v>
      </c>
      <c r="BC5" s="51">
        <f>K5+$U5</f>
        <v>2.0350000000000001</v>
      </c>
      <c r="BD5" s="51">
        <f>L5+$U5</f>
        <v>2</v>
      </c>
    </row>
    <row r="6" spans="2:58" ht="16" thickBot="1" x14ac:dyDescent="0.25">
      <c r="C6" s="10" t="s">
        <v>268</v>
      </c>
      <c r="D6" s="4">
        <v>120</v>
      </c>
      <c r="E6" s="4">
        <v>10</v>
      </c>
      <c r="F6" s="4">
        <v>12</v>
      </c>
      <c r="H6" s="9" t="s">
        <v>29</v>
      </c>
      <c r="I6" s="51">
        <f>(((ABS(Obras!C7-Plantas!$C$4)+ABS(Obras!D7-Plantas!$D$4))/10)/$B$4)*2</f>
        <v>0.19500000000000001</v>
      </c>
      <c r="J6" s="51">
        <f>(((ABS(Obras!C7-Plantas!$C$5)+ABS(Obras!D7-Plantas!$D$5))/10)/$B$4)*2</f>
        <v>0.19500000000000001</v>
      </c>
      <c r="K6" s="51">
        <f>(((ABS(Obras!C7-Plantas!$C$6)+ABS(Obras!D7-Plantas!$D$6))/10)/$B$4)*2</f>
        <v>0.28999999999999998</v>
      </c>
      <c r="L6" s="51">
        <f>(((ABS(Obras!C7-Plantas!$C$7)+ABS(Obras!D7-Plantas!$D$7))/10)/$B$4)*2</f>
        <v>0.495</v>
      </c>
      <c r="M6" s="51">
        <f t="shared" si="1"/>
        <v>0.495</v>
      </c>
      <c r="N6" s="3">
        <v>0.3</v>
      </c>
      <c r="O6" s="18">
        <f>$N6*(Obras!F7/10)</f>
        <v>4.95</v>
      </c>
      <c r="P6" s="18">
        <f>$N6*(Obras!G7/10)</f>
        <v>5.6099999999999994</v>
      </c>
      <c r="Q6" s="18">
        <f>$N6*(Obras!H7/10)</f>
        <v>0.03</v>
      </c>
      <c r="R6" s="18">
        <f>$N6*(Obras!I7/10)</f>
        <v>1.26</v>
      </c>
      <c r="S6" s="18">
        <f>$N6*(Obras!J7/10)</f>
        <v>5.22</v>
      </c>
      <c r="T6" s="18">
        <f>$N6*(Obras!K7/10)</f>
        <v>2.82</v>
      </c>
      <c r="U6" s="18">
        <f>$N6*(Obras!L7/10)</f>
        <v>2.13</v>
      </c>
      <c r="V6" s="64">
        <f t="shared" si="2"/>
        <v>5.4450000000000003</v>
      </c>
      <c r="W6" s="64">
        <f t="shared" si="0"/>
        <v>6.1049999999999995</v>
      </c>
      <c r="X6" s="64">
        <f t="shared" si="0"/>
        <v>0.52500000000000002</v>
      </c>
      <c r="Y6" s="64">
        <f t="shared" si="0"/>
        <v>1.7549999999999999</v>
      </c>
      <c r="Z6" s="64">
        <f t="shared" si="0"/>
        <v>5.7149999999999999</v>
      </c>
      <c r="AA6" s="64">
        <f t="shared" si="0"/>
        <v>3.3149999999999999</v>
      </c>
      <c r="AB6" s="64">
        <f t="shared" si="0"/>
        <v>2.625</v>
      </c>
      <c r="AC6" s="64">
        <f t="shared" si="3"/>
        <v>5.1450000000000005</v>
      </c>
      <c r="AD6" s="64">
        <f t="shared" si="4"/>
        <v>5.1450000000000005</v>
      </c>
      <c r="AE6" s="64">
        <f t="shared" si="5"/>
        <v>5.24</v>
      </c>
      <c r="AF6" s="64">
        <f t="shared" si="6"/>
        <v>5.4450000000000003</v>
      </c>
      <c r="AG6" s="51">
        <f>I6+$P6</f>
        <v>5.8049999999999997</v>
      </c>
      <c r="AH6" s="51">
        <f>J6+$P6</f>
        <v>5.8049999999999997</v>
      </c>
      <c r="AI6" s="51">
        <f>K6+$P6</f>
        <v>5.8999999999999995</v>
      </c>
      <c r="AJ6" s="51">
        <f>L6+$P6</f>
        <v>6.1049999999999995</v>
      </c>
      <c r="AK6" s="51">
        <f>I6+$Q6</f>
        <v>0.22500000000000001</v>
      </c>
      <c r="AL6" s="51">
        <f>J6+$Q6</f>
        <v>0.22500000000000001</v>
      </c>
      <c r="AM6" s="51">
        <f>K6+$Q6</f>
        <v>0.31999999999999995</v>
      </c>
      <c r="AN6" s="51">
        <f>L6+$Q6</f>
        <v>0.52500000000000002</v>
      </c>
      <c r="AO6" s="51">
        <f>I6+$R6</f>
        <v>1.4550000000000001</v>
      </c>
      <c r="AP6" s="51">
        <f>J6+$R6</f>
        <v>1.4550000000000001</v>
      </c>
      <c r="AQ6" s="51">
        <f>K6+$R6</f>
        <v>1.55</v>
      </c>
      <c r="AR6" s="51">
        <f>L6+$R6</f>
        <v>1.7549999999999999</v>
      </c>
      <c r="AS6" s="51">
        <f>I6+$S6</f>
        <v>5.415</v>
      </c>
      <c r="AT6" s="51">
        <f>J6+$S6</f>
        <v>5.415</v>
      </c>
      <c r="AU6" s="51">
        <f>K6+$S6</f>
        <v>5.51</v>
      </c>
      <c r="AV6" s="51">
        <f>L6+$S6</f>
        <v>5.7149999999999999</v>
      </c>
      <c r="AW6" s="51">
        <f>I6+$T6</f>
        <v>3.0149999999999997</v>
      </c>
      <c r="AX6" s="51">
        <f>J6+$T6</f>
        <v>3.0149999999999997</v>
      </c>
      <c r="AY6" s="51">
        <f>K6+$T6</f>
        <v>3.11</v>
      </c>
      <c r="AZ6" s="51">
        <f>L6+$T6</f>
        <v>3.3149999999999999</v>
      </c>
      <c r="BA6" s="51">
        <f>I6+$U6</f>
        <v>2.3249999999999997</v>
      </c>
      <c r="BB6" s="51">
        <f>J6+$U6</f>
        <v>2.3249999999999997</v>
      </c>
      <c r="BC6" s="51">
        <f>K6+$U6</f>
        <v>2.42</v>
      </c>
      <c r="BD6" s="51">
        <f>L6+$U6</f>
        <v>2.625</v>
      </c>
    </row>
    <row r="7" spans="2:58" ht="16" thickBot="1" x14ac:dyDescent="0.25">
      <c r="H7" s="9" t="s">
        <v>30</v>
      </c>
      <c r="I7" s="51">
        <f>(((ABS(Obras!C8-Plantas!$C$4)+ABS(Obras!D8-Plantas!$D$4))/10)/$B$4)*2</f>
        <v>0.65999999999999992</v>
      </c>
      <c r="J7" s="51">
        <f>(((ABS(Obras!C8-Plantas!$C$5)+ABS(Obras!D8-Plantas!$D$5))/10)/$B$4)*2</f>
        <v>0.45999999999999996</v>
      </c>
      <c r="K7" s="51">
        <f>(((ABS(Obras!C8-Plantas!$C$6)+ABS(Obras!D8-Plantas!$D$6))/10)/$B$4)*2</f>
        <v>0.185</v>
      </c>
      <c r="L7" s="51">
        <f>(((ABS(Obras!C8-Plantas!$C$7)+ABS(Obras!D8-Plantas!$D$7))/10)/$B$4)*2</f>
        <v>0.27</v>
      </c>
      <c r="M7" s="51">
        <f t="shared" si="1"/>
        <v>0.65999999999999992</v>
      </c>
      <c r="N7" s="3">
        <v>0.2</v>
      </c>
      <c r="O7" s="18">
        <f>$N7*(Obras!F8/10)</f>
        <v>1.9600000000000002</v>
      </c>
      <c r="P7" s="18">
        <f>$N7*(Obras!G8/10)</f>
        <v>2.8800000000000003</v>
      </c>
      <c r="Q7" s="18">
        <f>$N7*(Obras!H8/10)</f>
        <v>0.62000000000000011</v>
      </c>
      <c r="R7" s="18">
        <f>$N7*(Obras!I8/10)</f>
        <v>0.45999999999999996</v>
      </c>
      <c r="S7" s="18">
        <f>$N7*(Obras!J8/10)</f>
        <v>0</v>
      </c>
      <c r="T7" s="18">
        <f>$N7*(Obras!K8/10)</f>
        <v>1</v>
      </c>
      <c r="U7" s="18">
        <f>$N7*(Obras!L8/10)</f>
        <v>0.5</v>
      </c>
      <c r="V7" s="64">
        <f t="shared" si="2"/>
        <v>2.62</v>
      </c>
      <c r="W7" s="64">
        <f t="shared" si="0"/>
        <v>3.54</v>
      </c>
      <c r="X7" s="64">
        <f t="shared" si="0"/>
        <v>1.28</v>
      </c>
      <c r="Y7" s="64">
        <f t="shared" si="0"/>
        <v>1.1199999999999999</v>
      </c>
      <c r="Z7" s="64">
        <f t="shared" si="0"/>
        <v>0.65999999999999992</v>
      </c>
      <c r="AA7" s="64">
        <f t="shared" si="0"/>
        <v>1.66</v>
      </c>
      <c r="AB7" s="64">
        <f t="shared" si="0"/>
        <v>1.1599999999999999</v>
      </c>
      <c r="AC7" s="64">
        <f t="shared" si="3"/>
        <v>2.62</v>
      </c>
      <c r="AD7" s="64">
        <f t="shared" si="4"/>
        <v>2.42</v>
      </c>
      <c r="AE7" s="64">
        <f t="shared" si="5"/>
        <v>2.145</v>
      </c>
      <c r="AF7" s="64">
        <f t="shared" si="6"/>
        <v>2.2300000000000004</v>
      </c>
      <c r="AG7" s="51">
        <f>I7+$P7</f>
        <v>3.54</v>
      </c>
      <c r="AH7" s="51">
        <f>J7+$P7</f>
        <v>3.3400000000000003</v>
      </c>
      <c r="AI7" s="51">
        <f>K7+$P7</f>
        <v>3.0650000000000004</v>
      </c>
      <c r="AJ7" s="51">
        <f>L7+$P7</f>
        <v>3.1500000000000004</v>
      </c>
      <c r="AK7" s="51">
        <f>I7+$Q7</f>
        <v>1.28</v>
      </c>
      <c r="AL7" s="51">
        <f>J7+$Q7</f>
        <v>1.08</v>
      </c>
      <c r="AM7" s="51">
        <f>K7+$Q7</f>
        <v>0.80500000000000016</v>
      </c>
      <c r="AN7" s="51">
        <f>L7+$Q7</f>
        <v>0.89000000000000012</v>
      </c>
      <c r="AO7" s="51">
        <f>I7+$R7</f>
        <v>1.1199999999999999</v>
      </c>
      <c r="AP7" s="51">
        <f>J7+$R7</f>
        <v>0.91999999999999993</v>
      </c>
      <c r="AQ7" s="51">
        <f>K7+$R7</f>
        <v>0.64500000000000002</v>
      </c>
      <c r="AR7" s="51">
        <f>L7+$R7</f>
        <v>0.73</v>
      </c>
      <c r="AS7" s="51">
        <f>I7+$S7</f>
        <v>0.65999999999999992</v>
      </c>
      <c r="AT7" s="51">
        <f>J7+$S7</f>
        <v>0.45999999999999996</v>
      </c>
      <c r="AU7" s="51">
        <f>K7+$S7</f>
        <v>0.185</v>
      </c>
      <c r="AV7" s="51">
        <f>L7+$S7</f>
        <v>0.27</v>
      </c>
      <c r="AW7" s="51">
        <f>I7+$T7</f>
        <v>1.66</v>
      </c>
      <c r="AX7" s="51">
        <f>J7+$T7</f>
        <v>1.46</v>
      </c>
      <c r="AY7" s="51">
        <f>K7+$T7</f>
        <v>1.1850000000000001</v>
      </c>
      <c r="AZ7" s="51">
        <f>L7+$T7</f>
        <v>1.27</v>
      </c>
      <c r="BA7" s="51">
        <f>I7+$U7</f>
        <v>1.1599999999999999</v>
      </c>
      <c r="BB7" s="51">
        <f>J7+$U7</f>
        <v>0.96</v>
      </c>
      <c r="BC7" s="51">
        <f>K7+$U7</f>
        <v>0.68500000000000005</v>
      </c>
      <c r="BD7" s="51">
        <f>L7+$U7</f>
        <v>0.77</v>
      </c>
    </row>
    <row r="8" spans="2:58" ht="16" thickBot="1" x14ac:dyDescent="0.25">
      <c r="H8" s="9" t="s">
        <v>31</v>
      </c>
      <c r="I8" s="51">
        <f>(((ABS(Obras!C9-Plantas!$C$4)+ABS(Obras!D9-Plantas!$D$4))/10)/$B$4)*2</f>
        <v>6.5000000000000002E-2</v>
      </c>
      <c r="J8" s="51">
        <f>(((ABS(Obras!C9-Plantas!$C$5)+ABS(Obras!D9-Plantas!$D$5))/10)/$B$4)*2</f>
        <v>0.13500000000000001</v>
      </c>
      <c r="K8" s="51">
        <f>(((ABS(Obras!C9-Plantas!$C$6)+ABS(Obras!D9-Plantas!$D$6))/10)/$B$4)*2</f>
        <v>0.41</v>
      </c>
      <c r="L8" s="51">
        <f>(((ABS(Obras!C9-Plantas!$C$7)+ABS(Obras!D9-Plantas!$D$7))/10)/$B$4)*2</f>
        <v>0.33500000000000002</v>
      </c>
      <c r="M8" s="51">
        <f t="shared" si="1"/>
        <v>0.41</v>
      </c>
      <c r="N8" s="3">
        <v>0.3</v>
      </c>
      <c r="O8" s="18">
        <f>$N8*(Obras!F9/10)</f>
        <v>6.06</v>
      </c>
      <c r="P8" s="18">
        <f>$N8*(Obras!G9/10)</f>
        <v>0</v>
      </c>
      <c r="Q8" s="18">
        <f>$N8*(Obras!H9/10)</f>
        <v>2.16</v>
      </c>
      <c r="R8" s="18">
        <f>$N8*(Obras!I9/10)</f>
        <v>0</v>
      </c>
      <c r="S8" s="18">
        <f>$N8*(Obras!J9/10)</f>
        <v>0</v>
      </c>
      <c r="T8" s="18">
        <f>$N8*(Obras!K9/10)</f>
        <v>2.94</v>
      </c>
      <c r="U8" s="18">
        <f>$N8*(Obras!L9/10)</f>
        <v>1.17</v>
      </c>
      <c r="V8" s="64">
        <f t="shared" si="2"/>
        <v>6.47</v>
      </c>
      <c r="W8" s="64">
        <f t="shared" si="0"/>
        <v>0.41</v>
      </c>
      <c r="X8" s="64">
        <f t="shared" si="0"/>
        <v>2.5700000000000003</v>
      </c>
      <c r="Y8" s="64">
        <f t="shared" si="0"/>
        <v>0.41</v>
      </c>
      <c r="Z8" s="64">
        <f t="shared" si="0"/>
        <v>0.41</v>
      </c>
      <c r="AA8" s="64">
        <f t="shared" si="0"/>
        <v>3.35</v>
      </c>
      <c r="AB8" s="64">
        <f t="shared" si="0"/>
        <v>1.5799999999999998</v>
      </c>
      <c r="AC8" s="64">
        <f t="shared" si="3"/>
        <v>6.125</v>
      </c>
      <c r="AD8" s="64">
        <f t="shared" si="4"/>
        <v>6.1949999999999994</v>
      </c>
      <c r="AE8" s="64">
        <f t="shared" si="5"/>
        <v>6.47</v>
      </c>
      <c r="AF8" s="64">
        <f t="shared" si="6"/>
        <v>6.3949999999999996</v>
      </c>
      <c r="AG8" s="51">
        <f>I8+$P8</f>
        <v>6.5000000000000002E-2</v>
      </c>
      <c r="AH8" s="51">
        <f>J8+$P8</f>
        <v>0.13500000000000001</v>
      </c>
      <c r="AI8" s="51">
        <f>K8+$P8</f>
        <v>0.41</v>
      </c>
      <c r="AJ8" s="51">
        <f>L8+$P8</f>
        <v>0.33500000000000002</v>
      </c>
      <c r="AK8" s="51">
        <f>I8+$Q8</f>
        <v>2.2250000000000001</v>
      </c>
      <c r="AL8" s="51">
        <f>J8+$Q8</f>
        <v>2.2949999999999999</v>
      </c>
      <c r="AM8" s="51">
        <f>K8+$Q8</f>
        <v>2.5700000000000003</v>
      </c>
      <c r="AN8" s="51">
        <f>L8+$Q8</f>
        <v>2.4950000000000001</v>
      </c>
      <c r="AO8" s="51">
        <f>I8+$R8</f>
        <v>6.5000000000000002E-2</v>
      </c>
      <c r="AP8" s="51">
        <f>J8+$R8</f>
        <v>0.13500000000000001</v>
      </c>
      <c r="AQ8" s="51">
        <f>K8+$R8</f>
        <v>0.41</v>
      </c>
      <c r="AR8" s="51">
        <f>L8+$R8</f>
        <v>0.33500000000000002</v>
      </c>
      <c r="AS8" s="51">
        <f>I8+$S8</f>
        <v>6.5000000000000002E-2</v>
      </c>
      <c r="AT8" s="51">
        <f>J8+$S8</f>
        <v>0.13500000000000001</v>
      </c>
      <c r="AU8" s="51">
        <f>K8+$S8</f>
        <v>0.41</v>
      </c>
      <c r="AV8" s="51">
        <f>L8+$S8</f>
        <v>0.33500000000000002</v>
      </c>
      <c r="AW8" s="51">
        <f>I8+$T8</f>
        <v>3.0049999999999999</v>
      </c>
      <c r="AX8" s="51">
        <f>J8+$T8</f>
        <v>3.0750000000000002</v>
      </c>
      <c r="AY8" s="51">
        <f>K8+$T8</f>
        <v>3.35</v>
      </c>
      <c r="AZ8" s="51">
        <f>L8+$T8</f>
        <v>3.2749999999999999</v>
      </c>
      <c r="BA8" s="51">
        <f>I8+$U8</f>
        <v>1.2349999999999999</v>
      </c>
      <c r="BB8" s="51">
        <f>J8+$U8</f>
        <v>1.3049999999999999</v>
      </c>
      <c r="BC8" s="51">
        <f>K8+$U8</f>
        <v>1.5799999999999998</v>
      </c>
      <c r="BD8" s="51">
        <f>L8+$U8</f>
        <v>1.5049999999999999</v>
      </c>
    </row>
    <row r="9" spans="2:58" ht="16" thickBot="1" x14ac:dyDescent="0.25">
      <c r="H9" s="9" t="s">
        <v>32</v>
      </c>
      <c r="I9" s="51">
        <f>(((ABS(Obras!C10-Plantas!$C$4)+ABS(Obras!D10-Plantas!$D$4))/10)/$B$4)*2</f>
        <v>0.61</v>
      </c>
      <c r="J9" s="51">
        <f>(((ABS(Obras!C10-Plantas!$C$5)+ABS(Obras!D10-Plantas!$D$5))/10)/$B$4)*2</f>
        <v>0.41</v>
      </c>
      <c r="K9" s="51">
        <f>(((ABS(Obras!C10-Plantas!$C$6)+ABS(Obras!D10-Plantas!$D$6))/10)/$B$4)*2</f>
        <v>0.42499999999999999</v>
      </c>
      <c r="L9" s="51">
        <f>(((ABS(Obras!C10-Plantas!$C$7)+ABS(Obras!D10-Plantas!$D$7))/10)/$B$4)*2</f>
        <v>0.21000000000000002</v>
      </c>
      <c r="M9" s="51">
        <f t="shared" si="1"/>
        <v>0.61</v>
      </c>
      <c r="N9" s="3">
        <v>0.2</v>
      </c>
      <c r="O9" s="18">
        <f>$N9*(Obras!F10/10)</f>
        <v>2</v>
      </c>
      <c r="P9" s="18">
        <f>$N9*(Obras!G10/10)</f>
        <v>0.60000000000000009</v>
      </c>
      <c r="Q9" s="18">
        <f>$N9*(Obras!H10/10)</f>
        <v>0.84000000000000008</v>
      </c>
      <c r="R9" s="18">
        <f>$N9*(Obras!I10/10)</f>
        <v>0</v>
      </c>
      <c r="S9" s="18">
        <f>$N9*(Obras!J10/10)</f>
        <v>0.45999999999999996</v>
      </c>
      <c r="T9" s="18">
        <f>$N9*(Obras!K10/10)</f>
        <v>2.54</v>
      </c>
      <c r="U9" s="18">
        <f>$N9*(Obras!L10/10)</f>
        <v>0.96</v>
      </c>
      <c r="V9" s="64">
        <f t="shared" si="2"/>
        <v>2.61</v>
      </c>
      <c r="W9" s="64">
        <f t="shared" si="0"/>
        <v>1.21</v>
      </c>
      <c r="X9" s="64">
        <f t="shared" si="0"/>
        <v>1.4500000000000002</v>
      </c>
      <c r="Y9" s="64">
        <f t="shared" si="0"/>
        <v>0.61</v>
      </c>
      <c r="Z9" s="64">
        <f t="shared" si="0"/>
        <v>1.0699999999999998</v>
      </c>
      <c r="AA9" s="64">
        <f t="shared" si="0"/>
        <v>3.15</v>
      </c>
      <c r="AB9" s="64">
        <f t="shared" si="0"/>
        <v>1.5699999999999998</v>
      </c>
      <c r="AC9" s="64">
        <f t="shared" si="3"/>
        <v>2.61</v>
      </c>
      <c r="AD9" s="64">
        <f t="shared" si="4"/>
        <v>2.41</v>
      </c>
      <c r="AE9" s="64">
        <f t="shared" si="5"/>
        <v>2.4249999999999998</v>
      </c>
      <c r="AF9" s="64">
        <f t="shared" si="6"/>
        <v>2.21</v>
      </c>
      <c r="AG9" s="51">
        <f>I9+$P9</f>
        <v>1.21</v>
      </c>
      <c r="AH9" s="51">
        <f>J9+$P9</f>
        <v>1.01</v>
      </c>
      <c r="AI9" s="51">
        <f>K9+$P9</f>
        <v>1.0250000000000001</v>
      </c>
      <c r="AJ9" s="51">
        <f>L9+$P9</f>
        <v>0.81</v>
      </c>
      <c r="AK9" s="51">
        <f>I9+$Q9</f>
        <v>1.4500000000000002</v>
      </c>
      <c r="AL9" s="51">
        <f>J9+$Q9</f>
        <v>1.25</v>
      </c>
      <c r="AM9" s="51">
        <f>K9+$Q9</f>
        <v>1.2650000000000001</v>
      </c>
      <c r="AN9" s="51">
        <f>L9+$Q9</f>
        <v>1.05</v>
      </c>
      <c r="AO9" s="51">
        <f>I9+$R9</f>
        <v>0.61</v>
      </c>
      <c r="AP9" s="51">
        <f>J9+$R9</f>
        <v>0.41</v>
      </c>
      <c r="AQ9" s="51">
        <f>K9+$R9</f>
        <v>0.42499999999999999</v>
      </c>
      <c r="AR9" s="51">
        <f>L9+$R9</f>
        <v>0.21000000000000002</v>
      </c>
      <c r="AS9" s="51">
        <f>I9+$S9</f>
        <v>1.0699999999999998</v>
      </c>
      <c r="AT9" s="51">
        <f>J9+$S9</f>
        <v>0.86999999999999988</v>
      </c>
      <c r="AU9" s="51">
        <f>K9+$S9</f>
        <v>0.88500000000000001</v>
      </c>
      <c r="AV9" s="51">
        <f>L9+$S9</f>
        <v>0.66999999999999993</v>
      </c>
      <c r="AW9" s="51">
        <f>I9+$T9</f>
        <v>3.15</v>
      </c>
      <c r="AX9" s="51">
        <f>J9+$T9</f>
        <v>2.95</v>
      </c>
      <c r="AY9" s="51">
        <f>K9+$T9</f>
        <v>2.9649999999999999</v>
      </c>
      <c r="AZ9" s="51">
        <f>L9+$T9</f>
        <v>2.75</v>
      </c>
      <c r="BA9" s="51">
        <f>I9+$U9</f>
        <v>1.5699999999999998</v>
      </c>
      <c r="BB9" s="51">
        <f>J9+$U9</f>
        <v>1.3699999999999999</v>
      </c>
      <c r="BC9" s="51">
        <f>K9+$U9</f>
        <v>1.385</v>
      </c>
      <c r="BD9" s="51">
        <f>L9+$U9</f>
        <v>1.17</v>
      </c>
    </row>
    <row r="10" spans="2:58" ht="16" thickBot="1" x14ac:dyDescent="0.25">
      <c r="H10" s="9" t="s">
        <v>33</v>
      </c>
      <c r="I10" s="51">
        <f>(((ABS(Obras!C11-Plantas!$C$4)+ABS(Obras!D11-Plantas!$D$4))/10)/$B$4)*2</f>
        <v>0.62</v>
      </c>
      <c r="J10" s="51">
        <f>(((ABS(Obras!C11-Plantas!$C$5)+ABS(Obras!D11-Plantas!$D$5))/10)/$B$4)*2</f>
        <v>0.42000000000000004</v>
      </c>
      <c r="K10" s="51">
        <f>(((ABS(Obras!C11-Plantas!$C$6)+ABS(Obras!D11-Plantas!$D$6))/10)/$B$4)*2</f>
        <v>0.46500000000000002</v>
      </c>
      <c r="L10" s="51">
        <f>(((ABS(Obras!C11-Plantas!$C$7)+ABS(Obras!D11-Plantas!$D$7))/10)/$B$4)*2</f>
        <v>0.22000000000000003</v>
      </c>
      <c r="M10" s="51">
        <f t="shared" si="1"/>
        <v>0.62</v>
      </c>
      <c r="N10" s="3">
        <v>0.3</v>
      </c>
      <c r="O10" s="18">
        <f>$N10*(Obras!F11/10)</f>
        <v>5.28</v>
      </c>
      <c r="P10" s="18">
        <f>$N10*(Obras!G11/10)</f>
        <v>1.08</v>
      </c>
      <c r="Q10" s="18">
        <f>$N10*(Obras!H11/10)</f>
        <v>0</v>
      </c>
      <c r="R10" s="18">
        <f>$N10*(Obras!I11/10)</f>
        <v>2.0099999999999998</v>
      </c>
      <c r="S10" s="18">
        <f>$N10*(Obras!J11/10)</f>
        <v>1.2299999999999998</v>
      </c>
      <c r="T10" s="18">
        <f>$N10*(Obras!K11/10)</f>
        <v>5.3999999999999995</v>
      </c>
      <c r="U10" s="18">
        <f>$N10*(Obras!L11/10)</f>
        <v>2.4</v>
      </c>
      <c r="V10" s="64">
        <f t="shared" si="2"/>
        <v>5.9</v>
      </c>
      <c r="W10" s="64">
        <f t="shared" si="0"/>
        <v>1.7000000000000002</v>
      </c>
      <c r="X10" s="64">
        <f t="shared" si="0"/>
        <v>0.62</v>
      </c>
      <c r="Y10" s="64">
        <f t="shared" si="0"/>
        <v>2.63</v>
      </c>
      <c r="Z10" s="64">
        <f t="shared" si="0"/>
        <v>1.8499999999999996</v>
      </c>
      <c r="AA10" s="64">
        <f t="shared" si="0"/>
        <v>6.02</v>
      </c>
      <c r="AB10" s="64">
        <f t="shared" si="0"/>
        <v>3.02</v>
      </c>
      <c r="AC10" s="64">
        <f t="shared" si="3"/>
        <v>5.9</v>
      </c>
      <c r="AD10" s="64">
        <f t="shared" si="4"/>
        <v>5.7</v>
      </c>
      <c r="AE10" s="64">
        <f t="shared" si="5"/>
        <v>5.7450000000000001</v>
      </c>
      <c r="AF10" s="64">
        <f t="shared" si="6"/>
        <v>5.5</v>
      </c>
      <c r="AG10" s="51">
        <f>I10+$P10</f>
        <v>1.7000000000000002</v>
      </c>
      <c r="AH10" s="51">
        <f>J10+$P10</f>
        <v>1.5</v>
      </c>
      <c r="AI10" s="51">
        <f>K10+$P10</f>
        <v>1.5450000000000002</v>
      </c>
      <c r="AJ10" s="51">
        <f>L10+$P10</f>
        <v>1.3</v>
      </c>
      <c r="AK10" s="51">
        <f>I10+$Q10</f>
        <v>0.62</v>
      </c>
      <c r="AL10" s="51">
        <f>J10+$Q10</f>
        <v>0.42000000000000004</v>
      </c>
      <c r="AM10" s="51">
        <f>K10+$Q10</f>
        <v>0.46500000000000002</v>
      </c>
      <c r="AN10" s="51">
        <f>L10+$Q10</f>
        <v>0.22000000000000003</v>
      </c>
      <c r="AO10" s="51">
        <f>I10+$R10</f>
        <v>2.63</v>
      </c>
      <c r="AP10" s="51">
        <f>J10+$R10</f>
        <v>2.4299999999999997</v>
      </c>
      <c r="AQ10" s="51">
        <f>K10+$R10</f>
        <v>2.4749999999999996</v>
      </c>
      <c r="AR10" s="51">
        <f>L10+$R10</f>
        <v>2.23</v>
      </c>
      <c r="AS10" s="51">
        <f>I10+$S10</f>
        <v>1.8499999999999996</v>
      </c>
      <c r="AT10" s="51">
        <f>J10+$S10</f>
        <v>1.65</v>
      </c>
      <c r="AU10" s="51">
        <f>K10+$S10</f>
        <v>1.6949999999999998</v>
      </c>
      <c r="AV10" s="51">
        <f>L10+$S10</f>
        <v>1.4499999999999997</v>
      </c>
      <c r="AW10" s="51">
        <f>I10+$T10</f>
        <v>6.02</v>
      </c>
      <c r="AX10" s="51">
        <f>J10+$T10</f>
        <v>5.8199999999999994</v>
      </c>
      <c r="AY10" s="51">
        <f>K10+$T10</f>
        <v>5.8649999999999993</v>
      </c>
      <c r="AZ10" s="51">
        <f>L10+$T10</f>
        <v>5.6199999999999992</v>
      </c>
      <c r="BA10" s="51">
        <f>I10+$U10</f>
        <v>3.02</v>
      </c>
      <c r="BB10" s="51">
        <f>J10+$U10</f>
        <v>2.82</v>
      </c>
      <c r="BC10" s="51">
        <f>K10+$U10</f>
        <v>2.8649999999999998</v>
      </c>
      <c r="BD10" s="51">
        <f>L10+$U10</f>
        <v>2.62</v>
      </c>
    </row>
    <row r="11" spans="2:58" ht="16" thickBot="1" x14ac:dyDescent="0.25">
      <c r="H11" s="9" t="s">
        <v>34</v>
      </c>
      <c r="I11" s="51">
        <f>(((ABS(Obras!C12-Plantas!$C$4)+ABS(Obras!D12-Plantas!$D$4))/10)/$B$4)*2</f>
        <v>0.44500000000000001</v>
      </c>
      <c r="J11" s="51">
        <f>(((ABS(Obras!C12-Plantas!$C$5)+ABS(Obras!D12-Plantas!$D$5))/10)/$B$4)*2</f>
        <v>0.29500000000000004</v>
      </c>
      <c r="K11" s="51">
        <f>(((ABS(Obras!C12-Plantas!$C$6)+ABS(Obras!D12-Plantas!$D$6))/10)/$B$4)*2</f>
        <v>0.16999999999999998</v>
      </c>
      <c r="L11" s="51">
        <f>(((ABS(Obras!C12-Plantas!$C$7)+ABS(Obras!D12-Plantas!$D$7))/10)/$B$4)*2</f>
        <v>0.59499999999999997</v>
      </c>
      <c r="M11" s="51">
        <f t="shared" si="1"/>
        <v>0.59499999999999997</v>
      </c>
      <c r="N11" s="3">
        <v>0.2</v>
      </c>
      <c r="O11" s="18">
        <f>$N11*(Obras!F12/10)</f>
        <v>0.4</v>
      </c>
      <c r="P11" s="18">
        <f>$N11*(Obras!G12/10)</f>
        <v>0</v>
      </c>
      <c r="Q11" s="18">
        <f>$N11*(Obras!H12/10)</f>
        <v>2</v>
      </c>
      <c r="R11" s="18">
        <f>$N11*(Obras!I12/10)</f>
        <v>0</v>
      </c>
      <c r="S11" s="18">
        <f>$N11*(Obras!J12/10)</f>
        <v>0.62000000000000011</v>
      </c>
      <c r="T11" s="18">
        <f>$N11*(Obras!K12/10)</f>
        <v>0.52</v>
      </c>
      <c r="U11" s="18">
        <f>$N11*(Obras!L12/10)</f>
        <v>0</v>
      </c>
      <c r="V11" s="64">
        <f t="shared" si="2"/>
        <v>0.995</v>
      </c>
      <c r="W11" s="64">
        <f t="shared" si="0"/>
        <v>0.59499999999999997</v>
      </c>
      <c r="X11" s="64">
        <f t="shared" si="0"/>
        <v>2.5949999999999998</v>
      </c>
      <c r="Y11" s="64">
        <f t="shared" si="0"/>
        <v>0.59499999999999997</v>
      </c>
      <c r="Z11" s="64">
        <f t="shared" si="0"/>
        <v>1.2150000000000001</v>
      </c>
      <c r="AA11" s="64">
        <f t="shared" si="0"/>
        <v>1.115</v>
      </c>
      <c r="AB11" s="64">
        <f t="shared" si="0"/>
        <v>0.59499999999999997</v>
      </c>
      <c r="AC11" s="64">
        <f t="shared" si="3"/>
        <v>0.84499999999999997</v>
      </c>
      <c r="AD11" s="64">
        <f t="shared" si="4"/>
        <v>0.69500000000000006</v>
      </c>
      <c r="AE11" s="64">
        <f t="shared" si="5"/>
        <v>0.57000000000000006</v>
      </c>
      <c r="AF11" s="64">
        <f t="shared" si="6"/>
        <v>0.995</v>
      </c>
      <c r="AG11" s="51">
        <f>I11+$P11</f>
        <v>0.44500000000000001</v>
      </c>
      <c r="AH11" s="51">
        <f>J11+$P11</f>
        <v>0.29500000000000004</v>
      </c>
      <c r="AI11" s="51">
        <f>K11+$P11</f>
        <v>0.16999999999999998</v>
      </c>
      <c r="AJ11" s="51">
        <f>L11+$P11</f>
        <v>0.59499999999999997</v>
      </c>
      <c r="AK11" s="51">
        <f>I11+$Q11</f>
        <v>2.4449999999999998</v>
      </c>
      <c r="AL11" s="51">
        <f>J11+$Q11</f>
        <v>2.2949999999999999</v>
      </c>
      <c r="AM11" s="51">
        <f>K11+$Q11</f>
        <v>2.17</v>
      </c>
      <c r="AN11" s="51">
        <f>L11+$Q11</f>
        <v>2.5949999999999998</v>
      </c>
      <c r="AO11" s="51">
        <f>I11+$R11</f>
        <v>0.44500000000000001</v>
      </c>
      <c r="AP11" s="51">
        <f>J11+$R11</f>
        <v>0.29500000000000004</v>
      </c>
      <c r="AQ11" s="51">
        <f>K11+$R11</f>
        <v>0.16999999999999998</v>
      </c>
      <c r="AR11" s="51">
        <f>L11+$R11</f>
        <v>0.59499999999999997</v>
      </c>
      <c r="AS11" s="51">
        <f>I11+$S11</f>
        <v>1.0650000000000002</v>
      </c>
      <c r="AT11" s="51">
        <f>J11+$S11</f>
        <v>0.91500000000000015</v>
      </c>
      <c r="AU11" s="51">
        <f>K11+$S11</f>
        <v>0.79</v>
      </c>
      <c r="AV11" s="51">
        <f>L11+$S11</f>
        <v>1.2150000000000001</v>
      </c>
      <c r="AW11" s="51">
        <f>I11+$T11</f>
        <v>0.96500000000000008</v>
      </c>
      <c r="AX11" s="51">
        <f>J11+$T11</f>
        <v>0.81500000000000006</v>
      </c>
      <c r="AY11" s="51">
        <f>K11+$T11</f>
        <v>0.69</v>
      </c>
      <c r="AZ11" s="51">
        <f>L11+$T11</f>
        <v>1.115</v>
      </c>
      <c r="BA11" s="51">
        <f>I11+$U11</f>
        <v>0.44500000000000001</v>
      </c>
      <c r="BB11" s="51">
        <f>J11+$U11</f>
        <v>0.29500000000000004</v>
      </c>
      <c r="BC11" s="51">
        <f>K11+$U11</f>
        <v>0.16999999999999998</v>
      </c>
      <c r="BD11" s="51">
        <f>L11+$U11</f>
        <v>0.59499999999999997</v>
      </c>
    </row>
    <row r="12" spans="2:58" ht="16" thickBot="1" x14ac:dyDescent="0.25">
      <c r="H12" s="9" t="s">
        <v>35</v>
      </c>
      <c r="I12" s="51">
        <f>(((ABS(Obras!C13-Plantas!$C$4)+ABS(Obras!D13-Plantas!$D$4))/10)/$B$4)*2</f>
        <v>0.44000000000000006</v>
      </c>
      <c r="J12" s="51">
        <f>(((ABS(Obras!C13-Plantas!$C$5)+ABS(Obras!D13-Plantas!$D$5))/10)/$B$4)*2</f>
        <v>0.39</v>
      </c>
      <c r="K12" s="51">
        <f>(((ABS(Obras!C13-Plantas!$C$6)+ABS(Obras!D13-Plantas!$D$6))/10)/$B$4)*2</f>
        <v>0.51500000000000001</v>
      </c>
      <c r="L12" s="51">
        <f>(((ABS(Obras!C13-Plantas!$C$7)+ABS(Obras!D13-Plantas!$D$7))/10)/$B$4)*2</f>
        <v>0.09</v>
      </c>
      <c r="M12" s="51">
        <f t="shared" si="1"/>
        <v>0.51500000000000001</v>
      </c>
      <c r="N12" s="3">
        <v>0.4</v>
      </c>
      <c r="O12" s="18">
        <f>$N12*(Obras!F13/10)</f>
        <v>7.8400000000000007</v>
      </c>
      <c r="P12" s="18">
        <f>$N12*(Obras!G13/10)</f>
        <v>7.9200000000000008</v>
      </c>
      <c r="Q12" s="18">
        <f>$N12*(Obras!H13/10)</f>
        <v>5.8000000000000007</v>
      </c>
      <c r="R12" s="18">
        <f>$N12*(Obras!I13/10)</f>
        <v>0</v>
      </c>
      <c r="S12" s="18">
        <f>$N12*(Obras!J13/10)</f>
        <v>0.55999999999999994</v>
      </c>
      <c r="T12" s="18">
        <f>$N12*(Obras!K13/10)</f>
        <v>0</v>
      </c>
      <c r="U12" s="18">
        <f>$N12*(Obras!L13/10)</f>
        <v>4.5600000000000005</v>
      </c>
      <c r="V12" s="64">
        <f t="shared" si="2"/>
        <v>8.3550000000000004</v>
      </c>
      <c r="W12" s="64">
        <f t="shared" si="0"/>
        <v>8.4350000000000005</v>
      </c>
      <c r="X12" s="64">
        <f t="shared" si="0"/>
        <v>6.3150000000000004</v>
      </c>
      <c r="Y12" s="64">
        <f t="shared" si="0"/>
        <v>0.51500000000000001</v>
      </c>
      <c r="Z12" s="64">
        <f t="shared" si="0"/>
        <v>1.075</v>
      </c>
      <c r="AA12" s="64">
        <f t="shared" si="0"/>
        <v>0.51500000000000001</v>
      </c>
      <c r="AB12" s="64">
        <f t="shared" si="0"/>
        <v>5.0750000000000002</v>
      </c>
      <c r="AC12" s="64">
        <f t="shared" si="3"/>
        <v>8.2800000000000011</v>
      </c>
      <c r="AD12" s="64">
        <f t="shared" si="4"/>
        <v>8.23</v>
      </c>
      <c r="AE12" s="64">
        <f t="shared" si="5"/>
        <v>8.3550000000000004</v>
      </c>
      <c r="AF12" s="64">
        <f t="shared" si="6"/>
        <v>7.9300000000000006</v>
      </c>
      <c r="AG12" s="51">
        <f>I12+$P12</f>
        <v>8.3600000000000012</v>
      </c>
      <c r="AH12" s="51">
        <f>J12+$P12</f>
        <v>8.31</v>
      </c>
      <c r="AI12" s="51">
        <f>K12+$P12</f>
        <v>8.4350000000000005</v>
      </c>
      <c r="AJ12" s="51">
        <f>L12+$P12</f>
        <v>8.0100000000000016</v>
      </c>
      <c r="AK12" s="51">
        <f>I12+$Q12</f>
        <v>6.2400000000000011</v>
      </c>
      <c r="AL12" s="51">
        <f>J12+$Q12</f>
        <v>6.19</v>
      </c>
      <c r="AM12" s="51">
        <f>K12+$Q12</f>
        <v>6.3150000000000004</v>
      </c>
      <c r="AN12" s="51">
        <f>L12+$Q12</f>
        <v>5.8900000000000006</v>
      </c>
      <c r="AO12" s="51">
        <f>I12+$R12</f>
        <v>0.44000000000000006</v>
      </c>
      <c r="AP12" s="51">
        <f>J12+$R12</f>
        <v>0.39</v>
      </c>
      <c r="AQ12" s="51">
        <f>K12+$R12</f>
        <v>0.51500000000000001</v>
      </c>
      <c r="AR12" s="51">
        <f>L12+$R12</f>
        <v>0.09</v>
      </c>
      <c r="AS12" s="51">
        <f>I12+$S12</f>
        <v>1</v>
      </c>
      <c r="AT12" s="51">
        <f>J12+$S12</f>
        <v>0.95</v>
      </c>
      <c r="AU12" s="51">
        <f>K12+$S12</f>
        <v>1.075</v>
      </c>
      <c r="AV12" s="51">
        <f>L12+$S12</f>
        <v>0.64999999999999991</v>
      </c>
      <c r="AW12" s="51">
        <f>I12+$T12</f>
        <v>0.44000000000000006</v>
      </c>
      <c r="AX12" s="51">
        <f>J12+$T12</f>
        <v>0.39</v>
      </c>
      <c r="AY12" s="51">
        <f>K12+$T12</f>
        <v>0.51500000000000001</v>
      </c>
      <c r="AZ12" s="51">
        <f>L12+$T12</f>
        <v>0.09</v>
      </c>
      <c r="BA12" s="51">
        <f>I12+$U12</f>
        <v>5.0000000000000009</v>
      </c>
      <c r="BB12" s="51">
        <f>J12+$U12</f>
        <v>4.95</v>
      </c>
      <c r="BC12" s="51">
        <f>K12+$U12</f>
        <v>5.0750000000000002</v>
      </c>
      <c r="BD12" s="51">
        <f>L12+$U12</f>
        <v>4.6500000000000004</v>
      </c>
    </row>
    <row r="13" spans="2:58" ht="16" thickBot="1" x14ac:dyDescent="0.25">
      <c r="H13" s="9" t="s">
        <v>36</v>
      </c>
      <c r="I13" s="51">
        <f>(((ABS(Obras!C14-Plantas!$C$4)+ABS(Obras!D14-Plantas!$D$4))/10)/$B$4)*2</f>
        <v>0.26500000000000001</v>
      </c>
      <c r="J13" s="51">
        <f>(((ABS(Obras!C14-Plantas!$C$5)+ABS(Obras!D14-Plantas!$D$5))/10)/$B$4)*2</f>
        <v>8.4999999999999992E-2</v>
      </c>
      <c r="K13" s="51">
        <f>(((ABS(Obras!C14-Plantas!$C$6)+ABS(Obras!D14-Plantas!$D$6))/10)/$B$4)*2</f>
        <v>0.21000000000000002</v>
      </c>
      <c r="L13" s="51">
        <f>(((ABS(Obras!C14-Plantas!$C$7)+ABS(Obras!D14-Plantas!$D$7))/10)/$B$4)*2</f>
        <v>0.215</v>
      </c>
      <c r="M13" s="51">
        <f t="shared" si="1"/>
        <v>0.26500000000000001</v>
      </c>
      <c r="N13" s="3">
        <v>0.2</v>
      </c>
      <c r="O13" s="18">
        <f>$N13*(Obras!F14/10)</f>
        <v>0.8</v>
      </c>
      <c r="P13" s="18">
        <f>$N13*(Obras!G14/10)</f>
        <v>0</v>
      </c>
      <c r="Q13" s="18">
        <f>$N13*(Obras!H14/10)</f>
        <v>1.52</v>
      </c>
      <c r="R13" s="18">
        <f>$N13*(Obras!I14/10)</f>
        <v>0.82</v>
      </c>
      <c r="S13" s="18">
        <f>$N13*(Obras!J14/10)</f>
        <v>1.52</v>
      </c>
      <c r="T13" s="18">
        <f>$N13*(Obras!K14/10)</f>
        <v>4.1399999999999997</v>
      </c>
      <c r="U13" s="18">
        <f>$N13*(Obras!L14/10)</f>
        <v>0.06</v>
      </c>
      <c r="V13" s="64">
        <f t="shared" si="2"/>
        <v>1.0649999999999999</v>
      </c>
      <c r="W13" s="64">
        <f t="shared" si="0"/>
        <v>0.26500000000000001</v>
      </c>
      <c r="X13" s="64">
        <f t="shared" si="0"/>
        <v>1.7850000000000001</v>
      </c>
      <c r="Y13" s="64">
        <f t="shared" si="0"/>
        <v>1.085</v>
      </c>
      <c r="Z13" s="64">
        <f t="shared" si="0"/>
        <v>1.7850000000000001</v>
      </c>
      <c r="AA13" s="64">
        <f t="shared" si="0"/>
        <v>4.4049999999999994</v>
      </c>
      <c r="AB13" s="64">
        <f t="shared" si="0"/>
        <v>0.32500000000000001</v>
      </c>
      <c r="AC13" s="64">
        <f t="shared" si="3"/>
        <v>1.0649999999999999</v>
      </c>
      <c r="AD13" s="64">
        <f t="shared" si="4"/>
        <v>0.88500000000000001</v>
      </c>
      <c r="AE13" s="64">
        <f t="shared" si="5"/>
        <v>1.01</v>
      </c>
      <c r="AF13" s="64">
        <f t="shared" si="6"/>
        <v>1.0150000000000001</v>
      </c>
      <c r="AG13" s="51">
        <f>I13+$P13</f>
        <v>0.26500000000000001</v>
      </c>
      <c r="AH13" s="51">
        <f>J13+$P13</f>
        <v>8.4999999999999992E-2</v>
      </c>
      <c r="AI13" s="51">
        <f>K13+$P13</f>
        <v>0.21000000000000002</v>
      </c>
      <c r="AJ13" s="51">
        <f>L13+$P13</f>
        <v>0.215</v>
      </c>
      <c r="AK13" s="51">
        <f>I13+$Q13</f>
        <v>1.7850000000000001</v>
      </c>
      <c r="AL13" s="51">
        <f>J13+$Q13</f>
        <v>1.605</v>
      </c>
      <c r="AM13" s="51">
        <f>K13+$Q13</f>
        <v>1.73</v>
      </c>
      <c r="AN13" s="51">
        <f>L13+$Q13</f>
        <v>1.7350000000000001</v>
      </c>
      <c r="AO13" s="51">
        <f>I13+$R13</f>
        <v>1.085</v>
      </c>
      <c r="AP13" s="51">
        <f>J13+$R13</f>
        <v>0.90499999999999992</v>
      </c>
      <c r="AQ13" s="51">
        <f>K13+$R13</f>
        <v>1.03</v>
      </c>
      <c r="AR13" s="51">
        <f>L13+$R13</f>
        <v>1.0349999999999999</v>
      </c>
      <c r="AS13" s="51">
        <f>I13+$S13</f>
        <v>1.7850000000000001</v>
      </c>
      <c r="AT13" s="51">
        <f>J13+$S13</f>
        <v>1.605</v>
      </c>
      <c r="AU13" s="51">
        <f>K13+$S13</f>
        <v>1.73</v>
      </c>
      <c r="AV13" s="51">
        <f>L13+$S13</f>
        <v>1.7350000000000001</v>
      </c>
      <c r="AW13" s="51">
        <f>I13+$T13</f>
        <v>4.4049999999999994</v>
      </c>
      <c r="AX13" s="51">
        <f>J13+$T13</f>
        <v>4.2249999999999996</v>
      </c>
      <c r="AY13" s="51">
        <f>K13+$T13</f>
        <v>4.3499999999999996</v>
      </c>
      <c r="AZ13" s="51">
        <f>L13+$T13</f>
        <v>4.3549999999999995</v>
      </c>
      <c r="BA13" s="51">
        <f>I13+$U13</f>
        <v>0.32500000000000001</v>
      </c>
      <c r="BB13" s="51">
        <f>J13+$U13</f>
        <v>0.14499999999999999</v>
      </c>
      <c r="BC13" s="51">
        <f>K13+$U13</f>
        <v>0.27</v>
      </c>
      <c r="BD13" s="51">
        <f>L13+$U13</f>
        <v>0.27500000000000002</v>
      </c>
    </row>
    <row r="14" spans="2:58" ht="16" thickBot="1" x14ac:dyDescent="0.25">
      <c r="H14" s="9" t="s">
        <v>37</v>
      </c>
      <c r="I14" s="51">
        <f>(((ABS(Obras!C15-Plantas!$C$4)+ABS(Obras!D15-Plantas!$D$4))/10)/$B$4)*2</f>
        <v>0.185</v>
      </c>
      <c r="J14" s="51">
        <f>(((ABS(Obras!C15-Plantas!$C$5)+ABS(Obras!D15-Plantas!$D$5))/10)/$B$4)*2</f>
        <v>6.5000000000000002E-2</v>
      </c>
      <c r="K14" s="51">
        <f>(((ABS(Obras!C15-Plantas!$C$6)+ABS(Obras!D15-Plantas!$D$6))/10)/$B$4)*2</f>
        <v>0.28999999999999998</v>
      </c>
      <c r="L14" s="51">
        <f>(((ABS(Obras!C15-Plantas!$C$7)+ABS(Obras!D15-Plantas!$D$7))/10)/$B$4)*2</f>
        <v>0.36499999999999999</v>
      </c>
      <c r="M14" s="51">
        <f t="shared" si="1"/>
        <v>0.36499999999999999</v>
      </c>
      <c r="N14" s="3">
        <v>0.3</v>
      </c>
      <c r="O14" s="18">
        <f>$N14*(Obras!F15/10)</f>
        <v>4.95</v>
      </c>
      <c r="P14" s="18">
        <f>$N14*(Obras!G15/10)</f>
        <v>1.95</v>
      </c>
      <c r="Q14" s="18">
        <f>$N14*(Obras!H15/10)</f>
        <v>0.12</v>
      </c>
      <c r="R14" s="18">
        <f>$N14*(Obras!I15/10)</f>
        <v>0</v>
      </c>
      <c r="S14" s="18">
        <f>$N14*(Obras!J15/10)</f>
        <v>1.5899999999999999</v>
      </c>
      <c r="T14" s="18">
        <f>$N14*(Obras!K15/10)</f>
        <v>3.24</v>
      </c>
      <c r="U14" s="18">
        <f>$N14*(Obras!L15/10)</f>
        <v>1.32</v>
      </c>
      <c r="V14" s="64">
        <f t="shared" si="2"/>
        <v>5.3150000000000004</v>
      </c>
      <c r="W14" s="64">
        <f t="shared" si="0"/>
        <v>2.3149999999999999</v>
      </c>
      <c r="X14" s="64">
        <f t="shared" si="0"/>
        <v>0.48499999999999999</v>
      </c>
      <c r="Y14" s="64">
        <f t="shared" si="0"/>
        <v>0.36499999999999999</v>
      </c>
      <c r="Z14" s="64">
        <f t="shared" si="0"/>
        <v>1.9549999999999998</v>
      </c>
      <c r="AA14" s="64">
        <f t="shared" si="0"/>
        <v>3.6050000000000004</v>
      </c>
      <c r="AB14" s="64">
        <f t="shared" si="0"/>
        <v>1.6850000000000001</v>
      </c>
      <c r="AC14" s="64">
        <f t="shared" si="3"/>
        <v>5.1349999999999998</v>
      </c>
      <c r="AD14" s="64">
        <f t="shared" si="4"/>
        <v>5.0150000000000006</v>
      </c>
      <c r="AE14" s="64">
        <f t="shared" si="5"/>
        <v>5.24</v>
      </c>
      <c r="AF14" s="64">
        <f t="shared" si="6"/>
        <v>5.3150000000000004</v>
      </c>
      <c r="AG14" s="51">
        <f>I14+$P14</f>
        <v>2.1349999999999998</v>
      </c>
      <c r="AH14" s="51">
        <f>J14+$P14</f>
        <v>2.0150000000000001</v>
      </c>
      <c r="AI14" s="51">
        <f>K14+$P14</f>
        <v>2.2399999999999998</v>
      </c>
      <c r="AJ14" s="51">
        <f>L14+$P14</f>
        <v>2.3149999999999999</v>
      </c>
      <c r="AK14" s="51">
        <f>I14+$Q14</f>
        <v>0.30499999999999999</v>
      </c>
      <c r="AL14" s="51">
        <f>J14+$Q14</f>
        <v>0.185</v>
      </c>
      <c r="AM14" s="51">
        <f>K14+$Q14</f>
        <v>0.41</v>
      </c>
      <c r="AN14" s="51">
        <f>L14+$Q14</f>
        <v>0.48499999999999999</v>
      </c>
      <c r="AO14" s="51">
        <f>I14+$R14</f>
        <v>0.185</v>
      </c>
      <c r="AP14" s="51">
        <f>J14+$R14</f>
        <v>6.5000000000000002E-2</v>
      </c>
      <c r="AQ14" s="51">
        <f>K14+$R14</f>
        <v>0.28999999999999998</v>
      </c>
      <c r="AR14" s="51">
        <f>L14+$R14</f>
        <v>0.36499999999999999</v>
      </c>
      <c r="AS14" s="51">
        <f>I14+$S14</f>
        <v>1.7749999999999999</v>
      </c>
      <c r="AT14" s="51">
        <f>J14+$S14</f>
        <v>1.6549999999999998</v>
      </c>
      <c r="AU14" s="51">
        <f>K14+$S14</f>
        <v>1.88</v>
      </c>
      <c r="AV14" s="51">
        <f>L14+$S14</f>
        <v>1.9549999999999998</v>
      </c>
      <c r="AW14" s="51">
        <f>I14+$T14</f>
        <v>3.4250000000000003</v>
      </c>
      <c r="AX14" s="51">
        <f>J14+$T14</f>
        <v>3.3050000000000002</v>
      </c>
      <c r="AY14" s="51">
        <f>K14+$T14</f>
        <v>3.5300000000000002</v>
      </c>
      <c r="AZ14" s="51">
        <f>L14+$T14</f>
        <v>3.6050000000000004</v>
      </c>
      <c r="BA14" s="51">
        <f>I14+$U14</f>
        <v>1.5050000000000001</v>
      </c>
      <c r="BB14" s="51">
        <f>J14+$U14</f>
        <v>1.385</v>
      </c>
      <c r="BC14" s="51">
        <f>K14+$U14</f>
        <v>1.61</v>
      </c>
      <c r="BD14" s="51">
        <f>L14+$U14</f>
        <v>1.6850000000000001</v>
      </c>
    </row>
    <row r="15" spans="2:58" ht="16" thickBot="1" x14ac:dyDescent="0.25">
      <c r="H15" s="9" t="s">
        <v>38</v>
      </c>
      <c r="I15" s="51">
        <f>(((ABS(Obras!C16-Plantas!$C$4)+ABS(Obras!D16-Plantas!$D$4))/10)/$B$4)*2</f>
        <v>0.63</v>
      </c>
      <c r="J15" s="51">
        <f>(((ABS(Obras!C16-Plantas!$C$5)+ABS(Obras!D16-Plantas!$D$5))/10)/$B$4)*2</f>
        <v>0.43</v>
      </c>
      <c r="K15" s="51">
        <f>(((ABS(Obras!C16-Plantas!$C$6)+ABS(Obras!D16-Plantas!$D$6))/10)/$B$4)*2</f>
        <v>0.52500000000000002</v>
      </c>
      <c r="L15" s="51">
        <f>(((ABS(Obras!C16-Plantas!$C$7)+ABS(Obras!D16-Plantas!$D$7))/10)/$B$4)*2</f>
        <v>0.22999999999999998</v>
      </c>
      <c r="M15" s="51">
        <f t="shared" si="1"/>
        <v>0.63</v>
      </c>
      <c r="N15" s="3">
        <v>0.3</v>
      </c>
      <c r="O15" s="18">
        <f>$N15*(Obras!F16/10)</f>
        <v>0</v>
      </c>
      <c r="P15" s="18">
        <f>$N15*(Obras!G16/10)</f>
        <v>3.12</v>
      </c>
      <c r="Q15" s="18">
        <f>$N15*(Obras!H16/10)</f>
        <v>6.1199999999999992</v>
      </c>
      <c r="R15" s="18">
        <f>$N15*(Obras!I16/10)</f>
        <v>2.25</v>
      </c>
      <c r="S15" s="18">
        <f>$N15*(Obras!J16/10)</f>
        <v>2.82</v>
      </c>
      <c r="T15" s="18">
        <f>$N15*(Obras!K16/10)</f>
        <v>1.2299999999999998</v>
      </c>
      <c r="U15" s="18">
        <f>$N15*(Obras!L16/10)</f>
        <v>4.4099999999999993</v>
      </c>
      <c r="V15" s="64">
        <f t="shared" si="2"/>
        <v>0.63</v>
      </c>
      <c r="W15" s="64">
        <f t="shared" si="0"/>
        <v>3.75</v>
      </c>
      <c r="X15" s="64">
        <f t="shared" si="0"/>
        <v>6.7499999999999991</v>
      </c>
      <c r="Y15" s="64">
        <f t="shared" si="0"/>
        <v>2.88</v>
      </c>
      <c r="Z15" s="64">
        <f t="shared" si="0"/>
        <v>3.4499999999999997</v>
      </c>
      <c r="AA15" s="64">
        <f t="shared" si="0"/>
        <v>1.8599999999999999</v>
      </c>
      <c r="AB15" s="64">
        <f t="shared" si="0"/>
        <v>5.0399999999999991</v>
      </c>
      <c r="AC15" s="64">
        <f t="shared" si="3"/>
        <v>0.63</v>
      </c>
      <c r="AD15" s="64">
        <f t="shared" si="4"/>
        <v>0.43</v>
      </c>
      <c r="AE15" s="64">
        <f t="shared" si="5"/>
        <v>0.52500000000000002</v>
      </c>
      <c r="AF15" s="64">
        <f t="shared" si="6"/>
        <v>0.22999999999999998</v>
      </c>
      <c r="AG15" s="51">
        <f>I15+$P15</f>
        <v>3.75</v>
      </c>
      <c r="AH15" s="51">
        <f>J15+$P15</f>
        <v>3.5500000000000003</v>
      </c>
      <c r="AI15" s="51">
        <f>K15+$P15</f>
        <v>3.645</v>
      </c>
      <c r="AJ15" s="51">
        <f>L15+$P15</f>
        <v>3.35</v>
      </c>
      <c r="AK15" s="51">
        <f>I15+$Q15</f>
        <v>6.7499999999999991</v>
      </c>
      <c r="AL15" s="51">
        <f>J15+$Q15</f>
        <v>6.5499999999999989</v>
      </c>
      <c r="AM15" s="51">
        <f>K15+$Q15</f>
        <v>6.6449999999999996</v>
      </c>
      <c r="AN15" s="51">
        <f>L15+$Q15</f>
        <v>6.35</v>
      </c>
      <c r="AO15" s="51">
        <f>I15+$R15</f>
        <v>2.88</v>
      </c>
      <c r="AP15" s="51">
        <f>J15+$R15</f>
        <v>2.68</v>
      </c>
      <c r="AQ15" s="51">
        <f>K15+$R15</f>
        <v>2.7749999999999999</v>
      </c>
      <c r="AR15" s="51">
        <f>L15+$R15</f>
        <v>2.48</v>
      </c>
      <c r="AS15" s="51">
        <f>I15+$S15</f>
        <v>3.4499999999999997</v>
      </c>
      <c r="AT15" s="51">
        <f>J15+$S15</f>
        <v>3.25</v>
      </c>
      <c r="AU15" s="51">
        <f>K15+$S15</f>
        <v>3.3449999999999998</v>
      </c>
      <c r="AV15" s="51">
        <f>L15+$S15</f>
        <v>3.05</v>
      </c>
      <c r="AW15" s="51">
        <f>I15+$T15</f>
        <v>1.8599999999999999</v>
      </c>
      <c r="AX15" s="51">
        <f>J15+$T15</f>
        <v>1.6599999999999997</v>
      </c>
      <c r="AY15" s="51">
        <f>K15+$T15</f>
        <v>1.7549999999999999</v>
      </c>
      <c r="AZ15" s="51">
        <f>L15+$T15</f>
        <v>1.4599999999999997</v>
      </c>
      <c r="BA15" s="51">
        <f>I15+$U15</f>
        <v>5.0399999999999991</v>
      </c>
      <c r="BB15" s="51">
        <f>J15+$U15</f>
        <v>4.839999999999999</v>
      </c>
      <c r="BC15" s="51">
        <f>K15+$U15</f>
        <v>4.9349999999999996</v>
      </c>
      <c r="BD15" s="51">
        <f>L15+$U15</f>
        <v>4.6399999999999988</v>
      </c>
    </row>
    <row r="16" spans="2:58" ht="16" thickBot="1" x14ac:dyDescent="0.25">
      <c r="H16" s="9" t="s">
        <v>39</v>
      </c>
      <c r="I16" s="51">
        <f>(((ABS(Obras!C17-Plantas!$C$4)+ABS(Obras!D17-Plantas!$D$4))/10)/$B$4)*2</f>
        <v>0.64</v>
      </c>
      <c r="J16" s="51">
        <f>(((ABS(Obras!C17-Plantas!$C$5)+ABS(Obras!D17-Plantas!$D$5))/10)/$B$4)*2</f>
        <v>0.44000000000000006</v>
      </c>
      <c r="K16" s="51">
        <f>(((ABS(Obras!C17-Plantas!$C$6)+ABS(Obras!D17-Plantas!$D$6))/10)/$B$4)*2</f>
        <v>0.30499999999999999</v>
      </c>
      <c r="L16" s="51">
        <f>(((ABS(Obras!C17-Plantas!$C$7)+ABS(Obras!D17-Plantas!$D$7))/10)/$B$4)*2</f>
        <v>0.24</v>
      </c>
      <c r="M16" s="51">
        <f t="shared" si="1"/>
        <v>0.64</v>
      </c>
      <c r="N16" s="3">
        <v>0.3</v>
      </c>
      <c r="O16" s="18">
        <f>$N16*(Obras!F17/10)</f>
        <v>4.74</v>
      </c>
      <c r="P16" s="18">
        <f>$N16*(Obras!G17/10)</f>
        <v>5.76</v>
      </c>
      <c r="Q16" s="18">
        <f>$N16*(Obras!H17/10)</f>
        <v>0</v>
      </c>
      <c r="R16" s="18">
        <f>$N16*(Obras!I17/10)</f>
        <v>0</v>
      </c>
      <c r="S16" s="18">
        <f>$N16*(Obras!J17/10)</f>
        <v>0</v>
      </c>
      <c r="T16" s="18">
        <f>$N16*(Obras!K17/10)</f>
        <v>2.31</v>
      </c>
      <c r="U16" s="18">
        <f>$N16*(Obras!L17/10)</f>
        <v>2.37</v>
      </c>
      <c r="V16" s="64">
        <f t="shared" si="2"/>
        <v>5.38</v>
      </c>
      <c r="W16" s="64">
        <f t="shared" si="0"/>
        <v>6.3999999999999995</v>
      </c>
      <c r="X16" s="64">
        <f t="shared" si="0"/>
        <v>0.64</v>
      </c>
      <c r="Y16" s="64">
        <f t="shared" si="0"/>
        <v>0.64</v>
      </c>
      <c r="Z16" s="64">
        <f t="shared" si="0"/>
        <v>0.64</v>
      </c>
      <c r="AA16" s="64">
        <f t="shared" si="0"/>
        <v>2.95</v>
      </c>
      <c r="AB16" s="64">
        <f t="shared" si="0"/>
        <v>3.0100000000000002</v>
      </c>
      <c r="AC16" s="64">
        <f t="shared" si="3"/>
        <v>5.38</v>
      </c>
      <c r="AD16" s="64">
        <f t="shared" si="4"/>
        <v>5.1800000000000006</v>
      </c>
      <c r="AE16" s="64">
        <f t="shared" si="5"/>
        <v>5.0449999999999999</v>
      </c>
      <c r="AF16" s="64">
        <f t="shared" si="6"/>
        <v>4.9800000000000004</v>
      </c>
      <c r="AG16" s="51">
        <f>I16+$P16</f>
        <v>6.3999999999999995</v>
      </c>
      <c r="AH16" s="51">
        <f>J16+$P16</f>
        <v>6.2</v>
      </c>
      <c r="AI16" s="51">
        <f>K16+$P16</f>
        <v>6.0649999999999995</v>
      </c>
      <c r="AJ16" s="51">
        <f>L16+$P16</f>
        <v>6</v>
      </c>
      <c r="AK16" s="51">
        <f>I16+$Q16</f>
        <v>0.64</v>
      </c>
      <c r="AL16" s="51">
        <f>J16+$Q16</f>
        <v>0.44000000000000006</v>
      </c>
      <c r="AM16" s="51">
        <f>K16+$Q16</f>
        <v>0.30499999999999999</v>
      </c>
      <c r="AN16" s="51">
        <f>L16+$Q16</f>
        <v>0.24</v>
      </c>
      <c r="AO16" s="51">
        <f>I16+$R16</f>
        <v>0.64</v>
      </c>
      <c r="AP16" s="51">
        <f>J16+$R16</f>
        <v>0.44000000000000006</v>
      </c>
      <c r="AQ16" s="51">
        <f>K16+$R16</f>
        <v>0.30499999999999999</v>
      </c>
      <c r="AR16" s="51">
        <f>L16+$R16</f>
        <v>0.24</v>
      </c>
      <c r="AS16" s="51">
        <f>I16+$S16</f>
        <v>0.64</v>
      </c>
      <c r="AT16" s="51">
        <f>J16+$S16</f>
        <v>0.44000000000000006</v>
      </c>
      <c r="AU16" s="51">
        <f>K16+$S16</f>
        <v>0.30499999999999999</v>
      </c>
      <c r="AV16" s="51">
        <f>L16+$S16</f>
        <v>0.24</v>
      </c>
      <c r="AW16" s="51">
        <f>I16+$T16</f>
        <v>2.95</v>
      </c>
      <c r="AX16" s="51">
        <f>J16+$T16</f>
        <v>2.75</v>
      </c>
      <c r="AY16" s="51">
        <f>K16+$T16</f>
        <v>2.6150000000000002</v>
      </c>
      <c r="AZ16" s="51">
        <f>L16+$T16</f>
        <v>2.5499999999999998</v>
      </c>
      <c r="BA16" s="51">
        <f>I16+$U16</f>
        <v>3.0100000000000002</v>
      </c>
      <c r="BB16" s="51">
        <f>J16+$U16</f>
        <v>2.81</v>
      </c>
      <c r="BC16" s="51">
        <f>K16+$U16</f>
        <v>2.6750000000000003</v>
      </c>
      <c r="BD16" s="51">
        <f>L16+$U16</f>
        <v>2.6100000000000003</v>
      </c>
    </row>
    <row r="17" spans="8:56" ht="16" thickBot="1" x14ac:dyDescent="0.25">
      <c r="H17" s="9" t="s">
        <v>40</v>
      </c>
      <c r="I17" s="51">
        <f>(((ABS(Obras!C18-Plantas!$C$4)+ABS(Obras!D18-Plantas!$D$4))/10)/$B$4)*2</f>
        <v>0.49000000000000005</v>
      </c>
      <c r="J17" s="51">
        <f>(((ABS(Obras!C18-Plantas!$C$5)+ABS(Obras!D18-Plantas!$D$5))/10)/$B$4)*2</f>
        <v>0.42000000000000004</v>
      </c>
      <c r="K17" s="51">
        <f>(((ABS(Obras!C18-Plantas!$C$6)+ABS(Obras!D18-Plantas!$D$6))/10)/$B$4)*2</f>
        <v>0.54500000000000004</v>
      </c>
      <c r="L17" s="51">
        <f>(((ABS(Obras!C18-Plantas!$C$7)+ABS(Obras!D18-Plantas!$D$7))/10)/$B$4)*2</f>
        <v>0.12</v>
      </c>
      <c r="M17" s="51">
        <f t="shared" si="1"/>
        <v>0.54500000000000004</v>
      </c>
      <c r="N17" s="3">
        <v>0.4</v>
      </c>
      <c r="O17" s="18">
        <f>$N17*(Obras!F18/10)</f>
        <v>0</v>
      </c>
      <c r="P17" s="18">
        <f>$N17*(Obras!G18/10)</f>
        <v>0</v>
      </c>
      <c r="Q17" s="18">
        <f>$N17*(Obras!H18/10)</f>
        <v>4.7600000000000007</v>
      </c>
      <c r="R17" s="18">
        <f>$N17*(Obras!I18/10)</f>
        <v>0.52</v>
      </c>
      <c r="S17" s="18">
        <f>$N17*(Obras!J18/10)</f>
        <v>0</v>
      </c>
      <c r="T17" s="18">
        <f>$N17*(Obras!K18/10)</f>
        <v>0</v>
      </c>
      <c r="U17" s="18">
        <f>$N17*(Obras!L18/10)</f>
        <v>0</v>
      </c>
      <c r="V17" s="64">
        <f t="shared" si="2"/>
        <v>0.54500000000000004</v>
      </c>
      <c r="W17" s="64">
        <f t="shared" si="0"/>
        <v>0.54500000000000004</v>
      </c>
      <c r="X17" s="64">
        <f t="shared" si="0"/>
        <v>5.3050000000000006</v>
      </c>
      <c r="Y17" s="64">
        <f t="shared" si="0"/>
        <v>1.0649999999999999</v>
      </c>
      <c r="Z17" s="64">
        <f t="shared" si="0"/>
        <v>0.54500000000000004</v>
      </c>
      <c r="AA17" s="64">
        <f t="shared" si="0"/>
        <v>0.54500000000000004</v>
      </c>
      <c r="AB17" s="64">
        <f t="shared" si="0"/>
        <v>0.54500000000000004</v>
      </c>
      <c r="AC17" s="64">
        <f t="shared" si="3"/>
        <v>0.49000000000000005</v>
      </c>
      <c r="AD17" s="64">
        <f t="shared" si="4"/>
        <v>0.42000000000000004</v>
      </c>
      <c r="AE17" s="64">
        <f t="shared" si="5"/>
        <v>0.54500000000000004</v>
      </c>
      <c r="AF17" s="64">
        <f t="shared" si="6"/>
        <v>0.12</v>
      </c>
      <c r="AG17" s="51">
        <f>I17+$P17</f>
        <v>0.49000000000000005</v>
      </c>
      <c r="AH17" s="51">
        <f>J17+$P17</f>
        <v>0.42000000000000004</v>
      </c>
      <c r="AI17" s="51">
        <f>K17+$P17</f>
        <v>0.54500000000000004</v>
      </c>
      <c r="AJ17" s="51">
        <f>L17+$P17</f>
        <v>0.12</v>
      </c>
      <c r="AK17" s="51">
        <f>I17+$Q17</f>
        <v>5.2500000000000009</v>
      </c>
      <c r="AL17" s="51">
        <f>J17+$Q17</f>
        <v>5.1800000000000006</v>
      </c>
      <c r="AM17" s="51">
        <f>K17+$Q17</f>
        <v>5.3050000000000006</v>
      </c>
      <c r="AN17" s="51">
        <f>L17+$Q17</f>
        <v>4.8800000000000008</v>
      </c>
      <c r="AO17" s="51">
        <f>I17+$R17</f>
        <v>1.01</v>
      </c>
      <c r="AP17" s="51">
        <f>J17+$R17</f>
        <v>0.94000000000000006</v>
      </c>
      <c r="AQ17" s="51">
        <f>K17+$R17</f>
        <v>1.0649999999999999</v>
      </c>
      <c r="AR17" s="51">
        <f>L17+$R17</f>
        <v>0.64</v>
      </c>
      <c r="AS17" s="51">
        <f>I17+$S17</f>
        <v>0.49000000000000005</v>
      </c>
      <c r="AT17" s="51">
        <f>J17+$S17</f>
        <v>0.42000000000000004</v>
      </c>
      <c r="AU17" s="51">
        <f>K17+$S17</f>
        <v>0.54500000000000004</v>
      </c>
      <c r="AV17" s="51">
        <f>L17+$S17</f>
        <v>0.12</v>
      </c>
      <c r="AW17" s="51">
        <f>I17+$T17</f>
        <v>0.49000000000000005</v>
      </c>
      <c r="AX17" s="51">
        <f>J17+$T17</f>
        <v>0.42000000000000004</v>
      </c>
      <c r="AY17" s="51">
        <f>K17+$T17</f>
        <v>0.54500000000000004</v>
      </c>
      <c r="AZ17" s="51">
        <f>L17+$T17</f>
        <v>0.12</v>
      </c>
      <c r="BA17" s="51">
        <f>I17+$U17</f>
        <v>0.49000000000000005</v>
      </c>
      <c r="BB17" s="51">
        <f>J17+$U17</f>
        <v>0.42000000000000004</v>
      </c>
      <c r="BC17" s="51">
        <f>K17+$U17</f>
        <v>0.54500000000000004</v>
      </c>
      <c r="BD17" s="51">
        <f>L17+$U17</f>
        <v>0.12</v>
      </c>
    </row>
    <row r="18" spans="8:56" ht="16" thickBot="1" x14ac:dyDescent="0.25">
      <c r="H18" s="9" t="s">
        <v>41</v>
      </c>
      <c r="I18" s="51">
        <f>(((ABS(Obras!C19-Plantas!$C$4)+ABS(Obras!D19-Plantas!$D$4))/10)/$B$4)*2</f>
        <v>0.41500000000000004</v>
      </c>
      <c r="J18" s="51">
        <f>(((ABS(Obras!C19-Plantas!$C$5)+ABS(Obras!D19-Plantas!$D$5))/10)/$B$4)*2</f>
        <v>0.26500000000000001</v>
      </c>
      <c r="K18" s="51">
        <f>(((ABS(Obras!C19-Plantas!$C$6)+ABS(Obras!D19-Plantas!$D$6))/10)/$B$4)*2</f>
        <v>0.13999999999999999</v>
      </c>
      <c r="L18" s="51">
        <f>(((ABS(Obras!C19-Plantas!$C$7)+ABS(Obras!D19-Plantas!$D$7))/10)/$B$4)*2</f>
        <v>0.56500000000000006</v>
      </c>
      <c r="M18" s="51">
        <f t="shared" si="1"/>
        <v>0.56500000000000006</v>
      </c>
      <c r="N18" s="3">
        <v>0.4</v>
      </c>
      <c r="O18" s="18">
        <f>$N18*(Obras!F19/10)</f>
        <v>3.6799999999999997</v>
      </c>
      <c r="P18" s="18">
        <f>$N18*(Obras!G19/10)</f>
        <v>4.04</v>
      </c>
      <c r="Q18" s="18">
        <f>$N18*(Obras!H19/10)</f>
        <v>0</v>
      </c>
      <c r="R18" s="18">
        <f>$N18*(Obras!I19/10)</f>
        <v>0</v>
      </c>
      <c r="S18" s="18">
        <f>$N18*(Obras!J19/10)</f>
        <v>2.52</v>
      </c>
      <c r="T18" s="18">
        <f>$N18*(Obras!K19/10)</f>
        <v>0</v>
      </c>
      <c r="U18" s="18">
        <f>$N18*(Obras!L19/10)</f>
        <v>0</v>
      </c>
      <c r="V18" s="64">
        <f t="shared" si="2"/>
        <v>4.2450000000000001</v>
      </c>
      <c r="W18" s="64">
        <f t="shared" si="0"/>
        <v>4.6050000000000004</v>
      </c>
      <c r="X18" s="64">
        <f t="shared" si="0"/>
        <v>0.56500000000000006</v>
      </c>
      <c r="Y18" s="64">
        <f t="shared" si="0"/>
        <v>0.56500000000000006</v>
      </c>
      <c r="Z18" s="64">
        <f t="shared" si="0"/>
        <v>3.085</v>
      </c>
      <c r="AA18" s="64">
        <f t="shared" si="0"/>
        <v>0.56500000000000006</v>
      </c>
      <c r="AB18" s="64">
        <f t="shared" si="0"/>
        <v>0.56500000000000006</v>
      </c>
      <c r="AC18" s="64">
        <f t="shared" si="3"/>
        <v>4.0949999999999998</v>
      </c>
      <c r="AD18" s="64">
        <f t="shared" si="4"/>
        <v>3.9449999999999998</v>
      </c>
      <c r="AE18" s="64">
        <f t="shared" si="5"/>
        <v>3.82</v>
      </c>
      <c r="AF18" s="64">
        <f t="shared" si="6"/>
        <v>4.2450000000000001</v>
      </c>
      <c r="AG18" s="51">
        <f>I18+$P18</f>
        <v>4.4550000000000001</v>
      </c>
      <c r="AH18" s="51">
        <f>J18+$P18</f>
        <v>4.3049999999999997</v>
      </c>
      <c r="AI18" s="51">
        <f>K18+$P18</f>
        <v>4.18</v>
      </c>
      <c r="AJ18" s="51">
        <f>L18+$P18</f>
        <v>4.6050000000000004</v>
      </c>
      <c r="AK18" s="51">
        <f>I18+$Q18</f>
        <v>0.41500000000000004</v>
      </c>
      <c r="AL18" s="51">
        <f>J18+$Q18</f>
        <v>0.26500000000000001</v>
      </c>
      <c r="AM18" s="51">
        <f>K18+$Q18</f>
        <v>0.13999999999999999</v>
      </c>
      <c r="AN18" s="51">
        <f>L18+$Q18</f>
        <v>0.56500000000000006</v>
      </c>
      <c r="AO18" s="51">
        <f>I18+$R18</f>
        <v>0.41500000000000004</v>
      </c>
      <c r="AP18" s="51">
        <f>J18+$R18</f>
        <v>0.26500000000000001</v>
      </c>
      <c r="AQ18" s="51">
        <f>K18+$R18</f>
        <v>0.13999999999999999</v>
      </c>
      <c r="AR18" s="51">
        <f>L18+$R18</f>
        <v>0.56500000000000006</v>
      </c>
      <c r="AS18" s="51">
        <f>I18+$S18</f>
        <v>2.9350000000000001</v>
      </c>
      <c r="AT18" s="51">
        <f>J18+$S18</f>
        <v>2.7850000000000001</v>
      </c>
      <c r="AU18" s="51">
        <f>K18+$S18</f>
        <v>2.66</v>
      </c>
      <c r="AV18" s="51">
        <f>L18+$S18</f>
        <v>3.085</v>
      </c>
      <c r="AW18" s="51">
        <f>I18+$T18</f>
        <v>0.41500000000000004</v>
      </c>
      <c r="AX18" s="51">
        <f>J18+$T18</f>
        <v>0.26500000000000001</v>
      </c>
      <c r="AY18" s="51">
        <f>K18+$T18</f>
        <v>0.13999999999999999</v>
      </c>
      <c r="AZ18" s="51">
        <f>L18+$T18</f>
        <v>0.56500000000000006</v>
      </c>
      <c r="BA18" s="51">
        <f>I18+$U18</f>
        <v>0.41500000000000004</v>
      </c>
      <c r="BB18" s="51">
        <f>J18+$U18</f>
        <v>0.26500000000000001</v>
      </c>
      <c r="BC18" s="51">
        <f>K18+$U18</f>
        <v>0.13999999999999999</v>
      </c>
      <c r="BD18" s="51">
        <f>L18+$U18</f>
        <v>0.56500000000000006</v>
      </c>
    </row>
    <row r="19" spans="8:56" ht="16" thickBot="1" x14ac:dyDescent="0.25">
      <c r="H19" s="9" t="s">
        <v>42</v>
      </c>
      <c r="I19" s="51">
        <f>(((ABS(Obras!C20-Plantas!$C$4)+ABS(Obras!D20-Plantas!$D$4))/10)/$B$4)*2</f>
        <v>0.39</v>
      </c>
      <c r="J19" s="51">
        <f>(((ABS(Obras!C20-Plantas!$C$5)+ABS(Obras!D20-Plantas!$D$5))/10)/$B$4)*2</f>
        <v>0.19</v>
      </c>
      <c r="K19" s="51">
        <f>(((ABS(Obras!C20-Plantas!$C$6)+ABS(Obras!D20-Plantas!$D$6))/10)/$B$4)*2</f>
        <v>0.10500000000000001</v>
      </c>
      <c r="L19" s="51">
        <f>(((ABS(Obras!C20-Plantas!$C$7)+ABS(Obras!D20-Plantas!$D$7))/10)/$B$4)*2</f>
        <v>0.32</v>
      </c>
      <c r="M19" s="51">
        <f t="shared" si="1"/>
        <v>0.39</v>
      </c>
      <c r="N19" s="3">
        <v>0.4</v>
      </c>
      <c r="O19" s="18">
        <f>$N19*(Obras!F20/10)</f>
        <v>4.4400000000000004</v>
      </c>
      <c r="P19" s="18">
        <f>$N19*(Obras!G20/10)</f>
        <v>5.16</v>
      </c>
      <c r="Q19" s="18">
        <f>$N19*(Obras!H20/10)</f>
        <v>4.8000000000000007</v>
      </c>
      <c r="R19" s="18">
        <f>$N19*(Obras!I20/10)</f>
        <v>6.04</v>
      </c>
      <c r="S19" s="18">
        <f>$N19*(Obras!J20/10)</f>
        <v>1.72</v>
      </c>
      <c r="T19" s="18">
        <f>$N19*(Obras!K20/10)</f>
        <v>2.64</v>
      </c>
      <c r="U19" s="18">
        <f>$N19*(Obras!L20/10)</f>
        <v>0</v>
      </c>
      <c r="V19" s="64">
        <f t="shared" si="2"/>
        <v>4.83</v>
      </c>
      <c r="W19" s="64">
        <f t="shared" si="0"/>
        <v>5.55</v>
      </c>
      <c r="X19" s="64">
        <f t="shared" si="0"/>
        <v>5.19</v>
      </c>
      <c r="Y19" s="64">
        <f t="shared" si="0"/>
        <v>6.43</v>
      </c>
      <c r="Z19" s="64">
        <f t="shared" si="0"/>
        <v>2.11</v>
      </c>
      <c r="AA19" s="64">
        <f t="shared" si="0"/>
        <v>3.0300000000000002</v>
      </c>
      <c r="AB19" s="64">
        <f t="shared" si="0"/>
        <v>0.39</v>
      </c>
      <c r="AC19" s="64">
        <f t="shared" si="3"/>
        <v>4.83</v>
      </c>
      <c r="AD19" s="64">
        <f t="shared" si="4"/>
        <v>4.6300000000000008</v>
      </c>
      <c r="AE19" s="64">
        <f t="shared" si="5"/>
        <v>4.5450000000000008</v>
      </c>
      <c r="AF19" s="64">
        <f t="shared" si="6"/>
        <v>4.7600000000000007</v>
      </c>
      <c r="AG19" s="51">
        <f>I19+$P19</f>
        <v>5.55</v>
      </c>
      <c r="AH19" s="51">
        <f>J19+$P19</f>
        <v>5.3500000000000005</v>
      </c>
      <c r="AI19" s="51">
        <f>K19+$P19</f>
        <v>5.2650000000000006</v>
      </c>
      <c r="AJ19" s="51">
        <f>L19+$P19</f>
        <v>5.48</v>
      </c>
      <c r="AK19" s="51">
        <f>I19+$Q19</f>
        <v>5.19</v>
      </c>
      <c r="AL19" s="51">
        <f>J19+$Q19</f>
        <v>4.9900000000000011</v>
      </c>
      <c r="AM19" s="51">
        <f>K19+$Q19</f>
        <v>4.9050000000000011</v>
      </c>
      <c r="AN19" s="51">
        <f>L19+$Q19</f>
        <v>5.120000000000001</v>
      </c>
      <c r="AO19" s="51">
        <f>I19+$R19</f>
        <v>6.43</v>
      </c>
      <c r="AP19" s="51">
        <f>J19+$R19</f>
        <v>6.23</v>
      </c>
      <c r="AQ19" s="51">
        <f>K19+$R19</f>
        <v>6.1450000000000005</v>
      </c>
      <c r="AR19" s="51">
        <f>L19+$R19</f>
        <v>6.36</v>
      </c>
      <c r="AS19" s="51">
        <f>I19+$S19</f>
        <v>2.11</v>
      </c>
      <c r="AT19" s="51">
        <f>J19+$S19</f>
        <v>1.91</v>
      </c>
      <c r="AU19" s="51">
        <f>K19+$S19</f>
        <v>1.825</v>
      </c>
      <c r="AV19" s="51">
        <f>L19+$S19</f>
        <v>2.04</v>
      </c>
      <c r="AW19" s="51">
        <f>I19+$T19</f>
        <v>3.0300000000000002</v>
      </c>
      <c r="AX19" s="51">
        <f>J19+$T19</f>
        <v>2.83</v>
      </c>
      <c r="AY19" s="51">
        <f>K19+$T19</f>
        <v>2.7450000000000001</v>
      </c>
      <c r="AZ19" s="51">
        <f>L19+$T19</f>
        <v>2.96</v>
      </c>
      <c r="BA19" s="51">
        <f>I19+$U19</f>
        <v>0.39</v>
      </c>
      <c r="BB19" s="51">
        <f>J19+$U19</f>
        <v>0.19</v>
      </c>
      <c r="BC19" s="51">
        <f>K19+$U19</f>
        <v>0.10500000000000001</v>
      </c>
      <c r="BD19" s="51">
        <f>L19+$U19</f>
        <v>0.32</v>
      </c>
    </row>
    <row r="20" spans="8:56" ht="16" thickBot="1" x14ac:dyDescent="0.25">
      <c r="H20" s="9" t="s">
        <v>43</v>
      </c>
      <c r="I20" s="51">
        <f>(((ABS(Obras!C21-Plantas!$C$4)+ABS(Obras!D21-Plantas!$D$4))/10)/$B$4)*2</f>
        <v>0.19</v>
      </c>
      <c r="J20" s="51">
        <f>(((ABS(Obras!C21-Plantas!$C$5)+ABS(Obras!D21-Plantas!$D$5))/10)/$B$4)*2</f>
        <v>0.04</v>
      </c>
      <c r="K20" s="51">
        <f>(((ABS(Obras!C21-Plantas!$C$6)+ABS(Obras!D21-Plantas!$D$6))/10)/$B$4)*2</f>
        <v>0.28500000000000003</v>
      </c>
      <c r="L20" s="51">
        <f>(((ABS(Obras!C21-Plantas!$C$7)+ABS(Obras!D21-Plantas!$D$7))/10)/$B$4)*2</f>
        <v>0.33999999999999997</v>
      </c>
      <c r="M20" s="51">
        <f t="shared" si="1"/>
        <v>0.33999999999999997</v>
      </c>
      <c r="N20" s="3">
        <v>0.4</v>
      </c>
      <c r="O20" s="18">
        <f>$N20*(Obras!F21/10)</f>
        <v>7.5200000000000005</v>
      </c>
      <c r="P20" s="18">
        <f>$N20*(Obras!G21/10)</f>
        <v>0</v>
      </c>
      <c r="Q20" s="18">
        <f>$N20*(Obras!H21/10)</f>
        <v>0</v>
      </c>
      <c r="R20" s="18">
        <f>$N20*(Obras!I21/10)</f>
        <v>0.44000000000000006</v>
      </c>
      <c r="S20" s="18">
        <f>$N20*(Obras!J21/10)</f>
        <v>6.48</v>
      </c>
      <c r="T20" s="18">
        <f>$N20*(Obras!K21/10)</f>
        <v>5.24</v>
      </c>
      <c r="U20" s="18">
        <f>$N20*(Obras!L21/10)</f>
        <v>2.6</v>
      </c>
      <c r="V20" s="64">
        <f t="shared" si="2"/>
        <v>7.86</v>
      </c>
      <c r="W20" s="64">
        <f t="shared" si="2"/>
        <v>0.33999999999999997</v>
      </c>
      <c r="X20" s="64">
        <f t="shared" si="2"/>
        <v>0.33999999999999997</v>
      </c>
      <c r="Y20" s="64">
        <f t="shared" si="2"/>
        <v>0.78</v>
      </c>
      <c r="Z20" s="64">
        <f t="shared" si="2"/>
        <v>6.82</v>
      </c>
      <c r="AA20" s="64">
        <f t="shared" ref="AA20:AB83" si="7">MAX($I20:$L20)+T20</f>
        <v>5.58</v>
      </c>
      <c r="AB20" s="64">
        <f t="shared" si="7"/>
        <v>2.94</v>
      </c>
      <c r="AC20" s="64">
        <f t="shared" si="3"/>
        <v>7.7100000000000009</v>
      </c>
      <c r="AD20" s="64">
        <f t="shared" si="4"/>
        <v>7.5600000000000005</v>
      </c>
      <c r="AE20" s="64">
        <f t="shared" si="5"/>
        <v>7.8050000000000006</v>
      </c>
      <c r="AF20" s="64">
        <f t="shared" si="6"/>
        <v>7.86</v>
      </c>
      <c r="AG20" s="51">
        <f>I20+$P20</f>
        <v>0.19</v>
      </c>
      <c r="AH20" s="51">
        <f>J20+$P20</f>
        <v>0.04</v>
      </c>
      <c r="AI20" s="51">
        <f>K20+$P20</f>
        <v>0.28500000000000003</v>
      </c>
      <c r="AJ20" s="51">
        <f>L20+$P20</f>
        <v>0.33999999999999997</v>
      </c>
      <c r="AK20" s="51">
        <f>I20+$Q20</f>
        <v>0.19</v>
      </c>
      <c r="AL20" s="51">
        <f>J20+$Q20</f>
        <v>0.04</v>
      </c>
      <c r="AM20" s="51">
        <f>K20+$Q20</f>
        <v>0.28500000000000003</v>
      </c>
      <c r="AN20" s="51">
        <f>L20+$Q20</f>
        <v>0.33999999999999997</v>
      </c>
      <c r="AO20" s="51">
        <f>I20+$R20</f>
        <v>0.63000000000000012</v>
      </c>
      <c r="AP20" s="51">
        <f>J20+$R20</f>
        <v>0.48000000000000004</v>
      </c>
      <c r="AQ20" s="51">
        <f>K20+$R20</f>
        <v>0.72500000000000009</v>
      </c>
      <c r="AR20" s="51">
        <f>L20+$R20</f>
        <v>0.78</v>
      </c>
      <c r="AS20" s="51">
        <f>I20+$S20</f>
        <v>6.6700000000000008</v>
      </c>
      <c r="AT20" s="51">
        <f>J20+$S20</f>
        <v>6.5200000000000005</v>
      </c>
      <c r="AU20" s="51">
        <f>K20+$S20</f>
        <v>6.7650000000000006</v>
      </c>
      <c r="AV20" s="51">
        <f>L20+$S20</f>
        <v>6.82</v>
      </c>
      <c r="AW20" s="51">
        <f>I20+$T20</f>
        <v>5.4300000000000006</v>
      </c>
      <c r="AX20" s="51">
        <f>J20+$T20</f>
        <v>5.28</v>
      </c>
      <c r="AY20" s="51">
        <f>K20+$T20</f>
        <v>5.5250000000000004</v>
      </c>
      <c r="AZ20" s="51">
        <f>L20+$T20</f>
        <v>5.58</v>
      </c>
      <c r="BA20" s="51">
        <f>I20+$U20</f>
        <v>2.79</v>
      </c>
      <c r="BB20" s="51">
        <f>J20+$U20</f>
        <v>2.64</v>
      </c>
      <c r="BC20" s="51">
        <f>K20+$U20</f>
        <v>2.8850000000000002</v>
      </c>
      <c r="BD20" s="51">
        <f>L20+$U20</f>
        <v>2.94</v>
      </c>
    </row>
    <row r="21" spans="8:56" ht="16" thickBot="1" x14ac:dyDescent="0.25">
      <c r="H21" s="9" t="s">
        <v>44</v>
      </c>
      <c r="I21" s="51">
        <f>(((ABS(Obras!C22-Plantas!$C$4)+ABS(Obras!D22-Plantas!$D$4))/10)/$B$4)*2</f>
        <v>0.55000000000000004</v>
      </c>
      <c r="J21" s="51">
        <f>(((ABS(Obras!C22-Plantas!$C$5)+ABS(Obras!D22-Plantas!$D$5))/10)/$B$4)*2</f>
        <v>0.35</v>
      </c>
      <c r="K21" s="51">
        <f>(((ABS(Obras!C22-Plantas!$C$6)+ABS(Obras!D22-Plantas!$D$6))/10)/$B$4)*2</f>
        <v>7.4999999999999997E-2</v>
      </c>
      <c r="L21" s="51">
        <f>(((ABS(Obras!C22-Plantas!$C$7)+ABS(Obras!D22-Plantas!$D$7))/10)/$B$4)*2</f>
        <v>0.4</v>
      </c>
      <c r="M21" s="51">
        <f t="shared" si="1"/>
        <v>0.55000000000000004</v>
      </c>
      <c r="N21" s="3">
        <v>0.2</v>
      </c>
      <c r="O21" s="18">
        <f>$N21*(Obras!F22/10)</f>
        <v>1.4800000000000002</v>
      </c>
      <c r="P21" s="18">
        <f>$N21*(Obras!G22/10)</f>
        <v>0.45999999999999996</v>
      </c>
      <c r="Q21" s="18">
        <f>$N21*(Obras!H22/10)</f>
        <v>0</v>
      </c>
      <c r="R21" s="18">
        <f>$N21*(Obras!I22/10)</f>
        <v>0</v>
      </c>
      <c r="S21" s="18">
        <f>$N21*(Obras!J22/10)</f>
        <v>2.4600000000000004</v>
      </c>
      <c r="T21" s="18">
        <f>$N21*(Obras!K22/10)</f>
        <v>3.7600000000000002</v>
      </c>
      <c r="U21" s="18">
        <f>$N21*(Obras!L22/10)</f>
        <v>2.3600000000000003</v>
      </c>
      <c r="V21" s="64">
        <f t="shared" si="2"/>
        <v>2.0300000000000002</v>
      </c>
      <c r="W21" s="64">
        <f t="shared" si="2"/>
        <v>1.01</v>
      </c>
      <c r="X21" s="64">
        <f t="shared" si="2"/>
        <v>0.55000000000000004</v>
      </c>
      <c r="Y21" s="64">
        <f t="shared" si="2"/>
        <v>0.55000000000000004</v>
      </c>
      <c r="Z21" s="64">
        <f t="shared" si="2"/>
        <v>3.0100000000000007</v>
      </c>
      <c r="AA21" s="64">
        <f t="shared" si="7"/>
        <v>4.3100000000000005</v>
      </c>
      <c r="AB21" s="64">
        <f t="shared" si="7"/>
        <v>2.91</v>
      </c>
      <c r="AC21" s="64">
        <f t="shared" si="3"/>
        <v>2.0300000000000002</v>
      </c>
      <c r="AD21" s="64">
        <f t="shared" si="4"/>
        <v>1.83</v>
      </c>
      <c r="AE21" s="64">
        <f t="shared" si="5"/>
        <v>1.5550000000000002</v>
      </c>
      <c r="AF21" s="64">
        <f t="shared" si="6"/>
        <v>1.8800000000000003</v>
      </c>
      <c r="AG21" s="51">
        <f>I21+$P21</f>
        <v>1.01</v>
      </c>
      <c r="AH21" s="51">
        <f>J21+$P21</f>
        <v>0.80999999999999994</v>
      </c>
      <c r="AI21" s="51">
        <f>K21+$P21</f>
        <v>0.53499999999999992</v>
      </c>
      <c r="AJ21" s="51">
        <f>L21+$P21</f>
        <v>0.86</v>
      </c>
      <c r="AK21" s="51">
        <f>I21+$Q21</f>
        <v>0.55000000000000004</v>
      </c>
      <c r="AL21" s="51">
        <f>J21+$Q21</f>
        <v>0.35</v>
      </c>
      <c r="AM21" s="51">
        <f>K21+$Q21</f>
        <v>7.4999999999999997E-2</v>
      </c>
      <c r="AN21" s="51">
        <f>L21+$Q21</f>
        <v>0.4</v>
      </c>
      <c r="AO21" s="51">
        <f>I21+$R21</f>
        <v>0.55000000000000004</v>
      </c>
      <c r="AP21" s="51">
        <f>J21+$R21</f>
        <v>0.35</v>
      </c>
      <c r="AQ21" s="51">
        <f>K21+$R21</f>
        <v>7.4999999999999997E-2</v>
      </c>
      <c r="AR21" s="51">
        <f>L21+$R21</f>
        <v>0.4</v>
      </c>
      <c r="AS21" s="51">
        <f>I21+$S21</f>
        <v>3.0100000000000007</v>
      </c>
      <c r="AT21" s="51">
        <f>J21+$S21</f>
        <v>2.8100000000000005</v>
      </c>
      <c r="AU21" s="51">
        <f>K21+$S21</f>
        <v>2.5350000000000006</v>
      </c>
      <c r="AV21" s="51">
        <f>L21+$S21</f>
        <v>2.8600000000000003</v>
      </c>
      <c r="AW21" s="51">
        <f>I21+$T21</f>
        <v>4.3100000000000005</v>
      </c>
      <c r="AX21" s="51">
        <f>J21+$T21</f>
        <v>4.1100000000000003</v>
      </c>
      <c r="AY21" s="51">
        <f>K21+$T21</f>
        <v>3.8350000000000004</v>
      </c>
      <c r="AZ21" s="51">
        <f>L21+$T21</f>
        <v>4.16</v>
      </c>
      <c r="BA21" s="51">
        <f>I21+$U21</f>
        <v>2.91</v>
      </c>
      <c r="BB21" s="51">
        <f>J21+$U21</f>
        <v>2.7100000000000004</v>
      </c>
      <c r="BC21" s="51">
        <f>K21+$U21</f>
        <v>2.4350000000000005</v>
      </c>
      <c r="BD21" s="51">
        <f>L21+$U21</f>
        <v>2.7600000000000002</v>
      </c>
    </row>
    <row r="22" spans="8:56" ht="16" thickBot="1" x14ac:dyDescent="0.25">
      <c r="H22" s="9" t="s">
        <v>45</v>
      </c>
      <c r="I22" s="51">
        <f>(((ABS(Obras!C23-Plantas!$C$4)+ABS(Obras!D23-Plantas!$D$4))/10)/$B$4)*2</f>
        <v>0.29500000000000004</v>
      </c>
      <c r="J22" s="51">
        <f>(((ABS(Obras!C23-Plantas!$C$5)+ABS(Obras!D23-Plantas!$D$5))/10)/$B$4)*2</f>
        <v>0.255</v>
      </c>
      <c r="K22" s="51">
        <f>(((ABS(Obras!C23-Plantas!$C$6)+ABS(Obras!D23-Plantas!$D$6))/10)/$B$4)*2</f>
        <v>0.38</v>
      </c>
      <c r="L22" s="51">
        <f>(((ABS(Obras!C23-Plantas!$C$7)+ABS(Obras!D23-Plantas!$D$7))/10)/$B$4)*2</f>
        <v>0.10500000000000001</v>
      </c>
      <c r="M22" s="51">
        <f t="shared" si="1"/>
        <v>0.38</v>
      </c>
      <c r="N22" s="3">
        <v>0.4</v>
      </c>
      <c r="O22" s="18">
        <f>$N22*(Obras!F23/10)</f>
        <v>1.4800000000000002</v>
      </c>
      <c r="P22" s="18">
        <f>$N22*(Obras!G23/10)</f>
        <v>8.36</v>
      </c>
      <c r="Q22" s="18">
        <f>$N22*(Obras!H23/10)</f>
        <v>4.4400000000000004</v>
      </c>
      <c r="R22" s="18">
        <f>$N22*(Obras!I23/10)</f>
        <v>0</v>
      </c>
      <c r="S22" s="18">
        <f>$N22*(Obras!J23/10)</f>
        <v>0</v>
      </c>
      <c r="T22" s="18">
        <f>$N22*(Obras!K23/10)</f>
        <v>4.4400000000000004</v>
      </c>
      <c r="U22" s="18">
        <f>$N22*(Obras!L23/10)</f>
        <v>4.84</v>
      </c>
      <c r="V22" s="64">
        <f t="shared" si="2"/>
        <v>1.8600000000000003</v>
      </c>
      <c r="W22" s="64">
        <f t="shared" si="2"/>
        <v>8.74</v>
      </c>
      <c r="X22" s="64">
        <f t="shared" si="2"/>
        <v>4.82</v>
      </c>
      <c r="Y22" s="64">
        <f t="shared" si="2"/>
        <v>0.38</v>
      </c>
      <c r="Z22" s="64">
        <f t="shared" si="2"/>
        <v>0.38</v>
      </c>
      <c r="AA22" s="64">
        <f t="shared" si="7"/>
        <v>4.82</v>
      </c>
      <c r="AB22" s="64">
        <f t="shared" si="7"/>
        <v>5.22</v>
      </c>
      <c r="AC22" s="64">
        <f t="shared" si="3"/>
        <v>1.7750000000000004</v>
      </c>
      <c r="AD22" s="64">
        <f t="shared" si="4"/>
        <v>1.7350000000000003</v>
      </c>
      <c r="AE22" s="64">
        <f t="shared" si="5"/>
        <v>1.8600000000000003</v>
      </c>
      <c r="AF22" s="64">
        <f t="shared" si="6"/>
        <v>1.5850000000000002</v>
      </c>
      <c r="AG22" s="51">
        <f>I22+$P22</f>
        <v>8.6549999999999994</v>
      </c>
      <c r="AH22" s="51">
        <f>J22+$P22</f>
        <v>8.6150000000000002</v>
      </c>
      <c r="AI22" s="51">
        <f>K22+$P22</f>
        <v>8.74</v>
      </c>
      <c r="AJ22" s="51">
        <f>L22+$P22</f>
        <v>8.4649999999999999</v>
      </c>
      <c r="AK22" s="51">
        <f>I22+$Q22</f>
        <v>4.7350000000000003</v>
      </c>
      <c r="AL22" s="51">
        <f>J22+$Q22</f>
        <v>4.6950000000000003</v>
      </c>
      <c r="AM22" s="51">
        <f>K22+$Q22</f>
        <v>4.82</v>
      </c>
      <c r="AN22" s="51">
        <f>L22+$Q22</f>
        <v>4.5450000000000008</v>
      </c>
      <c r="AO22" s="51">
        <f>I22+$R22</f>
        <v>0.29500000000000004</v>
      </c>
      <c r="AP22" s="51">
        <f>J22+$R22</f>
        <v>0.255</v>
      </c>
      <c r="AQ22" s="51">
        <f>K22+$R22</f>
        <v>0.38</v>
      </c>
      <c r="AR22" s="51">
        <f>L22+$R22</f>
        <v>0.10500000000000001</v>
      </c>
      <c r="AS22" s="51">
        <f>I22+$S22</f>
        <v>0.29500000000000004</v>
      </c>
      <c r="AT22" s="51">
        <f>J22+$S22</f>
        <v>0.255</v>
      </c>
      <c r="AU22" s="51">
        <f>K22+$S22</f>
        <v>0.38</v>
      </c>
      <c r="AV22" s="51">
        <f>L22+$S22</f>
        <v>0.10500000000000001</v>
      </c>
      <c r="AW22" s="51">
        <f>I22+$T22</f>
        <v>4.7350000000000003</v>
      </c>
      <c r="AX22" s="51">
        <f>J22+$T22</f>
        <v>4.6950000000000003</v>
      </c>
      <c r="AY22" s="51">
        <f>K22+$T22</f>
        <v>4.82</v>
      </c>
      <c r="AZ22" s="51">
        <f>L22+$T22</f>
        <v>4.5450000000000008</v>
      </c>
      <c r="BA22" s="51">
        <f>I22+$U22</f>
        <v>5.1349999999999998</v>
      </c>
      <c r="BB22" s="51">
        <f>J22+$U22</f>
        <v>5.0949999999999998</v>
      </c>
      <c r="BC22" s="51">
        <f>K22+$U22</f>
        <v>5.22</v>
      </c>
      <c r="BD22" s="51">
        <f>L22+$U22</f>
        <v>4.9450000000000003</v>
      </c>
    </row>
    <row r="23" spans="8:56" ht="16" thickBot="1" x14ac:dyDescent="0.25">
      <c r="H23" s="9" t="s">
        <v>46</v>
      </c>
      <c r="I23" s="51">
        <f>(((ABS(Obras!C24-Plantas!$C$4)+ABS(Obras!D24-Plantas!$D$4))/10)/$B$4)*2</f>
        <v>0.35499999999999998</v>
      </c>
      <c r="J23" s="51">
        <f>(((ABS(Obras!C24-Plantas!$C$5)+ABS(Obras!D24-Plantas!$D$5))/10)/$B$4)*2</f>
        <v>0.20499999999999999</v>
      </c>
      <c r="K23" s="51">
        <f>(((ABS(Obras!C24-Plantas!$C$6)+ABS(Obras!D24-Plantas!$D$6))/10)/$B$4)*2</f>
        <v>0.32999999999999996</v>
      </c>
      <c r="L23" s="51">
        <f>(((ABS(Obras!C24-Plantas!$C$7)+ABS(Obras!D24-Plantas!$D$7))/10)/$B$4)*2</f>
        <v>9.5000000000000001E-2</v>
      </c>
      <c r="M23" s="51">
        <f t="shared" si="1"/>
        <v>0.35499999999999998</v>
      </c>
      <c r="N23" s="3">
        <v>0.3</v>
      </c>
      <c r="O23" s="18">
        <f>$N23*(Obras!F24/10)</f>
        <v>3.12</v>
      </c>
      <c r="P23" s="18">
        <f>$N23*(Obras!G24/10)</f>
        <v>0</v>
      </c>
      <c r="Q23" s="18">
        <f>$N23*(Obras!H24/10)</f>
        <v>6.09</v>
      </c>
      <c r="R23" s="18">
        <f>$N23*(Obras!I24/10)</f>
        <v>4.8599999999999994</v>
      </c>
      <c r="S23" s="18">
        <f>$N23*(Obras!J24/10)</f>
        <v>0</v>
      </c>
      <c r="T23" s="18">
        <f>$N23*(Obras!K24/10)</f>
        <v>2.73</v>
      </c>
      <c r="U23" s="18">
        <f>$N23*(Obras!L24/10)</f>
        <v>0</v>
      </c>
      <c r="V23" s="64">
        <f t="shared" si="2"/>
        <v>3.4750000000000001</v>
      </c>
      <c r="W23" s="64">
        <f t="shared" si="2"/>
        <v>0.35499999999999998</v>
      </c>
      <c r="X23" s="64">
        <f t="shared" si="2"/>
        <v>6.4450000000000003</v>
      </c>
      <c r="Y23" s="64">
        <f t="shared" si="2"/>
        <v>5.2149999999999999</v>
      </c>
      <c r="Z23" s="64">
        <f t="shared" si="2"/>
        <v>0.35499999999999998</v>
      </c>
      <c r="AA23" s="64">
        <f t="shared" si="7"/>
        <v>3.085</v>
      </c>
      <c r="AB23" s="64">
        <f t="shared" si="7"/>
        <v>0.35499999999999998</v>
      </c>
      <c r="AC23" s="64">
        <f t="shared" si="3"/>
        <v>3.4750000000000001</v>
      </c>
      <c r="AD23" s="64">
        <f t="shared" si="4"/>
        <v>3.3250000000000002</v>
      </c>
      <c r="AE23" s="64">
        <f t="shared" si="5"/>
        <v>3.45</v>
      </c>
      <c r="AF23" s="64">
        <f t="shared" si="6"/>
        <v>3.2150000000000003</v>
      </c>
      <c r="AG23" s="51">
        <f>I23+$P23</f>
        <v>0.35499999999999998</v>
      </c>
      <c r="AH23" s="51">
        <f>J23+$P23</f>
        <v>0.20499999999999999</v>
      </c>
      <c r="AI23" s="51">
        <f>K23+$P23</f>
        <v>0.32999999999999996</v>
      </c>
      <c r="AJ23" s="51">
        <f>L23+$P23</f>
        <v>9.5000000000000001E-2</v>
      </c>
      <c r="AK23" s="51">
        <f>I23+$Q23</f>
        <v>6.4450000000000003</v>
      </c>
      <c r="AL23" s="51">
        <f>J23+$Q23</f>
        <v>6.2949999999999999</v>
      </c>
      <c r="AM23" s="51">
        <f>K23+$Q23</f>
        <v>6.42</v>
      </c>
      <c r="AN23" s="51">
        <f>L23+$Q23</f>
        <v>6.1849999999999996</v>
      </c>
      <c r="AO23" s="51">
        <f>I23+$R23</f>
        <v>5.2149999999999999</v>
      </c>
      <c r="AP23" s="51">
        <f>J23+$R23</f>
        <v>5.0649999999999995</v>
      </c>
      <c r="AQ23" s="51">
        <f>K23+$R23</f>
        <v>5.1899999999999995</v>
      </c>
      <c r="AR23" s="51">
        <f>L23+$R23</f>
        <v>4.9549999999999992</v>
      </c>
      <c r="AS23" s="51">
        <f>I23+$S23</f>
        <v>0.35499999999999998</v>
      </c>
      <c r="AT23" s="51">
        <f>J23+$S23</f>
        <v>0.20499999999999999</v>
      </c>
      <c r="AU23" s="51">
        <f>K23+$S23</f>
        <v>0.32999999999999996</v>
      </c>
      <c r="AV23" s="51">
        <f>L23+$S23</f>
        <v>9.5000000000000001E-2</v>
      </c>
      <c r="AW23" s="51">
        <f>I23+$T23</f>
        <v>3.085</v>
      </c>
      <c r="AX23" s="51">
        <f>J23+$T23</f>
        <v>2.9350000000000001</v>
      </c>
      <c r="AY23" s="51">
        <f>K23+$T23</f>
        <v>3.06</v>
      </c>
      <c r="AZ23" s="51">
        <f>L23+$T23</f>
        <v>2.8250000000000002</v>
      </c>
      <c r="BA23" s="51">
        <f>I23+$U23</f>
        <v>0.35499999999999998</v>
      </c>
      <c r="BB23" s="51">
        <f>J23+$U23</f>
        <v>0.20499999999999999</v>
      </c>
      <c r="BC23" s="51">
        <f>K23+$U23</f>
        <v>0.32999999999999996</v>
      </c>
      <c r="BD23" s="51">
        <f>L23+$U23</f>
        <v>9.5000000000000001E-2</v>
      </c>
    </row>
    <row r="24" spans="8:56" ht="16" thickBot="1" x14ac:dyDescent="0.25">
      <c r="H24" s="9" t="s">
        <v>47</v>
      </c>
      <c r="I24" s="51">
        <f>(((ABS(Obras!C25-Plantas!$C$4)+ABS(Obras!D25-Plantas!$D$4))/10)/$B$4)*2</f>
        <v>0.23500000000000001</v>
      </c>
      <c r="J24" s="51">
        <f>(((ABS(Obras!C25-Plantas!$C$5)+ABS(Obras!D25-Plantas!$D$5))/10)/$B$4)*2</f>
        <v>0.23500000000000001</v>
      </c>
      <c r="K24" s="51">
        <f>(((ABS(Obras!C25-Plantas!$C$6)+ABS(Obras!D25-Plantas!$D$6))/10)/$B$4)*2</f>
        <v>0.36</v>
      </c>
      <c r="L24" s="51">
        <f>(((ABS(Obras!C25-Plantas!$C$7)+ABS(Obras!D25-Plantas!$D$7))/10)/$B$4)*2</f>
        <v>0.24500000000000002</v>
      </c>
      <c r="M24" s="51">
        <f t="shared" si="1"/>
        <v>0.36</v>
      </c>
      <c r="N24" s="3">
        <v>0.3</v>
      </c>
      <c r="O24" s="18">
        <f>$N24*(Obras!F25/10)</f>
        <v>6.03</v>
      </c>
      <c r="P24" s="18">
        <f>$N24*(Obras!G25/10)</f>
        <v>0</v>
      </c>
      <c r="Q24" s="18">
        <f>$N24*(Obras!H25/10)</f>
        <v>4.3499999999999996</v>
      </c>
      <c r="R24" s="18">
        <f>$N24*(Obras!I25/10)</f>
        <v>4.17</v>
      </c>
      <c r="S24" s="18">
        <f>$N24*(Obras!J25/10)</f>
        <v>0</v>
      </c>
      <c r="T24" s="18">
        <f>$N24*(Obras!K25/10)</f>
        <v>2.79</v>
      </c>
      <c r="U24" s="18">
        <f>$N24*(Obras!L25/10)</f>
        <v>3.2099999999999995</v>
      </c>
      <c r="V24" s="64">
        <f t="shared" si="2"/>
        <v>6.3900000000000006</v>
      </c>
      <c r="W24" s="64">
        <f t="shared" si="2"/>
        <v>0.36</v>
      </c>
      <c r="X24" s="64">
        <f t="shared" si="2"/>
        <v>4.71</v>
      </c>
      <c r="Y24" s="64">
        <f t="shared" si="2"/>
        <v>4.53</v>
      </c>
      <c r="Z24" s="64">
        <f t="shared" si="2"/>
        <v>0.36</v>
      </c>
      <c r="AA24" s="64">
        <f t="shared" si="7"/>
        <v>3.15</v>
      </c>
      <c r="AB24" s="64">
        <f t="shared" si="7"/>
        <v>3.5699999999999994</v>
      </c>
      <c r="AC24" s="64">
        <f t="shared" si="3"/>
        <v>6.2650000000000006</v>
      </c>
      <c r="AD24" s="64">
        <f t="shared" si="4"/>
        <v>6.2650000000000006</v>
      </c>
      <c r="AE24" s="64">
        <f t="shared" si="5"/>
        <v>6.3900000000000006</v>
      </c>
      <c r="AF24" s="64">
        <f t="shared" si="6"/>
        <v>6.2750000000000004</v>
      </c>
      <c r="AG24" s="51">
        <f>I24+$P24</f>
        <v>0.23500000000000001</v>
      </c>
      <c r="AH24" s="51">
        <f>J24+$P24</f>
        <v>0.23500000000000001</v>
      </c>
      <c r="AI24" s="51">
        <f>K24+$P24</f>
        <v>0.36</v>
      </c>
      <c r="AJ24" s="51">
        <f>L24+$P24</f>
        <v>0.24500000000000002</v>
      </c>
      <c r="AK24" s="51">
        <f>I24+$Q24</f>
        <v>4.585</v>
      </c>
      <c r="AL24" s="51">
        <f>J24+$Q24</f>
        <v>4.585</v>
      </c>
      <c r="AM24" s="51">
        <f>K24+$Q24</f>
        <v>4.71</v>
      </c>
      <c r="AN24" s="51">
        <f>L24+$Q24</f>
        <v>4.5949999999999998</v>
      </c>
      <c r="AO24" s="51">
        <f>I24+$R24</f>
        <v>4.4050000000000002</v>
      </c>
      <c r="AP24" s="51">
        <f>J24+$R24</f>
        <v>4.4050000000000002</v>
      </c>
      <c r="AQ24" s="51">
        <f>K24+$R24</f>
        <v>4.53</v>
      </c>
      <c r="AR24" s="51">
        <f>L24+$R24</f>
        <v>4.415</v>
      </c>
      <c r="AS24" s="51">
        <f>I24+$S24</f>
        <v>0.23500000000000001</v>
      </c>
      <c r="AT24" s="51">
        <f>J24+$S24</f>
        <v>0.23500000000000001</v>
      </c>
      <c r="AU24" s="51">
        <f>K24+$S24</f>
        <v>0.36</v>
      </c>
      <c r="AV24" s="51">
        <f>L24+$S24</f>
        <v>0.24500000000000002</v>
      </c>
      <c r="AW24" s="51">
        <f>I24+$T24</f>
        <v>3.0249999999999999</v>
      </c>
      <c r="AX24" s="51">
        <f>J24+$T24</f>
        <v>3.0249999999999999</v>
      </c>
      <c r="AY24" s="51">
        <f>K24+$T24</f>
        <v>3.15</v>
      </c>
      <c r="AZ24" s="51">
        <f>L24+$T24</f>
        <v>3.0350000000000001</v>
      </c>
      <c r="BA24" s="51">
        <f>I24+$U24</f>
        <v>3.4449999999999994</v>
      </c>
      <c r="BB24" s="51">
        <f>J24+$U24</f>
        <v>3.4449999999999994</v>
      </c>
      <c r="BC24" s="51">
        <f>K24+$U24</f>
        <v>3.5699999999999994</v>
      </c>
      <c r="BD24" s="51">
        <f>L24+$U24</f>
        <v>3.4549999999999996</v>
      </c>
    </row>
    <row r="25" spans="8:56" ht="16" thickBot="1" x14ac:dyDescent="0.25">
      <c r="H25" s="9" t="s">
        <v>48</v>
      </c>
      <c r="I25" s="51">
        <f>(((ABS(Obras!C26-Plantas!$C$4)+ABS(Obras!D26-Plantas!$D$4))/10)/$B$4)*2</f>
        <v>0.24</v>
      </c>
      <c r="J25" s="51">
        <f>(((ABS(Obras!C26-Plantas!$C$5)+ABS(Obras!D26-Plantas!$D$5))/10)/$B$4)*2</f>
        <v>0.12</v>
      </c>
      <c r="K25" s="51">
        <f>(((ABS(Obras!C26-Plantas!$C$6)+ABS(Obras!D26-Plantas!$D$6))/10)/$B$4)*2</f>
        <v>0.24500000000000002</v>
      </c>
      <c r="L25" s="51">
        <f>(((ABS(Obras!C26-Plantas!$C$7)+ABS(Obras!D26-Plantas!$D$7))/10)/$B$4)*2</f>
        <v>0.18</v>
      </c>
      <c r="M25" s="51">
        <f t="shared" si="1"/>
        <v>0.24500000000000002</v>
      </c>
      <c r="N25" s="3">
        <v>0.3</v>
      </c>
      <c r="O25" s="18">
        <f>$N25*(Obras!F26/10)</f>
        <v>0.87</v>
      </c>
      <c r="P25" s="18">
        <f>$N25*(Obras!G26/10)</f>
        <v>5.19</v>
      </c>
      <c r="Q25" s="18">
        <f>$N25*(Obras!H26/10)</f>
        <v>2.04</v>
      </c>
      <c r="R25" s="18">
        <f>$N25*(Obras!I26/10)</f>
        <v>0</v>
      </c>
      <c r="S25" s="18">
        <f>$N25*(Obras!J26/10)</f>
        <v>0</v>
      </c>
      <c r="T25" s="18">
        <f>$N25*(Obras!K26/10)</f>
        <v>0</v>
      </c>
      <c r="U25" s="18">
        <f>$N25*(Obras!L26/10)</f>
        <v>2.97</v>
      </c>
      <c r="V25" s="64">
        <f t="shared" si="2"/>
        <v>1.115</v>
      </c>
      <c r="W25" s="64">
        <f t="shared" si="2"/>
        <v>5.4350000000000005</v>
      </c>
      <c r="X25" s="64">
        <f t="shared" si="2"/>
        <v>2.2850000000000001</v>
      </c>
      <c r="Y25" s="64">
        <f t="shared" si="2"/>
        <v>0.24500000000000002</v>
      </c>
      <c r="Z25" s="64">
        <f t="shared" si="2"/>
        <v>0.24500000000000002</v>
      </c>
      <c r="AA25" s="64">
        <f t="shared" si="7"/>
        <v>0.24500000000000002</v>
      </c>
      <c r="AB25" s="64">
        <f t="shared" si="7"/>
        <v>3.2150000000000003</v>
      </c>
      <c r="AC25" s="64">
        <f t="shared" si="3"/>
        <v>1.1099999999999999</v>
      </c>
      <c r="AD25" s="64">
        <f t="shared" si="4"/>
        <v>0.99</v>
      </c>
      <c r="AE25" s="64">
        <f t="shared" si="5"/>
        <v>1.115</v>
      </c>
      <c r="AF25" s="64">
        <f t="shared" si="6"/>
        <v>1.05</v>
      </c>
      <c r="AG25" s="51">
        <f>I25+$P25</f>
        <v>5.4300000000000006</v>
      </c>
      <c r="AH25" s="51">
        <f>J25+$P25</f>
        <v>5.3100000000000005</v>
      </c>
      <c r="AI25" s="51">
        <f>K25+$P25</f>
        <v>5.4350000000000005</v>
      </c>
      <c r="AJ25" s="51">
        <f>L25+$P25</f>
        <v>5.37</v>
      </c>
      <c r="AK25" s="51">
        <f>I25+$Q25</f>
        <v>2.2800000000000002</v>
      </c>
      <c r="AL25" s="51">
        <f>J25+$Q25</f>
        <v>2.16</v>
      </c>
      <c r="AM25" s="51">
        <f>K25+$Q25</f>
        <v>2.2850000000000001</v>
      </c>
      <c r="AN25" s="51">
        <f>L25+$Q25</f>
        <v>2.2200000000000002</v>
      </c>
      <c r="AO25" s="51">
        <f>I25+$R25</f>
        <v>0.24</v>
      </c>
      <c r="AP25" s="51">
        <f>J25+$R25</f>
        <v>0.12</v>
      </c>
      <c r="AQ25" s="51">
        <f>K25+$R25</f>
        <v>0.24500000000000002</v>
      </c>
      <c r="AR25" s="51">
        <f>L25+$R25</f>
        <v>0.18</v>
      </c>
      <c r="AS25" s="51">
        <f>I25+$S25</f>
        <v>0.24</v>
      </c>
      <c r="AT25" s="51">
        <f>J25+$S25</f>
        <v>0.12</v>
      </c>
      <c r="AU25" s="51">
        <f>K25+$S25</f>
        <v>0.24500000000000002</v>
      </c>
      <c r="AV25" s="51">
        <f>L25+$S25</f>
        <v>0.18</v>
      </c>
      <c r="AW25" s="51">
        <f>I25+$T25</f>
        <v>0.24</v>
      </c>
      <c r="AX25" s="51">
        <f>J25+$T25</f>
        <v>0.12</v>
      </c>
      <c r="AY25" s="51">
        <f>K25+$T25</f>
        <v>0.24500000000000002</v>
      </c>
      <c r="AZ25" s="51">
        <f>L25+$T25</f>
        <v>0.18</v>
      </c>
      <c r="BA25" s="51">
        <f>I25+$U25</f>
        <v>3.21</v>
      </c>
      <c r="BB25" s="51">
        <f>J25+$U25</f>
        <v>3.0900000000000003</v>
      </c>
      <c r="BC25" s="51">
        <f>K25+$U25</f>
        <v>3.2150000000000003</v>
      </c>
      <c r="BD25" s="51">
        <f>L25+$U25</f>
        <v>3.1500000000000004</v>
      </c>
    </row>
    <row r="26" spans="8:56" ht="16" thickBot="1" x14ac:dyDescent="0.25">
      <c r="H26" s="9" t="s">
        <v>49</v>
      </c>
      <c r="I26" s="51">
        <f>(((ABS(Obras!C27-Plantas!$C$4)+ABS(Obras!D27-Plantas!$D$4))/10)/$B$4)*2</f>
        <v>0.47000000000000003</v>
      </c>
      <c r="J26" s="51">
        <f>(((ABS(Obras!C27-Plantas!$C$5)+ABS(Obras!D27-Plantas!$D$5))/10)/$B$4)*2</f>
        <v>0.27</v>
      </c>
      <c r="K26" s="51">
        <f>(((ABS(Obras!C27-Plantas!$C$6)+ABS(Obras!D27-Plantas!$D$6))/10)/$B$4)*2</f>
        <v>0.19500000000000001</v>
      </c>
      <c r="L26" s="51">
        <f>(((ABS(Obras!C27-Plantas!$C$7)+ABS(Obras!D27-Plantas!$D$7))/10)/$B$4)*2</f>
        <v>0.22999999999999998</v>
      </c>
      <c r="M26" s="51">
        <f t="shared" si="1"/>
        <v>0.47000000000000003</v>
      </c>
      <c r="N26" s="3">
        <v>0.3</v>
      </c>
      <c r="O26" s="18">
        <f>$N26*(Obras!F27/10)</f>
        <v>5.19</v>
      </c>
      <c r="P26" s="18">
        <f>$N26*(Obras!G27/10)</f>
        <v>4.47</v>
      </c>
      <c r="Q26" s="18">
        <f>$N26*(Obras!H27/10)</f>
        <v>2.0099999999999998</v>
      </c>
      <c r="R26" s="18">
        <f>$N26*(Obras!I27/10)</f>
        <v>5.0999999999999996</v>
      </c>
      <c r="S26" s="18">
        <f>$N26*(Obras!J27/10)</f>
        <v>5.04</v>
      </c>
      <c r="T26" s="18">
        <f>$N26*(Obras!K27/10)</f>
        <v>0</v>
      </c>
      <c r="U26" s="18">
        <f>$N26*(Obras!L27/10)</f>
        <v>2.5799999999999996</v>
      </c>
      <c r="V26" s="64">
        <f t="shared" si="2"/>
        <v>5.66</v>
      </c>
      <c r="W26" s="64">
        <f t="shared" si="2"/>
        <v>4.9399999999999995</v>
      </c>
      <c r="X26" s="64">
        <f t="shared" si="2"/>
        <v>2.48</v>
      </c>
      <c r="Y26" s="64">
        <f t="shared" si="2"/>
        <v>5.5699999999999994</v>
      </c>
      <c r="Z26" s="64">
        <f t="shared" si="2"/>
        <v>5.51</v>
      </c>
      <c r="AA26" s="64">
        <f t="shared" si="7"/>
        <v>0.47000000000000003</v>
      </c>
      <c r="AB26" s="64">
        <f t="shared" si="7"/>
        <v>3.05</v>
      </c>
      <c r="AC26" s="64">
        <f t="shared" si="3"/>
        <v>5.66</v>
      </c>
      <c r="AD26" s="64">
        <f t="shared" si="4"/>
        <v>5.4600000000000009</v>
      </c>
      <c r="AE26" s="64">
        <f t="shared" si="5"/>
        <v>5.3850000000000007</v>
      </c>
      <c r="AF26" s="64">
        <f t="shared" si="6"/>
        <v>5.42</v>
      </c>
      <c r="AG26" s="51">
        <f>I26+$P26</f>
        <v>4.9399999999999995</v>
      </c>
      <c r="AH26" s="51">
        <f>J26+$P26</f>
        <v>4.74</v>
      </c>
      <c r="AI26" s="51">
        <f>K26+$P26</f>
        <v>4.665</v>
      </c>
      <c r="AJ26" s="51">
        <f>L26+$P26</f>
        <v>4.6999999999999993</v>
      </c>
      <c r="AK26" s="51">
        <f>I26+$Q26</f>
        <v>2.48</v>
      </c>
      <c r="AL26" s="51">
        <f>J26+$Q26</f>
        <v>2.2799999999999998</v>
      </c>
      <c r="AM26" s="51">
        <f>K26+$Q26</f>
        <v>2.2049999999999996</v>
      </c>
      <c r="AN26" s="51">
        <f>L26+$Q26</f>
        <v>2.2399999999999998</v>
      </c>
      <c r="AO26" s="51">
        <f>I26+$R26</f>
        <v>5.5699999999999994</v>
      </c>
      <c r="AP26" s="51">
        <f>J26+$R26</f>
        <v>5.3699999999999992</v>
      </c>
      <c r="AQ26" s="51">
        <f>K26+$R26</f>
        <v>5.2949999999999999</v>
      </c>
      <c r="AR26" s="51">
        <f>L26+$R26</f>
        <v>5.33</v>
      </c>
      <c r="AS26" s="51">
        <f>I26+$S26</f>
        <v>5.51</v>
      </c>
      <c r="AT26" s="51">
        <f>J26+$S26</f>
        <v>5.3100000000000005</v>
      </c>
      <c r="AU26" s="51">
        <f>K26+$S26</f>
        <v>5.2350000000000003</v>
      </c>
      <c r="AV26" s="51">
        <f>L26+$S26</f>
        <v>5.27</v>
      </c>
      <c r="AW26" s="51">
        <f>I26+$T26</f>
        <v>0.47000000000000003</v>
      </c>
      <c r="AX26" s="51">
        <f>J26+$T26</f>
        <v>0.27</v>
      </c>
      <c r="AY26" s="51">
        <f>K26+$T26</f>
        <v>0.19500000000000001</v>
      </c>
      <c r="AZ26" s="51">
        <f>L26+$T26</f>
        <v>0.22999999999999998</v>
      </c>
      <c r="BA26" s="51">
        <f>I26+$U26</f>
        <v>3.05</v>
      </c>
      <c r="BB26" s="51">
        <f>J26+$U26</f>
        <v>2.8499999999999996</v>
      </c>
      <c r="BC26" s="51">
        <f>K26+$U26</f>
        <v>2.7749999999999995</v>
      </c>
      <c r="BD26" s="51">
        <f>L26+$U26</f>
        <v>2.8099999999999996</v>
      </c>
    </row>
    <row r="27" spans="8:56" ht="16" thickBot="1" x14ac:dyDescent="0.25">
      <c r="H27" s="9" t="s">
        <v>50</v>
      </c>
      <c r="I27" s="51">
        <f>(((ABS(Obras!C28-Plantas!$C$4)+ABS(Obras!D28-Plantas!$D$4))/10)/$B$4)*2</f>
        <v>0.95</v>
      </c>
      <c r="J27" s="51">
        <f>(((ABS(Obras!C28-Plantas!$C$5)+ABS(Obras!D28-Plantas!$D$5))/10)/$B$4)*2</f>
        <v>0.75</v>
      </c>
      <c r="K27" s="51">
        <f>(((ABS(Obras!C28-Plantas!$C$6)+ABS(Obras!D28-Plantas!$D$6))/10)/$B$4)*2</f>
        <v>0.47499999999999998</v>
      </c>
      <c r="L27" s="51">
        <f>(((ABS(Obras!C28-Plantas!$C$7)+ABS(Obras!D28-Plantas!$D$7))/10)/$B$4)*2</f>
        <v>0.55000000000000004</v>
      </c>
      <c r="M27" s="51">
        <f t="shared" si="1"/>
        <v>0.95</v>
      </c>
      <c r="N27" s="3">
        <v>0.4</v>
      </c>
      <c r="O27" s="18">
        <f>$N27*(Obras!F28/10)</f>
        <v>5.68</v>
      </c>
      <c r="P27" s="18">
        <f>$N27*(Obras!G28/10)</f>
        <v>5.7200000000000006</v>
      </c>
      <c r="Q27" s="18">
        <f>$N27*(Obras!H28/10)</f>
        <v>4.68</v>
      </c>
      <c r="R27" s="18">
        <f>$N27*(Obras!I28/10)</f>
        <v>1.1599999999999999</v>
      </c>
      <c r="S27" s="18">
        <f>$N27*(Obras!J28/10)</f>
        <v>0.36000000000000004</v>
      </c>
      <c r="T27" s="18">
        <f>$N27*(Obras!K28/10)</f>
        <v>8.36</v>
      </c>
      <c r="U27" s="18">
        <f>$N27*(Obras!L28/10)</f>
        <v>0</v>
      </c>
      <c r="V27" s="64">
        <f t="shared" si="2"/>
        <v>6.63</v>
      </c>
      <c r="W27" s="64">
        <f t="shared" si="2"/>
        <v>6.6700000000000008</v>
      </c>
      <c r="X27" s="64">
        <f t="shared" si="2"/>
        <v>5.63</v>
      </c>
      <c r="Y27" s="64">
        <f t="shared" si="2"/>
        <v>2.11</v>
      </c>
      <c r="Z27" s="64">
        <f t="shared" si="2"/>
        <v>1.31</v>
      </c>
      <c r="AA27" s="64">
        <f t="shared" si="7"/>
        <v>9.3099999999999987</v>
      </c>
      <c r="AB27" s="64">
        <f t="shared" si="7"/>
        <v>0.95</v>
      </c>
      <c r="AC27" s="64">
        <f t="shared" si="3"/>
        <v>6.63</v>
      </c>
      <c r="AD27" s="64">
        <f t="shared" si="4"/>
        <v>6.43</v>
      </c>
      <c r="AE27" s="64">
        <f t="shared" si="5"/>
        <v>6.1549999999999994</v>
      </c>
      <c r="AF27" s="64">
        <f t="shared" si="6"/>
        <v>6.2299999999999995</v>
      </c>
      <c r="AG27" s="51">
        <f>I27+$P27</f>
        <v>6.6700000000000008</v>
      </c>
      <c r="AH27" s="51">
        <f>J27+$P27</f>
        <v>6.4700000000000006</v>
      </c>
      <c r="AI27" s="51">
        <f>K27+$P27</f>
        <v>6.1950000000000003</v>
      </c>
      <c r="AJ27" s="51">
        <f>L27+$P27</f>
        <v>6.2700000000000005</v>
      </c>
      <c r="AK27" s="51">
        <f>I27+$Q27</f>
        <v>5.63</v>
      </c>
      <c r="AL27" s="51">
        <f>J27+$Q27</f>
        <v>5.43</v>
      </c>
      <c r="AM27" s="51">
        <f>K27+$Q27</f>
        <v>5.1549999999999994</v>
      </c>
      <c r="AN27" s="51">
        <f>L27+$Q27</f>
        <v>5.2299999999999995</v>
      </c>
      <c r="AO27" s="51">
        <f>I27+$R27</f>
        <v>2.11</v>
      </c>
      <c r="AP27" s="51">
        <f>J27+$R27</f>
        <v>1.91</v>
      </c>
      <c r="AQ27" s="51">
        <f>K27+$R27</f>
        <v>1.6349999999999998</v>
      </c>
      <c r="AR27" s="51">
        <f>L27+$R27</f>
        <v>1.71</v>
      </c>
      <c r="AS27" s="51">
        <f>I27+$S27</f>
        <v>1.31</v>
      </c>
      <c r="AT27" s="51">
        <f>J27+$S27</f>
        <v>1.1100000000000001</v>
      </c>
      <c r="AU27" s="51">
        <f>K27+$S27</f>
        <v>0.83499999999999996</v>
      </c>
      <c r="AV27" s="51">
        <f>L27+$S27</f>
        <v>0.91000000000000014</v>
      </c>
      <c r="AW27" s="51">
        <f>I27+$T27</f>
        <v>9.3099999999999987</v>
      </c>
      <c r="AX27" s="51">
        <f>J27+$T27</f>
        <v>9.11</v>
      </c>
      <c r="AY27" s="51">
        <f>K27+$T27</f>
        <v>8.8349999999999991</v>
      </c>
      <c r="AZ27" s="51">
        <f>L27+$T27</f>
        <v>8.91</v>
      </c>
      <c r="BA27" s="51">
        <f>I27+$U27</f>
        <v>0.95</v>
      </c>
      <c r="BB27" s="51">
        <f>J27+$U27</f>
        <v>0.75</v>
      </c>
      <c r="BC27" s="51">
        <f>K27+$U27</f>
        <v>0.47499999999999998</v>
      </c>
      <c r="BD27" s="51">
        <f>L27+$U27</f>
        <v>0.55000000000000004</v>
      </c>
    </row>
    <row r="28" spans="8:56" ht="16" thickBot="1" x14ac:dyDescent="0.25">
      <c r="H28" s="9" t="s">
        <v>51</v>
      </c>
      <c r="I28" s="51">
        <f>(((ABS(Obras!C29-Plantas!$C$4)+ABS(Obras!D29-Plantas!$D$4))/10)/$B$4)*2</f>
        <v>0.64</v>
      </c>
      <c r="J28" s="51">
        <f>(((ABS(Obras!C29-Plantas!$C$5)+ABS(Obras!D29-Plantas!$D$5))/10)/$B$4)*2</f>
        <v>0.44000000000000006</v>
      </c>
      <c r="K28" s="51">
        <f>(((ABS(Obras!C29-Plantas!$C$6)+ABS(Obras!D29-Plantas!$D$6))/10)/$B$4)*2</f>
        <v>0.16499999999999998</v>
      </c>
      <c r="L28" s="51">
        <f>(((ABS(Obras!C29-Plantas!$C$7)+ABS(Obras!D29-Plantas!$D$7))/10)/$B$4)*2</f>
        <v>0.47000000000000003</v>
      </c>
      <c r="M28" s="51">
        <f t="shared" si="1"/>
        <v>0.64</v>
      </c>
      <c r="N28" s="3">
        <v>0.2</v>
      </c>
      <c r="O28" s="18">
        <f>$N28*(Obras!F29/10)</f>
        <v>0</v>
      </c>
      <c r="P28" s="18">
        <f>$N28*(Obras!G29/10)</f>
        <v>2.9800000000000004</v>
      </c>
      <c r="Q28" s="18">
        <f>$N28*(Obras!H29/10)</f>
        <v>0</v>
      </c>
      <c r="R28" s="18">
        <f>$N28*(Obras!I29/10)</f>
        <v>3.7200000000000006</v>
      </c>
      <c r="S28" s="18">
        <f>$N28*(Obras!J29/10)</f>
        <v>0</v>
      </c>
      <c r="T28" s="18">
        <f>$N28*(Obras!K29/10)</f>
        <v>0</v>
      </c>
      <c r="U28" s="18">
        <f>$N28*(Obras!L29/10)</f>
        <v>3.2200000000000006</v>
      </c>
      <c r="V28" s="64">
        <f t="shared" si="2"/>
        <v>0.64</v>
      </c>
      <c r="W28" s="64">
        <f t="shared" si="2"/>
        <v>3.6200000000000006</v>
      </c>
      <c r="X28" s="64">
        <f t="shared" si="2"/>
        <v>0.64</v>
      </c>
      <c r="Y28" s="64">
        <f t="shared" si="2"/>
        <v>4.3600000000000003</v>
      </c>
      <c r="Z28" s="64">
        <f t="shared" si="2"/>
        <v>0.64</v>
      </c>
      <c r="AA28" s="64">
        <f t="shared" si="7"/>
        <v>0.64</v>
      </c>
      <c r="AB28" s="64">
        <f t="shared" si="7"/>
        <v>3.8600000000000008</v>
      </c>
      <c r="AC28" s="64">
        <f t="shared" si="3"/>
        <v>0.64</v>
      </c>
      <c r="AD28" s="64">
        <f t="shared" si="4"/>
        <v>0.44000000000000006</v>
      </c>
      <c r="AE28" s="64">
        <f t="shared" si="5"/>
        <v>0.16499999999999998</v>
      </c>
      <c r="AF28" s="64">
        <f t="shared" si="6"/>
        <v>0.47000000000000003</v>
      </c>
      <c r="AG28" s="51">
        <f>I28+$P28</f>
        <v>3.6200000000000006</v>
      </c>
      <c r="AH28" s="51">
        <f>J28+$P28</f>
        <v>3.4200000000000004</v>
      </c>
      <c r="AI28" s="51">
        <f>K28+$P28</f>
        <v>3.1450000000000005</v>
      </c>
      <c r="AJ28" s="51">
        <f>L28+$P28</f>
        <v>3.4500000000000006</v>
      </c>
      <c r="AK28" s="51">
        <f>I28+$Q28</f>
        <v>0.64</v>
      </c>
      <c r="AL28" s="51">
        <f>J28+$Q28</f>
        <v>0.44000000000000006</v>
      </c>
      <c r="AM28" s="51">
        <f>K28+$Q28</f>
        <v>0.16499999999999998</v>
      </c>
      <c r="AN28" s="51">
        <f>L28+$Q28</f>
        <v>0.47000000000000003</v>
      </c>
      <c r="AO28" s="51">
        <f>I28+$R28</f>
        <v>4.3600000000000003</v>
      </c>
      <c r="AP28" s="51">
        <f>J28+$R28</f>
        <v>4.160000000000001</v>
      </c>
      <c r="AQ28" s="51">
        <f>K28+$R28</f>
        <v>3.8850000000000007</v>
      </c>
      <c r="AR28" s="51">
        <f>L28+$R28</f>
        <v>4.1900000000000004</v>
      </c>
      <c r="AS28" s="51">
        <f>I28+$S28</f>
        <v>0.64</v>
      </c>
      <c r="AT28" s="51">
        <f>J28+$S28</f>
        <v>0.44000000000000006</v>
      </c>
      <c r="AU28" s="51">
        <f>K28+$S28</f>
        <v>0.16499999999999998</v>
      </c>
      <c r="AV28" s="51">
        <f>L28+$S28</f>
        <v>0.47000000000000003</v>
      </c>
      <c r="AW28" s="51">
        <f>I28+$T28</f>
        <v>0.64</v>
      </c>
      <c r="AX28" s="51">
        <f>J28+$T28</f>
        <v>0.44000000000000006</v>
      </c>
      <c r="AY28" s="51">
        <f>K28+$T28</f>
        <v>0.16499999999999998</v>
      </c>
      <c r="AZ28" s="51">
        <f>L28+$T28</f>
        <v>0.47000000000000003</v>
      </c>
      <c r="BA28" s="51">
        <f>I28+$U28</f>
        <v>3.8600000000000008</v>
      </c>
      <c r="BB28" s="51">
        <f>J28+$U28</f>
        <v>3.6600000000000006</v>
      </c>
      <c r="BC28" s="51">
        <f>K28+$U28</f>
        <v>3.3850000000000007</v>
      </c>
      <c r="BD28" s="51">
        <f>L28+$U28</f>
        <v>3.6900000000000008</v>
      </c>
    </row>
    <row r="29" spans="8:56" ht="16" thickBot="1" x14ac:dyDescent="0.25">
      <c r="H29" s="9" t="s">
        <v>52</v>
      </c>
      <c r="I29" s="51">
        <f>(((ABS(Obras!C30-Plantas!$C$4)+ABS(Obras!D30-Plantas!$D$4))/10)/$B$4)*2</f>
        <v>0.75</v>
      </c>
      <c r="J29" s="51">
        <f>(((ABS(Obras!C30-Plantas!$C$5)+ABS(Obras!D30-Plantas!$D$5))/10)/$B$4)*2</f>
        <v>0.55000000000000004</v>
      </c>
      <c r="K29" s="51">
        <f>(((ABS(Obras!C30-Plantas!$C$6)+ABS(Obras!D30-Plantas!$D$6))/10)/$B$4)*2</f>
        <v>0.315</v>
      </c>
      <c r="L29" s="51">
        <f>(((ABS(Obras!C30-Plantas!$C$7)+ABS(Obras!D30-Plantas!$D$7))/10)/$B$4)*2</f>
        <v>0.35</v>
      </c>
      <c r="M29" s="51">
        <f t="shared" si="1"/>
        <v>0.75</v>
      </c>
      <c r="N29" s="3">
        <v>0.2</v>
      </c>
      <c r="O29" s="18">
        <f>$N29*(Obras!F30/10)</f>
        <v>0</v>
      </c>
      <c r="P29" s="18">
        <f>$N29*(Obras!G30/10)</f>
        <v>1.64</v>
      </c>
      <c r="Q29" s="18">
        <f>$N29*(Obras!H30/10)</f>
        <v>1.32</v>
      </c>
      <c r="R29" s="18">
        <f>$N29*(Obras!I30/10)</f>
        <v>1.34</v>
      </c>
      <c r="S29" s="18">
        <f>$N29*(Obras!J30/10)</f>
        <v>0</v>
      </c>
      <c r="T29" s="18">
        <f>$N29*(Obras!K30/10)</f>
        <v>0</v>
      </c>
      <c r="U29" s="18">
        <f>$N29*(Obras!L30/10)</f>
        <v>0</v>
      </c>
      <c r="V29" s="64">
        <f t="shared" si="2"/>
        <v>0.75</v>
      </c>
      <c r="W29" s="64">
        <f t="shared" si="2"/>
        <v>2.3899999999999997</v>
      </c>
      <c r="X29" s="64">
        <f t="shared" si="2"/>
        <v>2.0700000000000003</v>
      </c>
      <c r="Y29" s="64">
        <f t="shared" si="2"/>
        <v>2.09</v>
      </c>
      <c r="Z29" s="64">
        <f t="shared" si="2"/>
        <v>0.75</v>
      </c>
      <c r="AA29" s="64">
        <f t="shared" si="7"/>
        <v>0.75</v>
      </c>
      <c r="AB29" s="64">
        <f t="shared" si="7"/>
        <v>0.75</v>
      </c>
      <c r="AC29" s="64">
        <f t="shared" si="3"/>
        <v>0.75</v>
      </c>
      <c r="AD29" s="64">
        <f t="shared" si="4"/>
        <v>0.55000000000000004</v>
      </c>
      <c r="AE29" s="64">
        <f t="shared" si="5"/>
        <v>0.315</v>
      </c>
      <c r="AF29" s="64">
        <f t="shared" si="6"/>
        <v>0.35</v>
      </c>
      <c r="AG29" s="51">
        <f>I29+$P29</f>
        <v>2.3899999999999997</v>
      </c>
      <c r="AH29" s="51">
        <f>J29+$P29</f>
        <v>2.19</v>
      </c>
      <c r="AI29" s="51">
        <f>K29+$P29</f>
        <v>1.9549999999999998</v>
      </c>
      <c r="AJ29" s="51">
        <f>L29+$P29</f>
        <v>1.9899999999999998</v>
      </c>
      <c r="AK29" s="51">
        <f>I29+$Q29</f>
        <v>2.0700000000000003</v>
      </c>
      <c r="AL29" s="51">
        <f>J29+$Q29</f>
        <v>1.87</v>
      </c>
      <c r="AM29" s="51">
        <f>K29+$Q29</f>
        <v>1.635</v>
      </c>
      <c r="AN29" s="51">
        <f>L29+$Q29</f>
        <v>1.67</v>
      </c>
      <c r="AO29" s="51">
        <f>I29+$R29</f>
        <v>2.09</v>
      </c>
      <c r="AP29" s="51">
        <f>J29+$R29</f>
        <v>1.8900000000000001</v>
      </c>
      <c r="AQ29" s="51">
        <f>K29+$R29</f>
        <v>1.655</v>
      </c>
      <c r="AR29" s="51">
        <f>L29+$R29</f>
        <v>1.69</v>
      </c>
      <c r="AS29" s="51">
        <f>I29+$S29</f>
        <v>0.75</v>
      </c>
      <c r="AT29" s="51">
        <f>J29+$S29</f>
        <v>0.55000000000000004</v>
      </c>
      <c r="AU29" s="51">
        <f>K29+$S29</f>
        <v>0.315</v>
      </c>
      <c r="AV29" s="51">
        <f>L29+$S29</f>
        <v>0.35</v>
      </c>
      <c r="AW29" s="51">
        <f>I29+$T29</f>
        <v>0.75</v>
      </c>
      <c r="AX29" s="51">
        <f>J29+$T29</f>
        <v>0.55000000000000004</v>
      </c>
      <c r="AY29" s="51">
        <f>K29+$T29</f>
        <v>0.315</v>
      </c>
      <c r="AZ29" s="51">
        <f>L29+$T29</f>
        <v>0.35</v>
      </c>
      <c r="BA29" s="51">
        <f>I29+$U29</f>
        <v>0.75</v>
      </c>
      <c r="BB29" s="51">
        <f>J29+$U29</f>
        <v>0.55000000000000004</v>
      </c>
      <c r="BC29" s="51">
        <f>K29+$U29</f>
        <v>0.315</v>
      </c>
      <c r="BD29" s="51">
        <f>L29+$U29</f>
        <v>0.35</v>
      </c>
    </row>
    <row r="30" spans="8:56" ht="16" thickBot="1" x14ac:dyDescent="0.25">
      <c r="H30" s="9" t="s">
        <v>53</v>
      </c>
      <c r="I30" s="51">
        <f>(((ABS(Obras!C31-Plantas!$C$4)+ABS(Obras!D31-Plantas!$D$4))/10)/$B$4)*2</f>
        <v>0.12</v>
      </c>
      <c r="J30" s="51">
        <f>(((ABS(Obras!C31-Plantas!$C$5)+ABS(Obras!D31-Plantas!$D$5))/10)/$B$4)*2</f>
        <v>0.08</v>
      </c>
      <c r="K30" s="51">
        <f>(((ABS(Obras!C31-Plantas!$C$6)+ABS(Obras!D31-Plantas!$D$6))/10)/$B$4)*2</f>
        <v>0.35499999999999998</v>
      </c>
      <c r="L30" s="51">
        <f>(((ABS(Obras!C31-Plantas!$C$7)+ABS(Obras!D31-Plantas!$D$7))/10)/$B$4)*2</f>
        <v>0.36</v>
      </c>
      <c r="M30" s="51">
        <f t="shared" si="1"/>
        <v>0.36</v>
      </c>
      <c r="N30" s="3">
        <v>0.4</v>
      </c>
      <c r="O30" s="18">
        <f>$N30*(Obras!F31/10)</f>
        <v>6.7200000000000006</v>
      </c>
      <c r="P30" s="18">
        <f>$N30*(Obras!G31/10)</f>
        <v>1.72</v>
      </c>
      <c r="Q30" s="18">
        <f>$N30*(Obras!H31/10)</f>
        <v>7.5200000000000005</v>
      </c>
      <c r="R30" s="18">
        <f>$N30*(Obras!I31/10)</f>
        <v>0</v>
      </c>
      <c r="S30" s="18">
        <f>$N30*(Obras!J31/10)</f>
        <v>2.9600000000000004</v>
      </c>
      <c r="T30" s="18">
        <f>$N30*(Obras!K31/10)</f>
        <v>2.5600000000000005</v>
      </c>
      <c r="U30" s="18">
        <f>$N30*(Obras!L31/10)</f>
        <v>7.6400000000000006</v>
      </c>
      <c r="V30" s="64">
        <f t="shared" si="2"/>
        <v>7.080000000000001</v>
      </c>
      <c r="W30" s="64">
        <f t="shared" si="2"/>
        <v>2.08</v>
      </c>
      <c r="X30" s="64">
        <f t="shared" si="2"/>
        <v>7.8800000000000008</v>
      </c>
      <c r="Y30" s="64">
        <f t="shared" si="2"/>
        <v>0.36</v>
      </c>
      <c r="Z30" s="64">
        <f t="shared" si="2"/>
        <v>3.3200000000000003</v>
      </c>
      <c r="AA30" s="64">
        <f t="shared" si="7"/>
        <v>2.9200000000000004</v>
      </c>
      <c r="AB30" s="64">
        <f t="shared" si="7"/>
        <v>8</v>
      </c>
      <c r="AC30" s="64">
        <f t="shared" si="3"/>
        <v>6.8400000000000007</v>
      </c>
      <c r="AD30" s="64">
        <f t="shared" si="4"/>
        <v>6.8000000000000007</v>
      </c>
      <c r="AE30" s="64">
        <f t="shared" si="5"/>
        <v>7.0750000000000011</v>
      </c>
      <c r="AF30" s="64">
        <f t="shared" si="6"/>
        <v>7.080000000000001</v>
      </c>
      <c r="AG30" s="51">
        <f>I30+$P30</f>
        <v>1.8399999999999999</v>
      </c>
      <c r="AH30" s="51">
        <f>J30+$P30</f>
        <v>1.8</v>
      </c>
      <c r="AI30" s="51">
        <f>K30+$P30</f>
        <v>2.0750000000000002</v>
      </c>
      <c r="AJ30" s="51">
        <f>L30+$P30</f>
        <v>2.08</v>
      </c>
      <c r="AK30" s="51">
        <f>I30+$Q30</f>
        <v>7.6400000000000006</v>
      </c>
      <c r="AL30" s="51">
        <f>J30+$Q30</f>
        <v>7.6000000000000005</v>
      </c>
      <c r="AM30" s="51">
        <f>K30+$Q30</f>
        <v>7.875</v>
      </c>
      <c r="AN30" s="51">
        <f>L30+$Q30</f>
        <v>7.8800000000000008</v>
      </c>
      <c r="AO30" s="51">
        <f>I30+$R30</f>
        <v>0.12</v>
      </c>
      <c r="AP30" s="51">
        <f>J30+$R30</f>
        <v>0.08</v>
      </c>
      <c r="AQ30" s="51">
        <f>K30+$R30</f>
        <v>0.35499999999999998</v>
      </c>
      <c r="AR30" s="51">
        <f>L30+$R30</f>
        <v>0.36</v>
      </c>
      <c r="AS30" s="51">
        <f>I30+$S30</f>
        <v>3.0800000000000005</v>
      </c>
      <c r="AT30" s="51">
        <f>J30+$S30</f>
        <v>3.0400000000000005</v>
      </c>
      <c r="AU30" s="51">
        <f>K30+$S30</f>
        <v>3.3150000000000004</v>
      </c>
      <c r="AV30" s="51">
        <f>L30+$S30</f>
        <v>3.3200000000000003</v>
      </c>
      <c r="AW30" s="51">
        <f>I30+$T30</f>
        <v>2.6800000000000006</v>
      </c>
      <c r="AX30" s="51">
        <f>J30+$T30</f>
        <v>2.6400000000000006</v>
      </c>
      <c r="AY30" s="51">
        <f>K30+$T30</f>
        <v>2.9150000000000005</v>
      </c>
      <c r="AZ30" s="51">
        <f>L30+$T30</f>
        <v>2.9200000000000004</v>
      </c>
      <c r="BA30" s="51">
        <f>I30+$U30</f>
        <v>7.7600000000000007</v>
      </c>
      <c r="BB30" s="51">
        <f>J30+$U30</f>
        <v>7.7200000000000006</v>
      </c>
      <c r="BC30" s="51">
        <f>K30+$U30</f>
        <v>7.995000000000001</v>
      </c>
      <c r="BD30" s="51">
        <f>L30+$U30</f>
        <v>8</v>
      </c>
    </row>
    <row r="31" spans="8:56" ht="16" thickBot="1" x14ac:dyDescent="0.25">
      <c r="H31" s="9" t="s">
        <v>54</v>
      </c>
      <c r="I31" s="51">
        <f>(((ABS(Obras!C32-Plantas!$C$4)+ABS(Obras!D32-Plantas!$D$4))/10)/$B$4)*2</f>
        <v>0.66500000000000004</v>
      </c>
      <c r="J31" s="51">
        <f>(((ABS(Obras!C32-Plantas!$C$5)+ABS(Obras!D32-Plantas!$D$5))/10)/$B$4)*2</f>
        <v>0.46500000000000002</v>
      </c>
      <c r="K31" s="51">
        <f>(((ABS(Obras!C32-Plantas!$C$6)+ABS(Obras!D32-Plantas!$D$6))/10)/$B$4)*2</f>
        <v>0.19</v>
      </c>
      <c r="L31" s="51">
        <f>(((ABS(Obras!C32-Plantas!$C$7)+ABS(Obras!D32-Plantas!$D$7))/10)/$B$4)*2</f>
        <v>0.33500000000000002</v>
      </c>
      <c r="M31" s="51">
        <f t="shared" si="1"/>
        <v>0.66500000000000004</v>
      </c>
      <c r="N31" s="3">
        <v>0.2</v>
      </c>
      <c r="O31" s="18">
        <f>$N31*(Obras!F32/10)</f>
        <v>1.8800000000000001</v>
      </c>
      <c r="P31" s="18">
        <f>$N31*(Obras!G32/10)</f>
        <v>0.18000000000000002</v>
      </c>
      <c r="Q31" s="18">
        <f>$N31*(Obras!H32/10)</f>
        <v>0.5</v>
      </c>
      <c r="R31" s="18">
        <f>$N31*(Obras!I32/10)</f>
        <v>1.32</v>
      </c>
      <c r="S31" s="18">
        <f>$N31*(Obras!J32/10)</f>
        <v>0</v>
      </c>
      <c r="T31" s="18">
        <f>$N31*(Obras!K32/10)</f>
        <v>4.12</v>
      </c>
      <c r="U31" s="18">
        <f>$N31*(Obras!L32/10)</f>
        <v>0</v>
      </c>
      <c r="V31" s="64">
        <f t="shared" si="2"/>
        <v>2.5449999999999999</v>
      </c>
      <c r="W31" s="64">
        <f t="shared" si="2"/>
        <v>0.84500000000000008</v>
      </c>
      <c r="X31" s="64">
        <f t="shared" si="2"/>
        <v>1.165</v>
      </c>
      <c r="Y31" s="64">
        <f t="shared" si="2"/>
        <v>1.9850000000000001</v>
      </c>
      <c r="Z31" s="64">
        <f t="shared" si="2"/>
        <v>0.66500000000000004</v>
      </c>
      <c r="AA31" s="64">
        <f t="shared" si="7"/>
        <v>4.7850000000000001</v>
      </c>
      <c r="AB31" s="64">
        <f t="shared" si="7"/>
        <v>0.66500000000000004</v>
      </c>
      <c r="AC31" s="64">
        <f t="shared" si="3"/>
        <v>2.5449999999999999</v>
      </c>
      <c r="AD31" s="64">
        <f t="shared" si="4"/>
        <v>2.3450000000000002</v>
      </c>
      <c r="AE31" s="64">
        <f t="shared" si="5"/>
        <v>2.0700000000000003</v>
      </c>
      <c r="AF31" s="64">
        <f t="shared" si="6"/>
        <v>2.2150000000000003</v>
      </c>
      <c r="AG31" s="51">
        <f>I31+$P31</f>
        <v>0.84500000000000008</v>
      </c>
      <c r="AH31" s="51">
        <f>J31+$P31</f>
        <v>0.64500000000000002</v>
      </c>
      <c r="AI31" s="51">
        <f>K31+$P31</f>
        <v>0.37</v>
      </c>
      <c r="AJ31" s="51">
        <f>L31+$P31</f>
        <v>0.51500000000000001</v>
      </c>
      <c r="AK31" s="51">
        <f>I31+$Q31</f>
        <v>1.165</v>
      </c>
      <c r="AL31" s="51">
        <f>J31+$Q31</f>
        <v>0.96500000000000008</v>
      </c>
      <c r="AM31" s="51">
        <f>K31+$Q31</f>
        <v>0.69</v>
      </c>
      <c r="AN31" s="51">
        <f>L31+$Q31</f>
        <v>0.83499999999999996</v>
      </c>
      <c r="AO31" s="51">
        <f>I31+$R31</f>
        <v>1.9850000000000001</v>
      </c>
      <c r="AP31" s="51">
        <f>J31+$R31</f>
        <v>1.7850000000000001</v>
      </c>
      <c r="AQ31" s="51">
        <f>K31+$R31</f>
        <v>1.51</v>
      </c>
      <c r="AR31" s="51">
        <f>L31+$R31</f>
        <v>1.655</v>
      </c>
      <c r="AS31" s="51">
        <f>I31+$S31</f>
        <v>0.66500000000000004</v>
      </c>
      <c r="AT31" s="51">
        <f>J31+$S31</f>
        <v>0.46500000000000002</v>
      </c>
      <c r="AU31" s="51">
        <f>K31+$S31</f>
        <v>0.19</v>
      </c>
      <c r="AV31" s="51">
        <f>L31+$S31</f>
        <v>0.33500000000000002</v>
      </c>
      <c r="AW31" s="51">
        <f>I31+$T31</f>
        <v>4.7850000000000001</v>
      </c>
      <c r="AX31" s="51">
        <f>J31+$T31</f>
        <v>4.585</v>
      </c>
      <c r="AY31" s="51">
        <f>K31+$T31</f>
        <v>4.3100000000000005</v>
      </c>
      <c r="AZ31" s="51">
        <f>L31+$T31</f>
        <v>4.4550000000000001</v>
      </c>
      <c r="BA31" s="51">
        <f>I31+$U31</f>
        <v>0.66500000000000004</v>
      </c>
      <c r="BB31" s="51">
        <f>J31+$U31</f>
        <v>0.46500000000000002</v>
      </c>
      <c r="BC31" s="51">
        <f>K31+$U31</f>
        <v>0.19</v>
      </c>
      <c r="BD31" s="51">
        <f>L31+$U31</f>
        <v>0.33500000000000002</v>
      </c>
    </row>
    <row r="32" spans="8:56" ht="16" thickBot="1" x14ac:dyDescent="0.25">
      <c r="H32" s="9" t="s">
        <v>55</v>
      </c>
      <c r="I32" s="51">
        <f>(((ABS(Obras!C33-Plantas!$C$4)+ABS(Obras!D33-Plantas!$D$4))/10)/$B$4)*2</f>
        <v>0.69000000000000006</v>
      </c>
      <c r="J32" s="51">
        <f>(((ABS(Obras!C33-Plantas!$C$5)+ABS(Obras!D33-Plantas!$D$5))/10)/$B$4)*2</f>
        <v>0.49000000000000005</v>
      </c>
      <c r="K32" s="51">
        <f>(((ABS(Obras!C33-Plantas!$C$6)+ABS(Obras!D33-Plantas!$D$6))/10)/$B$4)*2</f>
        <v>0.215</v>
      </c>
      <c r="L32" s="51">
        <f>(((ABS(Obras!C33-Plantas!$C$7)+ABS(Obras!D33-Plantas!$D$7))/10)/$B$4)*2</f>
        <v>0.48</v>
      </c>
      <c r="M32" s="51">
        <f t="shared" si="1"/>
        <v>0.69000000000000006</v>
      </c>
      <c r="N32" s="3">
        <v>0.4</v>
      </c>
      <c r="O32" s="18">
        <f>$N32*(Obras!F33/10)</f>
        <v>3.64</v>
      </c>
      <c r="P32" s="18">
        <f>$N32*(Obras!G33/10)</f>
        <v>4.7600000000000007</v>
      </c>
      <c r="Q32" s="18">
        <f>$N32*(Obras!H33/10)</f>
        <v>0</v>
      </c>
      <c r="R32" s="18">
        <f>$N32*(Obras!I33/10)</f>
        <v>0</v>
      </c>
      <c r="S32" s="18">
        <f>$N32*(Obras!J33/10)</f>
        <v>0.91999999999999993</v>
      </c>
      <c r="T32" s="18">
        <f>$N32*(Obras!K33/10)</f>
        <v>6.24</v>
      </c>
      <c r="U32" s="18">
        <f>$N32*(Obras!L33/10)</f>
        <v>5.88</v>
      </c>
      <c r="V32" s="64">
        <f t="shared" si="2"/>
        <v>4.33</v>
      </c>
      <c r="W32" s="64">
        <f t="shared" si="2"/>
        <v>5.4500000000000011</v>
      </c>
      <c r="X32" s="64">
        <f t="shared" si="2"/>
        <v>0.69000000000000006</v>
      </c>
      <c r="Y32" s="64">
        <f t="shared" si="2"/>
        <v>0.69000000000000006</v>
      </c>
      <c r="Z32" s="64">
        <f t="shared" si="2"/>
        <v>1.6099999999999999</v>
      </c>
      <c r="AA32" s="64">
        <f t="shared" si="7"/>
        <v>6.9300000000000006</v>
      </c>
      <c r="AB32" s="64">
        <f t="shared" si="7"/>
        <v>6.57</v>
      </c>
      <c r="AC32" s="64">
        <f t="shared" si="3"/>
        <v>4.33</v>
      </c>
      <c r="AD32" s="64">
        <f t="shared" si="4"/>
        <v>4.13</v>
      </c>
      <c r="AE32" s="64">
        <f t="shared" si="5"/>
        <v>3.855</v>
      </c>
      <c r="AF32" s="64">
        <f t="shared" si="6"/>
        <v>4.12</v>
      </c>
      <c r="AG32" s="51">
        <f>I32+$P32</f>
        <v>5.4500000000000011</v>
      </c>
      <c r="AH32" s="51">
        <f>J32+$P32</f>
        <v>5.2500000000000009</v>
      </c>
      <c r="AI32" s="51">
        <f>K32+$P32</f>
        <v>4.9750000000000005</v>
      </c>
      <c r="AJ32" s="51">
        <f>L32+$P32</f>
        <v>5.24</v>
      </c>
      <c r="AK32" s="51">
        <f>I32+$Q32</f>
        <v>0.69000000000000006</v>
      </c>
      <c r="AL32" s="51">
        <f>J32+$Q32</f>
        <v>0.49000000000000005</v>
      </c>
      <c r="AM32" s="51">
        <f>K32+$Q32</f>
        <v>0.215</v>
      </c>
      <c r="AN32" s="51">
        <f>L32+$Q32</f>
        <v>0.48</v>
      </c>
      <c r="AO32" s="51">
        <f>I32+$R32</f>
        <v>0.69000000000000006</v>
      </c>
      <c r="AP32" s="51">
        <f>J32+$R32</f>
        <v>0.49000000000000005</v>
      </c>
      <c r="AQ32" s="51">
        <f>K32+$R32</f>
        <v>0.215</v>
      </c>
      <c r="AR32" s="51">
        <f>L32+$R32</f>
        <v>0.48</v>
      </c>
      <c r="AS32" s="51">
        <f>I32+$S32</f>
        <v>1.6099999999999999</v>
      </c>
      <c r="AT32" s="51">
        <f>J32+$S32</f>
        <v>1.41</v>
      </c>
      <c r="AU32" s="51">
        <f>K32+$S32</f>
        <v>1.135</v>
      </c>
      <c r="AV32" s="51">
        <f>L32+$S32</f>
        <v>1.4</v>
      </c>
      <c r="AW32" s="51">
        <f>I32+$T32</f>
        <v>6.9300000000000006</v>
      </c>
      <c r="AX32" s="51">
        <f>J32+$T32</f>
        <v>6.73</v>
      </c>
      <c r="AY32" s="51">
        <f>K32+$T32</f>
        <v>6.4550000000000001</v>
      </c>
      <c r="AZ32" s="51">
        <f>L32+$T32</f>
        <v>6.7200000000000006</v>
      </c>
      <c r="BA32" s="51">
        <f>I32+$U32</f>
        <v>6.57</v>
      </c>
      <c r="BB32" s="51">
        <f>J32+$U32</f>
        <v>6.37</v>
      </c>
      <c r="BC32" s="51">
        <f>K32+$U32</f>
        <v>6.0949999999999998</v>
      </c>
      <c r="BD32" s="51">
        <f>L32+$U32</f>
        <v>6.3599999999999994</v>
      </c>
    </row>
    <row r="33" spans="8:56" ht="16" thickBot="1" x14ac:dyDescent="0.25">
      <c r="H33" s="9" t="s">
        <v>56</v>
      </c>
      <c r="I33" s="51">
        <f>(((ABS(Obras!C34-Plantas!$C$4)+ABS(Obras!D34-Plantas!$D$4))/10)/$B$4)*2</f>
        <v>0.62</v>
      </c>
      <c r="J33" s="51">
        <f>(((ABS(Obras!C34-Plantas!$C$5)+ABS(Obras!D34-Plantas!$D$5))/10)/$B$4)*2</f>
        <v>0.42000000000000004</v>
      </c>
      <c r="K33" s="51">
        <f>(((ABS(Obras!C34-Plantas!$C$6)+ABS(Obras!D34-Plantas!$D$6))/10)/$B$4)*2</f>
        <v>0.14499999999999999</v>
      </c>
      <c r="L33" s="51">
        <f>(((ABS(Obras!C34-Plantas!$C$7)+ABS(Obras!D34-Plantas!$D$7))/10)/$B$4)*2</f>
        <v>0.51</v>
      </c>
      <c r="M33" s="51">
        <f t="shared" si="1"/>
        <v>0.62</v>
      </c>
      <c r="N33" s="3">
        <v>0.3</v>
      </c>
      <c r="O33" s="18">
        <f>$N33*(Obras!F34/10)</f>
        <v>1.08</v>
      </c>
      <c r="P33" s="18">
        <f>$N33*(Obras!G34/10)</f>
        <v>2.0099999999999998</v>
      </c>
      <c r="Q33" s="18">
        <f>$N33*(Obras!H34/10)</f>
        <v>3.0599999999999996</v>
      </c>
      <c r="R33" s="18">
        <f>$N33*(Obras!I34/10)</f>
        <v>4.1099999999999994</v>
      </c>
      <c r="S33" s="18">
        <f>$N33*(Obras!J34/10)</f>
        <v>0</v>
      </c>
      <c r="T33" s="18">
        <f>$N33*(Obras!K34/10)</f>
        <v>3.63</v>
      </c>
      <c r="U33" s="18">
        <f>$N33*(Obras!L34/10)</f>
        <v>0.42</v>
      </c>
      <c r="V33" s="64">
        <f t="shared" si="2"/>
        <v>1.7000000000000002</v>
      </c>
      <c r="W33" s="64">
        <f t="shared" si="2"/>
        <v>2.63</v>
      </c>
      <c r="X33" s="64">
        <f t="shared" si="2"/>
        <v>3.6799999999999997</v>
      </c>
      <c r="Y33" s="64">
        <f t="shared" si="2"/>
        <v>4.7299999999999995</v>
      </c>
      <c r="Z33" s="64">
        <f t="shared" si="2"/>
        <v>0.62</v>
      </c>
      <c r="AA33" s="64">
        <f t="shared" si="7"/>
        <v>4.25</v>
      </c>
      <c r="AB33" s="64">
        <f t="shared" si="7"/>
        <v>1.04</v>
      </c>
      <c r="AC33" s="64">
        <f t="shared" si="3"/>
        <v>1.7000000000000002</v>
      </c>
      <c r="AD33" s="64">
        <f t="shared" si="4"/>
        <v>1.5</v>
      </c>
      <c r="AE33" s="64">
        <f t="shared" si="5"/>
        <v>1.2250000000000001</v>
      </c>
      <c r="AF33" s="64">
        <f t="shared" si="6"/>
        <v>1.59</v>
      </c>
      <c r="AG33" s="51">
        <f>I33+$P33</f>
        <v>2.63</v>
      </c>
      <c r="AH33" s="51">
        <f>J33+$P33</f>
        <v>2.4299999999999997</v>
      </c>
      <c r="AI33" s="51">
        <f>K33+$P33</f>
        <v>2.1549999999999998</v>
      </c>
      <c r="AJ33" s="51">
        <f>L33+$P33</f>
        <v>2.5199999999999996</v>
      </c>
      <c r="AK33" s="51">
        <f>I33+$Q33</f>
        <v>3.6799999999999997</v>
      </c>
      <c r="AL33" s="51">
        <f>J33+$Q33</f>
        <v>3.4799999999999995</v>
      </c>
      <c r="AM33" s="51">
        <f>K33+$Q33</f>
        <v>3.2049999999999996</v>
      </c>
      <c r="AN33" s="51">
        <f>L33+$Q33</f>
        <v>3.5699999999999994</v>
      </c>
      <c r="AO33" s="51">
        <f>I33+$R33</f>
        <v>4.7299999999999995</v>
      </c>
      <c r="AP33" s="51">
        <f>J33+$R33</f>
        <v>4.5299999999999994</v>
      </c>
      <c r="AQ33" s="51">
        <f>K33+$R33</f>
        <v>4.254999999999999</v>
      </c>
      <c r="AR33" s="51">
        <f>L33+$R33</f>
        <v>4.6199999999999992</v>
      </c>
      <c r="AS33" s="51">
        <f>I33+$S33</f>
        <v>0.62</v>
      </c>
      <c r="AT33" s="51">
        <f>J33+$S33</f>
        <v>0.42000000000000004</v>
      </c>
      <c r="AU33" s="51">
        <f>K33+$S33</f>
        <v>0.14499999999999999</v>
      </c>
      <c r="AV33" s="51">
        <f>L33+$S33</f>
        <v>0.51</v>
      </c>
      <c r="AW33" s="51">
        <f>I33+$T33</f>
        <v>4.25</v>
      </c>
      <c r="AX33" s="51">
        <f>J33+$T33</f>
        <v>4.05</v>
      </c>
      <c r="AY33" s="51">
        <f>K33+$T33</f>
        <v>3.7749999999999999</v>
      </c>
      <c r="AZ33" s="51">
        <f>L33+$T33</f>
        <v>4.1399999999999997</v>
      </c>
      <c r="BA33" s="51">
        <f>I33+$U33</f>
        <v>1.04</v>
      </c>
      <c r="BB33" s="51">
        <f>J33+$U33</f>
        <v>0.84000000000000008</v>
      </c>
      <c r="BC33" s="51">
        <f>K33+$U33</f>
        <v>0.56499999999999995</v>
      </c>
      <c r="BD33" s="51">
        <f>L33+$U33</f>
        <v>0.92999999999999994</v>
      </c>
    </row>
    <row r="34" spans="8:56" ht="16" thickBot="1" x14ac:dyDescent="0.25">
      <c r="H34" s="9" t="s">
        <v>57</v>
      </c>
      <c r="I34" s="51">
        <f>(((ABS(Obras!C35-Plantas!$C$4)+ABS(Obras!D35-Plantas!$D$4))/10)/$B$4)*2</f>
        <v>0.39500000000000002</v>
      </c>
      <c r="J34" s="51">
        <f>(((ABS(Obras!C35-Plantas!$C$5)+ABS(Obras!D35-Plantas!$D$5))/10)/$B$4)*2</f>
        <v>0.19500000000000001</v>
      </c>
      <c r="K34" s="51">
        <f>(((ABS(Obras!C35-Plantas!$C$6)+ABS(Obras!D35-Plantas!$D$6))/10)/$B$4)*2</f>
        <v>0.26</v>
      </c>
      <c r="L34" s="51">
        <f>(((ABS(Obras!C35-Plantas!$C$7)+ABS(Obras!D35-Plantas!$D$7))/10)/$B$4)*2</f>
        <v>0.16499999999999998</v>
      </c>
      <c r="M34" s="51">
        <f t="shared" si="1"/>
        <v>0.39500000000000002</v>
      </c>
      <c r="N34" s="3">
        <v>0.2</v>
      </c>
      <c r="O34" s="18">
        <f>$N34*(Obras!F35/10)</f>
        <v>0</v>
      </c>
      <c r="P34" s="18">
        <f>$N34*(Obras!G35/10)</f>
        <v>3.7200000000000006</v>
      </c>
      <c r="Q34" s="18">
        <f>$N34*(Obras!H35/10)</f>
        <v>0</v>
      </c>
      <c r="R34" s="18">
        <f>$N34*(Obras!I35/10)</f>
        <v>1.1800000000000002</v>
      </c>
      <c r="S34" s="18">
        <f>$N34*(Obras!J35/10)</f>
        <v>4.1399999999999997</v>
      </c>
      <c r="T34" s="18">
        <f>$N34*(Obras!K35/10)</f>
        <v>0</v>
      </c>
      <c r="U34" s="18">
        <f>$N34*(Obras!L35/10)</f>
        <v>0.1</v>
      </c>
      <c r="V34" s="64">
        <f t="shared" si="2"/>
        <v>0.39500000000000002</v>
      </c>
      <c r="W34" s="64">
        <f t="shared" si="2"/>
        <v>4.1150000000000002</v>
      </c>
      <c r="X34" s="64">
        <f t="shared" si="2"/>
        <v>0.39500000000000002</v>
      </c>
      <c r="Y34" s="64">
        <f t="shared" si="2"/>
        <v>1.5750000000000002</v>
      </c>
      <c r="Z34" s="64">
        <f t="shared" si="2"/>
        <v>4.5350000000000001</v>
      </c>
      <c r="AA34" s="64">
        <f t="shared" si="7"/>
        <v>0.39500000000000002</v>
      </c>
      <c r="AB34" s="64">
        <f t="shared" si="7"/>
        <v>0.495</v>
      </c>
      <c r="AC34" s="64">
        <f t="shared" si="3"/>
        <v>0.39500000000000002</v>
      </c>
      <c r="AD34" s="64">
        <f t="shared" si="4"/>
        <v>0.19500000000000001</v>
      </c>
      <c r="AE34" s="64">
        <f t="shared" si="5"/>
        <v>0.26</v>
      </c>
      <c r="AF34" s="64">
        <f t="shared" si="6"/>
        <v>0.16499999999999998</v>
      </c>
      <c r="AG34" s="51">
        <f>I34+$P34</f>
        <v>4.1150000000000002</v>
      </c>
      <c r="AH34" s="51">
        <f>J34+$P34</f>
        <v>3.9150000000000005</v>
      </c>
      <c r="AI34" s="51">
        <f>K34+$P34</f>
        <v>3.9800000000000004</v>
      </c>
      <c r="AJ34" s="51">
        <f>L34+$P34</f>
        <v>3.8850000000000007</v>
      </c>
      <c r="AK34" s="51">
        <f>I34+$Q34</f>
        <v>0.39500000000000002</v>
      </c>
      <c r="AL34" s="51">
        <f>J34+$Q34</f>
        <v>0.19500000000000001</v>
      </c>
      <c r="AM34" s="51">
        <f>K34+$Q34</f>
        <v>0.26</v>
      </c>
      <c r="AN34" s="51">
        <f>L34+$Q34</f>
        <v>0.16499999999999998</v>
      </c>
      <c r="AO34" s="51">
        <f>I34+$R34</f>
        <v>1.5750000000000002</v>
      </c>
      <c r="AP34" s="51">
        <f>J34+$R34</f>
        <v>1.3750000000000002</v>
      </c>
      <c r="AQ34" s="51">
        <f>K34+$R34</f>
        <v>1.4400000000000002</v>
      </c>
      <c r="AR34" s="51">
        <f>L34+$R34</f>
        <v>1.3450000000000002</v>
      </c>
      <c r="AS34" s="51">
        <f>I34+$S34</f>
        <v>4.5350000000000001</v>
      </c>
      <c r="AT34" s="51">
        <f>J34+$S34</f>
        <v>4.335</v>
      </c>
      <c r="AU34" s="51">
        <f>K34+$S34</f>
        <v>4.3999999999999995</v>
      </c>
      <c r="AV34" s="51">
        <f>L34+$S34</f>
        <v>4.3049999999999997</v>
      </c>
      <c r="AW34" s="51">
        <f>I34+$T34</f>
        <v>0.39500000000000002</v>
      </c>
      <c r="AX34" s="51">
        <f>J34+$T34</f>
        <v>0.19500000000000001</v>
      </c>
      <c r="AY34" s="51">
        <f>K34+$T34</f>
        <v>0.26</v>
      </c>
      <c r="AZ34" s="51">
        <f>L34+$T34</f>
        <v>0.16499999999999998</v>
      </c>
      <c r="BA34" s="51">
        <f>I34+$U34</f>
        <v>0.495</v>
      </c>
      <c r="BB34" s="51">
        <f>J34+$U34</f>
        <v>0.29500000000000004</v>
      </c>
      <c r="BC34" s="51">
        <f>K34+$U34</f>
        <v>0.36</v>
      </c>
      <c r="BD34" s="51">
        <f>L34+$U34</f>
        <v>0.26500000000000001</v>
      </c>
    </row>
    <row r="35" spans="8:56" ht="16" thickBot="1" x14ac:dyDescent="0.25">
      <c r="H35" s="9" t="s">
        <v>58</v>
      </c>
      <c r="I35" s="51">
        <f>(((ABS(Obras!C36-Plantas!$C$4)+ABS(Obras!D36-Plantas!$D$4))/10)/$B$4)*2</f>
        <v>0.11000000000000001</v>
      </c>
      <c r="J35" s="51">
        <f>(((ABS(Obras!C36-Plantas!$C$5)+ABS(Obras!D36-Plantas!$D$5))/10)/$B$4)*2</f>
        <v>0.11000000000000001</v>
      </c>
      <c r="K35" s="51">
        <f>(((ABS(Obras!C36-Plantas!$C$6)+ABS(Obras!D36-Plantas!$D$6))/10)/$B$4)*2</f>
        <v>0.38500000000000001</v>
      </c>
      <c r="L35" s="51">
        <f>(((ABS(Obras!C36-Plantas!$C$7)+ABS(Obras!D36-Plantas!$D$7))/10)/$B$4)*2</f>
        <v>0.31</v>
      </c>
      <c r="M35" s="51">
        <f t="shared" si="1"/>
        <v>0.38500000000000001</v>
      </c>
      <c r="N35" s="3">
        <v>0.3</v>
      </c>
      <c r="O35" s="18">
        <f>$N35*(Obras!F36/10)</f>
        <v>0.89999999999999991</v>
      </c>
      <c r="P35" s="18">
        <f>$N35*(Obras!G36/10)</f>
        <v>2.31</v>
      </c>
      <c r="Q35" s="18">
        <f>$N35*(Obras!H36/10)</f>
        <v>4.29</v>
      </c>
      <c r="R35" s="18">
        <f>$N35*(Obras!I36/10)</f>
        <v>0</v>
      </c>
      <c r="S35" s="18">
        <f>$N35*(Obras!J36/10)</f>
        <v>5.58</v>
      </c>
      <c r="T35" s="18">
        <f>$N35*(Obras!K36/10)</f>
        <v>5.4300000000000006</v>
      </c>
      <c r="U35" s="18">
        <f>$N35*(Obras!L36/10)</f>
        <v>0.75</v>
      </c>
      <c r="V35" s="64">
        <f t="shared" si="2"/>
        <v>1.2849999999999999</v>
      </c>
      <c r="W35" s="64">
        <f t="shared" si="2"/>
        <v>2.6950000000000003</v>
      </c>
      <c r="X35" s="64">
        <f t="shared" si="2"/>
        <v>4.6749999999999998</v>
      </c>
      <c r="Y35" s="64">
        <f t="shared" si="2"/>
        <v>0.38500000000000001</v>
      </c>
      <c r="Z35" s="64">
        <f t="shared" si="2"/>
        <v>5.9649999999999999</v>
      </c>
      <c r="AA35" s="64">
        <f t="shared" si="7"/>
        <v>5.8150000000000004</v>
      </c>
      <c r="AB35" s="64">
        <f t="shared" si="7"/>
        <v>1.135</v>
      </c>
      <c r="AC35" s="64">
        <f t="shared" si="3"/>
        <v>1.01</v>
      </c>
      <c r="AD35" s="64">
        <f t="shared" si="4"/>
        <v>1.01</v>
      </c>
      <c r="AE35" s="64">
        <f t="shared" si="5"/>
        <v>1.2849999999999999</v>
      </c>
      <c r="AF35" s="64">
        <f t="shared" si="6"/>
        <v>1.21</v>
      </c>
      <c r="AG35" s="51">
        <f>I35+$P35</f>
        <v>2.42</v>
      </c>
      <c r="AH35" s="51">
        <f>J35+$P35</f>
        <v>2.42</v>
      </c>
      <c r="AI35" s="51">
        <f>K35+$P35</f>
        <v>2.6950000000000003</v>
      </c>
      <c r="AJ35" s="51">
        <f>L35+$P35</f>
        <v>2.62</v>
      </c>
      <c r="AK35" s="51">
        <f>I35+$Q35</f>
        <v>4.4000000000000004</v>
      </c>
      <c r="AL35" s="51">
        <f>J35+$Q35</f>
        <v>4.4000000000000004</v>
      </c>
      <c r="AM35" s="51">
        <f>K35+$Q35</f>
        <v>4.6749999999999998</v>
      </c>
      <c r="AN35" s="51">
        <f>L35+$Q35</f>
        <v>4.5999999999999996</v>
      </c>
      <c r="AO35" s="51">
        <f>I35+$R35</f>
        <v>0.11000000000000001</v>
      </c>
      <c r="AP35" s="51">
        <f>J35+$R35</f>
        <v>0.11000000000000001</v>
      </c>
      <c r="AQ35" s="51">
        <f>K35+$R35</f>
        <v>0.38500000000000001</v>
      </c>
      <c r="AR35" s="51">
        <f>L35+$R35</f>
        <v>0.31</v>
      </c>
      <c r="AS35" s="51">
        <f>I35+$S35</f>
        <v>5.69</v>
      </c>
      <c r="AT35" s="51">
        <f>J35+$S35</f>
        <v>5.69</v>
      </c>
      <c r="AU35" s="51">
        <f>K35+$S35</f>
        <v>5.9649999999999999</v>
      </c>
      <c r="AV35" s="51">
        <f>L35+$S35</f>
        <v>5.89</v>
      </c>
      <c r="AW35" s="51">
        <f>I35+$T35</f>
        <v>5.5400000000000009</v>
      </c>
      <c r="AX35" s="51">
        <f>J35+$T35</f>
        <v>5.5400000000000009</v>
      </c>
      <c r="AY35" s="51">
        <f>K35+$T35</f>
        <v>5.8150000000000004</v>
      </c>
      <c r="AZ35" s="51">
        <f>L35+$T35</f>
        <v>5.74</v>
      </c>
      <c r="BA35" s="51">
        <f>I35+$U35</f>
        <v>0.86</v>
      </c>
      <c r="BB35" s="51">
        <f>J35+$U35</f>
        <v>0.86</v>
      </c>
      <c r="BC35" s="51">
        <f>K35+$U35</f>
        <v>1.135</v>
      </c>
      <c r="BD35" s="51">
        <f>L35+$U35</f>
        <v>1.06</v>
      </c>
    </row>
    <row r="36" spans="8:56" ht="16" thickBot="1" x14ac:dyDescent="0.25">
      <c r="H36" s="9" t="s">
        <v>59</v>
      </c>
      <c r="I36" s="51">
        <f>(((ABS(Obras!C37-Plantas!$C$4)+ABS(Obras!D37-Plantas!$D$4))/10)/$B$4)*2</f>
        <v>0.43</v>
      </c>
      <c r="J36" s="51">
        <f>(((ABS(Obras!C37-Plantas!$C$5)+ABS(Obras!D37-Plantas!$D$5))/10)/$B$4)*2</f>
        <v>0.22999999999999998</v>
      </c>
      <c r="K36" s="51">
        <f>(((ABS(Obras!C37-Plantas!$C$6)+ABS(Obras!D37-Plantas!$D$6))/10)/$B$4)*2</f>
        <v>4.4999999999999998E-2</v>
      </c>
      <c r="L36" s="51">
        <f>(((ABS(Obras!C37-Plantas!$C$7)+ABS(Obras!D37-Plantas!$D$7))/10)/$B$4)*2</f>
        <v>0.45999999999999996</v>
      </c>
      <c r="M36" s="51">
        <f t="shared" si="1"/>
        <v>0.45999999999999996</v>
      </c>
      <c r="N36" s="3">
        <v>0.2</v>
      </c>
      <c r="O36" s="18">
        <f>$N36*(Obras!F37/10)</f>
        <v>0</v>
      </c>
      <c r="P36" s="18">
        <f>$N36*(Obras!G37/10)</f>
        <v>1.1800000000000002</v>
      </c>
      <c r="Q36" s="18">
        <f>$N36*(Obras!H37/10)</f>
        <v>0</v>
      </c>
      <c r="R36" s="18">
        <f>$N36*(Obras!I37/10)</f>
        <v>0.78</v>
      </c>
      <c r="S36" s="18">
        <f>$N36*(Obras!J37/10)</f>
        <v>0</v>
      </c>
      <c r="T36" s="18">
        <f>$N36*(Obras!K37/10)</f>
        <v>1.36</v>
      </c>
      <c r="U36" s="18">
        <f>$N36*(Obras!L37/10)</f>
        <v>2.5</v>
      </c>
      <c r="V36" s="64">
        <f t="shared" si="2"/>
        <v>0.45999999999999996</v>
      </c>
      <c r="W36" s="64">
        <f t="shared" si="2"/>
        <v>1.6400000000000001</v>
      </c>
      <c r="X36" s="64">
        <f t="shared" si="2"/>
        <v>0.45999999999999996</v>
      </c>
      <c r="Y36" s="64">
        <f t="shared" si="2"/>
        <v>1.24</v>
      </c>
      <c r="Z36" s="64">
        <f t="shared" si="2"/>
        <v>0.45999999999999996</v>
      </c>
      <c r="AA36" s="64">
        <f t="shared" si="7"/>
        <v>1.82</v>
      </c>
      <c r="AB36" s="64">
        <f t="shared" si="7"/>
        <v>2.96</v>
      </c>
      <c r="AC36" s="64">
        <f t="shared" si="3"/>
        <v>0.43</v>
      </c>
      <c r="AD36" s="64">
        <f t="shared" si="4"/>
        <v>0.22999999999999998</v>
      </c>
      <c r="AE36" s="64">
        <f t="shared" si="5"/>
        <v>4.4999999999999998E-2</v>
      </c>
      <c r="AF36" s="64">
        <f t="shared" si="6"/>
        <v>0.45999999999999996</v>
      </c>
      <c r="AG36" s="51">
        <f>I36+$P36</f>
        <v>1.61</v>
      </c>
      <c r="AH36" s="51">
        <f>J36+$P36</f>
        <v>1.4100000000000001</v>
      </c>
      <c r="AI36" s="51">
        <f>K36+$P36</f>
        <v>1.2250000000000001</v>
      </c>
      <c r="AJ36" s="51">
        <f>L36+$P36</f>
        <v>1.6400000000000001</v>
      </c>
      <c r="AK36" s="51">
        <f>I36+$Q36</f>
        <v>0.43</v>
      </c>
      <c r="AL36" s="51">
        <f>J36+$Q36</f>
        <v>0.22999999999999998</v>
      </c>
      <c r="AM36" s="51">
        <f>K36+$Q36</f>
        <v>4.4999999999999998E-2</v>
      </c>
      <c r="AN36" s="51">
        <f>L36+$Q36</f>
        <v>0.45999999999999996</v>
      </c>
      <c r="AO36" s="51">
        <f>I36+$R36</f>
        <v>1.21</v>
      </c>
      <c r="AP36" s="51">
        <f>J36+$R36</f>
        <v>1.01</v>
      </c>
      <c r="AQ36" s="51">
        <f>K36+$R36</f>
        <v>0.82500000000000007</v>
      </c>
      <c r="AR36" s="51">
        <f>L36+$R36</f>
        <v>1.24</v>
      </c>
      <c r="AS36" s="51">
        <f>I36+$S36</f>
        <v>0.43</v>
      </c>
      <c r="AT36" s="51">
        <f>J36+$S36</f>
        <v>0.22999999999999998</v>
      </c>
      <c r="AU36" s="51">
        <f>K36+$S36</f>
        <v>4.4999999999999998E-2</v>
      </c>
      <c r="AV36" s="51">
        <f>L36+$S36</f>
        <v>0.45999999999999996</v>
      </c>
      <c r="AW36" s="51">
        <f>I36+$T36</f>
        <v>1.79</v>
      </c>
      <c r="AX36" s="51">
        <f>J36+$T36</f>
        <v>1.59</v>
      </c>
      <c r="AY36" s="51">
        <f>K36+$T36</f>
        <v>1.405</v>
      </c>
      <c r="AZ36" s="51">
        <f>L36+$T36</f>
        <v>1.82</v>
      </c>
      <c r="BA36" s="51">
        <f>I36+$U36</f>
        <v>2.93</v>
      </c>
      <c r="BB36" s="51">
        <f>J36+$U36</f>
        <v>2.73</v>
      </c>
      <c r="BC36" s="51">
        <f>K36+$U36</f>
        <v>2.5449999999999999</v>
      </c>
      <c r="BD36" s="51">
        <f>L36+$U36</f>
        <v>2.96</v>
      </c>
    </row>
    <row r="37" spans="8:56" ht="16" thickBot="1" x14ac:dyDescent="0.25">
      <c r="H37" s="9" t="s">
        <v>60</v>
      </c>
      <c r="I37" s="51">
        <f>(((ABS(Obras!C38-Plantas!$C$4)+ABS(Obras!D38-Plantas!$D$4))/10)/$B$4)*2</f>
        <v>0.47499999999999998</v>
      </c>
      <c r="J37" s="51">
        <f>(((ABS(Obras!C38-Plantas!$C$5)+ABS(Obras!D38-Plantas!$D$5))/10)/$B$4)*2</f>
        <v>0.27500000000000002</v>
      </c>
      <c r="K37" s="51">
        <f>(((ABS(Obras!C38-Plantas!$C$6)+ABS(Obras!D38-Plantas!$D$6))/10)/$B$4)*2</f>
        <v>0.05</v>
      </c>
      <c r="L37" s="51">
        <f>(((ABS(Obras!C38-Plantas!$C$7)+ABS(Obras!D38-Plantas!$D$7))/10)/$B$4)*2</f>
        <v>0.47499999999999998</v>
      </c>
      <c r="M37" s="51">
        <f t="shared" si="1"/>
        <v>0.47499999999999998</v>
      </c>
      <c r="N37" s="3">
        <v>0.3</v>
      </c>
      <c r="O37" s="18">
        <f>$N37*(Obras!F38/10)</f>
        <v>0</v>
      </c>
      <c r="P37" s="18">
        <f>$N37*(Obras!G38/10)</f>
        <v>1.05</v>
      </c>
      <c r="Q37" s="18">
        <f>$N37*(Obras!H38/10)</f>
        <v>2.64</v>
      </c>
      <c r="R37" s="18">
        <f>$N37*(Obras!I38/10)</f>
        <v>0</v>
      </c>
      <c r="S37" s="18">
        <f>$N37*(Obras!J38/10)</f>
        <v>0</v>
      </c>
      <c r="T37" s="18">
        <f>$N37*(Obras!K38/10)</f>
        <v>0</v>
      </c>
      <c r="U37" s="18">
        <f>$N37*(Obras!L38/10)</f>
        <v>0</v>
      </c>
      <c r="V37" s="64">
        <f t="shared" si="2"/>
        <v>0.47499999999999998</v>
      </c>
      <c r="W37" s="64">
        <f t="shared" si="2"/>
        <v>1.5249999999999999</v>
      </c>
      <c r="X37" s="64">
        <f t="shared" si="2"/>
        <v>3.1150000000000002</v>
      </c>
      <c r="Y37" s="64">
        <f t="shared" si="2"/>
        <v>0.47499999999999998</v>
      </c>
      <c r="Z37" s="64">
        <f t="shared" si="2"/>
        <v>0.47499999999999998</v>
      </c>
      <c r="AA37" s="64">
        <f t="shared" si="7"/>
        <v>0.47499999999999998</v>
      </c>
      <c r="AB37" s="64">
        <f t="shared" si="7"/>
        <v>0.47499999999999998</v>
      </c>
      <c r="AC37" s="64">
        <f t="shared" si="3"/>
        <v>0.47499999999999998</v>
      </c>
      <c r="AD37" s="64">
        <f t="shared" si="4"/>
        <v>0.27500000000000002</v>
      </c>
      <c r="AE37" s="64">
        <f t="shared" si="5"/>
        <v>0.05</v>
      </c>
      <c r="AF37" s="64">
        <f t="shared" si="6"/>
        <v>0.47499999999999998</v>
      </c>
      <c r="AG37" s="51">
        <f>I37+$P37</f>
        <v>1.5249999999999999</v>
      </c>
      <c r="AH37" s="51">
        <f>J37+$P37</f>
        <v>1.3250000000000002</v>
      </c>
      <c r="AI37" s="51">
        <f>K37+$P37</f>
        <v>1.1000000000000001</v>
      </c>
      <c r="AJ37" s="51">
        <f>L37+$P37</f>
        <v>1.5249999999999999</v>
      </c>
      <c r="AK37" s="51">
        <f>I37+$Q37</f>
        <v>3.1150000000000002</v>
      </c>
      <c r="AL37" s="51">
        <f>J37+$Q37</f>
        <v>2.915</v>
      </c>
      <c r="AM37" s="51">
        <f>K37+$Q37</f>
        <v>2.69</v>
      </c>
      <c r="AN37" s="51">
        <f>L37+$Q37</f>
        <v>3.1150000000000002</v>
      </c>
      <c r="AO37" s="51">
        <f>I37+$R37</f>
        <v>0.47499999999999998</v>
      </c>
      <c r="AP37" s="51">
        <f>J37+$R37</f>
        <v>0.27500000000000002</v>
      </c>
      <c r="AQ37" s="51">
        <f>K37+$R37</f>
        <v>0.05</v>
      </c>
      <c r="AR37" s="51">
        <f>L37+$R37</f>
        <v>0.47499999999999998</v>
      </c>
      <c r="AS37" s="51">
        <f>I37+$S37</f>
        <v>0.47499999999999998</v>
      </c>
      <c r="AT37" s="51">
        <f>J37+$S37</f>
        <v>0.27500000000000002</v>
      </c>
      <c r="AU37" s="51">
        <f>K37+$S37</f>
        <v>0.05</v>
      </c>
      <c r="AV37" s="51">
        <f>L37+$S37</f>
        <v>0.47499999999999998</v>
      </c>
      <c r="AW37" s="51">
        <f>I37+$T37</f>
        <v>0.47499999999999998</v>
      </c>
      <c r="AX37" s="51">
        <f>J37+$T37</f>
        <v>0.27500000000000002</v>
      </c>
      <c r="AY37" s="51">
        <f>K37+$T37</f>
        <v>0.05</v>
      </c>
      <c r="AZ37" s="51">
        <f>L37+$T37</f>
        <v>0.47499999999999998</v>
      </c>
      <c r="BA37" s="51">
        <f>I37+$U37</f>
        <v>0.47499999999999998</v>
      </c>
      <c r="BB37" s="51">
        <f>J37+$U37</f>
        <v>0.27500000000000002</v>
      </c>
      <c r="BC37" s="51">
        <f>K37+$U37</f>
        <v>0.05</v>
      </c>
      <c r="BD37" s="51">
        <f>L37+$U37</f>
        <v>0.47499999999999998</v>
      </c>
    </row>
    <row r="38" spans="8:56" ht="16" thickBot="1" x14ac:dyDescent="0.25">
      <c r="H38" s="9" t="s">
        <v>61</v>
      </c>
      <c r="I38" s="51">
        <f>(((ABS(Obras!C39-Plantas!$C$4)+ABS(Obras!D39-Plantas!$D$4))/10)/$B$4)*2</f>
        <v>6.9999999999999993E-2</v>
      </c>
      <c r="J38" s="51">
        <f>(((ABS(Obras!C39-Plantas!$C$5)+ABS(Obras!D39-Plantas!$D$5))/10)/$B$4)*2</f>
        <v>0.21000000000000002</v>
      </c>
      <c r="K38" s="51">
        <f>(((ABS(Obras!C39-Plantas!$C$6)+ABS(Obras!D39-Plantas!$D$6))/10)/$B$4)*2</f>
        <v>0.48499999999999999</v>
      </c>
      <c r="L38" s="51">
        <f>(((ABS(Obras!C39-Plantas!$C$7)+ABS(Obras!D39-Plantas!$D$7))/10)/$B$4)*2</f>
        <v>0.41</v>
      </c>
      <c r="M38" s="51">
        <f t="shared" si="1"/>
        <v>0.48499999999999999</v>
      </c>
      <c r="N38" s="3">
        <v>0.4</v>
      </c>
      <c r="O38" s="18">
        <f>$N38*(Obras!F39/10)</f>
        <v>8.4</v>
      </c>
      <c r="P38" s="18">
        <f>$N38*(Obras!G39/10)</f>
        <v>0.2</v>
      </c>
      <c r="Q38" s="18">
        <f>$N38*(Obras!H39/10)</f>
        <v>1.6800000000000002</v>
      </c>
      <c r="R38" s="18">
        <f>$N38*(Obras!I39/10)</f>
        <v>1.08</v>
      </c>
      <c r="S38" s="18">
        <f>$N38*(Obras!J39/10)</f>
        <v>0</v>
      </c>
      <c r="T38" s="18">
        <f>$N38*(Obras!K39/10)</f>
        <v>4.0000000000000008E-2</v>
      </c>
      <c r="U38" s="18">
        <f>$N38*(Obras!L39/10)</f>
        <v>5.04</v>
      </c>
      <c r="V38" s="64">
        <f t="shared" si="2"/>
        <v>8.8849999999999998</v>
      </c>
      <c r="W38" s="64">
        <f t="shared" si="2"/>
        <v>0.68500000000000005</v>
      </c>
      <c r="X38" s="64">
        <f t="shared" si="2"/>
        <v>2.165</v>
      </c>
      <c r="Y38" s="64">
        <f t="shared" si="2"/>
        <v>1.5649999999999999</v>
      </c>
      <c r="Z38" s="64">
        <f t="shared" si="2"/>
        <v>0.48499999999999999</v>
      </c>
      <c r="AA38" s="64">
        <f t="shared" si="7"/>
        <v>0.52500000000000002</v>
      </c>
      <c r="AB38" s="64">
        <f t="shared" si="7"/>
        <v>5.5250000000000004</v>
      </c>
      <c r="AC38" s="64">
        <f t="shared" si="3"/>
        <v>8.4700000000000006</v>
      </c>
      <c r="AD38" s="64">
        <f t="shared" si="4"/>
        <v>8.6100000000000012</v>
      </c>
      <c r="AE38" s="64">
        <f t="shared" si="5"/>
        <v>8.8849999999999998</v>
      </c>
      <c r="AF38" s="64">
        <f t="shared" si="6"/>
        <v>8.81</v>
      </c>
      <c r="AG38" s="51">
        <f>I38+$P38</f>
        <v>0.27</v>
      </c>
      <c r="AH38" s="51">
        <f>J38+$P38</f>
        <v>0.41000000000000003</v>
      </c>
      <c r="AI38" s="51">
        <f>K38+$P38</f>
        <v>0.68500000000000005</v>
      </c>
      <c r="AJ38" s="51">
        <f>L38+$P38</f>
        <v>0.61</v>
      </c>
      <c r="AK38" s="51">
        <f>I38+$Q38</f>
        <v>1.7500000000000002</v>
      </c>
      <c r="AL38" s="51">
        <f>J38+$Q38</f>
        <v>1.8900000000000001</v>
      </c>
      <c r="AM38" s="51">
        <f>K38+$Q38</f>
        <v>2.165</v>
      </c>
      <c r="AN38" s="51">
        <f>L38+$Q38</f>
        <v>2.0900000000000003</v>
      </c>
      <c r="AO38" s="51">
        <f>I38+$R38</f>
        <v>1.1500000000000001</v>
      </c>
      <c r="AP38" s="51">
        <f>J38+$R38</f>
        <v>1.29</v>
      </c>
      <c r="AQ38" s="51">
        <f>K38+$R38</f>
        <v>1.5649999999999999</v>
      </c>
      <c r="AR38" s="51">
        <f>L38+$R38</f>
        <v>1.49</v>
      </c>
      <c r="AS38" s="51">
        <f>I38+$S38</f>
        <v>6.9999999999999993E-2</v>
      </c>
      <c r="AT38" s="51">
        <f>J38+$S38</f>
        <v>0.21000000000000002</v>
      </c>
      <c r="AU38" s="51">
        <f>K38+$S38</f>
        <v>0.48499999999999999</v>
      </c>
      <c r="AV38" s="51">
        <f>L38+$S38</f>
        <v>0.41</v>
      </c>
      <c r="AW38" s="51">
        <f>I38+$T38</f>
        <v>0.11</v>
      </c>
      <c r="AX38" s="51">
        <f>J38+$T38</f>
        <v>0.25</v>
      </c>
      <c r="AY38" s="51">
        <f>K38+$T38</f>
        <v>0.52500000000000002</v>
      </c>
      <c r="AZ38" s="51">
        <f>L38+$T38</f>
        <v>0.44999999999999996</v>
      </c>
      <c r="BA38" s="51">
        <f>I38+$U38</f>
        <v>5.1100000000000003</v>
      </c>
      <c r="BB38" s="51">
        <f>J38+$U38</f>
        <v>5.25</v>
      </c>
      <c r="BC38" s="51">
        <f>K38+$U38</f>
        <v>5.5250000000000004</v>
      </c>
      <c r="BD38" s="51">
        <f>L38+$U38</f>
        <v>5.45</v>
      </c>
    </row>
    <row r="39" spans="8:56" ht="16" thickBot="1" x14ac:dyDescent="0.25">
      <c r="H39" s="9" t="s">
        <v>62</v>
      </c>
      <c r="I39" s="51">
        <f>(((ABS(Obras!C40-Plantas!$C$4)+ABS(Obras!D40-Plantas!$D$4))/10)/$B$4)*2</f>
        <v>0.42000000000000004</v>
      </c>
      <c r="J39" s="51">
        <f>(((ABS(Obras!C40-Plantas!$C$5)+ABS(Obras!D40-Plantas!$D$5))/10)/$B$4)*2</f>
        <v>0.22000000000000003</v>
      </c>
      <c r="K39" s="51">
        <f>(((ABS(Obras!C40-Plantas!$C$6)+ABS(Obras!D40-Plantas!$D$6))/10)/$B$4)*2</f>
        <v>0.185</v>
      </c>
      <c r="L39" s="51">
        <f>(((ABS(Obras!C40-Plantas!$C$7)+ABS(Obras!D40-Plantas!$D$7))/10)/$B$4)*2</f>
        <v>0.24</v>
      </c>
      <c r="M39" s="51">
        <f t="shared" si="1"/>
        <v>0.42000000000000004</v>
      </c>
      <c r="N39" s="3">
        <v>0.2</v>
      </c>
      <c r="O39" s="18">
        <f>$N39*(Obras!F40/10)</f>
        <v>0</v>
      </c>
      <c r="P39" s="18">
        <f>$N39*(Obras!G40/10)</f>
        <v>0</v>
      </c>
      <c r="Q39" s="18">
        <f>$N39*(Obras!H40/10)</f>
        <v>0.70000000000000007</v>
      </c>
      <c r="R39" s="18">
        <f>$N39*(Obras!I40/10)</f>
        <v>0</v>
      </c>
      <c r="S39" s="18">
        <f>$N39*(Obras!J40/10)</f>
        <v>1.1800000000000002</v>
      </c>
      <c r="T39" s="18">
        <f>$N39*(Obras!K40/10)</f>
        <v>1.8800000000000001</v>
      </c>
      <c r="U39" s="18">
        <f>$N39*(Obras!L40/10)</f>
        <v>0</v>
      </c>
      <c r="V39" s="64">
        <f t="shared" si="2"/>
        <v>0.42000000000000004</v>
      </c>
      <c r="W39" s="64">
        <f t="shared" si="2"/>
        <v>0.42000000000000004</v>
      </c>
      <c r="X39" s="64">
        <f t="shared" si="2"/>
        <v>1.1200000000000001</v>
      </c>
      <c r="Y39" s="64">
        <f t="shared" si="2"/>
        <v>0.42000000000000004</v>
      </c>
      <c r="Z39" s="64">
        <f t="shared" si="2"/>
        <v>1.6</v>
      </c>
      <c r="AA39" s="64">
        <f t="shared" si="7"/>
        <v>2.3000000000000003</v>
      </c>
      <c r="AB39" s="64">
        <f t="shared" si="7"/>
        <v>0.42000000000000004</v>
      </c>
      <c r="AC39" s="64">
        <f t="shared" si="3"/>
        <v>0.42000000000000004</v>
      </c>
      <c r="AD39" s="64">
        <f t="shared" si="4"/>
        <v>0.22000000000000003</v>
      </c>
      <c r="AE39" s="64">
        <f t="shared" si="5"/>
        <v>0.185</v>
      </c>
      <c r="AF39" s="64">
        <f t="shared" si="6"/>
        <v>0.24</v>
      </c>
      <c r="AG39" s="51">
        <f>I39+$P39</f>
        <v>0.42000000000000004</v>
      </c>
      <c r="AH39" s="51">
        <f>J39+$P39</f>
        <v>0.22000000000000003</v>
      </c>
      <c r="AI39" s="51">
        <f>K39+$P39</f>
        <v>0.185</v>
      </c>
      <c r="AJ39" s="51">
        <f>L39+$P39</f>
        <v>0.24</v>
      </c>
      <c r="AK39" s="51">
        <f>I39+$Q39</f>
        <v>1.1200000000000001</v>
      </c>
      <c r="AL39" s="51">
        <f>J39+$Q39</f>
        <v>0.92000000000000015</v>
      </c>
      <c r="AM39" s="51">
        <f>K39+$Q39</f>
        <v>0.88500000000000001</v>
      </c>
      <c r="AN39" s="51">
        <f>L39+$Q39</f>
        <v>0.94000000000000006</v>
      </c>
      <c r="AO39" s="51">
        <f>I39+$R39</f>
        <v>0.42000000000000004</v>
      </c>
      <c r="AP39" s="51">
        <f>J39+$R39</f>
        <v>0.22000000000000003</v>
      </c>
      <c r="AQ39" s="51">
        <f>K39+$R39</f>
        <v>0.185</v>
      </c>
      <c r="AR39" s="51">
        <f>L39+$R39</f>
        <v>0.24</v>
      </c>
      <c r="AS39" s="51">
        <f>I39+$S39</f>
        <v>1.6</v>
      </c>
      <c r="AT39" s="51">
        <f>J39+$S39</f>
        <v>1.4000000000000001</v>
      </c>
      <c r="AU39" s="51">
        <f>K39+$S39</f>
        <v>1.3650000000000002</v>
      </c>
      <c r="AV39" s="51">
        <f>L39+$S39</f>
        <v>1.4200000000000002</v>
      </c>
      <c r="AW39" s="51">
        <f>I39+$T39</f>
        <v>2.3000000000000003</v>
      </c>
      <c r="AX39" s="51">
        <f>J39+$T39</f>
        <v>2.1</v>
      </c>
      <c r="AY39" s="51">
        <f>K39+$T39</f>
        <v>2.0649999999999999</v>
      </c>
      <c r="AZ39" s="51">
        <f>L39+$T39</f>
        <v>2.12</v>
      </c>
      <c r="BA39" s="51">
        <f>I39+$U39</f>
        <v>0.42000000000000004</v>
      </c>
      <c r="BB39" s="51">
        <f>J39+$U39</f>
        <v>0.22000000000000003</v>
      </c>
      <c r="BC39" s="51">
        <f>K39+$U39</f>
        <v>0.185</v>
      </c>
      <c r="BD39" s="51">
        <f>L39+$U39</f>
        <v>0.24</v>
      </c>
    </row>
    <row r="40" spans="8:56" ht="16" thickBot="1" x14ac:dyDescent="0.25">
      <c r="H40" s="9" t="s">
        <v>63</v>
      </c>
      <c r="I40" s="51">
        <f>(((ABS(Obras!C41-Plantas!$C$4)+ABS(Obras!D41-Plantas!$D$4))/10)/$B$4)*2</f>
        <v>0.42499999999999999</v>
      </c>
      <c r="J40" s="51">
        <f>(((ABS(Obras!C41-Plantas!$C$5)+ABS(Obras!D41-Plantas!$D$5))/10)/$B$4)*2</f>
        <v>0.42499999999999999</v>
      </c>
      <c r="K40" s="51">
        <f>(((ABS(Obras!C41-Plantas!$C$6)+ABS(Obras!D41-Plantas!$D$6))/10)/$B$4)*2</f>
        <v>0.3</v>
      </c>
      <c r="L40" s="51">
        <f>(((ABS(Obras!C41-Plantas!$C$7)+ABS(Obras!D41-Plantas!$D$7))/10)/$B$4)*2</f>
        <v>0.72499999999999998</v>
      </c>
      <c r="M40" s="51">
        <f t="shared" si="1"/>
        <v>0.72499999999999998</v>
      </c>
      <c r="N40" s="3">
        <v>0.4</v>
      </c>
      <c r="O40" s="18">
        <f>$N40*(Obras!F41/10)</f>
        <v>0</v>
      </c>
      <c r="P40" s="18">
        <f>$N40*(Obras!G41/10)</f>
        <v>4.16</v>
      </c>
      <c r="Q40" s="18">
        <f>$N40*(Obras!H41/10)</f>
        <v>0</v>
      </c>
      <c r="R40" s="18">
        <f>$N40*(Obras!I41/10)</f>
        <v>7</v>
      </c>
      <c r="S40" s="18">
        <f>$N40*(Obras!J41/10)</f>
        <v>0</v>
      </c>
      <c r="T40" s="18">
        <f>$N40*(Obras!K41/10)</f>
        <v>7.6000000000000005</v>
      </c>
      <c r="U40" s="18">
        <f>$N40*(Obras!L41/10)</f>
        <v>6.36</v>
      </c>
      <c r="V40" s="64">
        <f t="shared" si="2"/>
        <v>0.72499999999999998</v>
      </c>
      <c r="W40" s="64">
        <f t="shared" si="2"/>
        <v>4.8849999999999998</v>
      </c>
      <c r="X40" s="64">
        <f t="shared" si="2"/>
        <v>0.72499999999999998</v>
      </c>
      <c r="Y40" s="64">
        <f t="shared" si="2"/>
        <v>7.7249999999999996</v>
      </c>
      <c r="Z40" s="64">
        <f t="shared" si="2"/>
        <v>0.72499999999999998</v>
      </c>
      <c r="AA40" s="64">
        <f t="shared" si="7"/>
        <v>8.3250000000000011</v>
      </c>
      <c r="AB40" s="64">
        <f t="shared" si="7"/>
        <v>7.085</v>
      </c>
      <c r="AC40" s="64">
        <f t="shared" si="3"/>
        <v>0.42499999999999999</v>
      </c>
      <c r="AD40" s="64">
        <f t="shared" si="4"/>
        <v>0.42499999999999999</v>
      </c>
      <c r="AE40" s="64">
        <f t="shared" si="5"/>
        <v>0.3</v>
      </c>
      <c r="AF40" s="64">
        <f t="shared" si="6"/>
        <v>0.72499999999999998</v>
      </c>
      <c r="AG40" s="51">
        <f>I40+$P40</f>
        <v>4.585</v>
      </c>
      <c r="AH40" s="51">
        <f>J40+$P40</f>
        <v>4.585</v>
      </c>
      <c r="AI40" s="51">
        <f>K40+$P40</f>
        <v>4.46</v>
      </c>
      <c r="AJ40" s="51">
        <f>L40+$P40</f>
        <v>4.8849999999999998</v>
      </c>
      <c r="AK40" s="51">
        <f>I40+$Q40</f>
        <v>0.42499999999999999</v>
      </c>
      <c r="AL40" s="51">
        <f>J40+$Q40</f>
        <v>0.42499999999999999</v>
      </c>
      <c r="AM40" s="51">
        <f>K40+$Q40</f>
        <v>0.3</v>
      </c>
      <c r="AN40" s="51">
        <f>L40+$Q40</f>
        <v>0.72499999999999998</v>
      </c>
      <c r="AO40" s="51">
        <f>I40+$R40</f>
        <v>7.4249999999999998</v>
      </c>
      <c r="AP40" s="51">
        <f>J40+$R40</f>
        <v>7.4249999999999998</v>
      </c>
      <c r="AQ40" s="51">
        <f>K40+$R40</f>
        <v>7.3</v>
      </c>
      <c r="AR40" s="51">
        <f>L40+$R40</f>
        <v>7.7249999999999996</v>
      </c>
      <c r="AS40" s="51">
        <f>I40+$S40</f>
        <v>0.42499999999999999</v>
      </c>
      <c r="AT40" s="51">
        <f>J40+$S40</f>
        <v>0.42499999999999999</v>
      </c>
      <c r="AU40" s="51">
        <f>K40+$S40</f>
        <v>0.3</v>
      </c>
      <c r="AV40" s="51">
        <f>L40+$S40</f>
        <v>0.72499999999999998</v>
      </c>
      <c r="AW40" s="51">
        <f>I40+$T40</f>
        <v>8.0250000000000004</v>
      </c>
      <c r="AX40" s="51">
        <f>J40+$T40</f>
        <v>8.0250000000000004</v>
      </c>
      <c r="AY40" s="51">
        <f>K40+$T40</f>
        <v>7.9</v>
      </c>
      <c r="AZ40" s="51">
        <f>L40+$T40</f>
        <v>8.3250000000000011</v>
      </c>
      <c r="BA40" s="51">
        <f>I40+$U40</f>
        <v>6.7850000000000001</v>
      </c>
      <c r="BB40" s="51">
        <f>J40+$U40</f>
        <v>6.7850000000000001</v>
      </c>
      <c r="BC40" s="51">
        <f>K40+$U40</f>
        <v>6.66</v>
      </c>
      <c r="BD40" s="51">
        <f>L40+$U40</f>
        <v>7.085</v>
      </c>
    </row>
    <row r="41" spans="8:56" ht="16" thickBot="1" x14ac:dyDescent="0.25">
      <c r="H41" s="9" t="s">
        <v>64</v>
      </c>
      <c r="I41" s="51">
        <f>(((ABS(Obras!C42-Plantas!$C$4)+ABS(Obras!D42-Plantas!$D$4))/10)/$B$4)*2</f>
        <v>0.76500000000000001</v>
      </c>
      <c r="J41" s="51">
        <f>(((ABS(Obras!C42-Plantas!$C$5)+ABS(Obras!D42-Plantas!$D$5))/10)/$B$4)*2</f>
        <v>0.56500000000000006</v>
      </c>
      <c r="K41" s="51">
        <f>(((ABS(Obras!C42-Plantas!$C$6)+ABS(Obras!D42-Plantas!$D$6))/10)/$B$4)*2</f>
        <v>0.36</v>
      </c>
      <c r="L41" s="51">
        <f>(((ABS(Obras!C42-Plantas!$C$7)+ABS(Obras!D42-Plantas!$D$7))/10)/$B$4)*2</f>
        <v>0.36499999999999999</v>
      </c>
      <c r="M41" s="51">
        <f t="shared" si="1"/>
        <v>0.76500000000000001</v>
      </c>
      <c r="N41" s="3">
        <v>0.4</v>
      </c>
      <c r="O41" s="18">
        <f>$N41*(Obras!F42/10)</f>
        <v>3.6</v>
      </c>
      <c r="P41" s="18">
        <f>$N41*(Obras!G42/10)</f>
        <v>0</v>
      </c>
      <c r="Q41" s="18">
        <f>$N41*(Obras!H42/10)</f>
        <v>4.88</v>
      </c>
      <c r="R41" s="18">
        <f>$N41*(Obras!I42/10)</f>
        <v>0</v>
      </c>
      <c r="S41" s="18">
        <f>$N41*(Obras!J42/10)</f>
        <v>2.5600000000000005</v>
      </c>
      <c r="T41" s="18">
        <f>$N41*(Obras!K42/10)</f>
        <v>4.88</v>
      </c>
      <c r="U41" s="18">
        <f>$N41*(Obras!L42/10)</f>
        <v>1.04</v>
      </c>
      <c r="V41" s="64">
        <f t="shared" si="2"/>
        <v>4.3650000000000002</v>
      </c>
      <c r="W41" s="64">
        <f t="shared" si="2"/>
        <v>0.76500000000000001</v>
      </c>
      <c r="X41" s="64">
        <f t="shared" si="2"/>
        <v>5.6449999999999996</v>
      </c>
      <c r="Y41" s="64">
        <f t="shared" si="2"/>
        <v>0.76500000000000001</v>
      </c>
      <c r="Z41" s="64">
        <f t="shared" si="2"/>
        <v>3.3250000000000006</v>
      </c>
      <c r="AA41" s="64">
        <f t="shared" si="7"/>
        <v>5.6449999999999996</v>
      </c>
      <c r="AB41" s="64">
        <f t="shared" si="7"/>
        <v>1.8050000000000002</v>
      </c>
      <c r="AC41" s="64">
        <f t="shared" si="3"/>
        <v>4.3650000000000002</v>
      </c>
      <c r="AD41" s="64">
        <f t="shared" si="4"/>
        <v>4.165</v>
      </c>
      <c r="AE41" s="64">
        <f t="shared" si="5"/>
        <v>3.96</v>
      </c>
      <c r="AF41" s="64">
        <f t="shared" si="6"/>
        <v>3.9649999999999999</v>
      </c>
      <c r="AG41" s="51">
        <f>I41+$P41</f>
        <v>0.76500000000000001</v>
      </c>
      <c r="AH41" s="51">
        <f>J41+$P41</f>
        <v>0.56500000000000006</v>
      </c>
      <c r="AI41" s="51">
        <f>K41+$P41</f>
        <v>0.36</v>
      </c>
      <c r="AJ41" s="51">
        <f>L41+$P41</f>
        <v>0.36499999999999999</v>
      </c>
      <c r="AK41" s="51">
        <f>I41+$Q41</f>
        <v>5.6449999999999996</v>
      </c>
      <c r="AL41" s="51">
        <f>J41+$Q41</f>
        <v>5.4450000000000003</v>
      </c>
      <c r="AM41" s="51">
        <f>K41+$Q41</f>
        <v>5.24</v>
      </c>
      <c r="AN41" s="51">
        <f>L41+$Q41</f>
        <v>5.2450000000000001</v>
      </c>
      <c r="AO41" s="51">
        <f>I41+$R41</f>
        <v>0.76500000000000001</v>
      </c>
      <c r="AP41" s="51">
        <f>J41+$R41</f>
        <v>0.56500000000000006</v>
      </c>
      <c r="AQ41" s="51">
        <f>K41+$R41</f>
        <v>0.36</v>
      </c>
      <c r="AR41" s="51">
        <f>L41+$R41</f>
        <v>0.36499999999999999</v>
      </c>
      <c r="AS41" s="51">
        <f>I41+$S41</f>
        <v>3.3250000000000006</v>
      </c>
      <c r="AT41" s="51">
        <f>J41+$S41</f>
        <v>3.1250000000000004</v>
      </c>
      <c r="AU41" s="51">
        <f>K41+$S41</f>
        <v>2.9200000000000004</v>
      </c>
      <c r="AV41" s="51">
        <f>L41+$S41</f>
        <v>2.9250000000000007</v>
      </c>
      <c r="AW41" s="51">
        <f>I41+$T41</f>
        <v>5.6449999999999996</v>
      </c>
      <c r="AX41" s="51">
        <f>J41+$T41</f>
        <v>5.4450000000000003</v>
      </c>
      <c r="AY41" s="51">
        <f>K41+$T41</f>
        <v>5.24</v>
      </c>
      <c r="AZ41" s="51">
        <f>L41+$T41</f>
        <v>5.2450000000000001</v>
      </c>
      <c r="BA41" s="51">
        <f>I41+$U41</f>
        <v>1.8050000000000002</v>
      </c>
      <c r="BB41" s="51">
        <f>J41+$U41</f>
        <v>1.605</v>
      </c>
      <c r="BC41" s="51">
        <f>K41+$U41</f>
        <v>1.4</v>
      </c>
      <c r="BD41" s="51">
        <f>L41+$U41</f>
        <v>1.405</v>
      </c>
    </row>
    <row r="42" spans="8:56" ht="16" thickBot="1" x14ac:dyDescent="0.25">
      <c r="H42" s="9" t="s">
        <v>65</v>
      </c>
      <c r="I42" s="51">
        <f>(((ABS(Obras!C43-Plantas!$C$4)+ABS(Obras!D43-Plantas!$D$4))/10)/$B$4)*2</f>
        <v>0.34500000000000003</v>
      </c>
      <c r="J42" s="51">
        <f>(((ABS(Obras!C43-Plantas!$C$5)+ABS(Obras!D43-Plantas!$D$5))/10)/$B$4)*2</f>
        <v>0.34500000000000003</v>
      </c>
      <c r="K42" s="51">
        <f>(((ABS(Obras!C43-Plantas!$C$6)+ABS(Obras!D43-Plantas!$D$6))/10)/$B$4)*2</f>
        <v>0.22999999999999998</v>
      </c>
      <c r="L42" s="51">
        <f>(((ABS(Obras!C43-Plantas!$C$7)+ABS(Obras!D43-Plantas!$D$7))/10)/$B$4)*2</f>
        <v>0.64500000000000002</v>
      </c>
      <c r="M42" s="51">
        <f t="shared" si="1"/>
        <v>0.64500000000000002</v>
      </c>
      <c r="N42" s="3">
        <v>0.4</v>
      </c>
      <c r="O42" s="18">
        <f>$N42*(Obras!F43/10)</f>
        <v>2.72</v>
      </c>
      <c r="P42" s="18">
        <f>$N42*(Obras!G43/10)</f>
        <v>0</v>
      </c>
      <c r="Q42" s="18">
        <f>$N42*(Obras!H43/10)</f>
        <v>0</v>
      </c>
      <c r="R42" s="18">
        <f>$N42*(Obras!I43/10)</f>
        <v>0.24</v>
      </c>
      <c r="S42" s="18">
        <f>$N42*(Obras!J43/10)</f>
        <v>0</v>
      </c>
      <c r="T42" s="18">
        <f>$N42*(Obras!K43/10)</f>
        <v>6.96</v>
      </c>
      <c r="U42" s="18">
        <f>$N42*(Obras!L43/10)</f>
        <v>0.72000000000000008</v>
      </c>
      <c r="V42" s="64">
        <f t="shared" si="2"/>
        <v>3.3650000000000002</v>
      </c>
      <c r="W42" s="64">
        <f t="shared" si="2"/>
        <v>0.64500000000000002</v>
      </c>
      <c r="X42" s="64">
        <f t="shared" si="2"/>
        <v>0.64500000000000002</v>
      </c>
      <c r="Y42" s="64">
        <f t="shared" si="2"/>
        <v>0.88500000000000001</v>
      </c>
      <c r="Z42" s="64">
        <f t="shared" si="2"/>
        <v>0.64500000000000002</v>
      </c>
      <c r="AA42" s="64">
        <f t="shared" si="7"/>
        <v>7.6050000000000004</v>
      </c>
      <c r="AB42" s="64">
        <f t="shared" si="7"/>
        <v>1.3650000000000002</v>
      </c>
      <c r="AC42" s="64">
        <f t="shared" si="3"/>
        <v>3.0650000000000004</v>
      </c>
      <c r="AD42" s="64">
        <f t="shared" si="4"/>
        <v>3.0650000000000004</v>
      </c>
      <c r="AE42" s="64">
        <f t="shared" si="5"/>
        <v>2.95</v>
      </c>
      <c r="AF42" s="64">
        <f t="shared" si="6"/>
        <v>3.3650000000000002</v>
      </c>
      <c r="AG42" s="51">
        <f>I42+$P42</f>
        <v>0.34500000000000003</v>
      </c>
      <c r="AH42" s="51">
        <f>J42+$P42</f>
        <v>0.34500000000000003</v>
      </c>
      <c r="AI42" s="51">
        <f>K42+$P42</f>
        <v>0.22999999999999998</v>
      </c>
      <c r="AJ42" s="51">
        <f>L42+$P42</f>
        <v>0.64500000000000002</v>
      </c>
      <c r="AK42" s="51">
        <f>I42+$Q42</f>
        <v>0.34500000000000003</v>
      </c>
      <c r="AL42" s="51">
        <f>J42+$Q42</f>
        <v>0.34500000000000003</v>
      </c>
      <c r="AM42" s="51">
        <f>K42+$Q42</f>
        <v>0.22999999999999998</v>
      </c>
      <c r="AN42" s="51">
        <f>L42+$Q42</f>
        <v>0.64500000000000002</v>
      </c>
      <c r="AO42" s="51">
        <f>I42+$R42</f>
        <v>0.58499999999999996</v>
      </c>
      <c r="AP42" s="51">
        <f>J42+$R42</f>
        <v>0.58499999999999996</v>
      </c>
      <c r="AQ42" s="51">
        <f>K42+$R42</f>
        <v>0.47</v>
      </c>
      <c r="AR42" s="51">
        <f>L42+$R42</f>
        <v>0.88500000000000001</v>
      </c>
      <c r="AS42" s="51">
        <f>I42+$S42</f>
        <v>0.34500000000000003</v>
      </c>
      <c r="AT42" s="51">
        <f>J42+$S42</f>
        <v>0.34500000000000003</v>
      </c>
      <c r="AU42" s="51">
        <f>K42+$S42</f>
        <v>0.22999999999999998</v>
      </c>
      <c r="AV42" s="51">
        <f>L42+$S42</f>
        <v>0.64500000000000002</v>
      </c>
      <c r="AW42" s="51">
        <f>I42+$T42</f>
        <v>7.3049999999999997</v>
      </c>
      <c r="AX42" s="51">
        <f>J42+$T42</f>
        <v>7.3049999999999997</v>
      </c>
      <c r="AY42" s="51">
        <f>K42+$T42</f>
        <v>7.1899999999999995</v>
      </c>
      <c r="AZ42" s="51">
        <f>L42+$T42</f>
        <v>7.6050000000000004</v>
      </c>
      <c r="BA42" s="51">
        <f>I42+$U42</f>
        <v>1.0650000000000002</v>
      </c>
      <c r="BB42" s="51">
        <f>J42+$U42</f>
        <v>1.0650000000000002</v>
      </c>
      <c r="BC42" s="51">
        <f>K42+$U42</f>
        <v>0.95000000000000007</v>
      </c>
      <c r="BD42" s="51">
        <f>L42+$U42</f>
        <v>1.3650000000000002</v>
      </c>
    </row>
    <row r="43" spans="8:56" ht="16" thickBot="1" x14ac:dyDescent="0.25">
      <c r="H43" s="9" t="s">
        <v>66</v>
      </c>
      <c r="I43" s="51">
        <f>(((ABS(Obras!C44-Plantas!$C$4)+ABS(Obras!D44-Plantas!$D$4))/10)/$B$4)*2</f>
        <v>0.21000000000000002</v>
      </c>
      <c r="J43" s="51">
        <f>(((ABS(Obras!C44-Plantas!$C$5)+ABS(Obras!D44-Plantas!$D$5))/10)/$B$4)*2</f>
        <v>0.06</v>
      </c>
      <c r="K43" s="51">
        <f>(((ABS(Obras!C44-Plantas!$C$6)+ABS(Obras!D44-Plantas!$D$6))/10)/$B$4)*2</f>
        <v>0.26500000000000001</v>
      </c>
      <c r="L43" s="51">
        <f>(((ABS(Obras!C44-Plantas!$C$7)+ABS(Obras!D44-Plantas!$D$7))/10)/$B$4)*2</f>
        <v>0.24</v>
      </c>
      <c r="M43" s="51">
        <f t="shared" si="1"/>
        <v>0.26500000000000001</v>
      </c>
      <c r="N43" s="3">
        <v>0.3</v>
      </c>
      <c r="O43" s="18">
        <f>$N43*(Obras!F44/10)</f>
        <v>0</v>
      </c>
      <c r="P43" s="18">
        <f>$N43*(Obras!G44/10)</f>
        <v>0</v>
      </c>
      <c r="Q43" s="18">
        <f>$N43*(Obras!H44/10)</f>
        <v>4.17</v>
      </c>
      <c r="R43" s="18">
        <f>$N43*(Obras!I44/10)</f>
        <v>4.95</v>
      </c>
      <c r="S43" s="18">
        <f>$N43*(Obras!J44/10)</f>
        <v>0</v>
      </c>
      <c r="T43" s="18">
        <f>$N43*(Obras!K44/10)</f>
        <v>0</v>
      </c>
      <c r="U43" s="18">
        <f>$N43*(Obras!L44/10)</f>
        <v>3.99</v>
      </c>
      <c r="V43" s="64">
        <f t="shared" si="2"/>
        <v>0.26500000000000001</v>
      </c>
      <c r="W43" s="64">
        <f t="shared" si="2"/>
        <v>0.26500000000000001</v>
      </c>
      <c r="X43" s="64">
        <f t="shared" si="2"/>
        <v>4.4349999999999996</v>
      </c>
      <c r="Y43" s="64">
        <f t="shared" si="2"/>
        <v>5.2149999999999999</v>
      </c>
      <c r="Z43" s="64">
        <f t="shared" si="2"/>
        <v>0.26500000000000001</v>
      </c>
      <c r="AA43" s="64">
        <f t="shared" si="7"/>
        <v>0.26500000000000001</v>
      </c>
      <c r="AB43" s="64">
        <f t="shared" si="7"/>
        <v>4.2549999999999999</v>
      </c>
      <c r="AC43" s="64">
        <f t="shared" si="3"/>
        <v>0.21000000000000002</v>
      </c>
      <c r="AD43" s="64">
        <f t="shared" si="4"/>
        <v>0.06</v>
      </c>
      <c r="AE43" s="64">
        <f t="shared" si="5"/>
        <v>0.26500000000000001</v>
      </c>
      <c r="AF43" s="64">
        <f t="shared" si="6"/>
        <v>0.24</v>
      </c>
      <c r="AG43" s="51">
        <f>I43+$P43</f>
        <v>0.21000000000000002</v>
      </c>
      <c r="AH43" s="51">
        <f>J43+$P43</f>
        <v>0.06</v>
      </c>
      <c r="AI43" s="51">
        <f>K43+$P43</f>
        <v>0.26500000000000001</v>
      </c>
      <c r="AJ43" s="51">
        <f>L43+$P43</f>
        <v>0.24</v>
      </c>
      <c r="AK43" s="51">
        <f>I43+$Q43</f>
        <v>4.38</v>
      </c>
      <c r="AL43" s="51">
        <f>J43+$Q43</f>
        <v>4.2299999999999995</v>
      </c>
      <c r="AM43" s="51">
        <f>K43+$Q43</f>
        <v>4.4349999999999996</v>
      </c>
      <c r="AN43" s="51">
        <f>L43+$Q43</f>
        <v>4.41</v>
      </c>
      <c r="AO43" s="51">
        <f>I43+$R43</f>
        <v>5.16</v>
      </c>
      <c r="AP43" s="51">
        <f>J43+$R43</f>
        <v>5.01</v>
      </c>
      <c r="AQ43" s="51">
        <f>K43+$R43</f>
        <v>5.2149999999999999</v>
      </c>
      <c r="AR43" s="51">
        <f>L43+$R43</f>
        <v>5.19</v>
      </c>
      <c r="AS43" s="51">
        <f>I43+$S43</f>
        <v>0.21000000000000002</v>
      </c>
      <c r="AT43" s="51">
        <f>J43+$S43</f>
        <v>0.06</v>
      </c>
      <c r="AU43" s="51">
        <f>K43+$S43</f>
        <v>0.26500000000000001</v>
      </c>
      <c r="AV43" s="51">
        <f>L43+$S43</f>
        <v>0.24</v>
      </c>
      <c r="AW43" s="51">
        <f>I43+$T43</f>
        <v>0.21000000000000002</v>
      </c>
      <c r="AX43" s="51">
        <f>J43+$T43</f>
        <v>0.06</v>
      </c>
      <c r="AY43" s="51">
        <f>K43+$T43</f>
        <v>0.26500000000000001</v>
      </c>
      <c r="AZ43" s="51">
        <f>L43+$T43</f>
        <v>0.24</v>
      </c>
      <c r="BA43" s="51">
        <f>I43+$U43</f>
        <v>4.2</v>
      </c>
      <c r="BB43" s="51">
        <f>J43+$U43</f>
        <v>4.05</v>
      </c>
      <c r="BC43" s="51">
        <f>K43+$U43</f>
        <v>4.2549999999999999</v>
      </c>
      <c r="BD43" s="51">
        <f>L43+$U43</f>
        <v>4.2300000000000004</v>
      </c>
    </row>
    <row r="44" spans="8:56" ht="16" thickBot="1" x14ac:dyDescent="0.25">
      <c r="H44" s="9" t="s">
        <v>67</v>
      </c>
      <c r="I44" s="51">
        <f>(((ABS(Obras!C45-Plantas!$C$4)+ABS(Obras!D45-Plantas!$D$4))/10)/$B$4)*2</f>
        <v>0.05</v>
      </c>
      <c r="J44" s="51">
        <f>(((ABS(Obras!C45-Plantas!$C$5)+ABS(Obras!D45-Plantas!$D$5))/10)/$B$4)*2</f>
        <v>0.15</v>
      </c>
      <c r="K44" s="51">
        <f>(((ABS(Obras!C45-Plantas!$C$6)+ABS(Obras!D45-Plantas!$D$6))/10)/$B$4)*2</f>
        <v>0.42499999999999999</v>
      </c>
      <c r="L44" s="51">
        <f>(((ABS(Obras!C45-Plantas!$C$7)+ABS(Obras!D45-Plantas!$D$7))/10)/$B$4)*2</f>
        <v>0.35</v>
      </c>
      <c r="M44" s="51">
        <f t="shared" si="1"/>
        <v>0.42499999999999999</v>
      </c>
      <c r="N44" s="3">
        <v>0.2</v>
      </c>
      <c r="O44" s="18">
        <f>$N44*(Obras!F45/10)</f>
        <v>1.8600000000000003</v>
      </c>
      <c r="P44" s="18">
        <f>$N44*(Obras!G45/10)</f>
        <v>1.8600000000000003</v>
      </c>
      <c r="Q44" s="18">
        <f>$N44*(Obras!H45/10)</f>
        <v>4</v>
      </c>
      <c r="R44" s="18">
        <f>$N44*(Obras!I45/10)</f>
        <v>0</v>
      </c>
      <c r="S44" s="18">
        <f>$N44*(Obras!J45/10)</f>
        <v>0</v>
      </c>
      <c r="T44" s="18">
        <f>$N44*(Obras!K45/10)</f>
        <v>0</v>
      </c>
      <c r="U44" s="18">
        <f>$N44*(Obras!L45/10)</f>
        <v>0</v>
      </c>
      <c r="V44" s="64">
        <f t="shared" si="2"/>
        <v>2.2850000000000001</v>
      </c>
      <c r="W44" s="64">
        <f t="shared" si="2"/>
        <v>2.2850000000000001</v>
      </c>
      <c r="X44" s="64">
        <f t="shared" si="2"/>
        <v>4.4249999999999998</v>
      </c>
      <c r="Y44" s="64">
        <f t="shared" si="2"/>
        <v>0.42499999999999999</v>
      </c>
      <c r="Z44" s="64">
        <f t="shared" si="2"/>
        <v>0.42499999999999999</v>
      </c>
      <c r="AA44" s="64">
        <f t="shared" si="7"/>
        <v>0.42499999999999999</v>
      </c>
      <c r="AB44" s="64">
        <f t="shared" si="7"/>
        <v>0.42499999999999999</v>
      </c>
      <c r="AC44" s="64">
        <f t="shared" si="3"/>
        <v>1.9100000000000004</v>
      </c>
      <c r="AD44" s="64">
        <f t="shared" si="4"/>
        <v>2.0100000000000002</v>
      </c>
      <c r="AE44" s="64">
        <f t="shared" si="5"/>
        <v>2.2850000000000001</v>
      </c>
      <c r="AF44" s="64">
        <f t="shared" si="6"/>
        <v>2.2100000000000004</v>
      </c>
      <c r="AG44" s="51">
        <f>I44+$P44</f>
        <v>1.9100000000000004</v>
      </c>
      <c r="AH44" s="51">
        <f>J44+$P44</f>
        <v>2.0100000000000002</v>
      </c>
      <c r="AI44" s="51">
        <f>K44+$P44</f>
        <v>2.2850000000000001</v>
      </c>
      <c r="AJ44" s="51">
        <f>L44+$P44</f>
        <v>2.2100000000000004</v>
      </c>
      <c r="AK44" s="51">
        <f>I44+$Q44</f>
        <v>4.05</v>
      </c>
      <c r="AL44" s="51">
        <f>J44+$Q44</f>
        <v>4.1500000000000004</v>
      </c>
      <c r="AM44" s="51">
        <f>K44+$Q44</f>
        <v>4.4249999999999998</v>
      </c>
      <c r="AN44" s="51">
        <f>L44+$Q44</f>
        <v>4.3499999999999996</v>
      </c>
      <c r="AO44" s="51">
        <f>I44+$R44</f>
        <v>0.05</v>
      </c>
      <c r="AP44" s="51">
        <f>J44+$R44</f>
        <v>0.15</v>
      </c>
      <c r="AQ44" s="51">
        <f>K44+$R44</f>
        <v>0.42499999999999999</v>
      </c>
      <c r="AR44" s="51">
        <f>L44+$R44</f>
        <v>0.35</v>
      </c>
      <c r="AS44" s="51">
        <f>I44+$S44</f>
        <v>0.05</v>
      </c>
      <c r="AT44" s="51">
        <f>J44+$S44</f>
        <v>0.15</v>
      </c>
      <c r="AU44" s="51">
        <f>K44+$S44</f>
        <v>0.42499999999999999</v>
      </c>
      <c r="AV44" s="51">
        <f>L44+$S44</f>
        <v>0.35</v>
      </c>
      <c r="AW44" s="51">
        <f>I44+$T44</f>
        <v>0.05</v>
      </c>
      <c r="AX44" s="51">
        <f>J44+$T44</f>
        <v>0.15</v>
      </c>
      <c r="AY44" s="51">
        <f>K44+$T44</f>
        <v>0.42499999999999999</v>
      </c>
      <c r="AZ44" s="51">
        <f>L44+$T44</f>
        <v>0.35</v>
      </c>
      <c r="BA44" s="51">
        <f>I44+$U44</f>
        <v>0.05</v>
      </c>
      <c r="BB44" s="51">
        <f>J44+$U44</f>
        <v>0.15</v>
      </c>
      <c r="BC44" s="51">
        <f>K44+$U44</f>
        <v>0.42499999999999999</v>
      </c>
      <c r="BD44" s="51">
        <f>L44+$U44</f>
        <v>0.35</v>
      </c>
    </row>
    <row r="45" spans="8:56" ht="16" thickBot="1" x14ac:dyDescent="0.25">
      <c r="H45" s="9" t="s">
        <v>68</v>
      </c>
      <c r="I45" s="51">
        <f>(((ABS(Obras!C46-Plantas!$C$4)+ABS(Obras!D46-Plantas!$D$4))/10)/$B$4)*2</f>
        <v>0.7</v>
      </c>
      <c r="J45" s="51">
        <f>(((ABS(Obras!C46-Plantas!$C$5)+ABS(Obras!D46-Plantas!$D$5))/10)/$B$4)*2</f>
        <v>0.5</v>
      </c>
      <c r="K45" s="51">
        <f>(((ABS(Obras!C46-Plantas!$C$6)+ABS(Obras!D46-Plantas!$D$6))/10)/$B$4)*2</f>
        <v>0.22500000000000001</v>
      </c>
      <c r="L45" s="51">
        <f>(((ABS(Obras!C46-Plantas!$C$7)+ABS(Obras!D46-Plantas!$D$7))/10)/$B$4)*2</f>
        <v>0.62</v>
      </c>
      <c r="M45" s="51">
        <f t="shared" si="1"/>
        <v>0.7</v>
      </c>
      <c r="N45" s="3">
        <v>0.2</v>
      </c>
      <c r="O45" s="18">
        <f>$N45*(Obras!F46/10)</f>
        <v>0</v>
      </c>
      <c r="P45" s="18">
        <f>$N45*(Obras!G46/10)</f>
        <v>0</v>
      </c>
      <c r="Q45" s="18">
        <f>$N45*(Obras!H46/10)</f>
        <v>3.98</v>
      </c>
      <c r="R45" s="18">
        <f>$N45*(Obras!I46/10)</f>
        <v>3.3000000000000003</v>
      </c>
      <c r="S45" s="18">
        <f>$N45*(Obras!J46/10)</f>
        <v>0</v>
      </c>
      <c r="T45" s="18">
        <f>$N45*(Obras!K46/10)</f>
        <v>0.70000000000000007</v>
      </c>
      <c r="U45" s="18">
        <f>$N45*(Obras!L46/10)</f>
        <v>1.54</v>
      </c>
      <c r="V45" s="64">
        <f t="shared" si="2"/>
        <v>0.7</v>
      </c>
      <c r="W45" s="64">
        <f t="shared" si="2"/>
        <v>0.7</v>
      </c>
      <c r="X45" s="64">
        <f t="shared" si="2"/>
        <v>4.68</v>
      </c>
      <c r="Y45" s="64">
        <f t="shared" si="2"/>
        <v>4</v>
      </c>
      <c r="Z45" s="64">
        <f t="shared" si="2"/>
        <v>0.7</v>
      </c>
      <c r="AA45" s="64">
        <f t="shared" si="7"/>
        <v>1.4</v>
      </c>
      <c r="AB45" s="64">
        <f t="shared" si="7"/>
        <v>2.2400000000000002</v>
      </c>
      <c r="AC45" s="64">
        <f t="shared" si="3"/>
        <v>0.7</v>
      </c>
      <c r="AD45" s="64">
        <f t="shared" si="4"/>
        <v>0.5</v>
      </c>
      <c r="AE45" s="64">
        <f t="shared" si="5"/>
        <v>0.22500000000000001</v>
      </c>
      <c r="AF45" s="64">
        <f t="shared" si="6"/>
        <v>0.62</v>
      </c>
      <c r="AG45" s="51">
        <f>I45+$P45</f>
        <v>0.7</v>
      </c>
      <c r="AH45" s="51">
        <f>J45+$P45</f>
        <v>0.5</v>
      </c>
      <c r="AI45" s="51">
        <f>K45+$P45</f>
        <v>0.22500000000000001</v>
      </c>
      <c r="AJ45" s="51">
        <f>L45+$P45</f>
        <v>0.62</v>
      </c>
      <c r="AK45" s="51">
        <f>I45+$Q45</f>
        <v>4.68</v>
      </c>
      <c r="AL45" s="51">
        <f>J45+$Q45</f>
        <v>4.4800000000000004</v>
      </c>
      <c r="AM45" s="51">
        <f>K45+$Q45</f>
        <v>4.2050000000000001</v>
      </c>
      <c r="AN45" s="51">
        <f>L45+$Q45</f>
        <v>4.5999999999999996</v>
      </c>
      <c r="AO45" s="51">
        <f>I45+$R45</f>
        <v>4</v>
      </c>
      <c r="AP45" s="51">
        <f>J45+$R45</f>
        <v>3.8000000000000003</v>
      </c>
      <c r="AQ45" s="51">
        <f>K45+$R45</f>
        <v>3.5250000000000004</v>
      </c>
      <c r="AR45" s="51">
        <f>L45+$R45</f>
        <v>3.9200000000000004</v>
      </c>
      <c r="AS45" s="51">
        <f>I45+$S45</f>
        <v>0.7</v>
      </c>
      <c r="AT45" s="51">
        <f>J45+$S45</f>
        <v>0.5</v>
      </c>
      <c r="AU45" s="51">
        <f>K45+$S45</f>
        <v>0.22500000000000001</v>
      </c>
      <c r="AV45" s="51">
        <f>L45+$S45</f>
        <v>0.62</v>
      </c>
      <c r="AW45" s="51">
        <f>I45+$T45</f>
        <v>1.4</v>
      </c>
      <c r="AX45" s="51">
        <f>J45+$T45</f>
        <v>1.2000000000000002</v>
      </c>
      <c r="AY45" s="51">
        <f>K45+$T45</f>
        <v>0.92500000000000004</v>
      </c>
      <c r="AZ45" s="51">
        <f>L45+$T45</f>
        <v>1.32</v>
      </c>
      <c r="BA45" s="51">
        <f>I45+$U45</f>
        <v>2.2400000000000002</v>
      </c>
      <c r="BB45" s="51">
        <f>J45+$U45</f>
        <v>2.04</v>
      </c>
      <c r="BC45" s="51">
        <f>K45+$U45</f>
        <v>1.7650000000000001</v>
      </c>
      <c r="BD45" s="51">
        <f>L45+$U45</f>
        <v>2.16</v>
      </c>
    </row>
    <row r="46" spans="8:56" ht="16" thickBot="1" x14ac:dyDescent="0.25">
      <c r="H46" s="9" t="s">
        <v>69</v>
      </c>
      <c r="I46" s="51">
        <f>(((ABS(Obras!C47-Plantas!$C$4)+ABS(Obras!D47-Plantas!$D$4))/10)/$B$4)*2</f>
        <v>0.95</v>
      </c>
      <c r="J46" s="51">
        <f>(((ABS(Obras!C47-Plantas!$C$5)+ABS(Obras!D47-Plantas!$D$5))/10)/$B$4)*2</f>
        <v>0.75</v>
      </c>
      <c r="K46" s="51">
        <f>(((ABS(Obras!C47-Plantas!$C$6)+ABS(Obras!D47-Plantas!$D$6))/10)/$B$4)*2</f>
        <v>0.47499999999999998</v>
      </c>
      <c r="L46" s="51">
        <f>(((ABS(Obras!C47-Plantas!$C$7)+ABS(Obras!D47-Plantas!$D$7))/10)/$B$4)*2</f>
        <v>0.55000000000000004</v>
      </c>
      <c r="M46" s="51">
        <f t="shared" si="1"/>
        <v>0.95</v>
      </c>
      <c r="N46" s="3">
        <v>0.3</v>
      </c>
      <c r="O46" s="18">
        <f>$N46*(Obras!F47/10)</f>
        <v>4.17</v>
      </c>
      <c r="P46" s="18">
        <f>$N46*(Obras!G47/10)</f>
        <v>0</v>
      </c>
      <c r="Q46" s="18">
        <f>$N46*(Obras!H47/10)</f>
        <v>1.05</v>
      </c>
      <c r="R46" s="18">
        <f>$N46*(Obras!I47/10)</f>
        <v>1.47</v>
      </c>
      <c r="S46" s="18">
        <f>$N46*(Obras!J47/10)</f>
        <v>0.51</v>
      </c>
      <c r="T46" s="18">
        <f>$N46*(Obras!K47/10)</f>
        <v>4.5299999999999994</v>
      </c>
      <c r="U46" s="18">
        <f>$N46*(Obras!L47/10)</f>
        <v>0</v>
      </c>
      <c r="V46" s="64">
        <f t="shared" si="2"/>
        <v>5.12</v>
      </c>
      <c r="W46" s="64">
        <f t="shared" si="2"/>
        <v>0.95</v>
      </c>
      <c r="X46" s="64">
        <f t="shared" si="2"/>
        <v>2</v>
      </c>
      <c r="Y46" s="64">
        <f t="shared" si="2"/>
        <v>2.42</v>
      </c>
      <c r="Z46" s="64">
        <f t="shared" si="2"/>
        <v>1.46</v>
      </c>
      <c r="AA46" s="64">
        <f t="shared" si="7"/>
        <v>5.4799999999999995</v>
      </c>
      <c r="AB46" s="64">
        <f t="shared" si="7"/>
        <v>0.95</v>
      </c>
      <c r="AC46" s="64">
        <f t="shared" si="3"/>
        <v>5.12</v>
      </c>
      <c r="AD46" s="64">
        <f t="shared" si="4"/>
        <v>4.92</v>
      </c>
      <c r="AE46" s="64">
        <f t="shared" si="5"/>
        <v>4.6449999999999996</v>
      </c>
      <c r="AF46" s="64">
        <f t="shared" si="6"/>
        <v>4.72</v>
      </c>
      <c r="AG46" s="51">
        <f>I46+$P46</f>
        <v>0.95</v>
      </c>
      <c r="AH46" s="51">
        <f>J46+$P46</f>
        <v>0.75</v>
      </c>
      <c r="AI46" s="51">
        <f>K46+$P46</f>
        <v>0.47499999999999998</v>
      </c>
      <c r="AJ46" s="51">
        <f>L46+$P46</f>
        <v>0.55000000000000004</v>
      </c>
      <c r="AK46" s="51">
        <f>I46+$Q46</f>
        <v>2</v>
      </c>
      <c r="AL46" s="51">
        <f>J46+$Q46</f>
        <v>1.8</v>
      </c>
      <c r="AM46" s="51">
        <f>K46+$Q46</f>
        <v>1.5249999999999999</v>
      </c>
      <c r="AN46" s="51">
        <f>L46+$Q46</f>
        <v>1.6</v>
      </c>
      <c r="AO46" s="51">
        <f>I46+$R46</f>
        <v>2.42</v>
      </c>
      <c r="AP46" s="51">
        <f>J46+$R46</f>
        <v>2.2199999999999998</v>
      </c>
      <c r="AQ46" s="51">
        <f>K46+$R46</f>
        <v>1.9449999999999998</v>
      </c>
      <c r="AR46" s="51">
        <f>L46+$R46</f>
        <v>2.02</v>
      </c>
      <c r="AS46" s="51">
        <f>I46+$S46</f>
        <v>1.46</v>
      </c>
      <c r="AT46" s="51">
        <f>J46+$S46</f>
        <v>1.26</v>
      </c>
      <c r="AU46" s="51">
        <f>K46+$S46</f>
        <v>0.98499999999999999</v>
      </c>
      <c r="AV46" s="51">
        <f>L46+$S46</f>
        <v>1.06</v>
      </c>
      <c r="AW46" s="51">
        <f>I46+$T46</f>
        <v>5.4799999999999995</v>
      </c>
      <c r="AX46" s="51">
        <f>J46+$T46</f>
        <v>5.2799999999999994</v>
      </c>
      <c r="AY46" s="51">
        <f>K46+$T46</f>
        <v>5.004999999999999</v>
      </c>
      <c r="AZ46" s="51">
        <f>L46+$T46</f>
        <v>5.0799999999999992</v>
      </c>
      <c r="BA46" s="51">
        <f>I46+$U46</f>
        <v>0.95</v>
      </c>
      <c r="BB46" s="51">
        <f>J46+$U46</f>
        <v>0.75</v>
      </c>
      <c r="BC46" s="51">
        <f>K46+$U46</f>
        <v>0.47499999999999998</v>
      </c>
      <c r="BD46" s="51">
        <f>L46+$U46</f>
        <v>0.55000000000000004</v>
      </c>
    </row>
    <row r="47" spans="8:56" ht="16" thickBot="1" x14ac:dyDescent="0.25">
      <c r="H47" s="9" t="s">
        <v>70</v>
      </c>
      <c r="I47" s="51">
        <f>(((ABS(Obras!C48-Plantas!$C$4)+ABS(Obras!D48-Plantas!$D$4))/10)/$B$4)*2</f>
        <v>0.51500000000000001</v>
      </c>
      <c r="J47" s="51">
        <f>(((ABS(Obras!C48-Plantas!$C$5)+ABS(Obras!D48-Plantas!$D$5))/10)/$B$4)*2</f>
        <v>0.315</v>
      </c>
      <c r="K47" s="51">
        <f>(((ABS(Obras!C48-Plantas!$C$6)+ABS(Obras!D48-Plantas!$D$6))/10)/$B$4)*2</f>
        <v>0.05</v>
      </c>
      <c r="L47" s="51">
        <f>(((ABS(Obras!C48-Plantas!$C$7)+ABS(Obras!D48-Plantas!$D$7))/10)/$B$4)*2</f>
        <v>0.47499999999999998</v>
      </c>
      <c r="M47" s="51">
        <f t="shared" si="1"/>
        <v>0.51500000000000001</v>
      </c>
      <c r="N47" s="3">
        <v>0.2</v>
      </c>
      <c r="O47" s="18">
        <f>$N47*(Obras!F48/10)</f>
        <v>0</v>
      </c>
      <c r="P47" s="18">
        <f>$N47*(Obras!G48/10)</f>
        <v>0.8</v>
      </c>
      <c r="Q47" s="18">
        <f>$N47*(Obras!H48/10)</f>
        <v>2.2600000000000002</v>
      </c>
      <c r="R47" s="18">
        <f>$N47*(Obras!I48/10)</f>
        <v>0</v>
      </c>
      <c r="S47" s="18">
        <f>$N47*(Obras!J48/10)</f>
        <v>0.42000000000000004</v>
      </c>
      <c r="T47" s="18">
        <f>$N47*(Obras!K48/10)</f>
        <v>3.08</v>
      </c>
      <c r="U47" s="18">
        <f>$N47*(Obras!L48/10)</f>
        <v>2.8600000000000003</v>
      </c>
      <c r="V47" s="64">
        <f t="shared" si="2"/>
        <v>0.51500000000000001</v>
      </c>
      <c r="W47" s="64">
        <f t="shared" si="2"/>
        <v>1.3149999999999999</v>
      </c>
      <c r="X47" s="64">
        <f t="shared" si="2"/>
        <v>2.7750000000000004</v>
      </c>
      <c r="Y47" s="64">
        <f t="shared" si="2"/>
        <v>0.51500000000000001</v>
      </c>
      <c r="Z47" s="64">
        <f t="shared" si="2"/>
        <v>0.93500000000000005</v>
      </c>
      <c r="AA47" s="64">
        <f t="shared" si="7"/>
        <v>3.5950000000000002</v>
      </c>
      <c r="AB47" s="64">
        <f t="shared" si="7"/>
        <v>3.3750000000000004</v>
      </c>
      <c r="AC47" s="64">
        <f t="shared" si="3"/>
        <v>0.51500000000000001</v>
      </c>
      <c r="AD47" s="64">
        <f t="shared" si="4"/>
        <v>0.315</v>
      </c>
      <c r="AE47" s="64">
        <f t="shared" si="5"/>
        <v>0.05</v>
      </c>
      <c r="AF47" s="64">
        <f t="shared" si="6"/>
        <v>0.47499999999999998</v>
      </c>
      <c r="AG47" s="51">
        <f>I47+$P47</f>
        <v>1.3149999999999999</v>
      </c>
      <c r="AH47" s="51">
        <f>J47+$P47</f>
        <v>1.115</v>
      </c>
      <c r="AI47" s="51">
        <f>K47+$P47</f>
        <v>0.85000000000000009</v>
      </c>
      <c r="AJ47" s="51">
        <f>L47+$P47</f>
        <v>1.2749999999999999</v>
      </c>
      <c r="AK47" s="51">
        <f>I47+$Q47</f>
        <v>2.7750000000000004</v>
      </c>
      <c r="AL47" s="51">
        <f>J47+$Q47</f>
        <v>2.5750000000000002</v>
      </c>
      <c r="AM47" s="51">
        <f>K47+$Q47</f>
        <v>2.31</v>
      </c>
      <c r="AN47" s="51">
        <f>L47+$Q47</f>
        <v>2.7350000000000003</v>
      </c>
      <c r="AO47" s="51">
        <f>I47+$R47</f>
        <v>0.51500000000000001</v>
      </c>
      <c r="AP47" s="51">
        <f>J47+$R47</f>
        <v>0.315</v>
      </c>
      <c r="AQ47" s="51">
        <f>K47+$R47</f>
        <v>0.05</v>
      </c>
      <c r="AR47" s="51">
        <f>L47+$R47</f>
        <v>0.47499999999999998</v>
      </c>
      <c r="AS47" s="51">
        <f>I47+$S47</f>
        <v>0.93500000000000005</v>
      </c>
      <c r="AT47" s="51">
        <f>J47+$S47</f>
        <v>0.7350000000000001</v>
      </c>
      <c r="AU47" s="51">
        <f>K47+$S47</f>
        <v>0.47000000000000003</v>
      </c>
      <c r="AV47" s="51">
        <f>L47+$S47</f>
        <v>0.89500000000000002</v>
      </c>
      <c r="AW47" s="51">
        <f>I47+$T47</f>
        <v>3.5950000000000002</v>
      </c>
      <c r="AX47" s="51">
        <f>J47+$T47</f>
        <v>3.395</v>
      </c>
      <c r="AY47" s="51">
        <f>K47+$T47</f>
        <v>3.13</v>
      </c>
      <c r="AZ47" s="51">
        <f>L47+$T47</f>
        <v>3.5550000000000002</v>
      </c>
      <c r="BA47" s="51">
        <f>I47+$U47</f>
        <v>3.3750000000000004</v>
      </c>
      <c r="BB47" s="51">
        <f>J47+$U47</f>
        <v>3.1750000000000003</v>
      </c>
      <c r="BC47" s="51">
        <f>K47+$U47</f>
        <v>2.91</v>
      </c>
      <c r="BD47" s="51">
        <f>L47+$U47</f>
        <v>3.3350000000000004</v>
      </c>
    </row>
    <row r="48" spans="8:56" ht="16" thickBot="1" x14ac:dyDescent="0.25">
      <c r="H48" s="9" t="s">
        <v>71</v>
      </c>
      <c r="I48" s="51">
        <f>(((ABS(Obras!C49-Plantas!$C$4)+ABS(Obras!D49-Plantas!$D$4))/10)/$B$4)*2</f>
        <v>0.52</v>
      </c>
      <c r="J48" s="51">
        <f>(((ABS(Obras!C49-Plantas!$C$5)+ABS(Obras!D49-Plantas!$D$5))/10)/$B$4)*2</f>
        <v>0.44000000000000006</v>
      </c>
      <c r="K48" s="51">
        <f>(((ABS(Obras!C49-Plantas!$C$6)+ABS(Obras!D49-Plantas!$D$6))/10)/$B$4)*2</f>
        <v>0.315</v>
      </c>
      <c r="L48" s="51">
        <f>(((ABS(Obras!C49-Plantas!$C$7)+ABS(Obras!D49-Plantas!$D$7))/10)/$B$4)*2</f>
        <v>0.74</v>
      </c>
      <c r="M48" s="51">
        <f t="shared" si="1"/>
        <v>0.74</v>
      </c>
      <c r="N48" s="3">
        <v>0.2</v>
      </c>
      <c r="O48" s="18">
        <f>$N48*(Obras!F49/10)</f>
        <v>2.02</v>
      </c>
      <c r="P48" s="18">
        <f>$N48*(Obras!G49/10)</f>
        <v>0</v>
      </c>
      <c r="Q48" s="18">
        <f>$N48*(Obras!H49/10)</f>
        <v>2.4800000000000004</v>
      </c>
      <c r="R48" s="18">
        <f>$N48*(Obras!I49/10)</f>
        <v>2.2800000000000002</v>
      </c>
      <c r="S48" s="18">
        <f>$N48*(Obras!J49/10)</f>
        <v>0</v>
      </c>
      <c r="T48" s="18">
        <f>$N48*(Obras!K49/10)</f>
        <v>0</v>
      </c>
      <c r="U48" s="18">
        <f>$N48*(Obras!L49/10)</f>
        <v>0</v>
      </c>
      <c r="V48" s="64">
        <f t="shared" si="2"/>
        <v>2.76</v>
      </c>
      <c r="W48" s="64">
        <f t="shared" si="2"/>
        <v>0.74</v>
      </c>
      <c r="X48" s="64">
        <f t="shared" si="2"/>
        <v>3.2200000000000006</v>
      </c>
      <c r="Y48" s="64">
        <f t="shared" si="2"/>
        <v>3.0200000000000005</v>
      </c>
      <c r="Z48" s="64">
        <f t="shared" si="2"/>
        <v>0.74</v>
      </c>
      <c r="AA48" s="64">
        <f t="shared" si="7"/>
        <v>0.74</v>
      </c>
      <c r="AB48" s="64">
        <f t="shared" si="7"/>
        <v>0.74</v>
      </c>
      <c r="AC48" s="64">
        <f t="shared" si="3"/>
        <v>2.54</v>
      </c>
      <c r="AD48" s="64">
        <f t="shared" si="4"/>
        <v>2.46</v>
      </c>
      <c r="AE48" s="64">
        <f t="shared" si="5"/>
        <v>2.335</v>
      </c>
      <c r="AF48" s="64">
        <f t="shared" si="6"/>
        <v>2.76</v>
      </c>
      <c r="AG48" s="51">
        <f>I48+$P48</f>
        <v>0.52</v>
      </c>
      <c r="AH48" s="51">
        <f>J48+$P48</f>
        <v>0.44000000000000006</v>
      </c>
      <c r="AI48" s="51">
        <f>K48+$P48</f>
        <v>0.315</v>
      </c>
      <c r="AJ48" s="51">
        <f>L48+$P48</f>
        <v>0.74</v>
      </c>
      <c r="AK48" s="51">
        <f>I48+$Q48</f>
        <v>3.0000000000000004</v>
      </c>
      <c r="AL48" s="51">
        <f>J48+$Q48</f>
        <v>2.9200000000000004</v>
      </c>
      <c r="AM48" s="51">
        <f>K48+$Q48</f>
        <v>2.7950000000000004</v>
      </c>
      <c r="AN48" s="51">
        <f>L48+$Q48</f>
        <v>3.2200000000000006</v>
      </c>
      <c r="AO48" s="51">
        <f>I48+$R48</f>
        <v>2.8000000000000003</v>
      </c>
      <c r="AP48" s="51">
        <f>J48+$R48</f>
        <v>2.72</v>
      </c>
      <c r="AQ48" s="51">
        <f>K48+$R48</f>
        <v>2.5950000000000002</v>
      </c>
      <c r="AR48" s="51">
        <f>L48+$R48</f>
        <v>3.0200000000000005</v>
      </c>
      <c r="AS48" s="51">
        <f>I48+$S48</f>
        <v>0.52</v>
      </c>
      <c r="AT48" s="51">
        <f>J48+$S48</f>
        <v>0.44000000000000006</v>
      </c>
      <c r="AU48" s="51">
        <f>K48+$S48</f>
        <v>0.315</v>
      </c>
      <c r="AV48" s="51">
        <f>L48+$S48</f>
        <v>0.74</v>
      </c>
      <c r="AW48" s="51">
        <f>I48+$T48</f>
        <v>0.52</v>
      </c>
      <c r="AX48" s="51">
        <f>J48+$T48</f>
        <v>0.44000000000000006</v>
      </c>
      <c r="AY48" s="51">
        <f>K48+$T48</f>
        <v>0.315</v>
      </c>
      <c r="AZ48" s="51">
        <f>L48+$T48</f>
        <v>0.74</v>
      </c>
      <c r="BA48" s="51">
        <f>I48+$U48</f>
        <v>0.52</v>
      </c>
      <c r="BB48" s="51">
        <f>J48+$U48</f>
        <v>0.44000000000000006</v>
      </c>
      <c r="BC48" s="51">
        <f>K48+$U48</f>
        <v>0.315</v>
      </c>
      <c r="BD48" s="51">
        <f>L48+$U48</f>
        <v>0.74</v>
      </c>
    </row>
    <row r="49" spans="8:56" ht="16" thickBot="1" x14ac:dyDescent="0.25">
      <c r="H49" s="9" t="s">
        <v>72</v>
      </c>
      <c r="I49" s="51">
        <f>(((ABS(Obras!C50-Plantas!$C$4)+ABS(Obras!D50-Plantas!$D$4))/10)/$B$4)*2</f>
        <v>0.33999999999999997</v>
      </c>
      <c r="J49" s="51">
        <f>(((ABS(Obras!C50-Plantas!$C$5)+ABS(Obras!D50-Plantas!$D$5))/10)/$B$4)*2</f>
        <v>0.32</v>
      </c>
      <c r="K49" s="51">
        <f>(((ABS(Obras!C50-Plantas!$C$6)+ABS(Obras!D50-Plantas!$D$6))/10)/$B$4)*2</f>
        <v>0.19500000000000001</v>
      </c>
      <c r="L49" s="51">
        <f>(((ABS(Obras!C50-Plantas!$C$7)+ABS(Obras!D50-Plantas!$D$7))/10)/$B$4)*2</f>
        <v>0.62</v>
      </c>
      <c r="M49" s="51">
        <f t="shared" si="1"/>
        <v>0.62</v>
      </c>
      <c r="N49" s="3">
        <v>0.2</v>
      </c>
      <c r="O49" s="18">
        <f>$N49*(Obras!F50/10)</f>
        <v>1</v>
      </c>
      <c r="P49" s="18">
        <f>$N49*(Obras!G50/10)</f>
        <v>2.8000000000000003</v>
      </c>
      <c r="Q49" s="18">
        <f>$N49*(Obras!H50/10)</f>
        <v>1.3800000000000001</v>
      </c>
      <c r="R49" s="18">
        <f>$N49*(Obras!I50/10)</f>
        <v>2.92</v>
      </c>
      <c r="S49" s="18">
        <f>$N49*(Obras!J50/10)</f>
        <v>1.8399999999999999</v>
      </c>
      <c r="T49" s="18">
        <f>$N49*(Obras!K50/10)</f>
        <v>4.08</v>
      </c>
      <c r="U49" s="18">
        <f>$N49*(Obras!L50/10)</f>
        <v>4.18</v>
      </c>
      <c r="V49" s="64">
        <f t="shared" si="2"/>
        <v>1.62</v>
      </c>
      <c r="W49" s="64">
        <f t="shared" si="2"/>
        <v>3.4200000000000004</v>
      </c>
      <c r="X49" s="64">
        <f t="shared" si="2"/>
        <v>2</v>
      </c>
      <c r="Y49" s="64">
        <f t="shared" si="2"/>
        <v>3.54</v>
      </c>
      <c r="Z49" s="64">
        <f t="shared" si="2"/>
        <v>2.46</v>
      </c>
      <c r="AA49" s="64">
        <f t="shared" si="7"/>
        <v>4.7</v>
      </c>
      <c r="AB49" s="64">
        <f t="shared" si="7"/>
        <v>4.8</v>
      </c>
      <c r="AC49" s="64">
        <f t="shared" si="3"/>
        <v>1.3399999999999999</v>
      </c>
      <c r="AD49" s="64">
        <f t="shared" si="4"/>
        <v>1.32</v>
      </c>
      <c r="AE49" s="64">
        <f t="shared" si="5"/>
        <v>1.1950000000000001</v>
      </c>
      <c r="AF49" s="64">
        <f t="shared" si="6"/>
        <v>1.62</v>
      </c>
      <c r="AG49" s="51">
        <f>I49+$P49</f>
        <v>3.14</v>
      </c>
      <c r="AH49" s="51">
        <f>J49+$P49</f>
        <v>3.12</v>
      </c>
      <c r="AI49" s="51">
        <f>K49+$P49</f>
        <v>2.9950000000000001</v>
      </c>
      <c r="AJ49" s="51">
        <f>L49+$P49</f>
        <v>3.4200000000000004</v>
      </c>
      <c r="AK49" s="51">
        <f>I49+$Q49</f>
        <v>1.7200000000000002</v>
      </c>
      <c r="AL49" s="51">
        <f>J49+$Q49</f>
        <v>1.7000000000000002</v>
      </c>
      <c r="AM49" s="51">
        <f>K49+$Q49</f>
        <v>1.5750000000000002</v>
      </c>
      <c r="AN49" s="51">
        <f>L49+$Q49</f>
        <v>2</v>
      </c>
      <c r="AO49" s="51">
        <f>I49+$R49</f>
        <v>3.26</v>
      </c>
      <c r="AP49" s="51">
        <f>J49+$R49</f>
        <v>3.2399999999999998</v>
      </c>
      <c r="AQ49" s="51">
        <f>K49+$R49</f>
        <v>3.1149999999999998</v>
      </c>
      <c r="AR49" s="51">
        <f>L49+$R49</f>
        <v>3.54</v>
      </c>
      <c r="AS49" s="51">
        <f>I49+$S49</f>
        <v>2.1799999999999997</v>
      </c>
      <c r="AT49" s="51">
        <f>J49+$S49</f>
        <v>2.1599999999999997</v>
      </c>
      <c r="AU49" s="51">
        <f>K49+$S49</f>
        <v>2.0349999999999997</v>
      </c>
      <c r="AV49" s="51">
        <f>L49+$S49</f>
        <v>2.46</v>
      </c>
      <c r="AW49" s="51">
        <f>I49+$T49</f>
        <v>4.42</v>
      </c>
      <c r="AX49" s="51">
        <f>J49+$T49</f>
        <v>4.4000000000000004</v>
      </c>
      <c r="AY49" s="51">
        <f>K49+$T49</f>
        <v>4.2750000000000004</v>
      </c>
      <c r="AZ49" s="51">
        <f>L49+$T49</f>
        <v>4.7</v>
      </c>
      <c r="BA49" s="51">
        <f>I49+$U49</f>
        <v>4.5199999999999996</v>
      </c>
      <c r="BB49" s="51">
        <f>J49+$U49</f>
        <v>4.5</v>
      </c>
      <c r="BC49" s="51">
        <f>K49+$U49</f>
        <v>4.375</v>
      </c>
      <c r="BD49" s="51">
        <f>L49+$U49</f>
        <v>4.8</v>
      </c>
    </row>
    <row r="50" spans="8:56" ht="16" thickBot="1" x14ac:dyDescent="0.25">
      <c r="H50" s="9" t="s">
        <v>73</v>
      </c>
      <c r="I50" s="51">
        <f>(((ABS(Obras!C51-Plantas!$C$4)+ABS(Obras!D51-Plantas!$D$4))/10)/$B$4)*2</f>
        <v>0.33999999999999997</v>
      </c>
      <c r="J50" s="51">
        <f>(((ABS(Obras!C51-Plantas!$C$5)+ABS(Obras!D51-Plantas!$D$5))/10)/$B$4)*2</f>
        <v>0.19</v>
      </c>
      <c r="K50" s="51">
        <f>(((ABS(Obras!C51-Plantas!$C$6)+ABS(Obras!D51-Plantas!$D$6))/10)/$B$4)*2</f>
        <v>0.13500000000000001</v>
      </c>
      <c r="L50" s="51">
        <f>(((ABS(Obras!C51-Plantas!$C$7)+ABS(Obras!D51-Plantas!$D$7))/10)/$B$4)*2</f>
        <v>0.49000000000000005</v>
      </c>
      <c r="M50" s="51">
        <f t="shared" si="1"/>
        <v>0.49000000000000005</v>
      </c>
      <c r="N50" s="3">
        <v>0.2</v>
      </c>
      <c r="O50" s="18">
        <f>$N50*(Obras!F51/10)</f>
        <v>3.8200000000000003</v>
      </c>
      <c r="P50" s="18">
        <f>$N50*(Obras!G51/10)</f>
        <v>3.28</v>
      </c>
      <c r="Q50" s="18">
        <f>$N50*(Obras!H51/10)</f>
        <v>0</v>
      </c>
      <c r="R50" s="18">
        <f>$N50*(Obras!I51/10)</f>
        <v>2.7</v>
      </c>
      <c r="S50" s="18">
        <f>$N50*(Obras!J51/10)</f>
        <v>2.06</v>
      </c>
      <c r="T50" s="18">
        <f>$N50*(Obras!K51/10)</f>
        <v>0</v>
      </c>
      <c r="U50" s="18">
        <f>$N50*(Obras!L51/10)</f>
        <v>3.9200000000000004</v>
      </c>
      <c r="V50" s="64">
        <f t="shared" si="2"/>
        <v>4.3100000000000005</v>
      </c>
      <c r="W50" s="64">
        <f t="shared" si="2"/>
        <v>3.77</v>
      </c>
      <c r="X50" s="64">
        <f t="shared" si="2"/>
        <v>0.49000000000000005</v>
      </c>
      <c r="Y50" s="64">
        <f t="shared" si="2"/>
        <v>3.1900000000000004</v>
      </c>
      <c r="Z50" s="64">
        <f t="shared" si="2"/>
        <v>2.5500000000000003</v>
      </c>
      <c r="AA50" s="64">
        <f t="shared" si="7"/>
        <v>0.49000000000000005</v>
      </c>
      <c r="AB50" s="64">
        <f t="shared" si="7"/>
        <v>4.41</v>
      </c>
      <c r="AC50" s="64">
        <f t="shared" si="3"/>
        <v>4.16</v>
      </c>
      <c r="AD50" s="64">
        <f t="shared" si="4"/>
        <v>4.0100000000000007</v>
      </c>
      <c r="AE50" s="64">
        <f t="shared" si="5"/>
        <v>3.9550000000000001</v>
      </c>
      <c r="AF50" s="64">
        <f t="shared" si="6"/>
        <v>4.3100000000000005</v>
      </c>
      <c r="AG50" s="51">
        <f>I50+$P50</f>
        <v>3.6199999999999997</v>
      </c>
      <c r="AH50" s="51">
        <f>J50+$P50</f>
        <v>3.4699999999999998</v>
      </c>
      <c r="AI50" s="51">
        <f>K50+$P50</f>
        <v>3.415</v>
      </c>
      <c r="AJ50" s="51">
        <f>L50+$P50</f>
        <v>3.77</v>
      </c>
      <c r="AK50" s="51">
        <f>I50+$Q50</f>
        <v>0.33999999999999997</v>
      </c>
      <c r="AL50" s="51">
        <f>J50+$Q50</f>
        <v>0.19</v>
      </c>
      <c r="AM50" s="51">
        <f>K50+$Q50</f>
        <v>0.13500000000000001</v>
      </c>
      <c r="AN50" s="51">
        <f>L50+$Q50</f>
        <v>0.49000000000000005</v>
      </c>
      <c r="AO50" s="51">
        <f>I50+$R50</f>
        <v>3.04</v>
      </c>
      <c r="AP50" s="51">
        <f>J50+$R50</f>
        <v>2.89</v>
      </c>
      <c r="AQ50" s="51">
        <f>K50+$R50</f>
        <v>2.835</v>
      </c>
      <c r="AR50" s="51">
        <f>L50+$R50</f>
        <v>3.1900000000000004</v>
      </c>
      <c r="AS50" s="51">
        <f>I50+$S50</f>
        <v>2.4</v>
      </c>
      <c r="AT50" s="51">
        <f>J50+$S50</f>
        <v>2.25</v>
      </c>
      <c r="AU50" s="51">
        <f>K50+$S50</f>
        <v>2.1950000000000003</v>
      </c>
      <c r="AV50" s="51">
        <f>L50+$S50</f>
        <v>2.5500000000000003</v>
      </c>
      <c r="AW50" s="51">
        <f>I50+$T50</f>
        <v>0.33999999999999997</v>
      </c>
      <c r="AX50" s="51">
        <f>J50+$T50</f>
        <v>0.19</v>
      </c>
      <c r="AY50" s="51">
        <f>K50+$T50</f>
        <v>0.13500000000000001</v>
      </c>
      <c r="AZ50" s="51">
        <f>L50+$T50</f>
        <v>0.49000000000000005</v>
      </c>
      <c r="BA50" s="51">
        <f>I50+$U50</f>
        <v>4.2600000000000007</v>
      </c>
      <c r="BB50" s="51">
        <f>J50+$U50</f>
        <v>4.1100000000000003</v>
      </c>
      <c r="BC50" s="51">
        <f>K50+$U50</f>
        <v>4.0550000000000006</v>
      </c>
      <c r="BD50" s="51">
        <f>L50+$U50</f>
        <v>4.41</v>
      </c>
    </row>
    <row r="51" spans="8:56" ht="16" thickBot="1" x14ac:dyDescent="0.25">
      <c r="H51" s="9" t="s">
        <v>74</v>
      </c>
      <c r="I51" s="51">
        <f>(((ABS(Obras!C52-Plantas!$C$4)+ABS(Obras!D52-Plantas!$D$4))/10)/$B$4)*2</f>
        <v>8.4999999999999992E-2</v>
      </c>
      <c r="J51" s="51">
        <f>(((ABS(Obras!C52-Plantas!$C$5)+ABS(Obras!D52-Plantas!$D$5))/10)/$B$4)*2</f>
        <v>0.14499999999999999</v>
      </c>
      <c r="K51" s="51">
        <f>(((ABS(Obras!C52-Plantas!$C$6)+ABS(Obras!D52-Plantas!$D$6))/10)/$B$4)*2</f>
        <v>0.42000000000000004</v>
      </c>
      <c r="L51" s="51">
        <f>(((ABS(Obras!C52-Plantas!$C$7)+ABS(Obras!D52-Plantas!$D$7))/10)/$B$4)*2</f>
        <v>0.34500000000000003</v>
      </c>
      <c r="M51" s="51">
        <f t="shared" si="1"/>
        <v>0.42000000000000004</v>
      </c>
      <c r="N51" s="3">
        <v>0.4</v>
      </c>
      <c r="O51" s="18">
        <f>$N51*(Obras!F52/10)</f>
        <v>6.48</v>
      </c>
      <c r="P51" s="18">
        <f>$N51*(Obras!G52/10)</f>
        <v>0</v>
      </c>
      <c r="Q51" s="18">
        <f>$N51*(Obras!H52/10)</f>
        <v>2.3600000000000003</v>
      </c>
      <c r="R51" s="18">
        <f>$N51*(Obras!I52/10)</f>
        <v>0</v>
      </c>
      <c r="S51" s="18">
        <f>$N51*(Obras!J52/10)</f>
        <v>3.7600000000000002</v>
      </c>
      <c r="T51" s="18">
        <f>$N51*(Obras!K52/10)</f>
        <v>4.8000000000000007</v>
      </c>
      <c r="U51" s="18">
        <f>$N51*(Obras!L52/10)</f>
        <v>0</v>
      </c>
      <c r="V51" s="64">
        <f t="shared" si="2"/>
        <v>6.9</v>
      </c>
      <c r="W51" s="64">
        <f t="shared" si="2"/>
        <v>0.42000000000000004</v>
      </c>
      <c r="X51" s="64">
        <f t="shared" si="2"/>
        <v>2.7800000000000002</v>
      </c>
      <c r="Y51" s="64">
        <f t="shared" si="2"/>
        <v>0.42000000000000004</v>
      </c>
      <c r="Z51" s="64">
        <f t="shared" si="2"/>
        <v>4.1800000000000006</v>
      </c>
      <c r="AA51" s="64">
        <f t="shared" si="7"/>
        <v>5.2200000000000006</v>
      </c>
      <c r="AB51" s="64">
        <f t="shared" si="7"/>
        <v>0.42000000000000004</v>
      </c>
      <c r="AC51" s="64">
        <f t="shared" si="3"/>
        <v>6.5650000000000004</v>
      </c>
      <c r="AD51" s="64">
        <f t="shared" si="4"/>
        <v>6.625</v>
      </c>
      <c r="AE51" s="64">
        <f t="shared" si="5"/>
        <v>6.9</v>
      </c>
      <c r="AF51" s="64">
        <f t="shared" si="6"/>
        <v>6.8250000000000002</v>
      </c>
      <c r="AG51" s="51">
        <f>I51+$P51</f>
        <v>8.4999999999999992E-2</v>
      </c>
      <c r="AH51" s="51">
        <f>J51+$P51</f>
        <v>0.14499999999999999</v>
      </c>
      <c r="AI51" s="51">
        <f>K51+$P51</f>
        <v>0.42000000000000004</v>
      </c>
      <c r="AJ51" s="51">
        <f>L51+$P51</f>
        <v>0.34500000000000003</v>
      </c>
      <c r="AK51" s="51">
        <f>I51+$Q51</f>
        <v>2.4450000000000003</v>
      </c>
      <c r="AL51" s="51">
        <f>J51+$Q51</f>
        <v>2.5050000000000003</v>
      </c>
      <c r="AM51" s="51">
        <f>K51+$Q51</f>
        <v>2.7800000000000002</v>
      </c>
      <c r="AN51" s="51">
        <f>L51+$Q51</f>
        <v>2.7050000000000005</v>
      </c>
      <c r="AO51" s="51">
        <f>I51+$R51</f>
        <v>8.4999999999999992E-2</v>
      </c>
      <c r="AP51" s="51">
        <f>J51+$R51</f>
        <v>0.14499999999999999</v>
      </c>
      <c r="AQ51" s="51">
        <f>K51+$R51</f>
        <v>0.42000000000000004</v>
      </c>
      <c r="AR51" s="51">
        <f>L51+$R51</f>
        <v>0.34500000000000003</v>
      </c>
      <c r="AS51" s="51">
        <f>I51+$S51</f>
        <v>3.8450000000000002</v>
      </c>
      <c r="AT51" s="51">
        <f>J51+$S51</f>
        <v>3.9050000000000002</v>
      </c>
      <c r="AU51" s="51">
        <f>K51+$S51</f>
        <v>4.1800000000000006</v>
      </c>
      <c r="AV51" s="51">
        <f>L51+$S51</f>
        <v>4.1050000000000004</v>
      </c>
      <c r="AW51" s="51">
        <f>I51+$T51</f>
        <v>4.8850000000000007</v>
      </c>
      <c r="AX51" s="51">
        <f>J51+$T51</f>
        <v>4.9450000000000003</v>
      </c>
      <c r="AY51" s="51">
        <f>K51+$T51</f>
        <v>5.2200000000000006</v>
      </c>
      <c r="AZ51" s="51">
        <f>L51+$T51</f>
        <v>5.1450000000000005</v>
      </c>
      <c r="BA51" s="51">
        <f>I51+$U51</f>
        <v>8.4999999999999992E-2</v>
      </c>
      <c r="BB51" s="51">
        <f>J51+$U51</f>
        <v>0.14499999999999999</v>
      </c>
      <c r="BC51" s="51">
        <f>K51+$U51</f>
        <v>0.42000000000000004</v>
      </c>
      <c r="BD51" s="51">
        <f>L51+$U51</f>
        <v>0.34500000000000003</v>
      </c>
    </row>
    <row r="52" spans="8:56" ht="16" thickBot="1" x14ac:dyDescent="0.25">
      <c r="H52" s="9" t="s">
        <v>75</v>
      </c>
      <c r="I52" s="51">
        <f>(((ABS(Obras!C53-Plantas!$C$4)+ABS(Obras!D53-Plantas!$D$4))/10)/$B$4)*2</f>
        <v>0.85500000000000009</v>
      </c>
      <c r="J52" s="51">
        <f>(((ABS(Obras!C53-Plantas!$C$5)+ABS(Obras!D53-Plantas!$D$5))/10)/$B$4)*2</f>
        <v>0.65500000000000003</v>
      </c>
      <c r="K52" s="51">
        <f>(((ABS(Obras!C53-Plantas!$C$6)+ABS(Obras!D53-Plantas!$D$6))/10)/$B$4)*2</f>
        <v>0.38</v>
      </c>
      <c r="L52" s="51">
        <f>(((ABS(Obras!C53-Plantas!$C$7)+ABS(Obras!D53-Plantas!$D$7))/10)/$B$4)*2</f>
        <v>0.45499999999999996</v>
      </c>
      <c r="M52" s="51">
        <f t="shared" si="1"/>
        <v>0.85500000000000009</v>
      </c>
      <c r="N52" s="3">
        <v>0.4</v>
      </c>
      <c r="O52" s="18">
        <f>$N52*(Obras!F53/10)</f>
        <v>5.44</v>
      </c>
      <c r="P52" s="18">
        <f>$N52*(Obras!G53/10)</f>
        <v>0</v>
      </c>
      <c r="Q52" s="18">
        <f>$N52*(Obras!H53/10)</f>
        <v>0</v>
      </c>
      <c r="R52" s="18">
        <f>$N52*(Obras!I53/10)</f>
        <v>1.4400000000000002</v>
      </c>
      <c r="S52" s="18">
        <f>$N52*(Obras!J53/10)</f>
        <v>6.32</v>
      </c>
      <c r="T52" s="18">
        <f>$N52*(Obras!K53/10)</f>
        <v>6.88</v>
      </c>
      <c r="U52" s="18">
        <f>$N52*(Obras!L53/10)</f>
        <v>0</v>
      </c>
      <c r="V52" s="64">
        <f t="shared" si="2"/>
        <v>6.2950000000000008</v>
      </c>
      <c r="W52" s="64">
        <f t="shared" si="2"/>
        <v>0.85500000000000009</v>
      </c>
      <c r="X52" s="64">
        <f t="shared" si="2"/>
        <v>0.85500000000000009</v>
      </c>
      <c r="Y52" s="64">
        <f t="shared" si="2"/>
        <v>2.2950000000000004</v>
      </c>
      <c r="Z52" s="64">
        <f t="shared" si="2"/>
        <v>7.1750000000000007</v>
      </c>
      <c r="AA52" s="64">
        <f t="shared" si="7"/>
        <v>7.7350000000000003</v>
      </c>
      <c r="AB52" s="64">
        <f t="shared" si="7"/>
        <v>0.85500000000000009</v>
      </c>
      <c r="AC52" s="64">
        <f t="shared" si="3"/>
        <v>6.2950000000000008</v>
      </c>
      <c r="AD52" s="64">
        <f t="shared" si="4"/>
        <v>6.0950000000000006</v>
      </c>
      <c r="AE52" s="64">
        <f t="shared" si="5"/>
        <v>5.82</v>
      </c>
      <c r="AF52" s="64">
        <f t="shared" si="6"/>
        <v>5.8950000000000005</v>
      </c>
      <c r="AG52" s="51">
        <f>I52+$P52</f>
        <v>0.85500000000000009</v>
      </c>
      <c r="AH52" s="51">
        <f>J52+$P52</f>
        <v>0.65500000000000003</v>
      </c>
      <c r="AI52" s="51">
        <f>K52+$P52</f>
        <v>0.38</v>
      </c>
      <c r="AJ52" s="51">
        <f>L52+$P52</f>
        <v>0.45499999999999996</v>
      </c>
      <c r="AK52" s="51">
        <f>I52+$Q52</f>
        <v>0.85500000000000009</v>
      </c>
      <c r="AL52" s="51">
        <f>J52+$Q52</f>
        <v>0.65500000000000003</v>
      </c>
      <c r="AM52" s="51">
        <f>K52+$Q52</f>
        <v>0.38</v>
      </c>
      <c r="AN52" s="51">
        <f>L52+$Q52</f>
        <v>0.45499999999999996</v>
      </c>
      <c r="AO52" s="51">
        <f>I52+$R52</f>
        <v>2.2950000000000004</v>
      </c>
      <c r="AP52" s="51">
        <f>J52+$R52</f>
        <v>2.0950000000000002</v>
      </c>
      <c r="AQ52" s="51">
        <f>K52+$R52</f>
        <v>1.8200000000000003</v>
      </c>
      <c r="AR52" s="51">
        <f>L52+$R52</f>
        <v>1.895</v>
      </c>
      <c r="AS52" s="51">
        <f>I52+$S52</f>
        <v>7.1750000000000007</v>
      </c>
      <c r="AT52" s="51">
        <f>J52+$S52</f>
        <v>6.9750000000000005</v>
      </c>
      <c r="AU52" s="51">
        <f>K52+$S52</f>
        <v>6.7</v>
      </c>
      <c r="AV52" s="51">
        <f>L52+$S52</f>
        <v>6.7750000000000004</v>
      </c>
      <c r="AW52" s="51">
        <f>I52+$T52</f>
        <v>7.7350000000000003</v>
      </c>
      <c r="AX52" s="51">
        <f>J52+$T52</f>
        <v>7.5350000000000001</v>
      </c>
      <c r="AY52" s="51">
        <f>K52+$T52</f>
        <v>7.26</v>
      </c>
      <c r="AZ52" s="51">
        <f>L52+$T52</f>
        <v>7.335</v>
      </c>
      <c r="BA52" s="51">
        <f>I52+$U52</f>
        <v>0.85500000000000009</v>
      </c>
      <c r="BB52" s="51">
        <f>J52+$U52</f>
        <v>0.65500000000000003</v>
      </c>
      <c r="BC52" s="51">
        <f>K52+$U52</f>
        <v>0.38</v>
      </c>
      <c r="BD52" s="51">
        <f>L52+$U52</f>
        <v>0.45499999999999996</v>
      </c>
    </row>
    <row r="53" spans="8:56" ht="16" thickBot="1" x14ac:dyDescent="0.25">
      <c r="H53" s="9" t="s">
        <v>76</v>
      </c>
      <c r="I53" s="51">
        <f>(((ABS(Obras!C54-Plantas!$C$4)+ABS(Obras!D54-Plantas!$D$4))/10)/$B$4)*2</f>
        <v>0.55999999999999994</v>
      </c>
      <c r="J53" s="51">
        <f>(((ABS(Obras!C54-Plantas!$C$5)+ABS(Obras!D54-Plantas!$D$5))/10)/$B$4)*2</f>
        <v>0.36</v>
      </c>
      <c r="K53" s="51">
        <f>(((ABS(Obras!C54-Plantas!$C$6)+ABS(Obras!D54-Plantas!$D$6))/10)/$B$4)*2</f>
        <v>0.43499999999999994</v>
      </c>
      <c r="L53" s="51">
        <f>(((ABS(Obras!C54-Plantas!$C$7)+ABS(Obras!D54-Plantas!$D$7))/10)/$B$4)*2</f>
        <v>0.16</v>
      </c>
      <c r="M53" s="51">
        <f t="shared" si="1"/>
        <v>0.55999999999999994</v>
      </c>
      <c r="N53" s="3">
        <v>0.3</v>
      </c>
      <c r="O53" s="18">
        <f>$N53*(Obras!F54/10)</f>
        <v>2.25</v>
      </c>
      <c r="P53" s="18">
        <f>$N53*(Obras!G54/10)</f>
        <v>4.2</v>
      </c>
      <c r="Q53" s="18">
        <f>$N53*(Obras!H54/10)</f>
        <v>0</v>
      </c>
      <c r="R53" s="18">
        <f>$N53*(Obras!I54/10)</f>
        <v>0</v>
      </c>
      <c r="S53" s="18">
        <f>$N53*(Obras!J54/10)</f>
        <v>0.39</v>
      </c>
      <c r="T53" s="18">
        <f>$N53*(Obras!K54/10)</f>
        <v>1.74</v>
      </c>
      <c r="U53" s="18">
        <f>$N53*(Obras!L54/10)</f>
        <v>3.9599999999999995</v>
      </c>
      <c r="V53" s="64">
        <f t="shared" si="2"/>
        <v>2.81</v>
      </c>
      <c r="W53" s="64">
        <f t="shared" si="2"/>
        <v>4.76</v>
      </c>
      <c r="X53" s="64">
        <f t="shared" si="2"/>
        <v>0.55999999999999994</v>
      </c>
      <c r="Y53" s="64">
        <f t="shared" si="2"/>
        <v>0.55999999999999994</v>
      </c>
      <c r="Z53" s="64">
        <f t="shared" si="2"/>
        <v>0.95</v>
      </c>
      <c r="AA53" s="64">
        <f t="shared" si="7"/>
        <v>2.2999999999999998</v>
      </c>
      <c r="AB53" s="64">
        <f t="shared" si="7"/>
        <v>4.5199999999999996</v>
      </c>
      <c r="AC53" s="64">
        <f t="shared" si="3"/>
        <v>2.81</v>
      </c>
      <c r="AD53" s="64">
        <f t="shared" si="4"/>
        <v>2.61</v>
      </c>
      <c r="AE53" s="64">
        <f t="shared" si="5"/>
        <v>2.6850000000000001</v>
      </c>
      <c r="AF53" s="64">
        <f t="shared" si="6"/>
        <v>2.41</v>
      </c>
      <c r="AG53" s="51">
        <f>I53+$P53</f>
        <v>4.76</v>
      </c>
      <c r="AH53" s="51">
        <f>J53+$P53</f>
        <v>4.5600000000000005</v>
      </c>
      <c r="AI53" s="51">
        <f>K53+$P53</f>
        <v>4.6349999999999998</v>
      </c>
      <c r="AJ53" s="51">
        <f>L53+$P53</f>
        <v>4.3600000000000003</v>
      </c>
      <c r="AK53" s="51">
        <f>I53+$Q53</f>
        <v>0.55999999999999994</v>
      </c>
      <c r="AL53" s="51">
        <f>J53+$Q53</f>
        <v>0.36</v>
      </c>
      <c r="AM53" s="51">
        <f>K53+$Q53</f>
        <v>0.43499999999999994</v>
      </c>
      <c r="AN53" s="51">
        <f>L53+$Q53</f>
        <v>0.16</v>
      </c>
      <c r="AO53" s="51">
        <f>I53+$R53</f>
        <v>0.55999999999999994</v>
      </c>
      <c r="AP53" s="51">
        <f>J53+$R53</f>
        <v>0.36</v>
      </c>
      <c r="AQ53" s="51">
        <f>K53+$R53</f>
        <v>0.43499999999999994</v>
      </c>
      <c r="AR53" s="51">
        <f>L53+$R53</f>
        <v>0.16</v>
      </c>
      <c r="AS53" s="51">
        <f>I53+$S53</f>
        <v>0.95</v>
      </c>
      <c r="AT53" s="51">
        <f>J53+$S53</f>
        <v>0.75</v>
      </c>
      <c r="AU53" s="51">
        <f>K53+$S53</f>
        <v>0.82499999999999996</v>
      </c>
      <c r="AV53" s="51">
        <f>L53+$S53</f>
        <v>0.55000000000000004</v>
      </c>
      <c r="AW53" s="51">
        <f>I53+$T53</f>
        <v>2.2999999999999998</v>
      </c>
      <c r="AX53" s="51">
        <f>J53+$T53</f>
        <v>2.1</v>
      </c>
      <c r="AY53" s="51">
        <f>K53+$T53</f>
        <v>2.1749999999999998</v>
      </c>
      <c r="AZ53" s="51">
        <f>L53+$T53</f>
        <v>1.9</v>
      </c>
      <c r="BA53" s="51">
        <f>I53+$U53</f>
        <v>4.5199999999999996</v>
      </c>
      <c r="BB53" s="51">
        <f>J53+$U53</f>
        <v>4.3199999999999994</v>
      </c>
      <c r="BC53" s="51">
        <f>K53+$U53</f>
        <v>4.3949999999999996</v>
      </c>
      <c r="BD53" s="51">
        <f>L53+$U53</f>
        <v>4.1199999999999992</v>
      </c>
    </row>
    <row r="54" spans="8:56" ht="16" thickBot="1" x14ac:dyDescent="0.25">
      <c r="H54" s="9" t="s">
        <v>77</v>
      </c>
      <c r="I54" s="51">
        <f>(((ABS(Obras!C55-Plantas!$C$4)+ABS(Obras!D55-Plantas!$D$4))/10)/$B$4)*2</f>
        <v>0.83499999999999996</v>
      </c>
      <c r="J54" s="51">
        <f>(((ABS(Obras!C55-Plantas!$C$5)+ABS(Obras!D55-Plantas!$D$5))/10)/$B$4)*2</f>
        <v>0.63500000000000001</v>
      </c>
      <c r="K54" s="51">
        <f>(((ABS(Obras!C55-Plantas!$C$6)+ABS(Obras!D55-Plantas!$D$6))/10)/$B$4)*2</f>
        <v>0.36</v>
      </c>
      <c r="L54" s="51">
        <f>(((ABS(Obras!C55-Plantas!$C$7)+ABS(Obras!D55-Plantas!$D$7))/10)/$B$4)*2</f>
        <v>0.43499999999999994</v>
      </c>
      <c r="M54" s="51">
        <f t="shared" si="1"/>
        <v>0.83499999999999996</v>
      </c>
      <c r="N54" s="3">
        <v>0.2</v>
      </c>
      <c r="O54" s="18">
        <f>$N54*(Obras!F55/10)</f>
        <v>0.70000000000000007</v>
      </c>
      <c r="P54" s="18">
        <f>$N54*(Obras!G55/10)</f>
        <v>0</v>
      </c>
      <c r="Q54" s="18">
        <f>$N54*(Obras!H55/10)</f>
        <v>2.2399999999999998</v>
      </c>
      <c r="R54" s="18">
        <f>$N54*(Obras!I55/10)</f>
        <v>0</v>
      </c>
      <c r="S54" s="18">
        <f>$N54*(Obras!J55/10)</f>
        <v>0</v>
      </c>
      <c r="T54" s="18">
        <f>$N54*(Obras!K55/10)</f>
        <v>0</v>
      </c>
      <c r="U54" s="18">
        <f>$N54*(Obras!L55/10)</f>
        <v>2.1</v>
      </c>
      <c r="V54" s="64">
        <f t="shared" si="2"/>
        <v>1.5350000000000001</v>
      </c>
      <c r="W54" s="64">
        <f t="shared" si="2"/>
        <v>0.83499999999999996</v>
      </c>
      <c r="X54" s="64">
        <f t="shared" si="2"/>
        <v>3.0749999999999997</v>
      </c>
      <c r="Y54" s="64">
        <f t="shared" si="2"/>
        <v>0.83499999999999996</v>
      </c>
      <c r="Z54" s="64">
        <f t="shared" si="2"/>
        <v>0.83499999999999996</v>
      </c>
      <c r="AA54" s="64">
        <f t="shared" si="7"/>
        <v>0.83499999999999996</v>
      </c>
      <c r="AB54" s="64">
        <f t="shared" si="7"/>
        <v>2.9350000000000001</v>
      </c>
      <c r="AC54" s="64">
        <f t="shared" si="3"/>
        <v>1.5350000000000001</v>
      </c>
      <c r="AD54" s="64">
        <f t="shared" si="4"/>
        <v>1.335</v>
      </c>
      <c r="AE54" s="64">
        <f t="shared" si="5"/>
        <v>1.06</v>
      </c>
      <c r="AF54" s="64">
        <f t="shared" si="6"/>
        <v>1.135</v>
      </c>
      <c r="AG54" s="51">
        <f>I54+$P54</f>
        <v>0.83499999999999996</v>
      </c>
      <c r="AH54" s="51">
        <f>J54+$P54</f>
        <v>0.63500000000000001</v>
      </c>
      <c r="AI54" s="51">
        <f>K54+$P54</f>
        <v>0.36</v>
      </c>
      <c r="AJ54" s="51">
        <f>L54+$P54</f>
        <v>0.43499999999999994</v>
      </c>
      <c r="AK54" s="51">
        <f>I54+$Q54</f>
        <v>3.0749999999999997</v>
      </c>
      <c r="AL54" s="51">
        <f>J54+$Q54</f>
        <v>2.875</v>
      </c>
      <c r="AM54" s="51">
        <f>K54+$Q54</f>
        <v>2.5999999999999996</v>
      </c>
      <c r="AN54" s="51">
        <f>L54+$Q54</f>
        <v>2.6749999999999998</v>
      </c>
      <c r="AO54" s="51">
        <f>I54+$R54</f>
        <v>0.83499999999999996</v>
      </c>
      <c r="AP54" s="51">
        <f>J54+$R54</f>
        <v>0.63500000000000001</v>
      </c>
      <c r="AQ54" s="51">
        <f>K54+$R54</f>
        <v>0.36</v>
      </c>
      <c r="AR54" s="51">
        <f>L54+$R54</f>
        <v>0.43499999999999994</v>
      </c>
      <c r="AS54" s="51">
        <f>I54+$S54</f>
        <v>0.83499999999999996</v>
      </c>
      <c r="AT54" s="51">
        <f>J54+$S54</f>
        <v>0.63500000000000001</v>
      </c>
      <c r="AU54" s="51">
        <f>K54+$S54</f>
        <v>0.36</v>
      </c>
      <c r="AV54" s="51">
        <f>L54+$S54</f>
        <v>0.43499999999999994</v>
      </c>
      <c r="AW54" s="51">
        <f>I54+$T54</f>
        <v>0.83499999999999996</v>
      </c>
      <c r="AX54" s="51">
        <f>J54+$T54</f>
        <v>0.63500000000000001</v>
      </c>
      <c r="AY54" s="51">
        <f>K54+$T54</f>
        <v>0.36</v>
      </c>
      <c r="AZ54" s="51">
        <f>L54+$T54</f>
        <v>0.43499999999999994</v>
      </c>
      <c r="BA54" s="51">
        <f>I54+$U54</f>
        <v>2.9350000000000001</v>
      </c>
      <c r="BB54" s="51">
        <f>J54+$U54</f>
        <v>2.7350000000000003</v>
      </c>
      <c r="BC54" s="51">
        <f>K54+$U54</f>
        <v>2.46</v>
      </c>
      <c r="BD54" s="51">
        <f>L54+$U54</f>
        <v>2.5350000000000001</v>
      </c>
    </row>
    <row r="55" spans="8:56" ht="16" thickBot="1" x14ac:dyDescent="0.25">
      <c r="H55" s="9" t="s">
        <v>78</v>
      </c>
      <c r="I55" s="51">
        <f>(((ABS(Obras!C56-Plantas!$C$4)+ABS(Obras!D56-Plantas!$D$4))/10)/$B$4)*2</f>
        <v>0.52</v>
      </c>
      <c r="J55" s="51">
        <f>(((ABS(Obras!C56-Plantas!$C$5)+ABS(Obras!D56-Plantas!$D$5))/10)/$B$4)*2</f>
        <v>0.32</v>
      </c>
      <c r="K55" s="51">
        <f>(((ABS(Obras!C56-Plantas!$C$6)+ABS(Obras!D56-Plantas!$D$6))/10)/$B$4)*2</f>
        <v>0.11499999999999999</v>
      </c>
      <c r="L55" s="51">
        <f>(((ABS(Obras!C56-Plantas!$C$7)+ABS(Obras!D56-Plantas!$D$7))/10)/$B$4)*2</f>
        <v>0.54</v>
      </c>
      <c r="M55" s="51">
        <f t="shared" si="1"/>
        <v>0.54</v>
      </c>
      <c r="N55" s="3">
        <v>0.4</v>
      </c>
      <c r="O55" s="18">
        <f>$N55*(Obras!F56/10)</f>
        <v>4</v>
      </c>
      <c r="P55" s="18">
        <f>$N55*(Obras!G56/10)</f>
        <v>0</v>
      </c>
      <c r="Q55" s="18">
        <f>$N55*(Obras!H56/10)</f>
        <v>4.4000000000000004</v>
      </c>
      <c r="R55" s="18">
        <f>$N55*(Obras!I56/10)</f>
        <v>7.76</v>
      </c>
      <c r="S55" s="18">
        <f>$N55*(Obras!J56/10)</f>
        <v>5.6000000000000005</v>
      </c>
      <c r="T55" s="18">
        <f>$N55*(Obras!K56/10)</f>
        <v>0</v>
      </c>
      <c r="U55" s="18">
        <f>$N55*(Obras!L56/10)</f>
        <v>0</v>
      </c>
      <c r="V55" s="64">
        <f t="shared" si="2"/>
        <v>4.54</v>
      </c>
      <c r="W55" s="64">
        <f t="shared" si="2"/>
        <v>0.54</v>
      </c>
      <c r="X55" s="64">
        <f t="shared" si="2"/>
        <v>4.9400000000000004</v>
      </c>
      <c r="Y55" s="64">
        <f t="shared" si="2"/>
        <v>8.3000000000000007</v>
      </c>
      <c r="Z55" s="64">
        <f t="shared" si="2"/>
        <v>6.1400000000000006</v>
      </c>
      <c r="AA55" s="64">
        <f t="shared" si="7"/>
        <v>0.54</v>
      </c>
      <c r="AB55" s="64">
        <f t="shared" si="7"/>
        <v>0.54</v>
      </c>
      <c r="AC55" s="64">
        <f t="shared" si="3"/>
        <v>4.5199999999999996</v>
      </c>
      <c r="AD55" s="64">
        <f t="shared" si="4"/>
        <v>4.32</v>
      </c>
      <c r="AE55" s="64">
        <f t="shared" si="5"/>
        <v>4.1150000000000002</v>
      </c>
      <c r="AF55" s="64">
        <f t="shared" si="6"/>
        <v>4.54</v>
      </c>
      <c r="AG55" s="51">
        <f>I55+$P55</f>
        <v>0.52</v>
      </c>
      <c r="AH55" s="51">
        <f>J55+$P55</f>
        <v>0.32</v>
      </c>
      <c r="AI55" s="51">
        <f>K55+$P55</f>
        <v>0.11499999999999999</v>
      </c>
      <c r="AJ55" s="51">
        <f>L55+$P55</f>
        <v>0.54</v>
      </c>
      <c r="AK55" s="51">
        <f>I55+$Q55</f>
        <v>4.92</v>
      </c>
      <c r="AL55" s="51">
        <f>J55+$Q55</f>
        <v>4.7200000000000006</v>
      </c>
      <c r="AM55" s="51">
        <f>K55+$Q55</f>
        <v>4.5150000000000006</v>
      </c>
      <c r="AN55" s="51">
        <f>L55+$Q55</f>
        <v>4.9400000000000004</v>
      </c>
      <c r="AO55" s="51">
        <f>I55+$R55</f>
        <v>8.2799999999999994</v>
      </c>
      <c r="AP55" s="51">
        <f>J55+$R55</f>
        <v>8.08</v>
      </c>
      <c r="AQ55" s="51">
        <f>K55+$R55</f>
        <v>7.875</v>
      </c>
      <c r="AR55" s="51">
        <f>L55+$R55</f>
        <v>8.3000000000000007</v>
      </c>
      <c r="AS55" s="51">
        <f>I55+$S55</f>
        <v>6.120000000000001</v>
      </c>
      <c r="AT55" s="51">
        <f>J55+$S55</f>
        <v>5.9200000000000008</v>
      </c>
      <c r="AU55" s="51">
        <f>K55+$S55</f>
        <v>5.7150000000000007</v>
      </c>
      <c r="AV55" s="51">
        <f>L55+$S55</f>
        <v>6.1400000000000006</v>
      </c>
      <c r="AW55" s="51">
        <f>I55+$T55</f>
        <v>0.52</v>
      </c>
      <c r="AX55" s="51">
        <f>J55+$T55</f>
        <v>0.32</v>
      </c>
      <c r="AY55" s="51">
        <f>K55+$T55</f>
        <v>0.11499999999999999</v>
      </c>
      <c r="AZ55" s="51">
        <f>L55+$T55</f>
        <v>0.54</v>
      </c>
      <c r="BA55" s="51">
        <f>I55+$U55</f>
        <v>0.52</v>
      </c>
      <c r="BB55" s="51">
        <f>J55+$U55</f>
        <v>0.32</v>
      </c>
      <c r="BC55" s="51">
        <f>K55+$U55</f>
        <v>0.11499999999999999</v>
      </c>
      <c r="BD55" s="51">
        <f>L55+$U55</f>
        <v>0.54</v>
      </c>
    </row>
    <row r="56" spans="8:56" ht="16" thickBot="1" x14ac:dyDescent="0.25">
      <c r="H56" s="9" t="s">
        <v>79</v>
      </c>
      <c r="I56" s="51">
        <f>(((ABS(Obras!C57-Plantas!$C$4)+ABS(Obras!D57-Plantas!$D$4))/10)/$B$4)*2</f>
        <v>0.52</v>
      </c>
      <c r="J56" s="51">
        <f>(((ABS(Obras!C57-Plantas!$C$5)+ABS(Obras!D57-Plantas!$D$5))/10)/$B$4)*2</f>
        <v>0.32</v>
      </c>
      <c r="K56" s="51">
        <f>(((ABS(Obras!C57-Plantas!$C$6)+ABS(Obras!D57-Plantas!$D$6))/10)/$B$4)*2</f>
        <v>0.35499999999999998</v>
      </c>
      <c r="L56" s="51">
        <f>(((ABS(Obras!C57-Plantas!$C$7)+ABS(Obras!D57-Plantas!$D$7))/10)/$B$4)*2</f>
        <v>0.12</v>
      </c>
      <c r="M56" s="51">
        <f t="shared" si="1"/>
        <v>0.52</v>
      </c>
      <c r="N56" s="3">
        <v>0.4</v>
      </c>
      <c r="O56" s="18">
        <f>$N56*(Obras!F57/10)</f>
        <v>0.32000000000000006</v>
      </c>
      <c r="P56" s="18">
        <f>$N56*(Obras!G57/10)</f>
        <v>5.28</v>
      </c>
      <c r="Q56" s="18">
        <f>$N56*(Obras!H57/10)</f>
        <v>0</v>
      </c>
      <c r="R56" s="18">
        <f>$N56*(Obras!I57/10)</f>
        <v>4.9200000000000008</v>
      </c>
      <c r="S56" s="18">
        <f>$N56*(Obras!J57/10)</f>
        <v>2.3600000000000003</v>
      </c>
      <c r="T56" s="18">
        <f>$N56*(Obras!K57/10)</f>
        <v>0</v>
      </c>
      <c r="U56" s="18">
        <f>$N56*(Obras!L57/10)</f>
        <v>0</v>
      </c>
      <c r="V56" s="64">
        <f t="shared" si="2"/>
        <v>0.84000000000000008</v>
      </c>
      <c r="W56" s="64">
        <f t="shared" si="2"/>
        <v>5.8000000000000007</v>
      </c>
      <c r="X56" s="64">
        <f t="shared" si="2"/>
        <v>0.52</v>
      </c>
      <c r="Y56" s="64">
        <f t="shared" si="2"/>
        <v>5.4400000000000013</v>
      </c>
      <c r="Z56" s="64">
        <f t="shared" si="2"/>
        <v>2.8800000000000003</v>
      </c>
      <c r="AA56" s="64">
        <f t="shared" si="7"/>
        <v>0.52</v>
      </c>
      <c r="AB56" s="64">
        <f t="shared" si="7"/>
        <v>0.52</v>
      </c>
      <c r="AC56" s="64">
        <f t="shared" si="3"/>
        <v>0.84000000000000008</v>
      </c>
      <c r="AD56" s="64">
        <f t="shared" si="4"/>
        <v>0.64000000000000012</v>
      </c>
      <c r="AE56" s="64">
        <f t="shared" si="5"/>
        <v>0.67500000000000004</v>
      </c>
      <c r="AF56" s="64">
        <f t="shared" si="6"/>
        <v>0.44000000000000006</v>
      </c>
      <c r="AG56" s="51">
        <f>I56+$P56</f>
        <v>5.8000000000000007</v>
      </c>
      <c r="AH56" s="51">
        <f>J56+$P56</f>
        <v>5.6000000000000005</v>
      </c>
      <c r="AI56" s="51">
        <f>K56+$P56</f>
        <v>5.6349999999999998</v>
      </c>
      <c r="AJ56" s="51">
        <f>L56+$P56</f>
        <v>5.4</v>
      </c>
      <c r="AK56" s="51">
        <f>I56+$Q56</f>
        <v>0.52</v>
      </c>
      <c r="AL56" s="51">
        <f>J56+$Q56</f>
        <v>0.32</v>
      </c>
      <c r="AM56" s="51">
        <f>K56+$Q56</f>
        <v>0.35499999999999998</v>
      </c>
      <c r="AN56" s="51">
        <f>L56+$Q56</f>
        <v>0.12</v>
      </c>
      <c r="AO56" s="51">
        <f>I56+$R56</f>
        <v>5.4400000000000013</v>
      </c>
      <c r="AP56" s="51">
        <f>J56+$R56</f>
        <v>5.2400000000000011</v>
      </c>
      <c r="AQ56" s="51">
        <f>K56+$R56</f>
        <v>5.2750000000000004</v>
      </c>
      <c r="AR56" s="51">
        <f>L56+$R56</f>
        <v>5.0400000000000009</v>
      </c>
      <c r="AS56" s="51">
        <f>I56+$S56</f>
        <v>2.8800000000000003</v>
      </c>
      <c r="AT56" s="51">
        <f>J56+$S56</f>
        <v>2.68</v>
      </c>
      <c r="AU56" s="51">
        <f>K56+$S56</f>
        <v>2.7150000000000003</v>
      </c>
      <c r="AV56" s="51">
        <f>L56+$S56</f>
        <v>2.4800000000000004</v>
      </c>
      <c r="AW56" s="51">
        <f>I56+$T56</f>
        <v>0.52</v>
      </c>
      <c r="AX56" s="51">
        <f>J56+$T56</f>
        <v>0.32</v>
      </c>
      <c r="AY56" s="51">
        <f>K56+$T56</f>
        <v>0.35499999999999998</v>
      </c>
      <c r="AZ56" s="51">
        <f>L56+$T56</f>
        <v>0.12</v>
      </c>
      <c r="BA56" s="51">
        <f>I56+$U56</f>
        <v>0.52</v>
      </c>
      <c r="BB56" s="51">
        <f>J56+$U56</f>
        <v>0.32</v>
      </c>
      <c r="BC56" s="51">
        <f>K56+$U56</f>
        <v>0.35499999999999998</v>
      </c>
      <c r="BD56" s="51">
        <f>L56+$U56</f>
        <v>0.12</v>
      </c>
    </row>
    <row r="57" spans="8:56" ht="16" thickBot="1" x14ac:dyDescent="0.25">
      <c r="H57" s="9" t="s">
        <v>80</v>
      </c>
      <c r="I57" s="51">
        <f>(((ABS(Obras!C58-Plantas!$C$4)+ABS(Obras!D58-Plantas!$D$4))/10)/$B$4)*2</f>
        <v>0.20499999999999999</v>
      </c>
      <c r="J57" s="51">
        <f>(((ABS(Obras!C58-Plantas!$C$5)+ABS(Obras!D58-Plantas!$D$5))/10)/$B$4)*2</f>
        <v>0.19500000000000001</v>
      </c>
      <c r="K57" s="51">
        <f>(((ABS(Obras!C58-Plantas!$C$6)+ABS(Obras!D58-Plantas!$D$6))/10)/$B$4)*2</f>
        <v>0.27</v>
      </c>
      <c r="L57" s="51">
        <f>(((ABS(Obras!C58-Plantas!$C$7)+ABS(Obras!D58-Plantas!$D$7))/10)/$B$4)*2</f>
        <v>0.495</v>
      </c>
      <c r="M57" s="51">
        <f t="shared" si="1"/>
        <v>0.495</v>
      </c>
      <c r="N57" s="3">
        <v>0.4</v>
      </c>
      <c r="O57" s="18">
        <f>$N57*(Obras!F58/10)</f>
        <v>0.27999999999999997</v>
      </c>
      <c r="P57" s="18">
        <f>$N57*(Obras!G58/10)</f>
        <v>5.7600000000000007</v>
      </c>
      <c r="Q57" s="18">
        <f>$N57*(Obras!H58/10)</f>
        <v>1.4000000000000001</v>
      </c>
      <c r="R57" s="18">
        <f>$N57*(Obras!I58/10)</f>
        <v>3.7600000000000002</v>
      </c>
      <c r="S57" s="18">
        <f>$N57*(Obras!J58/10)</f>
        <v>7.2</v>
      </c>
      <c r="T57" s="18">
        <f>$N57*(Obras!K58/10)</f>
        <v>1.6</v>
      </c>
      <c r="U57" s="18">
        <f>$N57*(Obras!L58/10)</f>
        <v>0</v>
      </c>
      <c r="V57" s="64">
        <f t="shared" si="2"/>
        <v>0.77499999999999991</v>
      </c>
      <c r="W57" s="64">
        <f t="shared" si="2"/>
        <v>6.2550000000000008</v>
      </c>
      <c r="X57" s="64">
        <f t="shared" si="2"/>
        <v>1.895</v>
      </c>
      <c r="Y57" s="64">
        <f t="shared" si="2"/>
        <v>4.2549999999999999</v>
      </c>
      <c r="Z57" s="64">
        <f t="shared" si="2"/>
        <v>7.6950000000000003</v>
      </c>
      <c r="AA57" s="64">
        <f t="shared" si="7"/>
        <v>2.0950000000000002</v>
      </c>
      <c r="AB57" s="64">
        <f t="shared" si="7"/>
        <v>0.495</v>
      </c>
      <c r="AC57" s="64">
        <f t="shared" si="3"/>
        <v>0.48499999999999999</v>
      </c>
      <c r="AD57" s="64">
        <f t="shared" si="4"/>
        <v>0.47499999999999998</v>
      </c>
      <c r="AE57" s="64">
        <f t="shared" si="5"/>
        <v>0.55000000000000004</v>
      </c>
      <c r="AF57" s="64">
        <f t="shared" si="6"/>
        <v>0.77499999999999991</v>
      </c>
      <c r="AG57" s="51">
        <f>I57+$P57</f>
        <v>5.9650000000000007</v>
      </c>
      <c r="AH57" s="51">
        <f>J57+$P57</f>
        <v>5.955000000000001</v>
      </c>
      <c r="AI57" s="51">
        <f>K57+$P57</f>
        <v>6.0300000000000011</v>
      </c>
      <c r="AJ57" s="51">
        <f>L57+$P57</f>
        <v>6.2550000000000008</v>
      </c>
      <c r="AK57" s="51">
        <f>I57+$Q57</f>
        <v>1.6050000000000002</v>
      </c>
      <c r="AL57" s="51">
        <f>J57+$Q57</f>
        <v>1.5950000000000002</v>
      </c>
      <c r="AM57" s="51">
        <f>K57+$Q57</f>
        <v>1.6700000000000002</v>
      </c>
      <c r="AN57" s="51">
        <f>L57+$Q57</f>
        <v>1.895</v>
      </c>
      <c r="AO57" s="51">
        <f>I57+$R57</f>
        <v>3.9650000000000003</v>
      </c>
      <c r="AP57" s="51">
        <f>J57+$R57</f>
        <v>3.9550000000000001</v>
      </c>
      <c r="AQ57" s="51">
        <f>K57+$R57</f>
        <v>4.03</v>
      </c>
      <c r="AR57" s="51">
        <f>L57+$R57</f>
        <v>4.2549999999999999</v>
      </c>
      <c r="AS57" s="51">
        <f>I57+$S57</f>
        <v>7.4050000000000002</v>
      </c>
      <c r="AT57" s="51">
        <f>J57+$S57</f>
        <v>7.3950000000000005</v>
      </c>
      <c r="AU57" s="51">
        <f>K57+$S57</f>
        <v>7.4700000000000006</v>
      </c>
      <c r="AV57" s="51">
        <f>L57+$S57</f>
        <v>7.6950000000000003</v>
      </c>
      <c r="AW57" s="51">
        <f>I57+$T57</f>
        <v>1.8050000000000002</v>
      </c>
      <c r="AX57" s="51">
        <f>J57+$T57</f>
        <v>1.7950000000000002</v>
      </c>
      <c r="AY57" s="51">
        <f>K57+$T57</f>
        <v>1.87</v>
      </c>
      <c r="AZ57" s="51">
        <f>L57+$T57</f>
        <v>2.0950000000000002</v>
      </c>
      <c r="BA57" s="51">
        <f>I57+$U57</f>
        <v>0.20499999999999999</v>
      </c>
      <c r="BB57" s="51">
        <f>J57+$U57</f>
        <v>0.19500000000000001</v>
      </c>
      <c r="BC57" s="51">
        <f>K57+$U57</f>
        <v>0.27</v>
      </c>
      <c r="BD57" s="51">
        <f>L57+$U57</f>
        <v>0.495</v>
      </c>
    </row>
    <row r="58" spans="8:56" ht="16" thickBot="1" x14ac:dyDescent="0.25">
      <c r="H58" s="9" t="s">
        <v>81</v>
      </c>
      <c r="I58" s="51">
        <f>(((ABS(Obras!C59-Plantas!$C$4)+ABS(Obras!D59-Plantas!$D$4))/10)/$B$4)*2</f>
        <v>0.3</v>
      </c>
      <c r="J58" s="51">
        <f>(((ABS(Obras!C59-Plantas!$C$5)+ABS(Obras!D59-Plantas!$D$5))/10)/$B$4)*2</f>
        <v>0.1</v>
      </c>
      <c r="K58" s="51">
        <f>(((ABS(Obras!C59-Plantas!$C$6)+ABS(Obras!D59-Plantas!$D$6))/10)/$B$4)*2</f>
        <v>0.17499999999999999</v>
      </c>
      <c r="L58" s="51">
        <f>(((ABS(Obras!C59-Plantas!$C$7)+ABS(Obras!D59-Plantas!$D$7))/10)/$B$4)*2</f>
        <v>0.27999999999999997</v>
      </c>
      <c r="M58" s="51">
        <f t="shared" si="1"/>
        <v>0.3</v>
      </c>
      <c r="N58" s="3">
        <v>0.2</v>
      </c>
      <c r="O58" s="18">
        <f>$N58*(Obras!F59/10)</f>
        <v>0</v>
      </c>
      <c r="P58" s="18">
        <f>$N58*(Obras!G59/10)</f>
        <v>4.0600000000000005</v>
      </c>
      <c r="Q58" s="18">
        <f>$N58*(Obras!H59/10)</f>
        <v>4.1399999999999997</v>
      </c>
      <c r="R58" s="18">
        <f>$N58*(Obras!I59/10)</f>
        <v>0</v>
      </c>
      <c r="S58" s="18">
        <f>$N58*(Obras!J59/10)</f>
        <v>3.98</v>
      </c>
      <c r="T58" s="18">
        <f>$N58*(Obras!K59/10)</f>
        <v>3.7</v>
      </c>
      <c r="U58" s="18">
        <f>$N58*(Obras!L59/10)</f>
        <v>2.4800000000000004</v>
      </c>
      <c r="V58" s="64">
        <f t="shared" si="2"/>
        <v>0.3</v>
      </c>
      <c r="W58" s="64">
        <f t="shared" si="2"/>
        <v>4.3600000000000003</v>
      </c>
      <c r="X58" s="64">
        <f t="shared" si="2"/>
        <v>4.4399999999999995</v>
      </c>
      <c r="Y58" s="64">
        <f t="shared" si="2"/>
        <v>0.3</v>
      </c>
      <c r="Z58" s="64">
        <f t="shared" si="2"/>
        <v>4.28</v>
      </c>
      <c r="AA58" s="64">
        <f t="shared" si="7"/>
        <v>4</v>
      </c>
      <c r="AB58" s="64">
        <f t="shared" si="7"/>
        <v>2.7800000000000002</v>
      </c>
      <c r="AC58" s="64">
        <f t="shared" si="3"/>
        <v>0.3</v>
      </c>
      <c r="AD58" s="64">
        <f t="shared" si="4"/>
        <v>0.1</v>
      </c>
      <c r="AE58" s="64">
        <f t="shared" si="5"/>
        <v>0.17499999999999999</v>
      </c>
      <c r="AF58" s="64">
        <f t="shared" si="6"/>
        <v>0.27999999999999997</v>
      </c>
      <c r="AG58" s="51">
        <f>I58+$P58</f>
        <v>4.3600000000000003</v>
      </c>
      <c r="AH58" s="51">
        <f>J58+$P58</f>
        <v>4.16</v>
      </c>
      <c r="AI58" s="51">
        <f>K58+$P58</f>
        <v>4.2350000000000003</v>
      </c>
      <c r="AJ58" s="51">
        <f>L58+$P58</f>
        <v>4.3400000000000007</v>
      </c>
      <c r="AK58" s="51">
        <f>I58+$Q58</f>
        <v>4.4399999999999995</v>
      </c>
      <c r="AL58" s="51">
        <f>J58+$Q58</f>
        <v>4.2399999999999993</v>
      </c>
      <c r="AM58" s="51">
        <f>K58+$Q58</f>
        <v>4.3149999999999995</v>
      </c>
      <c r="AN58" s="51">
        <f>L58+$Q58</f>
        <v>4.42</v>
      </c>
      <c r="AO58" s="51">
        <f>I58+$R58</f>
        <v>0.3</v>
      </c>
      <c r="AP58" s="51">
        <f>J58+$R58</f>
        <v>0.1</v>
      </c>
      <c r="AQ58" s="51">
        <f>K58+$R58</f>
        <v>0.17499999999999999</v>
      </c>
      <c r="AR58" s="51">
        <f>L58+$R58</f>
        <v>0.27999999999999997</v>
      </c>
      <c r="AS58" s="51">
        <f>I58+$S58</f>
        <v>4.28</v>
      </c>
      <c r="AT58" s="51">
        <f>J58+$S58</f>
        <v>4.08</v>
      </c>
      <c r="AU58" s="51">
        <f>K58+$S58</f>
        <v>4.1550000000000002</v>
      </c>
      <c r="AV58" s="51">
        <f>L58+$S58</f>
        <v>4.26</v>
      </c>
      <c r="AW58" s="51">
        <f>I58+$T58</f>
        <v>4</v>
      </c>
      <c r="AX58" s="51">
        <f>J58+$T58</f>
        <v>3.8000000000000003</v>
      </c>
      <c r="AY58" s="51">
        <f>K58+$T58</f>
        <v>3.875</v>
      </c>
      <c r="AZ58" s="51">
        <f>L58+$T58</f>
        <v>3.98</v>
      </c>
      <c r="BA58" s="51">
        <f>I58+$U58</f>
        <v>2.7800000000000002</v>
      </c>
      <c r="BB58" s="51">
        <f>J58+$U58</f>
        <v>2.5800000000000005</v>
      </c>
      <c r="BC58" s="51">
        <f>K58+$U58</f>
        <v>2.6550000000000002</v>
      </c>
      <c r="BD58" s="51">
        <f>L58+$U58</f>
        <v>2.7600000000000002</v>
      </c>
    </row>
    <row r="59" spans="8:56" ht="16" thickBot="1" x14ac:dyDescent="0.25">
      <c r="H59" s="9" t="s">
        <v>82</v>
      </c>
      <c r="I59" s="51">
        <f>(((ABS(Obras!C60-Plantas!$C$4)+ABS(Obras!D60-Plantas!$D$4))/10)/$B$4)*2</f>
        <v>0.32999999999999996</v>
      </c>
      <c r="J59" s="51">
        <f>(((ABS(Obras!C60-Plantas!$C$5)+ABS(Obras!D60-Plantas!$D$5))/10)/$B$4)*2</f>
        <v>0.27</v>
      </c>
      <c r="K59" s="51">
        <f>(((ABS(Obras!C60-Plantas!$C$6)+ABS(Obras!D60-Plantas!$D$6))/10)/$B$4)*2</f>
        <v>0.39500000000000002</v>
      </c>
      <c r="L59" s="51">
        <f>(((ABS(Obras!C60-Plantas!$C$7)+ABS(Obras!D60-Plantas!$D$7))/10)/$B$4)*2</f>
        <v>6.9999999999999993E-2</v>
      </c>
      <c r="M59" s="51">
        <f t="shared" si="1"/>
        <v>0.39500000000000002</v>
      </c>
      <c r="N59" s="3">
        <v>0.3</v>
      </c>
      <c r="O59" s="18">
        <f>$N59*(Obras!F60/10)</f>
        <v>3.0599999999999996</v>
      </c>
      <c r="P59" s="18">
        <f>$N59*(Obras!G60/10)</f>
        <v>0</v>
      </c>
      <c r="Q59" s="18">
        <f>$N59*(Obras!H60/10)</f>
        <v>0</v>
      </c>
      <c r="R59" s="18">
        <f>$N59*(Obras!I60/10)</f>
        <v>5.13</v>
      </c>
      <c r="S59" s="18">
        <f>$N59*(Obras!J60/10)</f>
        <v>0</v>
      </c>
      <c r="T59" s="18">
        <f>$N59*(Obras!K60/10)</f>
        <v>0.92999999999999994</v>
      </c>
      <c r="U59" s="18">
        <f>$N59*(Obras!L60/10)</f>
        <v>0.98999999999999988</v>
      </c>
      <c r="V59" s="64">
        <f t="shared" si="2"/>
        <v>3.4549999999999996</v>
      </c>
      <c r="W59" s="64">
        <f t="shared" si="2"/>
        <v>0.39500000000000002</v>
      </c>
      <c r="X59" s="64">
        <f t="shared" si="2"/>
        <v>0.39500000000000002</v>
      </c>
      <c r="Y59" s="64">
        <f t="shared" si="2"/>
        <v>5.5250000000000004</v>
      </c>
      <c r="Z59" s="64">
        <f t="shared" si="2"/>
        <v>0.39500000000000002</v>
      </c>
      <c r="AA59" s="64">
        <f t="shared" si="7"/>
        <v>1.325</v>
      </c>
      <c r="AB59" s="64">
        <f t="shared" si="7"/>
        <v>1.3849999999999998</v>
      </c>
      <c r="AC59" s="64">
        <f t="shared" si="3"/>
        <v>3.3899999999999997</v>
      </c>
      <c r="AD59" s="64">
        <f t="shared" si="4"/>
        <v>3.3299999999999996</v>
      </c>
      <c r="AE59" s="64">
        <f t="shared" si="5"/>
        <v>3.4549999999999996</v>
      </c>
      <c r="AF59" s="64">
        <f t="shared" si="6"/>
        <v>3.1299999999999994</v>
      </c>
      <c r="AG59" s="51">
        <f>I59+$P59</f>
        <v>0.32999999999999996</v>
      </c>
      <c r="AH59" s="51">
        <f>J59+$P59</f>
        <v>0.27</v>
      </c>
      <c r="AI59" s="51">
        <f>K59+$P59</f>
        <v>0.39500000000000002</v>
      </c>
      <c r="AJ59" s="51">
        <f>L59+$P59</f>
        <v>6.9999999999999993E-2</v>
      </c>
      <c r="AK59" s="51">
        <f>I59+$Q59</f>
        <v>0.32999999999999996</v>
      </c>
      <c r="AL59" s="51">
        <f>J59+$Q59</f>
        <v>0.27</v>
      </c>
      <c r="AM59" s="51">
        <f>K59+$Q59</f>
        <v>0.39500000000000002</v>
      </c>
      <c r="AN59" s="51">
        <f>L59+$Q59</f>
        <v>6.9999999999999993E-2</v>
      </c>
      <c r="AO59" s="51">
        <f>I59+$R59</f>
        <v>5.46</v>
      </c>
      <c r="AP59" s="51">
        <f>J59+$R59</f>
        <v>5.4</v>
      </c>
      <c r="AQ59" s="51">
        <f>K59+$R59</f>
        <v>5.5250000000000004</v>
      </c>
      <c r="AR59" s="51">
        <f>L59+$R59</f>
        <v>5.2</v>
      </c>
      <c r="AS59" s="51">
        <f>I59+$S59</f>
        <v>0.32999999999999996</v>
      </c>
      <c r="AT59" s="51">
        <f>J59+$S59</f>
        <v>0.27</v>
      </c>
      <c r="AU59" s="51">
        <f>K59+$S59</f>
        <v>0.39500000000000002</v>
      </c>
      <c r="AV59" s="51">
        <f>L59+$S59</f>
        <v>6.9999999999999993E-2</v>
      </c>
      <c r="AW59" s="51">
        <f>I59+$T59</f>
        <v>1.2599999999999998</v>
      </c>
      <c r="AX59" s="51">
        <f>J59+$T59</f>
        <v>1.2</v>
      </c>
      <c r="AY59" s="51">
        <f>K59+$T59</f>
        <v>1.325</v>
      </c>
      <c r="AZ59" s="51">
        <f>L59+$T59</f>
        <v>0.99999999999999989</v>
      </c>
      <c r="BA59" s="51">
        <f>I59+$U59</f>
        <v>1.3199999999999998</v>
      </c>
      <c r="BB59" s="51">
        <f>J59+$U59</f>
        <v>1.2599999999999998</v>
      </c>
      <c r="BC59" s="51">
        <f>K59+$U59</f>
        <v>1.3849999999999998</v>
      </c>
      <c r="BD59" s="51">
        <f>L59+$U59</f>
        <v>1.0599999999999998</v>
      </c>
    </row>
    <row r="60" spans="8:56" ht="16" thickBot="1" x14ac:dyDescent="0.25">
      <c r="H60" s="9" t="s">
        <v>83</v>
      </c>
      <c r="I60" s="51">
        <f>(((ABS(Obras!C61-Plantas!$C$4)+ABS(Obras!D61-Plantas!$D$4))/10)/$B$4)*2</f>
        <v>0.78499999999999992</v>
      </c>
      <c r="J60" s="51">
        <f>(((ABS(Obras!C61-Plantas!$C$5)+ABS(Obras!D61-Plantas!$D$5))/10)/$B$4)*2</f>
        <v>0.58499999999999996</v>
      </c>
      <c r="K60" s="51">
        <f>(((ABS(Obras!C61-Plantas!$C$6)+ABS(Obras!D61-Plantas!$D$6))/10)/$B$4)*2</f>
        <v>0.31</v>
      </c>
      <c r="L60" s="51">
        <f>(((ABS(Obras!C61-Plantas!$C$7)+ABS(Obras!D61-Plantas!$D$7))/10)/$B$4)*2</f>
        <v>0.38500000000000001</v>
      </c>
      <c r="M60" s="51">
        <f t="shared" si="1"/>
        <v>0.78499999999999992</v>
      </c>
      <c r="N60" s="3">
        <v>0.4</v>
      </c>
      <c r="O60" s="18">
        <f>$N60*(Obras!F61/10)</f>
        <v>0</v>
      </c>
      <c r="P60" s="18">
        <f>$N60*(Obras!G61/10)</f>
        <v>1.36</v>
      </c>
      <c r="Q60" s="18">
        <f>$N60*(Obras!H61/10)</f>
        <v>7.3599999999999994</v>
      </c>
      <c r="R60" s="18">
        <f>$N60*(Obras!I61/10)</f>
        <v>0</v>
      </c>
      <c r="S60" s="18">
        <f>$N60*(Obras!J61/10)</f>
        <v>2.3600000000000003</v>
      </c>
      <c r="T60" s="18">
        <f>$N60*(Obras!K61/10)</f>
        <v>1.4800000000000002</v>
      </c>
      <c r="U60" s="18">
        <f>$N60*(Obras!L61/10)</f>
        <v>6.76</v>
      </c>
      <c r="V60" s="64">
        <f t="shared" si="2"/>
        <v>0.78499999999999992</v>
      </c>
      <c r="W60" s="64">
        <f t="shared" si="2"/>
        <v>2.145</v>
      </c>
      <c r="X60" s="64">
        <f t="shared" si="2"/>
        <v>8.1449999999999996</v>
      </c>
      <c r="Y60" s="64">
        <f t="shared" si="2"/>
        <v>0.78499999999999992</v>
      </c>
      <c r="Z60" s="64">
        <f t="shared" si="2"/>
        <v>3.1450000000000005</v>
      </c>
      <c r="AA60" s="64">
        <f t="shared" si="7"/>
        <v>2.2650000000000001</v>
      </c>
      <c r="AB60" s="64">
        <f t="shared" si="7"/>
        <v>7.5449999999999999</v>
      </c>
      <c r="AC60" s="64">
        <f t="shared" si="3"/>
        <v>0.78499999999999992</v>
      </c>
      <c r="AD60" s="64">
        <f t="shared" si="4"/>
        <v>0.58499999999999996</v>
      </c>
      <c r="AE60" s="64">
        <f t="shared" si="5"/>
        <v>0.31</v>
      </c>
      <c r="AF60" s="64">
        <f t="shared" si="6"/>
        <v>0.38500000000000001</v>
      </c>
      <c r="AG60" s="51">
        <f>I60+$P60</f>
        <v>2.145</v>
      </c>
      <c r="AH60" s="51">
        <f>J60+$P60</f>
        <v>1.9450000000000001</v>
      </c>
      <c r="AI60" s="51">
        <f>K60+$P60</f>
        <v>1.6700000000000002</v>
      </c>
      <c r="AJ60" s="51">
        <f>L60+$P60</f>
        <v>1.7450000000000001</v>
      </c>
      <c r="AK60" s="51">
        <f>I60+$Q60</f>
        <v>8.1449999999999996</v>
      </c>
      <c r="AL60" s="51">
        <f>J60+$Q60</f>
        <v>7.9449999999999994</v>
      </c>
      <c r="AM60" s="51">
        <f>K60+$Q60</f>
        <v>7.669999999999999</v>
      </c>
      <c r="AN60" s="51">
        <f>L60+$Q60</f>
        <v>7.7449999999999992</v>
      </c>
      <c r="AO60" s="51">
        <f>I60+$R60</f>
        <v>0.78499999999999992</v>
      </c>
      <c r="AP60" s="51">
        <f>J60+$R60</f>
        <v>0.58499999999999996</v>
      </c>
      <c r="AQ60" s="51">
        <f>K60+$R60</f>
        <v>0.31</v>
      </c>
      <c r="AR60" s="51">
        <f>L60+$R60</f>
        <v>0.38500000000000001</v>
      </c>
      <c r="AS60" s="51">
        <f>I60+$S60</f>
        <v>3.1450000000000005</v>
      </c>
      <c r="AT60" s="51">
        <f>J60+$S60</f>
        <v>2.9450000000000003</v>
      </c>
      <c r="AU60" s="51">
        <f>K60+$S60</f>
        <v>2.6700000000000004</v>
      </c>
      <c r="AV60" s="51">
        <f>L60+$S60</f>
        <v>2.7450000000000001</v>
      </c>
      <c r="AW60" s="51">
        <f>I60+$T60</f>
        <v>2.2650000000000001</v>
      </c>
      <c r="AX60" s="51">
        <f>J60+$T60</f>
        <v>2.0650000000000004</v>
      </c>
      <c r="AY60" s="51">
        <f>K60+$T60</f>
        <v>1.7900000000000003</v>
      </c>
      <c r="AZ60" s="51">
        <f>L60+$T60</f>
        <v>1.8650000000000002</v>
      </c>
      <c r="BA60" s="51">
        <f>I60+$U60</f>
        <v>7.5449999999999999</v>
      </c>
      <c r="BB60" s="51">
        <f>J60+$U60</f>
        <v>7.3449999999999998</v>
      </c>
      <c r="BC60" s="51">
        <f>K60+$U60</f>
        <v>7.0699999999999994</v>
      </c>
      <c r="BD60" s="51">
        <f>L60+$U60</f>
        <v>7.1449999999999996</v>
      </c>
    </row>
    <row r="61" spans="8:56" ht="16" thickBot="1" x14ac:dyDescent="0.25">
      <c r="H61" s="9" t="s">
        <v>84</v>
      </c>
      <c r="I61" s="51">
        <f>(((ABS(Obras!C62-Plantas!$C$4)+ABS(Obras!D62-Plantas!$D$4))/10)/$B$4)*2</f>
        <v>0.76500000000000001</v>
      </c>
      <c r="J61" s="51">
        <f>(((ABS(Obras!C62-Plantas!$C$5)+ABS(Obras!D62-Plantas!$D$5))/10)/$B$4)*2</f>
        <v>0.56500000000000006</v>
      </c>
      <c r="K61" s="51">
        <f>(((ABS(Obras!C62-Plantas!$C$6)+ABS(Obras!D62-Plantas!$D$6))/10)/$B$4)*2</f>
        <v>0.28999999999999998</v>
      </c>
      <c r="L61" s="51">
        <f>(((ABS(Obras!C62-Plantas!$C$7)+ABS(Obras!D62-Plantas!$D$7))/10)/$B$4)*2</f>
        <v>0.60499999999999998</v>
      </c>
      <c r="M61" s="51">
        <f t="shared" si="1"/>
        <v>0.76500000000000001</v>
      </c>
      <c r="N61" s="3">
        <v>0.4</v>
      </c>
      <c r="O61" s="18">
        <f>$N61*(Obras!F62/10)</f>
        <v>6.76</v>
      </c>
      <c r="P61" s="18">
        <f>$N61*(Obras!G62/10)</f>
        <v>2.92</v>
      </c>
      <c r="Q61" s="18">
        <f>$N61*(Obras!H62/10)</f>
        <v>4.16</v>
      </c>
      <c r="R61" s="18">
        <f>$N61*(Obras!I62/10)</f>
        <v>3.8000000000000003</v>
      </c>
      <c r="S61" s="18">
        <f>$N61*(Obras!J62/10)</f>
        <v>0</v>
      </c>
      <c r="T61" s="18">
        <f>$N61*(Obras!K62/10)</f>
        <v>0</v>
      </c>
      <c r="U61" s="18">
        <f>$N61*(Obras!L62/10)</f>
        <v>0</v>
      </c>
      <c r="V61" s="64">
        <f t="shared" si="2"/>
        <v>7.5249999999999995</v>
      </c>
      <c r="W61" s="64">
        <f t="shared" si="2"/>
        <v>3.6850000000000001</v>
      </c>
      <c r="X61" s="64">
        <f t="shared" si="2"/>
        <v>4.9249999999999998</v>
      </c>
      <c r="Y61" s="64">
        <f t="shared" si="2"/>
        <v>4.5650000000000004</v>
      </c>
      <c r="Z61" s="64">
        <f t="shared" si="2"/>
        <v>0.76500000000000001</v>
      </c>
      <c r="AA61" s="64">
        <f t="shared" si="7"/>
        <v>0.76500000000000001</v>
      </c>
      <c r="AB61" s="64">
        <f t="shared" si="7"/>
        <v>0.76500000000000001</v>
      </c>
      <c r="AC61" s="64">
        <f t="shared" si="3"/>
        <v>7.5249999999999995</v>
      </c>
      <c r="AD61" s="64">
        <f t="shared" si="4"/>
        <v>7.3250000000000002</v>
      </c>
      <c r="AE61" s="64">
        <f t="shared" si="5"/>
        <v>7.05</v>
      </c>
      <c r="AF61" s="64">
        <f t="shared" si="6"/>
        <v>7.3650000000000002</v>
      </c>
      <c r="AG61" s="51">
        <f>I61+$P61</f>
        <v>3.6850000000000001</v>
      </c>
      <c r="AH61" s="51">
        <f>J61+$P61</f>
        <v>3.4849999999999999</v>
      </c>
      <c r="AI61" s="51">
        <f>K61+$P61</f>
        <v>3.21</v>
      </c>
      <c r="AJ61" s="51">
        <f>L61+$P61</f>
        <v>3.5249999999999999</v>
      </c>
      <c r="AK61" s="51">
        <f>I61+$Q61</f>
        <v>4.9249999999999998</v>
      </c>
      <c r="AL61" s="51">
        <f>J61+$Q61</f>
        <v>4.7250000000000005</v>
      </c>
      <c r="AM61" s="51">
        <f>K61+$Q61</f>
        <v>4.45</v>
      </c>
      <c r="AN61" s="51">
        <f>L61+$Q61</f>
        <v>4.7650000000000006</v>
      </c>
      <c r="AO61" s="51">
        <f>I61+$R61</f>
        <v>4.5650000000000004</v>
      </c>
      <c r="AP61" s="51">
        <f>J61+$R61</f>
        <v>4.3650000000000002</v>
      </c>
      <c r="AQ61" s="51">
        <f>K61+$R61</f>
        <v>4.09</v>
      </c>
      <c r="AR61" s="51">
        <f>L61+$R61</f>
        <v>4.4050000000000002</v>
      </c>
      <c r="AS61" s="51">
        <f>I61+$S61</f>
        <v>0.76500000000000001</v>
      </c>
      <c r="AT61" s="51">
        <f>J61+$S61</f>
        <v>0.56500000000000006</v>
      </c>
      <c r="AU61" s="51">
        <f>K61+$S61</f>
        <v>0.28999999999999998</v>
      </c>
      <c r="AV61" s="51">
        <f>L61+$S61</f>
        <v>0.60499999999999998</v>
      </c>
      <c r="AW61" s="51">
        <f>I61+$T61</f>
        <v>0.76500000000000001</v>
      </c>
      <c r="AX61" s="51">
        <f>J61+$T61</f>
        <v>0.56500000000000006</v>
      </c>
      <c r="AY61" s="51">
        <f>K61+$T61</f>
        <v>0.28999999999999998</v>
      </c>
      <c r="AZ61" s="51">
        <f>L61+$T61</f>
        <v>0.60499999999999998</v>
      </c>
      <c r="BA61" s="51">
        <f>I61+$U61</f>
        <v>0.76500000000000001</v>
      </c>
      <c r="BB61" s="51">
        <f>J61+$U61</f>
        <v>0.56500000000000006</v>
      </c>
      <c r="BC61" s="51">
        <f>K61+$U61</f>
        <v>0.28999999999999998</v>
      </c>
      <c r="BD61" s="51">
        <f>L61+$U61</f>
        <v>0.60499999999999998</v>
      </c>
    </row>
    <row r="62" spans="8:56" ht="16" thickBot="1" x14ac:dyDescent="0.25">
      <c r="H62" s="9" t="s">
        <v>85</v>
      </c>
      <c r="I62" s="51">
        <f>(((ABS(Obras!C63-Plantas!$C$4)+ABS(Obras!D63-Plantas!$D$4))/10)/$B$4)*2</f>
        <v>0.4</v>
      </c>
      <c r="J62" s="51">
        <f>(((ABS(Obras!C63-Plantas!$C$5)+ABS(Obras!D63-Plantas!$D$5))/10)/$B$4)*2</f>
        <v>0.24</v>
      </c>
      <c r="K62" s="51">
        <f>(((ABS(Obras!C63-Plantas!$C$6)+ABS(Obras!D63-Plantas!$D$6))/10)/$B$4)*2</f>
        <v>0.36499999999999999</v>
      </c>
      <c r="L62" s="51">
        <f>(((ABS(Obras!C63-Plantas!$C$7)+ABS(Obras!D63-Plantas!$D$7))/10)/$B$4)*2</f>
        <v>0.06</v>
      </c>
      <c r="M62" s="51">
        <f t="shared" si="1"/>
        <v>0.4</v>
      </c>
      <c r="N62" s="3">
        <v>0.3</v>
      </c>
      <c r="O62" s="18">
        <f>$N62*(Obras!F63/10)</f>
        <v>2.5499999999999998</v>
      </c>
      <c r="P62" s="18">
        <f>$N62*(Obras!G63/10)</f>
        <v>3.3</v>
      </c>
      <c r="Q62" s="18">
        <f>$N62*(Obras!H63/10)</f>
        <v>1.9799999999999998</v>
      </c>
      <c r="R62" s="18">
        <f>$N62*(Obras!I63/10)</f>
        <v>0</v>
      </c>
      <c r="S62" s="18">
        <f>$N62*(Obras!J63/10)</f>
        <v>0</v>
      </c>
      <c r="T62" s="18">
        <f>$N62*(Obras!K63/10)</f>
        <v>2.31</v>
      </c>
      <c r="U62" s="18">
        <f>$N62*(Obras!L63/10)</f>
        <v>0.92999999999999994</v>
      </c>
      <c r="V62" s="64">
        <f t="shared" si="2"/>
        <v>2.9499999999999997</v>
      </c>
      <c r="W62" s="64">
        <f t="shared" si="2"/>
        <v>3.6999999999999997</v>
      </c>
      <c r="X62" s="64">
        <f t="shared" si="2"/>
        <v>2.38</v>
      </c>
      <c r="Y62" s="64">
        <f t="shared" si="2"/>
        <v>0.4</v>
      </c>
      <c r="Z62" s="64">
        <f t="shared" si="2"/>
        <v>0.4</v>
      </c>
      <c r="AA62" s="64">
        <f t="shared" si="7"/>
        <v>2.71</v>
      </c>
      <c r="AB62" s="64">
        <f t="shared" si="7"/>
        <v>1.33</v>
      </c>
      <c r="AC62" s="64">
        <f t="shared" si="3"/>
        <v>2.9499999999999997</v>
      </c>
      <c r="AD62" s="64">
        <f t="shared" si="4"/>
        <v>2.79</v>
      </c>
      <c r="AE62" s="64">
        <f t="shared" si="5"/>
        <v>2.915</v>
      </c>
      <c r="AF62" s="64">
        <f t="shared" si="6"/>
        <v>2.61</v>
      </c>
      <c r="AG62" s="51">
        <f>I62+$P62</f>
        <v>3.6999999999999997</v>
      </c>
      <c r="AH62" s="51">
        <f>J62+$P62</f>
        <v>3.54</v>
      </c>
      <c r="AI62" s="51">
        <f>K62+$P62</f>
        <v>3.665</v>
      </c>
      <c r="AJ62" s="51">
        <f>L62+$P62</f>
        <v>3.36</v>
      </c>
      <c r="AK62" s="51">
        <f>I62+$Q62</f>
        <v>2.38</v>
      </c>
      <c r="AL62" s="51">
        <f>J62+$Q62</f>
        <v>2.2199999999999998</v>
      </c>
      <c r="AM62" s="51">
        <f>K62+$Q62</f>
        <v>2.3449999999999998</v>
      </c>
      <c r="AN62" s="51">
        <f>L62+$Q62</f>
        <v>2.0399999999999996</v>
      </c>
      <c r="AO62" s="51">
        <f>I62+$R62</f>
        <v>0.4</v>
      </c>
      <c r="AP62" s="51">
        <f>J62+$R62</f>
        <v>0.24</v>
      </c>
      <c r="AQ62" s="51">
        <f>K62+$R62</f>
        <v>0.36499999999999999</v>
      </c>
      <c r="AR62" s="51">
        <f>L62+$R62</f>
        <v>0.06</v>
      </c>
      <c r="AS62" s="51">
        <f>I62+$S62</f>
        <v>0.4</v>
      </c>
      <c r="AT62" s="51">
        <f>J62+$S62</f>
        <v>0.24</v>
      </c>
      <c r="AU62" s="51">
        <f>K62+$S62</f>
        <v>0.36499999999999999</v>
      </c>
      <c r="AV62" s="51">
        <f>L62+$S62</f>
        <v>0.06</v>
      </c>
      <c r="AW62" s="51">
        <f>I62+$T62</f>
        <v>2.71</v>
      </c>
      <c r="AX62" s="51">
        <f>J62+$T62</f>
        <v>2.5499999999999998</v>
      </c>
      <c r="AY62" s="51">
        <f>K62+$T62</f>
        <v>2.6749999999999998</v>
      </c>
      <c r="AZ62" s="51">
        <f>L62+$T62</f>
        <v>2.37</v>
      </c>
      <c r="BA62" s="51">
        <f>I62+$U62</f>
        <v>1.33</v>
      </c>
      <c r="BB62" s="51">
        <f>J62+$U62</f>
        <v>1.17</v>
      </c>
      <c r="BC62" s="51">
        <f>K62+$U62</f>
        <v>1.2949999999999999</v>
      </c>
      <c r="BD62" s="51">
        <f>L62+$U62</f>
        <v>0.99</v>
      </c>
    </row>
    <row r="63" spans="8:56" ht="16" thickBot="1" x14ac:dyDescent="0.25">
      <c r="H63" s="9" t="s">
        <v>86</v>
      </c>
      <c r="I63" s="51">
        <f>(((ABS(Obras!C64-Plantas!$C$4)+ABS(Obras!D64-Plantas!$D$4))/10)/$B$4)*2</f>
        <v>0.98499999999999999</v>
      </c>
      <c r="J63" s="51">
        <f>(((ABS(Obras!C64-Plantas!$C$5)+ABS(Obras!D64-Plantas!$D$5))/10)/$B$4)*2</f>
        <v>0.78499999999999992</v>
      </c>
      <c r="K63" s="51">
        <f>(((ABS(Obras!C64-Plantas!$C$6)+ABS(Obras!D64-Plantas!$D$6))/10)/$B$4)*2</f>
        <v>0.51</v>
      </c>
      <c r="L63" s="51">
        <f>(((ABS(Obras!C64-Plantas!$C$7)+ABS(Obras!D64-Plantas!$D$7))/10)/$B$4)*2</f>
        <v>0.58499999999999996</v>
      </c>
      <c r="M63" s="51">
        <f t="shared" si="1"/>
        <v>0.98499999999999999</v>
      </c>
      <c r="N63" s="3">
        <v>0.4</v>
      </c>
      <c r="O63" s="18">
        <f>$N63*(Obras!F64/10)</f>
        <v>4.84</v>
      </c>
      <c r="P63" s="18">
        <f>$N63*(Obras!G64/10)</f>
        <v>2.84</v>
      </c>
      <c r="Q63" s="18">
        <f>$N63*(Obras!H64/10)</f>
        <v>0.88000000000000012</v>
      </c>
      <c r="R63" s="18">
        <f>$N63*(Obras!I64/10)</f>
        <v>1.1199999999999999</v>
      </c>
      <c r="S63" s="18">
        <f>$N63*(Obras!J64/10)</f>
        <v>4.04</v>
      </c>
      <c r="T63" s="18">
        <f>$N63*(Obras!K64/10)</f>
        <v>0.76</v>
      </c>
      <c r="U63" s="18">
        <f>$N63*(Obras!L64/10)</f>
        <v>1.6</v>
      </c>
      <c r="V63" s="64">
        <f t="shared" si="2"/>
        <v>5.8250000000000002</v>
      </c>
      <c r="W63" s="64">
        <f t="shared" si="2"/>
        <v>3.8249999999999997</v>
      </c>
      <c r="X63" s="64">
        <f t="shared" si="2"/>
        <v>1.8650000000000002</v>
      </c>
      <c r="Y63" s="64">
        <f t="shared" si="2"/>
        <v>2.105</v>
      </c>
      <c r="Z63" s="64">
        <f t="shared" si="2"/>
        <v>5.0250000000000004</v>
      </c>
      <c r="AA63" s="64">
        <f t="shared" si="7"/>
        <v>1.7450000000000001</v>
      </c>
      <c r="AB63" s="64">
        <f t="shared" si="7"/>
        <v>2.585</v>
      </c>
      <c r="AC63" s="64">
        <f t="shared" si="3"/>
        <v>5.8250000000000002</v>
      </c>
      <c r="AD63" s="64">
        <f t="shared" si="4"/>
        <v>5.625</v>
      </c>
      <c r="AE63" s="64">
        <f t="shared" si="5"/>
        <v>5.35</v>
      </c>
      <c r="AF63" s="64">
        <f t="shared" si="6"/>
        <v>5.4249999999999998</v>
      </c>
      <c r="AG63" s="51">
        <f>I63+$P63</f>
        <v>3.8249999999999997</v>
      </c>
      <c r="AH63" s="51">
        <f>J63+$P63</f>
        <v>3.625</v>
      </c>
      <c r="AI63" s="51">
        <f>K63+$P63</f>
        <v>3.3499999999999996</v>
      </c>
      <c r="AJ63" s="51">
        <f>L63+$P63</f>
        <v>3.4249999999999998</v>
      </c>
      <c r="AK63" s="51">
        <f>I63+$Q63</f>
        <v>1.8650000000000002</v>
      </c>
      <c r="AL63" s="51">
        <f>J63+$Q63</f>
        <v>1.665</v>
      </c>
      <c r="AM63" s="51">
        <f>K63+$Q63</f>
        <v>1.3900000000000001</v>
      </c>
      <c r="AN63" s="51">
        <f>L63+$Q63</f>
        <v>1.4650000000000001</v>
      </c>
      <c r="AO63" s="51">
        <f>I63+$R63</f>
        <v>2.105</v>
      </c>
      <c r="AP63" s="51">
        <f>J63+$R63</f>
        <v>1.9049999999999998</v>
      </c>
      <c r="AQ63" s="51">
        <f>K63+$R63</f>
        <v>1.63</v>
      </c>
      <c r="AR63" s="51">
        <f>L63+$R63</f>
        <v>1.7049999999999998</v>
      </c>
      <c r="AS63" s="51">
        <f>I63+$S63</f>
        <v>5.0250000000000004</v>
      </c>
      <c r="AT63" s="51">
        <f>J63+$S63</f>
        <v>4.8250000000000002</v>
      </c>
      <c r="AU63" s="51">
        <f>K63+$S63</f>
        <v>4.55</v>
      </c>
      <c r="AV63" s="51">
        <f>L63+$S63</f>
        <v>4.625</v>
      </c>
      <c r="AW63" s="51">
        <f>I63+$T63</f>
        <v>1.7450000000000001</v>
      </c>
      <c r="AX63" s="51">
        <f>J63+$T63</f>
        <v>1.5449999999999999</v>
      </c>
      <c r="AY63" s="51">
        <f>K63+$T63</f>
        <v>1.27</v>
      </c>
      <c r="AZ63" s="51">
        <f>L63+$T63</f>
        <v>1.345</v>
      </c>
      <c r="BA63" s="51">
        <f>I63+$U63</f>
        <v>2.585</v>
      </c>
      <c r="BB63" s="51">
        <f>J63+$U63</f>
        <v>2.3849999999999998</v>
      </c>
      <c r="BC63" s="51">
        <f>K63+$U63</f>
        <v>2.1100000000000003</v>
      </c>
      <c r="BD63" s="51">
        <f>L63+$U63</f>
        <v>2.1850000000000001</v>
      </c>
    </row>
    <row r="64" spans="8:56" ht="16" thickBot="1" x14ac:dyDescent="0.25">
      <c r="H64" s="9" t="s">
        <v>87</v>
      </c>
      <c r="I64" s="51">
        <f>(((ABS(Obras!C65-Plantas!$C$4)+ABS(Obras!D65-Plantas!$D$4))/10)/$B$4)*2</f>
        <v>0.86</v>
      </c>
      <c r="J64" s="51">
        <f>(((ABS(Obras!C65-Plantas!$C$5)+ABS(Obras!D65-Plantas!$D$5))/10)/$B$4)*2</f>
        <v>0.65999999999999992</v>
      </c>
      <c r="K64" s="51">
        <f>(((ABS(Obras!C65-Plantas!$C$6)+ABS(Obras!D65-Plantas!$D$6))/10)/$B$4)*2</f>
        <v>0.38500000000000001</v>
      </c>
      <c r="L64" s="51">
        <f>(((ABS(Obras!C65-Plantas!$C$7)+ABS(Obras!D65-Plantas!$D$7))/10)/$B$4)*2</f>
        <v>0.45999999999999996</v>
      </c>
      <c r="M64" s="51">
        <f t="shared" si="1"/>
        <v>0.86</v>
      </c>
      <c r="N64" s="3">
        <v>0.4</v>
      </c>
      <c r="O64" s="18">
        <f>$N64*(Obras!F65/10)</f>
        <v>0.91999999999999993</v>
      </c>
      <c r="P64" s="18">
        <f>$N64*(Obras!G65/10)</f>
        <v>3.44</v>
      </c>
      <c r="Q64" s="18">
        <f>$N64*(Obras!H65/10)</f>
        <v>0</v>
      </c>
      <c r="R64" s="18">
        <f>$N64*(Obras!I65/10)</f>
        <v>6.76</v>
      </c>
      <c r="S64" s="18">
        <f>$N64*(Obras!J65/10)</f>
        <v>7.8400000000000007</v>
      </c>
      <c r="T64" s="18">
        <f>$N64*(Obras!K65/10)</f>
        <v>0</v>
      </c>
      <c r="U64" s="18">
        <f>$N64*(Obras!L65/10)</f>
        <v>0</v>
      </c>
      <c r="V64" s="64">
        <f t="shared" si="2"/>
        <v>1.7799999999999998</v>
      </c>
      <c r="W64" s="64">
        <f t="shared" si="2"/>
        <v>4.3</v>
      </c>
      <c r="X64" s="64">
        <f t="shared" si="2"/>
        <v>0.86</v>
      </c>
      <c r="Y64" s="64">
        <f t="shared" si="2"/>
        <v>7.62</v>
      </c>
      <c r="Z64" s="64">
        <f t="shared" ref="Z64:AB127" si="8">MAX($I64:$L64)+S64</f>
        <v>8.7000000000000011</v>
      </c>
      <c r="AA64" s="64">
        <f t="shared" si="7"/>
        <v>0.86</v>
      </c>
      <c r="AB64" s="64">
        <f t="shared" si="7"/>
        <v>0.86</v>
      </c>
      <c r="AC64" s="64">
        <f t="shared" si="3"/>
        <v>1.7799999999999998</v>
      </c>
      <c r="AD64" s="64">
        <f t="shared" si="4"/>
        <v>1.5799999999999998</v>
      </c>
      <c r="AE64" s="64">
        <f t="shared" si="5"/>
        <v>1.3049999999999999</v>
      </c>
      <c r="AF64" s="64">
        <f t="shared" si="6"/>
        <v>1.38</v>
      </c>
      <c r="AG64" s="51">
        <f>I64+$P64</f>
        <v>4.3</v>
      </c>
      <c r="AH64" s="51">
        <f>J64+$P64</f>
        <v>4.0999999999999996</v>
      </c>
      <c r="AI64" s="51">
        <f>K64+$P64</f>
        <v>3.8250000000000002</v>
      </c>
      <c r="AJ64" s="51">
        <f>L64+$P64</f>
        <v>3.9</v>
      </c>
      <c r="AK64" s="51">
        <f>I64+$Q64</f>
        <v>0.86</v>
      </c>
      <c r="AL64" s="51">
        <f>J64+$Q64</f>
        <v>0.65999999999999992</v>
      </c>
      <c r="AM64" s="51">
        <f>K64+$Q64</f>
        <v>0.38500000000000001</v>
      </c>
      <c r="AN64" s="51">
        <f>L64+$Q64</f>
        <v>0.45999999999999996</v>
      </c>
      <c r="AO64" s="51">
        <f>I64+$R64</f>
        <v>7.62</v>
      </c>
      <c r="AP64" s="51">
        <f>J64+$R64</f>
        <v>7.42</v>
      </c>
      <c r="AQ64" s="51">
        <f>K64+$R64</f>
        <v>7.1449999999999996</v>
      </c>
      <c r="AR64" s="51">
        <f>L64+$R64</f>
        <v>7.22</v>
      </c>
      <c r="AS64" s="51">
        <f>I64+$S64</f>
        <v>8.7000000000000011</v>
      </c>
      <c r="AT64" s="51">
        <f>J64+$S64</f>
        <v>8.5</v>
      </c>
      <c r="AU64" s="51">
        <f>K64+$S64</f>
        <v>8.2250000000000014</v>
      </c>
      <c r="AV64" s="51">
        <f>L64+$S64</f>
        <v>8.3000000000000007</v>
      </c>
      <c r="AW64" s="51">
        <f>I64+$T64</f>
        <v>0.86</v>
      </c>
      <c r="AX64" s="51">
        <f>J64+$T64</f>
        <v>0.65999999999999992</v>
      </c>
      <c r="AY64" s="51">
        <f>K64+$T64</f>
        <v>0.38500000000000001</v>
      </c>
      <c r="AZ64" s="51">
        <f>L64+$T64</f>
        <v>0.45999999999999996</v>
      </c>
      <c r="BA64" s="51">
        <f>I64+$U64</f>
        <v>0.86</v>
      </c>
      <c r="BB64" s="51">
        <f>J64+$U64</f>
        <v>0.65999999999999992</v>
      </c>
      <c r="BC64" s="51">
        <f>K64+$U64</f>
        <v>0.38500000000000001</v>
      </c>
      <c r="BD64" s="51">
        <f>L64+$U64</f>
        <v>0.45999999999999996</v>
      </c>
    </row>
    <row r="65" spans="8:56" ht="16" thickBot="1" x14ac:dyDescent="0.25">
      <c r="H65" s="9" t="s">
        <v>88</v>
      </c>
      <c r="I65" s="51">
        <f>(((ABS(Obras!C66-Plantas!$C$4)+ABS(Obras!D66-Plantas!$D$4))/10)/$B$4)*2</f>
        <v>0.30499999999999999</v>
      </c>
      <c r="J65" s="51">
        <f>(((ABS(Obras!C66-Plantas!$C$5)+ABS(Obras!D66-Plantas!$D$5))/10)/$B$4)*2</f>
        <v>0.26500000000000001</v>
      </c>
      <c r="K65" s="51">
        <f>(((ABS(Obras!C66-Plantas!$C$6)+ABS(Obras!D66-Plantas!$D$6))/10)/$B$4)*2</f>
        <v>0.16999999999999998</v>
      </c>
      <c r="L65" s="51">
        <f>(((ABS(Obras!C66-Plantas!$C$7)+ABS(Obras!D66-Plantas!$D$7))/10)/$B$4)*2</f>
        <v>0.56500000000000006</v>
      </c>
      <c r="M65" s="51">
        <f t="shared" si="1"/>
        <v>0.56500000000000006</v>
      </c>
      <c r="N65" s="3">
        <v>0.2</v>
      </c>
      <c r="O65" s="18">
        <f>$N65*(Obras!F66/10)</f>
        <v>3.4000000000000004</v>
      </c>
      <c r="P65" s="18">
        <f>$N65*(Obras!G66/10)</f>
        <v>1.82</v>
      </c>
      <c r="Q65" s="18">
        <f>$N65*(Obras!H66/10)</f>
        <v>2.54</v>
      </c>
      <c r="R65" s="18">
        <f>$N65*(Obras!I66/10)</f>
        <v>0</v>
      </c>
      <c r="S65" s="18">
        <f>$N65*(Obras!J66/10)</f>
        <v>2.8600000000000003</v>
      </c>
      <c r="T65" s="18">
        <f>$N65*(Obras!K66/10)</f>
        <v>0.45999999999999996</v>
      </c>
      <c r="U65" s="18">
        <f>$N65*(Obras!L66/10)</f>
        <v>0</v>
      </c>
      <c r="V65" s="64">
        <f t="shared" si="2"/>
        <v>3.9650000000000003</v>
      </c>
      <c r="W65" s="64">
        <f t="shared" si="2"/>
        <v>2.3850000000000002</v>
      </c>
      <c r="X65" s="64">
        <f t="shared" si="2"/>
        <v>3.105</v>
      </c>
      <c r="Y65" s="64">
        <f t="shared" si="2"/>
        <v>0.56500000000000006</v>
      </c>
      <c r="Z65" s="64">
        <f t="shared" si="8"/>
        <v>3.4250000000000003</v>
      </c>
      <c r="AA65" s="64">
        <f t="shared" si="7"/>
        <v>1.0249999999999999</v>
      </c>
      <c r="AB65" s="64">
        <f t="shared" si="7"/>
        <v>0.56500000000000006</v>
      </c>
      <c r="AC65" s="64">
        <f t="shared" si="3"/>
        <v>3.7050000000000005</v>
      </c>
      <c r="AD65" s="64">
        <f t="shared" si="4"/>
        <v>3.6650000000000005</v>
      </c>
      <c r="AE65" s="64">
        <f t="shared" si="5"/>
        <v>3.5700000000000003</v>
      </c>
      <c r="AF65" s="64">
        <f t="shared" si="6"/>
        <v>3.9650000000000003</v>
      </c>
      <c r="AG65" s="51">
        <f>I65+$P65</f>
        <v>2.125</v>
      </c>
      <c r="AH65" s="51">
        <f>J65+$P65</f>
        <v>2.085</v>
      </c>
      <c r="AI65" s="51">
        <f>K65+$P65</f>
        <v>1.99</v>
      </c>
      <c r="AJ65" s="51">
        <f>L65+$P65</f>
        <v>2.3850000000000002</v>
      </c>
      <c r="AK65" s="51">
        <f>I65+$Q65</f>
        <v>2.8450000000000002</v>
      </c>
      <c r="AL65" s="51">
        <f>J65+$Q65</f>
        <v>2.8050000000000002</v>
      </c>
      <c r="AM65" s="51">
        <f>K65+$Q65</f>
        <v>2.71</v>
      </c>
      <c r="AN65" s="51">
        <f>L65+$Q65</f>
        <v>3.105</v>
      </c>
      <c r="AO65" s="51">
        <f>I65+$R65</f>
        <v>0.30499999999999999</v>
      </c>
      <c r="AP65" s="51">
        <f>J65+$R65</f>
        <v>0.26500000000000001</v>
      </c>
      <c r="AQ65" s="51">
        <f>K65+$R65</f>
        <v>0.16999999999999998</v>
      </c>
      <c r="AR65" s="51">
        <f>L65+$R65</f>
        <v>0.56500000000000006</v>
      </c>
      <c r="AS65" s="51">
        <f>I65+$S65</f>
        <v>3.1650000000000005</v>
      </c>
      <c r="AT65" s="51">
        <f>J65+$S65</f>
        <v>3.1250000000000004</v>
      </c>
      <c r="AU65" s="51">
        <f>K65+$S65</f>
        <v>3.0300000000000002</v>
      </c>
      <c r="AV65" s="51">
        <f>L65+$S65</f>
        <v>3.4250000000000003</v>
      </c>
      <c r="AW65" s="51">
        <f>I65+$T65</f>
        <v>0.7649999999999999</v>
      </c>
      <c r="AX65" s="51">
        <f>J65+$T65</f>
        <v>0.72499999999999998</v>
      </c>
      <c r="AY65" s="51">
        <f>K65+$T65</f>
        <v>0.62999999999999989</v>
      </c>
      <c r="AZ65" s="51">
        <f>L65+$T65</f>
        <v>1.0249999999999999</v>
      </c>
      <c r="BA65" s="51">
        <f>I65+$U65</f>
        <v>0.30499999999999999</v>
      </c>
      <c r="BB65" s="51">
        <f>J65+$U65</f>
        <v>0.26500000000000001</v>
      </c>
      <c r="BC65" s="51">
        <f>K65+$U65</f>
        <v>0.16999999999999998</v>
      </c>
      <c r="BD65" s="51">
        <f>L65+$U65</f>
        <v>0.56500000000000006</v>
      </c>
    </row>
    <row r="66" spans="8:56" ht="16" thickBot="1" x14ac:dyDescent="0.25">
      <c r="H66" s="9" t="s">
        <v>89</v>
      </c>
      <c r="I66" s="51">
        <f>(((ABS(Obras!C67-Plantas!$C$4)+ABS(Obras!D67-Plantas!$D$4))/10)/$B$4)*2</f>
        <v>0.47499999999999998</v>
      </c>
      <c r="J66" s="51">
        <f>(((ABS(Obras!C67-Plantas!$C$5)+ABS(Obras!D67-Plantas!$D$5))/10)/$B$4)*2</f>
        <v>0.46500000000000002</v>
      </c>
      <c r="K66" s="51">
        <f>(((ABS(Obras!C67-Plantas!$C$6)+ABS(Obras!D67-Plantas!$D$6))/10)/$B$4)*2</f>
        <v>0.33999999999999997</v>
      </c>
      <c r="L66" s="51">
        <f>(((ABS(Obras!C67-Plantas!$C$7)+ABS(Obras!D67-Plantas!$D$7))/10)/$B$4)*2</f>
        <v>0.76500000000000001</v>
      </c>
      <c r="M66" s="51">
        <f t="shared" si="1"/>
        <v>0.76500000000000001</v>
      </c>
      <c r="N66" s="3">
        <v>0.2</v>
      </c>
      <c r="O66" s="18">
        <f>$N66*(Obras!F67/10)</f>
        <v>0.8</v>
      </c>
      <c r="P66" s="18">
        <f>$N66*(Obras!G67/10)</f>
        <v>0</v>
      </c>
      <c r="Q66" s="18">
        <f>$N66*(Obras!H67/10)</f>
        <v>0</v>
      </c>
      <c r="R66" s="18">
        <f>$N66*(Obras!I67/10)</f>
        <v>0</v>
      </c>
      <c r="S66" s="18">
        <f>$N66*(Obras!J67/10)</f>
        <v>1.9800000000000002</v>
      </c>
      <c r="T66" s="18">
        <f>$N66*(Obras!K67/10)</f>
        <v>0</v>
      </c>
      <c r="U66" s="18">
        <f>$N66*(Obras!L67/10)</f>
        <v>3.6</v>
      </c>
      <c r="V66" s="64">
        <f t="shared" si="2"/>
        <v>1.5649999999999999</v>
      </c>
      <c r="W66" s="64">
        <f t="shared" si="2"/>
        <v>0.76500000000000001</v>
      </c>
      <c r="X66" s="64">
        <f t="shared" si="2"/>
        <v>0.76500000000000001</v>
      </c>
      <c r="Y66" s="64">
        <f t="shared" si="2"/>
        <v>0.76500000000000001</v>
      </c>
      <c r="Z66" s="64">
        <f t="shared" si="8"/>
        <v>2.7450000000000001</v>
      </c>
      <c r="AA66" s="64">
        <f t="shared" si="7"/>
        <v>0.76500000000000001</v>
      </c>
      <c r="AB66" s="64">
        <f t="shared" si="7"/>
        <v>4.3650000000000002</v>
      </c>
      <c r="AC66" s="64">
        <f t="shared" si="3"/>
        <v>1.2749999999999999</v>
      </c>
      <c r="AD66" s="64">
        <f t="shared" si="4"/>
        <v>1.2650000000000001</v>
      </c>
      <c r="AE66" s="64">
        <f t="shared" si="5"/>
        <v>1.1400000000000001</v>
      </c>
      <c r="AF66" s="64">
        <f t="shared" si="6"/>
        <v>1.5649999999999999</v>
      </c>
      <c r="AG66" s="51">
        <f>I66+$P66</f>
        <v>0.47499999999999998</v>
      </c>
      <c r="AH66" s="51">
        <f>J66+$P66</f>
        <v>0.46500000000000002</v>
      </c>
      <c r="AI66" s="51">
        <f>K66+$P66</f>
        <v>0.33999999999999997</v>
      </c>
      <c r="AJ66" s="51">
        <f>L66+$P66</f>
        <v>0.76500000000000001</v>
      </c>
      <c r="AK66" s="51">
        <f>I66+$Q66</f>
        <v>0.47499999999999998</v>
      </c>
      <c r="AL66" s="51">
        <f>J66+$Q66</f>
        <v>0.46500000000000002</v>
      </c>
      <c r="AM66" s="51">
        <f>K66+$Q66</f>
        <v>0.33999999999999997</v>
      </c>
      <c r="AN66" s="51">
        <f>L66+$Q66</f>
        <v>0.76500000000000001</v>
      </c>
      <c r="AO66" s="51">
        <f>I66+$R66</f>
        <v>0.47499999999999998</v>
      </c>
      <c r="AP66" s="51">
        <f>J66+$R66</f>
        <v>0.46500000000000002</v>
      </c>
      <c r="AQ66" s="51">
        <f>K66+$R66</f>
        <v>0.33999999999999997</v>
      </c>
      <c r="AR66" s="51">
        <f>L66+$R66</f>
        <v>0.76500000000000001</v>
      </c>
      <c r="AS66" s="51">
        <f>I66+$S66</f>
        <v>2.4550000000000001</v>
      </c>
      <c r="AT66" s="51">
        <f>J66+$S66</f>
        <v>2.4450000000000003</v>
      </c>
      <c r="AU66" s="51">
        <f>K66+$S66</f>
        <v>2.3200000000000003</v>
      </c>
      <c r="AV66" s="51">
        <f>L66+$S66</f>
        <v>2.7450000000000001</v>
      </c>
      <c r="AW66" s="51">
        <f>I66+$T66</f>
        <v>0.47499999999999998</v>
      </c>
      <c r="AX66" s="51">
        <f>J66+$T66</f>
        <v>0.46500000000000002</v>
      </c>
      <c r="AY66" s="51">
        <f>K66+$T66</f>
        <v>0.33999999999999997</v>
      </c>
      <c r="AZ66" s="51">
        <f>L66+$T66</f>
        <v>0.76500000000000001</v>
      </c>
      <c r="BA66" s="51">
        <f>I66+$U66</f>
        <v>4.0750000000000002</v>
      </c>
      <c r="BB66" s="51">
        <f>J66+$U66</f>
        <v>4.0650000000000004</v>
      </c>
      <c r="BC66" s="51">
        <f>K66+$U66</f>
        <v>3.94</v>
      </c>
      <c r="BD66" s="51">
        <f>L66+$U66</f>
        <v>4.3650000000000002</v>
      </c>
    </row>
    <row r="67" spans="8:56" ht="16" thickBot="1" x14ac:dyDescent="0.25">
      <c r="H67" s="9" t="s">
        <v>90</v>
      </c>
      <c r="I67" s="51">
        <f>(((ABS(Obras!C68-Plantas!$C$4)+ABS(Obras!D68-Plantas!$D$4))/10)/$B$4)*2</f>
        <v>0.33999999999999997</v>
      </c>
      <c r="J67" s="51">
        <f>(((ABS(Obras!C68-Plantas!$C$5)+ABS(Obras!D68-Plantas!$D$5))/10)/$B$4)*2</f>
        <v>0.33999999999999997</v>
      </c>
      <c r="K67" s="51">
        <f>(((ABS(Obras!C68-Plantas!$C$6)+ABS(Obras!D68-Plantas!$D$6))/10)/$B$4)*2</f>
        <v>0.46500000000000002</v>
      </c>
      <c r="L67" s="51">
        <f>(((ABS(Obras!C68-Plantas!$C$7)+ABS(Obras!D68-Plantas!$D$7))/10)/$B$4)*2</f>
        <v>0.15</v>
      </c>
      <c r="M67" s="51">
        <f t="shared" si="1"/>
        <v>0.46500000000000002</v>
      </c>
      <c r="N67" s="3">
        <v>0.3</v>
      </c>
      <c r="O67" s="18">
        <f>$N67*(Obras!F68/10)</f>
        <v>4.8599999999999994</v>
      </c>
      <c r="P67" s="18">
        <f>$N67*(Obras!G68/10)</f>
        <v>0.54</v>
      </c>
      <c r="Q67" s="18">
        <f>$N67*(Obras!H68/10)</f>
        <v>0.09</v>
      </c>
      <c r="R67" s="18">
        <f>$N67*(Obras!I68/10)</f>
        <v>4.9800000000000004</v>
      </c>
      <c r="S67" s="18">
        <f>$N67*(Obras!J68/10)</f>
        <v>3.0599999999999996</v>
      </c>
      <c r="T67" s="18">
        <f>$N67*(Obras!K68/10)</f>
        <v>1.5</v>
      </c>
      <c r="U67" s="18">
        <f>$N67*(Obras!L68/10)</f>
        <v>5.52</v>
      </c>
      <c r="V67" s="64">
        <f t="shared" si="2"/>
        <v>5.3249999999999993</v>
      </c>
      <c r="W67" s="64">
        <f t="shared" si="2"/>
        <v>1.0050000000000001</v>
      </c>
      <c r="X67" s="64">
        <f t="shared" si="2"/>
        <v>0.55500000000000005</v>
      </c>
      <c r="Y67" s="64">
        <f t="shared" si="2"/>
        <v>5.4450000000000003</v>
      </c>
      <c r="Z67" s="64">
        <f t="shared" si="8"/>
        <v>3.5249999999999995</v>
      </c>
      <c r="AA67" s="64">
        <f t="shared" si="7"/>
        <v>1.9650000000000001</v>
      </c>
      <c r="AB67" s="64">
        <f t="shared" si="7"/>
        <v>5.9849999999999994</v>
      </c>
      <c r="AC67" s="64">
        <f t="shared" si="3"/>
        <v>5.1999999999999993</v>
      </c>
      <c r="AD67" s="64">
        <f t="shared" si="4"/>
        <v>5.1999999999999993</v>
      </c>
      <c r="AE67" s="64">
        <f t="shared" si="5"/>
        <v>5.3249999999999993</v>
      </c>
      <c r="AF67" s="64">
        <f t="shared" si="6"/>
        <v>5.01</v>
      </c>
      <c r="AG67" s="51">
        <f>I67+$P67</f>
        <v>0.88</v>
      </c>
      <c r="AH67" s="51">
        <f>J67+$P67</f>
        <v>0.88</v>
      </c>
      <c r="AI67" s="51">
        <f>K67+$P67</f>
        <v>1.0050000000000001</v>
      </c>
      <c r="AJ67" s="51">
        <f>L67+$P67</f>
        <v>0.69000000000000006</v>
      </c>
      <c r="AK67" s="51">
        <f>I67+$Q67</f>
        <v>0.42999999999999994</v>
      </c>
      <c r="AL67" s="51">
        <f>J67+$Q67</f>
        <v>0.42999999999999994</v>
      </c>
      <c r="AM67" s="51">
        <f>K67+$Q67</f>
        <v>0.55500000000000005</v>
      </c>
      <c r="AN67" s="51">
        <f>L67+$Q67</f>
        <v>0.24</v>
      </c>
      <c r="AO67" s="51">
        <f>I67+$R67</f>
        <v>5.32</v>
      </c>
      <c r="AP67" s="51">
        <f>J67+$R67</f>
        <v>5.32</v>
      </c>
      <c r="AQ67" s="51">
        <f>K67+$R67</f>
        <v>5.4450000000000003</v>
      </c>
      <c r="AR67" s="51">
        <f>L67+$R67</f>
        <v>5.1300000000000008</v>
      </c>
      <c r="AS67" s="51">
        <f>I67+$S67</f>
        <v>3.3999999999999995</v>
      </c>
      <c r="AT67" s="51">
        <f>J67+$S67</f>
        <v>3.3999999999999995</v>
      </c>
      <c r="AU67" s="51">
        <f>K67+$S67</f>
        <v>3.5249999999999995</v>
      </c>
      <c r="AV67" s="51">
        <f>L67+$S67</f>
        <v>3.2099999999999995</v>
      </c>
      <c r="AW67" s="51">
        <f>I67+$T67</f>
        <v>1.8399999999999999</v>
      </c>
      <c r="AX67" s="51">
        <f>J67+$T67</f>
        <v>1.8399999999999999</v>
      </c>
      <c r="AY67" s="51">
        <f>K67+$T67</f>
        <v>1.9650000000000001</v>
      </c>
      <c r="AZ67" s="51">
        <f>L67+$T67</f>
        <v>1.65</v>
      </c>
      <c r="BA67" s="51">
        <f>I67+$U67</f>
        <v>5.8599999999999994</v>
      </c>
      <c r="BB67" s="51">
        <f>J67+$U67</f>
        <v>5.8599999999999994</v>
      </c>
      <c r="BC67" s="51">
        <f>K67+$U67</f>
        <v>5.9849999999999994</v>
      </c>
      <c r="BD67" s="51">
        <f>L67+$U67</f>
        <v>5.67</v>
      </c>
    </row>
    <row r="68" spans="8:56" ht="16" thickBot="1" x14ac:dyDescent="0.25">
      <c r="H68" s="9" t="s">
        <v>91</v>
      </c>
      <c r="I68" s="51">
        <f>(((ABS(Obras!C69-Plantas!$C$4)+ABS(Obras!D69-Plantas!$D$4))/10)/$B$4)*2</f>
        <v>0.76500000000000001</v>
      </c>
      <c r="J68" s="51">
        <f>(((ABS(Obras!C69-Plantas!$C$5)+ABS(Obras!D69-Plantas!$D$5))/10)/$B$4)*2</f>
        <v>0.56500000000000006</v>
      </c>
      <c r="K68" s="51">
        <f>(((ABS(Obras!C69-Plantas!$C$6)+ABS(Obras!D69-Plantas!$D$6))/10)/$B$4)*2</f>
        <v>0.38</v>
      </c>
      <c r="L68" s="51">
        <f>(((ABS(Obras!C69-Plantas!$C$7)+ABS(Obras!D69-Plantas!$D$7))/10)/$B$4)*2</f>
        <v>0.36499999999999999</v>
      </c>
      <c r="M68" s="51">
        <f t="shared" si="1"/>
        <v>0.76500000000000001</v>
      </c>
      <c r="N68" s="3">
        <v>0.2</v>
      </c>
      <c r="O68" s="18">
        <f>$N68*(Obras!F69/10)</f>
        <v>0.64000000000000012</v>
      </c>
      <c r="P68" s="18">
        <f>$N68*(Obras!G69/10)</f>
        <v>1.3</v>
      </c>
      <c r="Q68" s="18">
        <f>$N68*(Obras!H69/10)</f>
        <v>0</v>
      </c>
      <c r="R68" s="18">
        <f>$N68*(Obras!I69/10)</f>
        <v>0</v>
      </c>
      <c r="S68" s="18">
        <f>$N68*(Obras!J69/10)</f>
        <v>0</v>
      </c>
      <c r="T68" s="18">
        <f>$N68*(Obras!K69/10)</f>
        <v>0</v>
      </c>
      <c r="U68" s="18">
        <f>$N68*(Obras!L69/10)</f>
        <v>0</v>
      </c>
      <c r="V68" s="64">
        <f t="shared" si="2"/>
        <v>1.4050000000000002</v>
      </c>
      <c r="W68" s="64">
        <f t="shared" si="2"/>
        <v>2.0649999999999999</v>
      </c>
      <c r="X68" s="64">
        <f t="shared" si="2"/>
        <v>0.76500000000000001</v>
      </c>
      <c r="Y68" s="64">
        <f t="shared" si="2"/>
        <v>0.76500000000000001</v>
      </c>
      <c r="Z68" s="64">
        <f t="shared" si="8"/>
        <v>0.76500000000000001</v>
      </c>
      <c r="AA68" s="64">
        <f t="shared" si="7"/>
        <v>0.76500000000000001</v>
      </c>
      <c r="AB68" s="64">
        <f t="shared" si="7"/>
        <v>0.76500000000000001</v>
      </c>
      <c r="AC68" s="64">
        <f t="shared" si="3"/>
        <v>1.4050000000000002</v>
      </c>
      <c r="AD68" s="64">
        <f t="shared" si="4"/>
        <v>1.2050000000000001</v>
      </c>
      <c r="AE68" s="64">
        <f t="shared" si="5"/>
        <v>1.02</v>
      </c>
      <c r="AF68" s="64">
        <f t="shared" si="6"/>
        <v>1.0050000000000001</v>
      </c>
      <c r="AG68" s="51">
        <f>I68+$P68</f>
        <v>2.0649999999999999</v>
      </c>
      <c r="AH68" s="51">
        <f>J68+$P68</f>
        <v>1.8650000000000002</v>
      </c>
      <c r="AI68" s="51">
        <f>K68+$P68</f>
        <v>1.6800000000000002</v>
      </c>
      <c r="AJ68" s="51">
        <f>L68+$P68</f>
        <v>1.665</v>
      </c>
      <c r="AK68" s="51">
        <f>I68+$Q68</f>
        <v>0.76500000000000001</v>
      </c>
      <c r="AL68" s="51">
        <f>J68+$Q68</f>
        <v>0.56500000000000006</v>
      </c>
      <c r="AM68" s="51">
        <f>K68+$Q68</f>
        <v>0.38</v>
      </c>
      <c r="AN68" s="51">
        <f>L68+$Q68</f>
        <v>0.36499999999999999</v>
      </c>
      <c r="AO68" s="51">
        <f>I68+$R68</f>
        <v>0.76500000000000001</v>
      </c>
      <c r="AP68" s="51">
        <f>J68+$R68</f>
        <v>0.56500000000000006</v>
      </c>
      <c r="AQ68" s="51">
        <f>K68+$R68</f>
        <v>0.38</v>
      </c>
      <c r="AR68" s="51">
        <f>L68+$R68</f>
        <v>0.36499999999999999</v>
      </c>
      <c r="AS68" s="51">
        <f>I68+$S68</f>
        <v>0.76500000000000001</v>
      </c>
      <c r="AT68" s="51">
        <f>J68+$S68</f>
        <v>0.56500000000000006</v>
      </c>
      <c r="AU68" s="51">
        <f>K68+$S68</f>
        <v>0.38</v>
      </c>
      <c r="AV68" s="51">
        <f>L68+$S68</f>
        <v>0.36499999999999999</v>
      </c>
      <c r="AW68" s="51">
        <f>I68+$T68</f>
        <v>0.76500000000000001</v>
      </c>
      <c r="AX68" s="51">
        <f>J68+$T68</f>
        <v>0.56500000000000006</v>
      </c>
      <c r="AY68" s="51">
        <f>K68+$T68</f>
        <v>0.38</v>
      </c>
      <c r="AZ68" s="51">
        <f>L68+$T68</f>
        <v>0.36499999999999999</v>
      </c>
      <c r="BA68" s="51">
        <f>I68+$U68</f>
        <v>0.76500000000000001</v>
      </c>
      <c r="BB68" s="51">
        <f>J68+$U68</f>
        <v>0.56500000000000006</v>
      </c>
      <c r="BC68" s="51">
        <f>K68+$U68</f>
        <v>0.38</v>
      </c>
      <c r="BD68" s="51">
        <f>L68+$U68</f>
        <v>0.36499999999999999</v>
      </c>
    </row>
    <row r="69" spans="8:56" ht="16" thickBot="1" x14ac:dyDescent="0.25">
      <c r="H69" s="9" t="s">
        <v>92</v>
      </c>
      <c r="I69" s="51">
        <f>(((ABS(Obras!C70-Plantas!$C$4)+ABS(Obras!D70-Plantas!$D$4))/10)/$B$4)*2</f>
        <v>0.95500000000000007</v>
      </c>
      <c r="J69" s="51">
        <f>(((ABS(Obras!C70-Plantas!$C$5)+ABS(Obras!D70-Plantas!$D$5))/10)/$B$4)*2</f>
        <v>0.755</v>
      </c>
      <c r="K69" s="51">
        <f>(((ABS(Obras!C70-Plantas!$C$6)+ABS(Obras!D70-Plantas!$D$6))/10)/$B$4)*2</f>
        <v>0.48</v>
      </c>
      <c r="L69" s="51">
        <f>(((ABS(Obras!C70-Plantas!$C$7)+ABS(Obras!D70-Plantas!$D$7))/10)/$B$4)*2</f>
        <v>0.55499999999999994</v>
      </c>
      <c r="M69" s="51">
        <f t="shared" ref="M69:M132" si="9">MAX(I69:L69)</f>
        <v>0.95500000000000007</v>
      </c>
      <c r="N69" s="3">
        <v>0.4</v>
      </c>
      <c r="O69" s="18">
        <f>$N69*(Obras!F70/10)</f>
        <v>5.5600000000000005</v>
      </c>
      <c r="P69" s="18">
        <f>$N69*(Obras!G70/10)</f>
        <v>0</v>
      </c>
      <c r="Q69" s="18">
        <f>$N69*(Obras!H70/10)</f>
        <v>5.16</v>
      </c>
      <c r="R69" s="18">
        <f>$N69*(Obras!I70/10)</f>
        <v>0</v>
      </c>
      <c r="S69" s="18">
        <f>$N69*(Obras!J70/10)</f>
        <v>0</v>
      </c>
      <c r="T69" s="18">
        <f>$N69*(Obras!K70/10)</f>
        <v>3.2</v>
      </c>
      <c r="U69" s="18">
        <f>$N69*(Obras!L70/10)</f>
        <v>0.44000000000000006</v>
      </c>
      <c r="V69" s="64">
        <f t="shared" ref="V69:Y132" si="10">MAX($I69:$L69)+O69</f>
        <v>6.5150000000000006</v>
      </c>
      <c r="W69" s="64">
        <f t="shared" si="10"/>
        <v>0.95500000000000007</v>
      </c>
      <c r="X69" s="64">
        <f t="shared" si="10"/>
        <v>6.1150000000000002</v>
      </c>
      <c r="Y69" s="64">
        <f t="shared" si="10"/>
        <v>0.95500000000000007</v>
      </c>
      <c r="Z69" s="64">
        <f t="shared" si="8"/>
        <v>0.95500000000000007</v>
      </c>
      <c r="AA69" s="64">
        <f t="shared" si="7"/>
        <v>4.1550000000000002</v>
      </c>
      <c r="AB69" s="64">
        <f t="shared" si="7"/>
        <v>1.395</v>
      </c>
      <c r="AC69" s="64">
        <f t="shared" ref="AC69:AC132" si="11">I69+$O69</f>
        <v>6.5150000000000006</v>
      </c>
      <c r="AD69" s="64">
        <f t="shared" ref="AD69:AD132" si="12">J69+$O69</f>
        <v>6.3150000000000004</v>
      </c>
      <c r="AE69" s="64">
        <f t="shared" ref="AE69:AE132" si="13">K69+$O69</f>
        <v>6.0400000000000009</v>
      </c>
      <c r="AF69" s="64">
        <f t="shared" ref="AF69:AF132" si="14">L69+$O69</f>
        <v>6.1150000000000002</v>
      </c>
      <c r="AG69" s="51">
        <f>I69+$P69</f>
        <v>0.95500000000000007</v>
      </c>
      <c r="AH69" s="51">
        <f>J69+$P69</f>
        <v>0.755</v>
      </c>
      <c r="AI69" s="51">
        <f>K69+$P69</f>
        <v>0.48</v>
      </c>
      <c r="AJ69" s="51">
        <f>L69+$P69</f>
        <v>0.55499999999999994</v>
      </c>
      <c r="AK69" s="51">
        <f>I69+$Q69</f>
        <v>6.1150000000000002</v>
      </c>
      <c r="AL69" s="51">
        <f>J69+$Q69</f>
        <v>5.915</v>
      </c>
      <c r="AM69" s="51">
        <f>K69+$Q69</f>
        <v>5.6400000000000006</v>
      </c>
      <c r="AN69" s="51">
        <f>L69+$Q69</f>
        <v>5.7149999999999999</v>
      </c>
      <c r="AO69" s="51">
        <f>I69+$R69</f>
        <v>0.95500000000000007</v>
      </c>
      <c r="AP69" s="51">
        <f>J69+$R69</f>
        <v>0.755</v>
      </c>
      <c r="AQ69" s="51">
        <f>K69+$R69</f>
        <v>0.48</v>
      </c>
      <c r="AR69" s="51">
        <f>L69+$R69</f>
        <v>0.55499999999999994</v>
      </c>
      <c r="AS69" s="51">
        <f>I69+$S69</f>
        <v>0.95500000000000007</v>
      </c>
      <c r="AT69" s="51">
        <f>J69+$S69</f>
        <v>0.755</v>
      </c>
      <c r="AU69" s="51">
        <f>K69+$S69</f>
        <v>0.48</v>
      </c>
      <c r="AV69" s="51">
        <f>L69+$S69</f>
        <v>0.55499999999999994</v>
      </c>
      <c r="AW69" s="51">
        <f>I69+$T69</f>
        <v>4.1550000000000002</v>
      </c>
      <c r="AX69" s="51">
        <f>J69+$T69</f>
        <v>3.9550000000000001</v>
      </c>
      <c r="AY69" s="51">
        <f>K69+$T69</f>
        <v>3.68</v>
      </c>
      <c r="AZ69" s="51">
        <f>L69+$T69</f>
        <v>3.7549999999999999</v>
      </c>
      <c r="BA69" s="51">
        <f>I69+$U69</f>
        <v>1.395</v>
      </c>
      <c r="BB69" s="51">
        <f>J69+$U69</f>
        <v>1.1950000000000001</v>
      </c>
      <c r="BC69" s="51">
        <f>K69+$U69</f>
        <v>0.92</v>
      </c>
      <c r="BD69" s="51">
        <f>L69+$U69</f>
        <v>0.995</v>
      </c>
    </row>
    <row r="70" spans="8:56" ht="16" thickBot="1" x14ac:dyDescent="0.25">
      <c r="H70" s="9" t="s">
        <v>93</v>
      </c>
      <c r="I70" s="51">
        <f>(((ABS(Obras!C71-Plantas!$C$4)+ABS(Obras!D71-Plantas!$D$4))/10)/$B$4)*2</f>
        <v>0.77</v>
      </c>
      <c r="J70" s="51">
        <f>(((ABS(Obras!C71-Plantas!$C$5)+ABS(Obras!D71-Plantas!$D$5))/10)/$B$4)*2</f>
        <v>0.57000000000000006</v>
      </c>
      <c r="K70" s="51">
        <f>(((ABS(Obras!C71-Plantas!$C$6)+ABS(Obras!D71-Plantas!$D$6))/10)/$B$4)*2</f>
        <v>0.29500000000000004</v>
      </c>
      <c r="L70" s="51">
        <f>(((ABS(Obras!C71-Plantas!$C$7)+ABS(Obras!D71-Plantas!$D$7))/10)/$B$4)*2</f>
        <v>0.37</v>
      </c>
      <c r="M70" s="51">
        <f t="shared" si="9"/>
        <v>0.77</v>
      </c>
      <c r="N70" s="3">
        <v>0.3</v>
      </c>
      <c r="O70" s="18">
        <f>$N70*(Obras!F71/10)</f>
        <v>0</v>
      </c>
      <c r="P70" s="18">
        <f>$N70*(Obras!G71/10)</f>
        <v>0</v>
      </c>
      <c r="Q70" s="18">
        <f>$N70*(Obras!H71/10)</f>
        <v>2.79</v>
      </c>
      <c r="R70" s="18">
        <f>$N70*(Obras!I71/10)</f>
        <v>4.5</v>
      </c>
      <c r="S70" s="18">
        <f>$N70*(Obras!J71/10)</f>
        <v>0</v>
      </c>
      <c r="T70" s="18">
        <f>$N70*(Obras!K71/10)</f>
        <v>0</v>
      </c>
      <c r="U70" s="18">
        <f>$N70*(Obras!L71/10)</f>
        <v>6.06</v>
      </c>
      <c r="V70" s="64">
        <f t="shared" si="10"/>
        <v>0.77</v>
      </c>
      <c r="W70" s="64">
        <f t="shared" si="10"/>
        <v>0.77</v>
      </c>
      <c r="X70" s="64">
        <f t="shared" si="10"/>
        <v>3.56</v>
      </c>
      <c r="Y70" s="64">
        <f t="shared" si="10"/>
        <v>5.27</v>
      </c>
      <c r="Z70" s="64">
        <f t="shared" si="8"/>
        <v>0.77</v>
      </c>
      <c r="AA70" s="64">
        <f t="shared" si="7"/>
        <v>0.77</v>
      </c>
      <c r="AB70" s="64">
        <f t="shared" si="7"/>
        <v>6.83</v>
      </c>
      <c r="AC70" s="64">
        <f t="shared" si="11"/>
        <v>0.77</v>
      </c>
      <c r="AD70" s="64">
        <f t="shared" si="12"/>
        <v>0.57000000000000006</v>
      </c>
      <c r="AE70" s="64">
        <f t="shared" si="13"/>
        <v>0.29500000000000004</v>
      </c>
      <c r="AF70" s="64">
        <f t="shared" si="14"/>
        <v>0.37</v>
      </c>
      <c r="AG70" s="51">
        <f>I70+$P70</f>
        <v>0.77</v>
      </c>
      <c r="AH70" s="51">
        <f>J70+$P70</f>
        <v>0.57000000000000006</v>
      </c>
      <c r="AI70" s="51">
        <f>K70+$P70</f>
        <v>0.29500000000000004</v>
      </c>
      <c r="AJ70" s="51">
        <f>L70+$P70</f>
        <v>0.37</v>
      </c>
      <c r="AK70" s="51">
        <f>I70+$Q70</f>
        <v>3.56</v>
      </c>
      <c r="AL70" s="51">
        <f>J70+$Q70</f>
        <v>3.3600000000000003</v>
      </c>
      <c r="AM70" s="51">
        <f>K70+$Q70</f>
        <v>3.085</v>
      </c>
      <c r="AN70" s="51">
        <f>L70+$Q70</f>
        <v>3.16</v>
      </c>
      <c r="AO70" s="51">
        <f>I70+$R70</f>
        <v>5.27</v>
      </c>
      <c r="AP70" s="51">
        <f>J70+$R70</f>
        <v>5.07</v>
      </c>
      <c r="AQ70" s="51">
        <f>K70+$R70</f>
        <v>4.7949999999999999</v>
      </c>
      <c r="AR70" s="51">
        <f>L70+$R70</f>
        <v>4.87</v>
      </c>
      <c r="AS70" s="51">
        <f>I70+$S70</f>
        <v>0.77</v>
      </c>
      <c r="AT70" s="51">
        <f>J70+$S70</f>
        <v>0.57000000000000006</v>
      </c>
      <c r="AU70" s="51">
        <f>K70+$S70</f>
        <v>0.29500000000000004</v>
      </c>
      <c r="AV70" s="51">
        <f>L70+$S70</f>
        <v>0.37</v>
      </c>
      <c r="AW70" s="51">
        <f>I70+$T70</f>
        <v>0.77</v>
      </c>
      <c r="AX70" s="51">
        <f>J70+$T70</f>
        <v>0.57000000000000006</v>
      </c>
      <c r="AY70" s="51">
        <f>K70+$T70</f>
        <v>0.29500000000000004</v>
      </c>
      <c r="AZ70" s="51">
        <f>L70+$T70</f>
        <v>0.37</v>
      </c>
      <c r="BA70" s="51">
        <f>I70+$U70</f>
        <v>6.83</v>
      </c>
      <c r="BB70" s="51">
        <f>J70+$U70</f>
        <v>6.63</v>
      </c>
      <c r="BC70" s="51">
        <f>K70+$U70</f>
        <v>6.3549999999999995</v>
      </c>
      <c r="BD70" s="51">
        <f>L70+$U70</f>
        <v>6.43</v>
      </c>
    </row>
    <row r="71" spans="8:56" ht="16" thickBot="1" x14ac:dyDescent="0.25">
      <c r="H71" s="9" t="s">
        <v>94</v>
      </c>
      <c r="I71" s="51">
        <f>(((ABS(Obras!C72-Plantas!$C$4)+ABS(Obras!D72-Plantas!$D$4))/10)/$B$4)*2</f>
        <v>0.05</v>
      </c>
      <c r="J71" s="51">
        <f>(((ABS(Obras!C72-Plantas!$C$5)+ABS(Obras!D72-Plantas!$D$5))/10)/$B$4)*2</f>
        <v>0.24</v>
      </c>
      <c r="K71" s="51">
        <f>(((ABS(Obras!C72-Plantas!$C$6)+ABS(Obras!D72-Plantas!$D$6))/10)/$B$4)*2</f>
        <v>0.51500000000000001</v>
      </c>
      <c r="L71" s="51">
        <f>(((ABS(Obras!C72-Plantas!$C$7)+ABS(Obras!D72-Plantas!$D$7))/10)/$B$4)*2</f>
        <v>0.44000000000000006</v>
      </c>
      <c r="M71" s="51">
        <f t="shared" si="9"/>
        <v>0.51500000000000001</v>
      </c>
      <c r="N71" s="3">
        <v>0.2</v>
      </c>
      <c r="O71" s="18">
        <f>$N71*(Obras!F72/10)</f>
        <v>1.36</v>
      </c>
      <c r="P71" s="18">
        <f>$N71*(Obras!G72/10)</f>
        <v>0</v>
      </c>
      <c r="Q71" s="18">
        <f>$N71*(Obras!H72/10)</f>
        <v>0.36000000000000004</v>
      </c>
      <c r="R71" s="18">
        <f>$N71*(Obras!I72/10)</f>
        <v>0.8</v>
      </c>
      <c r="S71" s="18">
        <f>$N71*(Obras!J72/10)</f>
        <v>0</v>
      </c>
      <c r="T71" s="18">
        <f>$N71*(Obras!K72/10)</f>
        <v>3.4200000000000004</v>
      </c>
      <c r="U71" s="18">
        <f>$N71*(Obras!L72/10)</f>
        <v>0.30000000000000004</v>
      </c>
      <c r="V71" s="64">
        <f t="shared" si="10"/>
        <v>1.875</v>
      </c>
      <c r="W71" s="64">
        <f t="shared" si="10"/>
        <v>0.51500000000000001</v>
      </c>
      <c r="X71" s="64">
        <f t="shared" si="10"/>
        <v>0.875</v>
      </c>
      <c r="Y71" s="64">
        <f t="shared" si="10"/>
        <v>1.3149999999999999</v>
      </c>
      <c r="Z71" s="64">
        <f t="shared" si="8"/>
        <v>0.51500000000000001</v>
      </c>
      <c r="AA71" s="64">
        <f t="shared" si="7"/>
        <v>3.9350000000000005</v>
      </c>
      <c r="AB71" s="64">
        <f t="shared" si="7"/>
        <v>0.81500000000000006</v>
      </c>
      <c r="AC71" s="64">
        <f t="shared" si="11"/>
        <v>1.4100000000000001</v>
      </c>
      <c r="AD71" s="64">
        <f t="shared" si="12"/>
        <v>1.6</v>
      </c>
      <c r="AE71" s="64">
        <f t="shared" si="13"/>
        <v>1.875</v>
      </c>
      <c r="AF71" s="64">
        <f t="shared" si="14"/>
        <v>1.8000000000000003</v>
      </c>
      <c r="AG71" s="51">
        <f>I71+$P71</f>
        <v>0.05</v>
      </c>
      <c r="AH71" s="51">
        <f>J71+$P71</f>
        <v>0.24</v>
      </c>
      <c r="AI71" s="51">
        <f>K71+$P71</f>
        <v>0.51500000000000001</v>
      </c>
      <c r="AJ71" s="51">
        <f>L71+$P71</f>
        <v>0.44000000000000006</v>
      </c>
      <c r="AK71" s="51">
        <f>I71+$Q71</f>
        <v>0.41000000000000003</v>
      </c>
      <c r="AL71" s="51">
        <f>J71+$Q71</f>
        <v>0.60000000000000009</v>
      </c>
      <c r="AM71" s="51">
        <f>K71+$Q71</f>
        <v>0.875</v>
      </c>
      <c r="AN71" s="51">
        <f>L71+$Q71</f>
        <v>0.8</v>
      </c>
      <c r="AO71" s="51">
        <f>I71+$R71</f>
        <v>0.85000000000000009</v>
      </c>
      <c r="AP71" s="51">
        <f>J71+$R71</f>
        <v>1.04</v>
      </c>
      <c r="AQ71" s="51">
        <f>K71+$R71</f>
        <v>1.3149999999999999</v>
      </c>
      <c r="AR71" s="51">
        <f>L71+$R71</f>
        <v>1.2400000000000002</v>
      </c>
      <c r="AS71" s="51">
        <f>I71+$S71</f>
        <v>0.05</v>
      </c>
      <c r="AT71" s="51">
        <f>J71+$S71</f>
        <v>0.24</v>
      </c>
      <c r="AU71" s="51">
        <f>K71+$S71</f>
        <v>0.51500000000000001</v>
      </c>
      <c r="AV71" s="51">
        <f>L71+$S71</f>
        <v>0.44000000000000006</v>
      </c>
      <c r="AW71" s="51">
        <f>I71+$T71</f>
        <v>3.47</v>
      </c>
      <c r="AX71" s="51">
        <f>J71+$T71</f>
        <v>3.66</v>
      </c>
      <c r="AY71" s="51">
        <f>K71+$T71</f>
        <v>3.9350000000000005</v>
      </c>
      <c r="AZ71" s="51">
        <f>L71+$T71</f>
        <v>3.8600000000000003</v>
      </c>
      <c r="BA71" s="51">
        <f>I71+$U71</f>
        <v>0.35000000000000003</v>
      </c>
      <c r="BB71" s="51">
        <f>J71+$U71</f>
        <v>0.54</v>
      </c>
      <c r="BC71" s="51">
        <f>K71+$U71</f>
        <v>0.81500000000000006</v>
      </c>
      <c r="BD71" s="51">
        <f>L71+$U71</f>
        <v>0.7400000000000001</v>
      </c>
    </row>
    <row r="72" spans="8:56" ht="16" thickBot="1" x14ac:dyDescent="0.25">
      <c r="H72" s="9" t="s">
        <v>95</v>
      </c>
      <c r="I72" s="51">
        <f>(((ABS(Obras!C73-Plantas!$C$4)+ABS(Obras!D73-Plantas!$D$4))/10)/$B$4)*2</f>
        <v>0.6</v>
      </c>
      <c r="J72" s="51">
        <f>(((ABS(Obras!C73-Plantas!$C$5)+ABS(Obras!D73-Plantas!$D$5))/10)/$B$4)*2</f>
        <v>0.4</v>
      </c>
      <c r="K72" s="51">
        <f>(((ABS(Obras!C73-Plantas!$C$6)+ABS(Obras!D73-Plantas!$D$6))/10)/$B$4)*2</f>
        <v>0.125</v>
      </c>
      <c r="L72" s="51">
        <f>(((ABS(Obras!C73-Plantas!$C$7)+ABS(Obras!D73-Plantas!$D$7))/10)/$B$4)*2</f>
        <v>0.32999999999999996</v>
      </c>
      <c r="M72" s="51">
        <f t="shared" si="9"/>
        <v>0.6</v>
      </c>
      <c r="N72" s="3">
        <v>0.3</v>
      </c>
      <c r="O72" s="18">
        <f>$N72*(Obras!F73/10)</f>
        <v>3.3</v>
      </c>
      <c r="P72" s="18">
        <f>$N72*(Obras!G73/10)</f>
        <v>5.28</v>
      </c>
      <c r="Q72" s="18">
        <f>$N72*(Obras!H73/10)</f>
        <v>5.19</v>
      </c>
      <c r="R72" s="18">
        <f>$N72*(Obras!I73/10)</f>
        <v>4.62</v>
      </c>
      <c r="S72" s="18">
        <f>$N72*(Obras!J73/10)</f>
        <v>0</v>
      </c>
      <c r="T72" s="18">
        <f>$N72*(Obras!K73/10)</f>
        <v>0.3</v>
      </c>
      <c r="U72" s="18">
        <f>$N72*(Obras!L73/10)</f>
        <v>4.74</v>
      </c>
      <c r="V72" s="64">
        <f t="shared" si="10"/>
        <v>3.9</v>
      </c>
      <c r="W72" s="64">
        <f t="shared" si="10"/>
        <v>5.88</v>
      </c>
      <c r="X72" s="64">
        <f t="shared" si="10"/>
        <v>5.79</v>
      </c>
      <c r="Y72" s="64">
        <f t="shared" si="10"/>
        <v>5.22</v>
      </c>
      <c r="Z72" s="64">
        <f t="shared" si="8"/>
        <v>0.6</v>
      </c>
      <c r="AA72" s="64">
        <f t="shared" si="7"/>
        <v>0.89999999999999991</v>
      </c>
      <c r="AB72" s="64">
        <f t="shared" si="7"/>
        <v>5.34</v>
      </c>
      <c r="AC72" s="64">
        <f t="shared" si="11"/>
        <v>3.9</v>
      </c>
      <c r="AD72" s="64">
        <f t="shared" si="12"/>
        <v>3.6999999999999997</v>
      </c>
      <c r="AE72" s="64">
        <f t="shared" si="13"/>
        <v>3.4249999999999998</v>
      </c>
      <c r="AF72" s="64">
        <f t="shared" si="14"/>
        <v>3.63</v>
      </c>
      <c r="AG72" s="51">
        <f>I72+$P72</f>
        <v>5.88</v>
      </c>
      <c r="AH72" s="51">
        <f>J72+$P72</f>
        <v>5.6800000000000006</v>
      </c>
      <c r="AI72" s="51">
        <f>K72+$P72</f>
        <v>5.4050000000000002</v>
      </c>
      <c r="AJ72" s="51">
        <f>L72+$P72</f>
        <v>5.61</v>
      </c>
      <c r="AK72" s="51">
        <f>I72+$Q72</f>
        <v>5.79</v>
      </c>
      <c r="AL72" s="51">
        <f>J72+$Q72</f>
        <v>5.5900000000000007</v>
      </c>
      <c r="AM72" s="51">
        <f>K72+$Q72</f>
        <v>5.3150000000000004</v>
      </c>
      <c r="AN72" s="51">
        <f>L72+$Q72</f>
        <v>5.5200000000000005</v>
      </c>
      <c r="AO72" s="51">
        <f>I72+$R72</f>
        <v>5.22</v>
      </c>
      <c r="AP72" s="51">
        <f>J72+$R72</f>
        <v>5.0200000000000005</v>
      </c>
      <c r="AQ72" s="51">
        <f>K72+$R72</f>
        <v>4.7450000000000001</v>
      </c>
      <c r="AR72" s="51">
        <f>L72+$R72</f>
        <v>4.95</v>
      </c>
      <c r="AS72" s="51">
        <f>I72+$S72</f>
        <v>0.6</v>
      </c>
      <c r="AT72" s="51">
        <f>J72+$S72</f>
        <v>0.4</v>
      </c>
      <c r="AU72" s="51">
        <f>K72+$S72</f>
        <v>0.125</v>
      </c>
      <c r="AV72" s="51">
        <f>L72+$S72</f>
        <v>0.32999999999999996</v>
      </c>
      <c r="AW72" s="51">
        <f>I72+$T72</f>
        <v>0.89999999999999991</v>
      </c>
      <c r="AX72" s="51">
        <f>J72+$T72</f>
        <v>0.7</v>
      </c>
      <c r="AY72" s="51">
        <f>K72+$T72</f>
        <v>0.42499999999999999</v>
      </c>
      <c r="AZ72" s="51">
        <f>L72+$T72</f>
        <v>0.62999999999999989</v>
      </c>
      <c r="BA72" s="51">
        <f>I72+$U72</f>
        <v>5.34</v>
      </c>
      <c r="BB72" s="51">
        <f>J72+$U72</f>
        <v>5.1400000000000006</v>
      </c>
      <c r="BC72" s="51">
        <f>K72+$U72</f>
        <v>4.8650000000000002</v>
      </c>
      <c r="BD72" s="51">
        <f>L72+$U72</f>
        <v>5.07</v>
      </c>
    </row>
    <row r="73" spans="8:56" ht="16" thickBot="1" x14ac:dyDescent="0.25">
      <c r="H73" s="9" t="s">
        <v>96</v>
      </c>
      <c r="I73" s="51">
        <f>(((ABS(Obras!C74-Plantas!$C$4)+ABS(Obras!D74-Plantas!$D$4))/10)/$B$4)*2</f>
        <v>0.05</v>
      </c>
      <c r="J73" s="51">
        <f>(((ABS(Obras!C74-Plantas!$C$5)+ABS(Obras!D74-Plantas!$D$5))/10)/$B$4)*2</f>
        <v>0.15</v>
      </c>
      <c r="K73" s="51">
        <f>(((ABS(Obras!C74-Plantas!$C$6)+ABS(Obras!D74-Plantas!$D$6))/10)/$B$4)*2</f>
        <v>0.42499999999999999</v>
      </c>
      <c r="L73" s="51">
        <f>(((ABS(Obras!C74-Plantas!$C$7)+ABS(Obras!D74-Plantas!$D$7))/10)/$B$4)*2</f>
        <v>0.35</v>
      </c>
      <c r="M73" s="51">
        <f t="shared" si="9"/>
        <v>0.42499999999999999</v>
      </c>
      <c r="N73" s="3">
        <v>0.3</v>
      </c>
      <c r="O73" s="18">
        <f>$N73*(Obras!F74/10)</f>
        <v>0</v>
      </c>
      <c r="P73" s="18">
        <f>$N73*(Obras!G74/10)</f>
        <v>0</v>
      </c>
      <c r="Q73" s="18">
        <f>$N73*(Obras!H74/10)</f>
        <v>3.42</v>
      </c>
      <c r="R73" s="18">
        <f>$N73*(Obras!I74/10)</f>
        <v>0</v>
      </c>
      <c r="S73" s="18">
        <f>$N73*(Obras!J74/10)</f>
        <v>0</v>
      </c>
      <c r="T73" s="18">
        <f>$N73*(Obras!K74/10)</f>
        <v>0</v>
      </c>
      <c r="U73" s="18">
        <f>$N73*(Obras!L74/10)</f>
        <v>2.13</v>
      </c>
      <c r="V73" s="64">
        <f t="shared" si="10"/>
        <v>0.42499999999999999</v>
      </c>
      <c r="W73" s="64">
        <f t="shared" si="10"/>
        <v>0.42499999999999999</v>
      </c>
      <c r="X73" s="64">
        <f t="shared" si="10"/>
        <v>3.8449999999999998</v>
      </c>
      <c r="Y73" s="64">
        <f t="shared" si="10"/>
        <v>0.42499999999999999</v>
      </c>
      <c r="Z73" s="64">
        <f t="shared" si="8"/>
        <v>0.42499999999999999</v>
      </c>
      <c r="AA73" s="64">
        <f t="shared" si="7"/>
        <v>0.42499999999999999</v>
      </c>
      <c r="AB73" s="64">
        <f t="shared" si="7"/>
        <v>2.5549999999999997</v>
      </c>
      <c r="AC73" s="64">
        <f t="shared" si="11"/>
        <v>0.05</v>
      </c>
      <c r="AD73" s="64">
        <f t="shared" si="12"/>
        <v>0.15</v>
      </c>
      <c r="AE73" s="64">
        <f t="shared" si="13"/>
        <v>0.42499999999999999</v>
      </c>
      <c r="AF73" s="64">
        <f t="shared" si="14"/>
        <v>0.35</v>
      </c>
      <c r="AG73" s="51">
        <f>I73+$P73</f>
        <v>0.05</v>
      </c>
      <c r="AH73" s="51">
        <f>J73+$P73</f>
        <v>0.15</v>
      </c>
      <c r="AI73" s="51">
        <f>K73+$P73</f>
        <v>0.42499999999999999</v>
      </c>
      <c r="AJ73" s="51">
        <f>L73+$P73</f>
        <v>0.35</v>
      </c>
      <c r="AK73" s="51">
        <f>I73+$Q73</f>
        <v>3.4699999999999998</v>
      </c>
      <c r="AL73" s="51">
        <f>J73+$Q73</f>
        <v>3.57</v>
      </c>
      <c r="AM73" s="51">
        <f>K73+$Q73</f>
        <v>3.8449999999999998</v>
      </c>
      <c r="AN73" s="51">
        <f>L73+$Q73</f>
        <v>3.77</v>
      </c>
      <c r="AO73" s="51">
        <f>I73+$R73</f>
        <v>0.05</v>
      </c>
      <c r="AP73" s="51">
        <f>J73+$R73</f>
        <v>0.15</v>
      </c>
      <c r="AQ73" s="51">
        <f>K73+$R73</f>
        <v>0.42499999999999999</v>
      </c>
      <c r="AR73" s="51">
        <f>L73+$R73</f>
        <v>0.35</v>
      </c>
      <c r="AS73" s="51">
        <f>I73+$S73</f>
        <v>0.05</v>
      </c>
      <c r="AT73" s="51">
        <f>J73+$S73</f>
        <v>0.15</v>
      </c>
      <c r="AU73" s="51">
        <f>K73+$S73</f>
        <v>0.42499999999999999</v>
      </c>
      <c r="AV73" s="51">
        <f>L73+$S73</f>
        <v>0.35</v>
      </c>
      <c r="AW73" s="51">
        <f>I73+$T73</f>
        <v>0.05</v>
      </c>
      <c r="AX73" s="51">
        <f>J73+$T73</f>
        <v>0.15</v>
      </c>
      <c r="AY73" s="51">
        <f>K73+$T73</f>
        <v>0.42499999999999999</v>
      </c>
      <c r="AZ73" s="51">
        <f>L73+$T73</f>
        <v>0.35</v>
      </c>
      <c r="BA73" s="51">
        <f>I73+$U73</f>
        <v>2.1799999999999997</v>
      </c>
      <c r="BB73" s="51">
        <f>J73+$U73</f>
        <v>2.2799999999999998</v>
      </c>
      <c r="BC73" s="51">
        <f>K73+$U73</f>
        <v>2.5549999999999997</v>
      </c>
      <c r="BD73" s="51">
        <f>L73+$U73</f>
        <v>2.48</v>
      </c>
    </row>
    <row r="74" spans="8:56" ht="16" thickBot="1" x14ac:dyDescent="0.25">
      <c r="H74" s="9" t="s">
        <v>97</v>
      </c>
      <c r="I74" s="51">
        <f>(((ABS(Obras!C75-Plantas!$C$4)+ABS(Obras!D75-Plantas!$D$4))/10)/$B$4)*2</f>
        <v>0.42499999999999999</v>
      </c>
      <c r="J74" s="51">
        <f>(((ABS(Obras!C75-Plantas!$C$5)+ABS(Obras!D75-Plantas!$D$5))/10)/$B$4)*2</f>
        <v>0.30499999999999999</v>
      </c>
      <c r="K74" s="51">
        <f>(((ABS(Obras!C75-Plantas!$C$6)+ABS(Obras!D75-Plantas!$D$6))/10)/$B$4)*2</f>
        <v>0.18</v>
      </c>
      <c r="L74" s="51">
        <f>(((ABS(Obras!C75-Plantas!$C$7)+ABS(Obras!D75-Plantas!$D$7))/10)/$B$4)*2</f>
        <v>0.60499999999999998</v>
      </c>
      <c r="M74" s="51">
        <f t="shared" si="9"/>
        <v>0.60499999999999998</v>
      </c>
      <c r="N74" s="3">
        <v>0.4</v>
      </c>
      <c r="O74" s="18">
        <f>$N74*(Obras!F75/10)</f>
        <v>2.44</v>
      </c>
      <c r="P74" s="18">
        <f>$N74*(Obras!G75/10)</f>
        <v>3.7200000000000006</v>
      </c>
      <c r="Q74" s="18">
        <f>$N74*(Obras!H75/10)</f>
        <v>7.68</v>
      </c>
      <c r="R74" s="18">
        <f>$N74*(Obras!I75/10)</f>
        <v>0</v>
      </c>
      <c r="S74" s="18">
        <f>$N74*(Obras!J75/10)</f>
        <v>1.6800000000000002</v>
      </c>
      <c r="T74" s="18">
        <f>$N74*(Obras!K75/10)</f>
        <v>0</v>
      </c>
      <c r="U74" s="18">
        <f>$N74*(Obras!L75/10)</f>
        <v>2.52</v>
      </c>
      <c r="V74" s="64">
        <f t="shared" si="10"/>
        <v>3.0449999999999999</v>
      </c>
      <c r="W74" s="64">
        <f t="shared" si="10"/>
        <v>4.3250000000000011</v>
      </c>
      <c r="X74" s="64">
        <f t="shared" si="10"/>
        <v>8.2850000000000001</v>
      </c>
      <c r="Y74" s="64">
        <f t="shared" si="10"/>
        <v>0.60499999999999998</v>
      </c>
      <c r="Z74" s="64">
        <f t="shared" si="8"/>
        <v>2.2850000000000001</v>
      </c>
      <c r="AA74" s="64">
        <f t="shared" si="7"/>
        <v>0.60499999999999998</v>
      </c>
      <c r="AB74" s="64">
        <f t="shared" si="7"/>
        <v>3.125</v>
      </c>
      <c r="AC74" s="64">
        <f t="shared" si="11"/>
        <v>2.8649999999999998</v>
      </c>
      <c r="AD74" s="64">
        <f t="shared" si="12"/>
        <v>2.7450000000000001</v>
      </c>
      <c r="AE74" s="64">
        <f t="shared" si="13"/>
        <v>2.62</v>
      </c>
      <c r="AF74" s="64">
        <f t="shared" si="14"/>
        <v>3.0449999999999999</v>
      </c>
      <c r="AG74" s="51">
        <f>I74+$P74</f>
        <v>4.1450000000000005</v>
      </c>
      <c r="AH74" s="51">
        <f>J74+$P74</f>
        <v>4.0250000000000004</v>
      </c>
      <c r="AI74" s="51">
        <f>K74+$P74</f>
        <v>3.9000000000000008</v>
      </c>
      <c r="AJ74" s="51">
        <f>L74+$P74</f>
        <v>4.3250000000000011</v>
      </c>
      <c r="AK74" s="51">
        <f>I74+$Q74</f>
        <v>8.1050000000000004</v>
      </c>
      <c r="AL74" s="51">
        <f>J74+$Q74</f>
        <v>7.9849999999999994</v>
      </c>
      <c r="AM74" s="51">
        <f>K74+$Q74</f>
        <v>7.8599999999999994</v>
      </c>
      <c r="AN74" s="51">
        <f>L74+$Q74</f>
        <v>8.2850000000000001</v>
      </c>
      <c r="AO74" s="51">
        <f>I74+$R74</f>
        <v>0.42499999999999999</v>
      </c>
      <c r="AP74" s="51">
        <f>J74+$R74</f>
        <v>0.30499999999999999</v>
      </c>
      <c r="AQ74" s="51">
        <f>K74+$R74</f>
        <v>0.18</v>
      </c>
      <c r="AR74" s="51">
        <f>L74+$R74</f>
        <v>0.60499999999999998</v>
      </c>
      <c r="AS74" s="51">
        <f>I74+$S74</f>
        <v>2.105</v>
      </c>
      <c r="AT74" s="51">
        <f>J74+$S74</f>
        <v>1.9850000000000001</v>
      </c>
      <c r="AU74" s="51">
        <f>K74+$S74</f>
        <v>1.86</v>
      </c>
      <c r="AV74" s="51">
        <f>L74+$S74</f>
        <v>2.2850000000000001</v>
      </c>
      <c r="AW74" s="51">
        <f>I74+$T74</f>
        <v>0.42499999999999999</v>
      </c>
      <c r="AX74" s="51">
        <f>J74+$T74</f>
        <v>0.30499999999999999</v>
      </c>
      <c r="AY74" s="51">
        <f>K74+$T74</f>
        <v>0.18</v>
      </c>
      <c r="AZ74" s="51">
        <f>L74+$T74</f>
        <v>0.60499999999999998</v>
      </c>
      <c r="BA74" s="51">
        <f>I74+$U74</f>
        <v>2.9449999999999998</v>
      </c>
      <c r="BB74" s="51">
        <f>J74+$U74</f>
        <v>2.8250000000000002</v>
      </c>
      <c r="BC74" s="51">
        <f>K74+$U74</f>
        <v>2.7</v>
      </c>
      <c r="BD74" s="51">
        <f>L74+$U74</f>
        <v>3.125</v>
      </c>
    </row>
    <row r="75" spans="8:56" ht="16" thickBot="1" x14ac:dyDescent="0.25">
      <c r="H75" s="9" t="s">
        <v>98</v>
      </c>
      <c r="I75" s="51">
        <f>(((ABS(Obras!C76-Plantas!$C$4)+ABS(Obras!D76-Plantas!$D$4))/10)/$B$4)*2</f>
        <v>0.15</v>
      </c>
      <c r="J75" s="51">
        <f>(((ABS(Obras!C76-Plantas!$C$5)+ABS(Obras!D76-Plantas!$D$5))/10)/$B$4)*2</f>
        <v>0.05</v>
      </c>
      <c r="K75" s="51">
        <f>(((ABS(Obras!C76-Plantas!$C$6)+ABS(Obras!D76-Plantas!$D$6))/10)/$B$4)*2</f>
        <v>0.32500000000000001</v>
      </c>
      <c r="L75" s="51">
        <f>(((ABS(Obras!C76-Plantas!$C$7)+ABS(Obras!D76-Plantas!$D$7))/10)/$B$4)*2</f>
        <v>0.31</v>
      </c>
      <c r="M75" s="51">
        <f t="shared" si="9"/>
        <v>0.32500000000000001</v>
      </c>
      <c r="N75" s="3">
        <v>0.2</v>
      </c>
      <c r="O75" s="18">
        <f>$N75*(Obras!F76/10)</f>
        <v>0.62000000000000011</v>
      </c>
      <c r="P75" s="18">
        <f>$N75*(Obras!G76/10)</f>
        <v>0</v>
      </c>
      <c r="Q75" s="18">
        <f>$N75*(Obras!H76/10)</f>
        <v>3.74</v>
      </c>
      <c r="R75" s="18">
        <f>$N75*(Obras!I76/10)</f>
        <v>1.9600000000000002</v>
      </c>
      <c r="S75" s="18">
        <f>$N75*(Obras!J76/10)</f>
        <v>0</v>
      </c>
      <c r="T75" s="18">
        <f>$N75*(Obras!K76/10)</f>
        <v>0.60000000000000009</v>
      </c>
      <c r="U75" s="18">
        <f>$N75*(Obras!L76/10)</f>
        <v>3.8000000000000003</v>
      </c>
      <c r="V75" s="64">
        <f t="shared" si="10"/>
        <v>0.94500000000000006</v>
      </c>
      <c r="W75" s="64">
        <f t="shared" si="10"/>
        <v>0.32500000000000001</v>
      </c>
      <c r="X75" s="64">
        <f t="shared" si="10"/>
        <v>4.0650000000000004</v>
      </c>
      <c r="Y75" s="64">
        <f t="shared" si="10"/>
        <v>2.2850000000000001</v>
      </c>
      <c r="Z75" s="64">
        <f t="shared" si="8"/>
        <v>0.32500000000000001</v>
      </c>
      <c r="AA75" s="64">
        <f t="shared" si="7"/>
        <v>0.92500000000000004</v>
      </c>
      <c r="AB75" s="64">
        <f t="shared" si="7"/>
        <v>4.125</v>
      </c>
      <c r="AC75" s="64">
        <f t="shared" si="11"/>
        <v>0.77000000000000013</v>
      </c>
      <c r="AD75" s="64">
        <f t="shared" si="12"/>
        <v>0.67000000000000015</v>
      </c>
      <c r="AE75" s="64">
        <f t="shared" si="13"/>
        <v>0.94500000000000006</v>
      </c>
      <c r="AF75" s="64">
        <f t="shared" si="14"/>
        <v>0.93000000000000016</v>
      </c>
      <c r="AG75" s="51">
        <f>I75+$P75</f>
        <v>0.15</v>
      </c>
      <c r="AH75" s="51">
        <f>J75+$P75</f>
        <v>0.05</v>
      </c>
      <c r="AI75" s="51">
        <f>K75+$P75</f>
        <v>0.32500000000000001</v>
      </c>
      <c r="AJ75" s="51">
        <f>L75+$P75</f>
        <v>0.31</v>
      </c>
      <c r="AK75" s="51">
        <f>I75+$Q75</f>
        <v>3.89</v>
      </c>
      <c r="AL75" s="51">
        <f>J75+$Q75</f>
        <v>3.79</v>
      </c>
      <c r="AM75" s="51">
        <f>K75+$Q75</f>
        <v>4.0650000000000004</v>
      </c>
      <c r="AN75" s="51">
        <f>L75+$Q75</f>
        <v>4.05</v>
      </c>
      <c r="AO75" s="51">
        <f>I75+$R75</f>
        <v>2.1100000000000003</v>
      </c>
      <c r="AP75" s="51">
        <f>J75+$R75</f>
        <v>2.0100000000000002</v>
      </c>
      <c r="AQ75" s="51">
        <f>K75+$R75</f>
        <v>2.2850000000000001</v>
      </c>
      <c r="AR75" s="51">
        <f>L75+$R75</f>
        <v>2.27</v>
      </c>
      <c r="AS75" s="51">
        <f>I75+$S75</f>
        <v>0.15</v>
      </c>
      <c r="AT75" s="51">
        <f>J75+$S75</f>
        <v>0.05</v>
      </c>
      <c r="AU75" s="51">
        <f>K75+$S75</f>
        <v>0.32500000000000001</v>
      </c>
      <c r="AV75" s="51">
        <f>L75+$S75</f>
        <v>0.31</v>
      </c>
      <c r="AW75" s="51">
        <f>I75+$T75</f>
        <v>0.75000000000000011</v>
      </c>
      <c r="AX75" s="51">
        <f>J75+$T75</f>
        <v>0.65000000000000013</v>
      </c>
      <c r="AY75" s="51">
        <f>K75+$T75</f>
        <v>0.92500000000000004</v>
      </c>
      <c r="AZ75" s="51">
        <f>L75+$T75</f>
        <v>0.91000000000000014</v>
      </c>
      <c r="BA75" s="51">
        <f>I75+$U75</f>
        <v>3.95</v>
      </c>
      <c r="BB75" s="51">
        <f>J75+$U75</f>
        <v>3.85</v>
      </c>
      <c r="BC75" s="51">
        <f>K75+$U75</f>
        <v>4.125</v>
      </c>
      <c r="BD75" s="51">
        <f>L75+$U75</f>
        <v>4.1100000000000003</v>
      </c>
    </row>
    <row r="76" spans="8:56" ht="16" thickBot="1" x14ac:dyDescent="0.25">
      <c r="H76" s="9" t="s">
        <v>99</v>
      </c>
      <c r="I76" s="51">
        <f>(((ABS(Obras!C77-Plantas!$C$4)+ABS(Obras!D77-Plantas!$D$4))/10)/$B$4)*2</f>
        <v>0.505</v>
      </c>
      <c r="J76" s="51">
        <f>(((ABS(Obras!C77-Plantas!$C$5)+ABS(Obras!D77-Plantas!$D$5))/10)/$B$4)*2</f>
        <v>0.505</v>
      </c>
      <c r="K76" s="51">
        <f>(((ABS(Obras!C77-Plantas!$C$6)+ABS(Obras!D77-Plantas!$D$6))/10)/$B$4)*2</f>
        <v>0.63</v>
      </c>
      <c r="L76" s="51">
        <f>(((ABS(Obras!C77-Plantas!$C$7)+ABS(Obras!D77-Plantas!$D$7))/10)/$B$4)*2</f>
        <v>0.20499999999999999</v>
      </c>
      <c r="M76" s="51">
        <f t="shared" si="9"/>
        <v>0.63</v>
      </c>
      <c r="N76" s="3">
        <v>0.3</v>
      </c>
      <c r="O76" s="18">
        <f>$N76*(Obras!F77/10)</f>
        <v>3.6599999999999997</v>
      </c>
      <c r="P76" s="18">
        <f>$N76*(Obras!G77/10)</f>
        <v>0.27</v>
      </c>
      <c r="Q76" s="18">
        <f>$N76*(Obras!H77/10)</f>
        <v>2.1</v>
      </c>
      <c r="R76" s="18">
        <f>$N76*(Obras!I77/10)</f>
        <v>2.31</v>
      </c>
      <c r="S76" s="18">
        <f>$N76*(Obras!J77/10)</f>
        <v>0.3</v>
      </c>
      <c r="T76" s="18">
        <f>$N76*(Obras!K77/10)</f>
        <v>5.76</v>
      </c>
      <c r="U76" s="18">
        <f>$N76*(Obras!L77/10)</f>
        <v>0</v>
      </c>
      <c r="V76" s="64">
        <f t="shared" si="10"/>
        <v>4.29</v>
      </c>
      <c r="W76" s="64">
        <f t="shared" si="10"/>
        <v>0.9</v>
      </c>
      <c r="X76" s="64">
        <f t="shared" si="10"/>
        <v>2.73</v>
      </c>
      <c r="Y76" s="64">
        <f t="shared" si="10"/>
        <v>2.94</v>
      </c>
      <c r="Z76" s="64">
        <f t="shared" si="8"/>
        <v>0.92999999999999994</v>
      </c>
      <c r="AA76" s="64">
        <f t="shared" si="7"/>
        <v>6.39</v>
      </c>
      <c r="AB76" s="64">
        <f t="shared" si="7"/>
        <v>0.63</v>
      </c>
      <c r="AC76" s="64">
        <f t="shared" si="11"/>
        <v>4.165</v>
      </c>
      <c r="AD76" s="64">
        <f t="shared" si="12"/>
        <v>4.165</v>
      </c>
      <c r="AE76" s="64">
        <f t="shared" si="13"/>
        <v>4.29</v>
      </c>
      <c r="AF76" s="64">
        <f t="shared" si="14"/>
        <v>3.8649999999999998</v>
      </c>
      <c r="AG76" s="51">
        <f>I76+$P76</f>
        <v>0.77500000000000002</v>
      </c>
      <c r="AH76" s="51">
        <f>J76+$P76</f>
        <v>0.77500000000000002</v>
      </c>
      <c r="AI76" s="51">
        <f>K76+$P76</f>
        <v>0.9</v>
      </c>
      <c r="AJ76" s="51">
        <f>L76+$P76</f>
        <v>0.47499999999999998</v>
      </c>
      <c r="AK76" s="51">
        <f>I76+$Q76</f>
        <v>2.605</v>
      </c>
      <c r="AL76" s="51">
        <f>J76+$Q76</f>
        <v>2.605</v>
      </c>
      <c r="AM76" s="51">
        <f>K76+$Q76</f>
        <v>2.73</v>
      </c>
      <c r="AN76" s="51">
        <f>L76+$Q76</f>
        <v>2.3050000000000002</v>
      </c>
      <c r="AO76" s="51">
        <f>I76+$R76</f>
        <v>2.8149999999999999</v>
      </c>
      <c r="AP76" s="51">
        <f>J76+$R76</f>
        <v>2.8149999999999999</v>
      </c>
      <c r="AQ76" s="51">
        <f>K76+$R76</f>
        <v>2.94</v>
      </c>
      <c r="AR76" s="51">
        <f>L76+$R76</f>
        <v>2.5150000000000001</v>
      </c>
      <c r="AS76" s="51">
        <f>I76+$S76</f>
        <v>0.80499999999999994</v>
      </c>
      <c r="AT76" s="51">
        <f>J76+$S76</f>
        <v>0.80499999999999994</v>
      </c>
      <c r="AU76" s="51">
        <f>K76+$S76</f>
        <v>0.92999999999999994</v>
      </c>
      <c r="AV76" s="51">
        <f>L76+$S76</f>
        <v>0.505</v>
      </c>
      <c r="AW76" s="51">
        <f>I76+$T76</f>
        <v>6.2649999999999997</v>
      </c>
      <c r="AX76" s="51">
        <f>J76+$T76</f>
        <v>6.2649999999999997</v>
      </c>
      <c r="AY76" s="51">
        <f>K76+$T76</f>
        <v>6.39</v>
      </c>
      <c r="AZ76" s="51">
        <f>L76+$T76</f>
        <v>5.9649999999999999</v>
      </c>
      <c r="BA76" s="51">
        <f>I76+$U76</f>
        <v>0.505</v>
      </c>
      <c r="BB76" s="51">
        <f>J76+$U76</f>
        <v>0.505</v>
      </c>
      <c r="BC76" s="51">
        <f>K76+$U76</f>
        <v>0.63</v>
      </c>
      <c r="BD76" s="51">
        <f>L76+$U76</f>
        <v>0.20499999999999999</v>
      </c>
    </row>
    <row r="77" spans="8:56" ht="16" thickBot="1" x14ac:dyDescent="0.25">
      <c r="H77" s="9" t="s">
        <v>100</v>
      </c>
      <c r="I77" s="51">
        <f>(((ABS(Obras!C78-Plantas!$C$4)+ABS(Obras!D78-Plantas!$D$4))/10)/$B$4)*2</f>
        <v>0.65500000000000003</v>
      </c>
      <c r="J77" s="51">
        <f>(((ABS(Obras!C78-Plantas!$C$5)+ABS(Obras!D78-Plantas!$D$5))/10)/$B$4)*2</f>
        <v>0.45499999999999996</v>
      </c>
      <c r="K77" s="51">
        <f>(((ABS(Obras!C78-Plantas!$C$6)+ABS(Obras!D78-Plantas!$D$6))/10)/$B$4)*2</f>
        <v>0.18</v>
      </c>
      <c r="L77" s="51">
        <f>(((ABS(Obras!C78-Plantas!$C$7)+ABS(Obras!D78-Plantas!$D$7))/10)/$B$4)*2</f>
        <v>0.35499999999999998</v>
      </c>
      <c r="M77" s="51">
        <f t="shared" si="9"/>
        <v>0.65500000000000003</v>
      </c>
      <c r="N77" s="3">
        <v>0.2</v>
      </c>
      <c r="O77" s="18">
        <f>$N77*(Obras!F78/10)</f>
        <v>1.1800000000000002</v>
      </c>
      <c r="P77" s="18">
        <f>$N77*(Obras!G78/10)</f>
        <v>1.34</v>
      </c>
      <c r="Q77" s="18">
        <f>$N77*(Obras!H78/10)</f>
        <v>3.34</v>
      </c>
      <c r="R77" s="18">
        <f>$N77*(Obras!I78/10)</f>
        <v>0</v>
      </c>
      <c r="S77" s="18">
        <f>$N77*(Obras!J78/10)</f>
        <v>4.0600000000000005</v>
      </c>
      <c r="T77" s="18">
        <f>$N77*(Obras!K78/10)</f>
        <v>1.82</v>
      </c>
      <c r="U77" s="18">
        <f>$N77*(Obras!L78/10)</f>
        <v>0.34</v>
      </c>
      <c r="V77" s="64">
        <f t="shared" si="10"/>
        <v>1.8350000000000002</v>
      </c>
      <c r="W77" s="64">
        <f t="shared" si="10"/>
        <v>1.9950000000000001</v>
      </c>
      <c r="X77" s="64">
        <f t="shared" si="10"/>
        <v>3.9950000000000001</v>
      </c>
      <c r="Y77" s="64">
        <f t="shared" si="10"/>
        <v>0.65500000000000003</v>
      </c>
      <c r="Z77" s="64">
        <f t="shared" si="8"/>
        <v>4.7150000000000007</v>
      </c>
      <c r="AA77" s="64">
        <f t="shared" si="7"/>
        <v>2.4750000000000001</v>
      </c>
      <c r="AB77" s="64">
        <f t="shared" si="7"/>
        <v>0.99500000000000011</v>
      </c>
      <c r="AC77" s="64">
        <f t="shared" si="11"/>
        <v>1.8350000000000002</v>
      </c>
      <c r="AD77" s="64">
        <f t="shared" si="12"/>
        <v>1.6350000000000002</v>
      </c>
      <c r="AE77" s="64">
        <f t="shared" si="13"/>
        <v>1.36</v>
      </c>
      <c r="AF77" s="64">
        <f t="shared" si="14"/>
        <v>1.5350000000000001</v>
      </c>
      <c r="AG77" s="51">
        <f>I77+$P77</f>
        <v>1.9950000000000001</v>
      </c>
      <c r="AH77" s="51">
        <f>J77+$P77</f>
        <v>1.7949999999999999</v>
      </c>
      <c r="AI77" s="51">
        <f>K77+$P77</f>
        <v>1.52</v>
      </c>
      <c r="AJ77" s="51">
        <f>L77+$P77</f>
        <v>1.6950000000000001</v>
      </c>
      <c r="AK77" s="51">
        <f>I77+$Q77</f>
        <v>3.9950000000000001</v>
      </c>
      <c r="AL77" s="51">
        <f>J77+$Q77</f>
        <v>3.7949999999999999</v>
      </c>
      <c r="AM77" s="51">
        <f>K77+$Q77</f>
        <v>3.52</v>
      </c>
      <c r="AN77" s="51">
        <f>L77+$Q77</f>
        <v>3.6949999999999998</v>
      </c>
      <c r="AO77" s="51">
        <f>I77+$R77</f>
        <v>0.65500000000000003</v>
      </c>
      <c r="AP77" s="51">
        <f>J77+$R77</f>
        <v>0.45499999999999996</v>
      </c>
      <c r="AQ77" s="51">
        <f>K77+$R77</f>
        <v>0.18</v>
      </c>
      <c r="AR77" s="51">
        <f>L77+$R77</f>
        <v>0.35499999999999998</v>
      </c>
      <c r="AS77" s="51">
        <f>I77+$S77</f>
        <v>4.7150000000000007</v>
      </c>
      <c r="AT77" s="51">
        <f>J77+$S77</f>
        <v>4.5150000000000006</v>
      </c>
      <c r="AU77" s="51">
        <f>K77+$S77</f>
        <v>4.24</v>
      </c>
      <c r="AV77" s="51">
        <f>L77+$S77</f>
        <v>4.4150000000000009</v>
      </c>
      <c r="AW77" s="51">
        <f>I77+$T77</f>
        <v>2.4750000000000001</v>
      </c>
      <c r="AX77" s="51">
        <f>J77+$T77</f>
        <v>2.2749999999999999</v>
      </c>
      <c r="AY77" s="51">
        <f>K77+$T77</f>
        <v>2</v>
      </c>
      <c r="AZ77" s="51">
        <f>L77+$T77</f>
        <v>2.1749999999999998</v>
      </c>
      <c r="BA77" s="51">
        <f>I77+$U77</f>
        <v>0.99500000000000011</v>
      </c>
      <c r="BB77" s="51">
        <f>J77+$U77</f>
        <v>0.79499999999999993</v>
      </c>
      <c r="BC77" s="51">
        <f>K77+$U77</f>
        <v>0.52</v>
      </c>
      <c r="BD77" s="51">
        <f>L77+$U77</f>
        <v>0.69500000000000006</v>
      </c>
    </row>
    <row r="78" spans="8:56" ht="16" thickBot="1" x14ac:dyDescent="0.25">
      <c r="H78" s="9" t="s">
        <v>101</v>
      </c>
      <c r="I78" s="51">
        <f>(((ABS(Obras!C79-Plantas!$C$4)+ABS(Obras!D79-Plantas!$D$4))/10)/$B$4)*2</f>
        <v>0.7</v>
      </c>
      <c r="J78" s="51">
        <f>(((ABS(Obras!C79-Plantas!$C$5)+ABS(Obras!D79-Plantas!$D$5))/10)/$B$4)*2</f>
        <v>0.5</v>
      </c>
      <c r="K78" s="51">
        <f>(((ABS(Obras!C79-Plantas!$C$6)+ABS(Obras!D79-Plantas!$D$6))/10)/$B$4)*2</f>
        <v>0.42499999999999999</v>
      </c>
      <c r="L78" s="51">
        <f>(((ABS(Obras!C79-Plantas!$C$7)+ABS(Obras!D79-Plantas!$D$7))/10)/$B$4)*2</f>
        <v>0.3</v>
      </c>
      <c r="M78" s="51">
        <f t="shared" si="9"/>
        <v>0.7</v>
      </c>
      <c r="N78" s="3">
        <v>0.2</v>
      </c>
      <c r="O78" s="18">
        <f>$N78*(Obras!F79/10)</f>
        <v>0.62000000000000011</v>
      </c>
      <c r="P78" s="18">
        <f>$N78*(Obras!G79/10)</f>
        <v>0.30000000000000004</v>
      </c>
      <c r="Q78" s="18">
        <f>$N78*(Obras!H79/10)</f>
        <v>0</v>
      </c>
      <c r="R78" s="18">
        <f>$N78*(Obras!I79/10)</f>
        <v>3.6200000000000006</v>
      </c>
      <c r="S78" s="18">
        <f>$N78*(Obras!J79/10)</f>
        <v>0.44000000000000006</v>
      </c>
      <c r="T78" s="18">
        <f>$N78*(Obras!K79/10)</f>
        <v>1.34</v>
      </c>
      <c r="U78" s="18">
        <f>$N78*(Obras!L79/10)</f>
        <v>2.7600000000000002</v>
      </c>
      <c r="V78" s="64">
        <f t="shared" si="10"/>
        <v>1.32</v>
      </c>
      <c r="W78" s="64">
        <f t="shared" si="10"/>
        <v>1</v>
      </c>
      <c r="X78" s="64">
        <f t="shared" si="10"/>
        <v>0.7</v>
      </c>
      <c r="Y78" s="64">
        <f t="shared" si="10"/>
        <v>4.32</v>
      </c>
      <c r="Z78" s="64">
        <f t="shared" si="8"/>
        <v>1.1400000000000001</v>
      </c>
      <c r="AA78" s="64">
        <f t="shared" si="7"/>
        <v>2.04</v>
      </c>
      <c r="AB78" s="64">
        <f t="shared" si="7"/>
        <v>3.46</v>
      </c>
      <c r="AC78" s="64">
        <f t="shared" si="11"/>
        <v>1.32</v>
      </c>
      <c r="AD78" s="64">
        <f t="shared" si="12"/>
        <v>1.1200000000000001</v>
      </c>
      <c r="AE78" s="64">
        <f t="shared" si="13"/>
        <v>1.0450000000000002</v>
      </c>
      <c r="AF78" s="64">
        <f t="shared" si="14"/>
        <v>0.92000000000000015</v>
      </c>
      <c r="AG78" s="51">
        <f>I78+$P78</f>
        <v>1</v>
      </c>
      <c r="AH78" s="51">
        <f>J78+$P78</f>
        <v>0.8</v>
      </c>
      <c r="AI78" s="51">
        <f>K78+$P78</f>
        <v>0.72500000000000009</v>
      </c>
      <c r="AJ78" s="51">
        <f>L78+$P78</f>
        <v>0.60000000000000009</v>
      </c>
      <c r="AK78" s="51">
        <f>I78+$Q78</f>
        <v>0.7</v>
      </c>
      <c r="AL78" s="51">
        <f>J78+$Q78</f>
        <v>0.5</v>
      </c>
      <c r="AM78" s="51">
        <f>K78+$Q78</f>
        <v>0.42499999999999999</v>
      </c>
      <c r="AN78" s="51">
        <f>L78+$Q78</f>
        <v>0.3</v>
      </c>
      <c r="AO78" s="51">
        <f>I78+$R78</f>
        <v>4.32</v>
      </c>
      <c r="AP78" s="51">
        <f>J78+$R78</f>
        <v>4.120000000000001</v>
      </c>
      <c r="AQ78" s="51">
        <f>K78+$R78</f>
        <v>4.0450000000000008</v>
      </c>
      <c r="AR78" s="51">
        <f>L78+$R78</f>
        <v>3.9200000000000004</v>
      </c>
      <c r="AS78" s="51">
        <f>I78+$S78</f>
        <v>1.1400000000000001</v>
      </c>
      <c r="AT78" s="51">
        <f>J78+$S78</f>
        <v>0.94000000000000006</v>
      </c>
      <c r="AU78" s="51">
        <f>K78+$S78</f>
        <v>0.86499999999999999</v>
      </c>
      <c r="AV78" s="51">
        <f>L78+$S78</f>
        <v>0.74</v>
      </c>
      <c r="AW78" s="51">
        <f>I78+$T78</f>
        <v>2.04</v>
      </c>
      <c r="AX78" s="51">
        <f>J78+$T78</f>
        <v>1.84</v>
      </c>
      <c r="AY78" s="51">
        <f>K78+$T78</f>
        <v>1.7650000000000001</v>
      </c>
      <c r="AZ78" s="51">
        <f>L78+$T78</f>
        <v>1.6400000000000001</v>
      </c>
      <c r="BA78" s="51">
        <f>I78+$U78</f>
        <v>3.46</v>
      </c>
      <c r="BB78" s="51">
        <f>J78+$U78</f>
        <v>3.2600000000000002</v>
      </c>
      <c r="BC78" s="51">
        <f>K78+$U78</f>
        <v>3.1850000000000001</v>
      </c>
      <c r="BD78" s="51">
        <f>L78+$U78</f>
        <v>3.06</v>
      </c>
    </row>
    <row r="79" spans="8:56" ht="16" thickBot="1" x14ac:dyDescent="0.25">
      <c r="H79" s="9" t="s">
        <v>102</v>
      </c>
      <c r="I79" s="51">
        <f>(((ABS(Obras!C80-Plantas!$C$4)+ABS(Obras!D80-Plantas!$D$4))/10)/$B$4)*2</f>
        <v>0.67999999999999994</v>
      </c>
      <c r="J79" s="51">
        <f>(((ABS(Obras!C80-Plantas!$C$5)+ABS(Obras!D80-Plantas!$D$5))/10)/$B$4)*2</f>
        <v>0.48</v>
      </c>
      <c r="K79" s="51">
        <f>(((ABS(Obras!C80-Plantas!$C$6)+ABS(Obras!D80-Plantas!$D$6))/10)/$B$4)*2</f>
        <v>0.20499999999999999</v>
      </c>
      <c r="L79" s="51">
        <f>(((ABS(Obras!C80-Plantas!$C$7)+ABS(Obras!D80-Plantas!$D$7))/10)/$B$4)*2</f>
        <v>0.4</v>
      </c>
      <c r="M79" s="51">
        <f t="shared" si="9"/>
        <v>0.67999999999999994</v>
      </c>
      <c r="N79" s="3">
        <v>0.3</v>
      </c>
      <c r="O79" s="18">
        <f>$N79*(Obras!F80/10)</f>
        <v>4.1099999999999994</v>
      </c>
      <c r="P79" s="18">
        <f>$N79*(Obras!G80/10)</f>
        <v>2.79</v>
      </c>
      <c r="Q79" s="18">
        <f>$N79*(Obras!H80/10)</f>
        <v>0.69</v>
      </c>
      <c r="R79" s="18">
        <f>$N79*(Obras!I80/10)</f>
        <v>2.34</v>
      </c>
      <c r="S79" s="18">
        <f>$N79*(Obras!J80/10)</f>
        <v>0</v>
      </c>
      <c r="T79" s="18">
        <f>$N79*(Obras!K80/10)</f>
        <v>5.88</v>
      </c>
      <c r="U79" s="18">
        <f>$N79*(Obras!L80/10)</f>
        <v>1.2</v>
      </c>
      <c r="V79" s="64">
        <f t="shared" si="10"/>
        <v>4.7899999999999991</v>
      </c>
      <c r="W79" s="64">
        <f t="shared" si="10"/>
        <v>3.4699999999999998</v>
      </c>
      <c r="X79" s="64">
        <f t="shared" si="10"/>
        <v>1.3699999999999999</v>
      </c>
      <c r="Y79" s="64">
        <f t="shared" si="10"/>
        <v>3.0199999999999996</v>
      </c>
      <c r="Z79" s="64">
        <f t="shared" si="8"/>
        <v>0.67999999999999994</v>
      </c>
      <c r="AA79" s="64">
        <f t="shared" si="7"/>
        <v>6.56</v>
      </c>
      <c r="AB79" s="64">
        <f t="shared" si="7"/>
        <v>1.88</v>
      </c>
      <c r="AC79" s="64">
        <f t="shared" si="11"/>
        <v>4.7899999999999991</v>
      </c>
      <c r="AD79" s="64">
        <f t="shared" si="12"/>
        <v>4.59</v>
      </c>
      <c r="AE79" s="64">
        <f t="shared" si="13"/>
        <v>4.3149999999999995</v>
      </c>
      <c r="AF79" s="64">
        <f t="shared" si="14"/>
        <v>4.51</v>
      </c>
      <c r="AG79" s="51">
        <f>I79+$P79</f>
        <v>3.4699999999999998</v>
      </c>
      <c r="AH79" s="51">
        <f>J79+$P79</f>
        <v>3.27</v>
      </c>
      <c r="AI79" s="51">
        <f>K79+$P79</f>
        <v>2.9950000000000001</v>
      </c>
      <c r="AJ79" s="51">
        <f>L79+$P79</f>
        <v>3.19</v>
      </c>
      <c r="AK79" s="51">
        <f>I79+$Q79</f>
        <v>1.3699999999999999</v>
      </c>
      <c r="AL79" s="51">
        <f>J79+$Q79</f>
        <v>1.17</v>
      </c>
      <c r="AM79" s="51">
        <f>K79+$Q79</f>
        <v>0.89499999999999991</v>
      </c>
      <c r="AN79" s="51">
        <f>L79+$Q79</f>
        <v>1.0899999999999999</v>
      </c>
      <c r="AO79" s="51">
        <f>I79+$R79</f>
        <v>3.0199999999999996</v>
      </c>
      <c r="AP79" s="51">
        <f>J79+$R79</f>
        <v>2.82</v>
      </c>
      <c r="AQ79" s="51">
        <f>K79+$R79</f>
        <v>2.5449999999999999</v>
      </c>
      <c r="AR79" s="51">
        <f>L79+$R79</f>
        <v>2.7399999999999998</v>
      </c>
      <c r="AS79" s="51">
        <f>I79+$S79</f>
        <v>0.67999999999999994</v>
      </c>
      <c r="AT79" s="51">
        <f>J79+$S79</f>
        <v>0.48</v>
      </c>
      <c r="AU79" s="51">
        <f>K79+$S79</f>
        <v>0.20499999999999999</v>
      </c>
      <c r="AV79" s="51">
        <f>L79+$S79</f>
        <v>0.4</v>
      </c>
      <c r="AW79" s="51">
        <f>I79+$T79</f>
        <v>6.56</v>
      </c>
      <c r="AX79" s="51">
        <f>J79+$T79</f>
        <v>6.3599999999999994</v>
      </c>
      <c r="AY79" s="51">
        <f>K79+$T79</f>
        <v>6.085</v>
      </c>
      <c r="AZ79" s="51">
        <f>L79+$T79</f>
        <v>6.28</v>
      </c>
      <c r="BA79" s="51">
        <f>I79+$U79</f>
        <v>1.88</v>
      </c>
      <c r="BB79" s="51">
        <f>J79+$U79</f>
        <v>1.68</v>
      </c>
      <c r="BC79" s="51">
        <f>K79+$U79</f>
        <v>1.405</v>
      </c>
      <c r="BD79" s="51">
        <f>L79+$U79</f>
        <v>1.6</v>
      </c>
    </row>
    <row r="80" spans="8:56" ht="16" thickBot="1" x14ac:dyDescent="0.25">
      <c r="H80" s="9" t="s">
        <v>103</v>
      </c>
      <c r="I80" s="51">
        <f>(((ABS(Obras!C81-Plantas!$C$4)+ABS(Obras!D81-Plantas!$D$4))/10)/$B$4)*2</f>
        <v>0.52500000000000002</v>
      </c>
      <c r="J80" s="51">
        <f>(((ABS(Obras!C81-Plantas!$C$5)+ABS(Obras!D81-Plantas!$D$5))/10)/$B$4)*2</f>
        <v>0.52500000000000002</v>
      </c>
      <c r="K80" s="51">
        <f>(((ABS(Obras!C81-Plantas!$C$6)+ABS(Obras!D81-Plantas!$D$6))/10)/$B$4)*2</f>
        <v>0.4</v>
      </c>
      <c r="L80" s="51">
        <f>(((ABS(Obras!C81-Plantas!$C$7)+ABS(Obras!D81-Plantas!$D$7))/10)/$B$4)*2</f>
        <v>0.82499999999999996</v>
      </c>
      <c r="M80" s="51">
        <f t="shared" si="9"/>
        <v>0.82499999999999996</v>
      </c>
      <c r="N80" s="3">
        <v>0.2</v>
      </c>
      <c r="O80" s="18">
        <f>$N80*(Obras!F81/10)</f>
        <v>3.1</v>
      </c>
      <c r="P80" s="18">
        <f>$N80*(Obras!G81/10)</f>
        <v>0.45999999999999996</v>
      </c>
      <c r="Q80" s="18">
        <f>$N80*(Obras!H81/10)</f>
        <v>1.58</v>
      </c>
      <c r="R80" s="18">
        <f>$N80*(Obras!I81/10)</f>
        <v>3.4200000000000004</v>
      </c>
      <c r="S80" s="18">
        <f>$N80*(Obras!J81/10)</f>
        <v>1.1800000000000002</v>
      </c>
      <c r="T80" s="18">
        <f>$N80*(Obras!K81/10)</f>
        <v>0.52</v>
      </c>
      <c r="U80" s="18">
        <f>$N80*(Obras!L81/10)</f>
        <v>3.2600000000000002</v>
      </c>
      <c r="V80" s="64">
        <f t="shared" si="10"/>
        <v>3.9249999999999998</v>
      </c>
      <c r="W80" s="64">
        <f t="shared" si="10"/>
        <v>1.2849999999999999</v>
      </c>
      <c r="X80" s="64">
        <f t="shared" si="10"/>
        <v>2.4050000000000002</v>
      </c>
      <c r="Y80" s="64">
        <f t="shared" si="10"/>
        <v>4.2450000000000001</v>
      </c>
      <c r="Z80" s="64">
        <f t="shared" si="8"/>
        <v>2.0049999999999999</v>
      </c>
      <c r="AA80" s="64">
        <f t="shared" si="7"/>
        <v>1.345</v>
      </c>
      <c r="AB80" s="64">
        <f t="shared" si="7"/>
        <v>4.085</v>
      </c>
      <c r="AC80" s="64">
        <f t="shared" si="11"/>
        <v>3.625</v>
      </c>
      <c r="AD80" s="64">
        <f t="shared" si="12"/>
        <v>3.625</v>
      </c>
      <c r="AE80" s="64">
        <f t="shared" si="13"/>
        <v>3.5</v>
      </c>
      <c r="AF80" s="64">
        <f t="shared" si="14"/>
        <v>3.9249999999999998</v>
      </c>
      <c r="AG80" s="51">
        <f>I80+$P80</f>
        <v>0.98499999999999999</v>
      </c>
      <c r="AH80" s="51">
        <f>J80+$P80</f>
        <v>0.98499999999999999</v>
      </c>
      <c r="AI80" s="51">
        <f>K80+$P80</f>
        <v>0.86</v>
      </c>
      <c r="AJ80" s="51">
        <f>L80+$P80</f>
        <v>1.2849999999999999</v>
      </c>
      <c r="AK80" s="51">
        <f>I80+$Q80</f>
        <v>2.105</v>
      </c>
      <c r="AL80" s="51">
        <f>J80+$Q80</f>
        <v>2.105</v>
      </c>
      <c r="AM80" s="51">
        <f>K80+$Q80</f>
        <v>1.98</v>
      </c>
      <c r="AN80" s="51">
        <f>L80+$Q80</f>
        <v>2.4050000000000002</v>
      </c>
      <c r="AO80" s="51">
        <f>I80+$R80</f>
        <v>3.9450000000000003</v>
      </c>
      <c r="AP80" s="51">
        <f>J80+$R80</f>
        <v>3.9450000000000003</v>
      </c>
      <c r="AQ80" s="51">
        <f>K80+$R80</f>
        <v>3.8200000000000003</v>
      </c>
      <c r="AR80" s="51">
        <f>L80+$R80</f>
        <v>4.2450000000000001</v>
      </c>
      <c r="AS80" s="51">
        <f>I80+$S80</f>
        <v>1.7050000000000001</v>
      </c>
      <c r="AT80" s="51">
        <f>J80+$S80</f>
        <v>1.7050000000000001</v>
      </c>
      <c r="AU80" s="51">
        <f>K80+$S80</f>
        <v>1.58</v>
      </c>
      <c r="AV80" s="51">
        <f>L80+$S80</f>
        <v>2.0049999999999999</v>
      </c>
      <c r="AW80" s="51">
        <f>I80+$T80</f>
        <v>1.0449999999999999</v>
      </c>
      <c r="AX80" s="51">
        <f>J80+$T80</f>
        <v>1.0449999999999999</v>
      </c>
      <c r="AY80" s="51">
        <f>K80+$T80</f>
        <v>0.92</v>
      </c>
      <c r="AZ80" s="51">
        <f>L80+$T80</f>
        <v>1.345</v>
      </c>
      <c r="BA80" s="51">
        <f>I80+$U80</f>
        <v>3.7850000000000001</v>
      </c>
      <c r="BB80" s="51">
        <f>J80+$U80</f>
        <v>3.7850000000000001</v>
      </c>
      <c r="BC80" s="51">
        <f>K80+$U80</f>
        <v>3.66</v>
      </c>
      <c r="BD80" s="51">
        <f>L80+$U80</f>
        <v>4.085</v>
      </c>
    </row>
    <row r="81" spans="8:56" ht="16" thickBot="1" x14ac:dyDescent="0.25">
      <c r="H81" s="9" t="s">
        <v>104</v>
      </c>
      <c r="I81" s="51">
        <f>(((ABS(Obras!C82-Plantas!$C$4)+ABS(Obras!D82-Plantas!$D$4))/10)/$B$4)*2</f>
        <v>0.27</v>
      </c>
      <c r="J81" s="51">
        <f>(((ABS(Obras!C82-Plantas!$C$5)+ABS(Obras!D82-Plantas!$D$5))/10)/$B$4)*2</f>
        <v>0.27</v>
      </c>
      <c r="K81" s="51">
        <f>(((ABS(Obras!C82-Plantas!$C$6)+ABS(Obras!D82-Plantas!$D$6))/10)/$B$4)*2</f>
        <v>0.23500000000000001</v>
      </c>
      <c r="L81" s="51">
        <f>(((ABS(Obras!C82-Plantas!$C$7)+ABS(Obras!D82-Plantas!$D$7))/10)/$B$4)*2</f>
        <v>0.57000000000000006</v>
      </c>
      <c r="M81" s="51">
        <f t="shared" si="9"/>
        <v>0.57000000000000006</v>
      </c>
      <c r="N81" s="3">
        <v>0.2</v>
      </c>
      <c r="O81" s="18">
        <f>$N81*(Obras!F82/10)</f>
        <v>2.72</v>
      </c>
      <c r="P81" s="18">
        <f>$N81*(Obras!G82/10)</f>
        <v>1.4800000000000002</v>
      </c>
      <c r="Q81" s="18">
        <f>$N81*(Obras!H82/10)</f>
        <v>2.04</v>
      </c>
      <c r="R81" s="18">
        <f>$N81*(Obras!I82/10)</f>
        <v>0</v>
      </c>
      <c r="S81" s="18">
        <f>$N81*(Obras!J82/10)</f>
        <v>2.0000000000000004E-2</v>
      </c>
      <c r="T81" s="18">
        <f>$N81*(Obras!K82/10)</f>
        <v>0</v>
      </c>
      <c r="U81" s="18">
        <f>$N81*(Obras!L82/10)</f>
        <v>2.34</v>
      </c>
      <c r="V81" s="64">
        <f t="shared" si="10"/>
        <v>3.29</v>
      </c>
      <c r="W81" s="64">
        <f t="shared" si="10"/>
        <v>2.0500000000000003</v>
      </c>
      <c r="X81" s="64">
        <f t="shared" si="10"/>
        <v>2.6100000000000003</v>
      </c>
      <c r="Y81" s="64">
        <f t="shared" si="10"/>
        <v>0.57000000000000006</v>
      </c>
      <c r="Z81" s="64">
        <f t="shared" si="8"/>
        <v>0.59000000000000008</v>
      </c>
      <c r="AA81" s="64">
        <f t="shared" si="7"/>
        <v>0.57000000000000006</v>
      </c>
      <c r="AB81" s="64">
        <f t="shared" si="7"/>
        <v>2.91</v>
      </c>
      <c r="AC81" s="64">
        <f t="shared" si="11"/>
        <v>2.99</v>
      </c>
      <c r="AD81" s="64">
        <f t="shared" si="12"/>
        <v>2.99</v>
      </c>
      <c r="AE81" s="64">
        <f t="shared" si="13"/>
        <v>2.9550000000000001</v>
      </c>
      <c r="AF81" s="64">
        <f t="shared" si="14"/>
        <v>3.29</v>
      </c>
      <c r="AG81" s="51">
        <f>I81+$P81</f>
        <v>1.7500000000000002</v>
      </c>
      <c r="AH81" s="51">
        <f>J81+$P81</f>
        <v>1.7500000000000002</v>
      </c>
      <c r="AI81" s="51">
        <f>K81+$P81</f>
        <v>1.7150000000000003</v>
      </c>
      <c r="AJ81" s="51">
        <f>L81+$P81</f>
        <v>2.0500000000000003</v>
      </c>
      <c r="AK81" s="51">
        <f>I81+$Q81</f>
        <v>2.31</v>
      </c>
      <c r="AL81" s="51">
        <f>J81+$Q81</f>
        <v>2.31</v>
      </c>
      <c r="AM81" s="51">
        <f>K81+$Q81</f>
        <v>2.2749999999999999</v>
      </c>
      <c r="AN81" s="51">
        <f>L81+$Q81</f>
        <v>2.6100000000000003</v>
      </c>
      <c r="AO81" s="51">
        <f>I81+$R81</f>
        <v>0.27</v>
      </c>
      <c r="AP81" s="51">
        <f>J81+$R81</f>
        <v>0.27</v>
      </c>
      <c r="AQ81" s="51">
        <f>K81+$R81</f>
        <v>0.23500000000000001</v>
      </c>
      <c r="AR81" s="51">
        <f>L81+$R81</f>
        <v>0.57000000000000006</v>
      </c>
      <c r="AS81" s="51">
        <f>I81+$S81</f>
        <v>0.29000000000000004</v>
      </c>
      <c r="AT81" s="51">
        <f>J81+$S81</f>
        <v>0.29000000000000004</v>
      </c>
      <c r="AU81" s="51">
        <f>K81+$S81</f>
        <v>0.255</v>
      </c>
      <c r="AV81" s="51">
        <f>L81+$S81</f>
        <v>0.59000000000000008</v>
      </c>
      <c r="AW81" s="51">
        <f>I81+$T81</f>
        <v>0.27</v>
      </c>
      <c r="AX81" s="51">
        <f>J81+$T81</f>
        <v>0.27</v>
      </c>
      <c r="AY81" s="51">
        <f>K81+$T81</f>
        <v>0.23500000000000001</v>
      </c>
      <c r="AZ81" s="51">
        <f>L81+$T81</f>
        <v>0.57000000000000006</v>
      </c>
      <c r="BA81" s="51">
        <f>I81+$U81</f>
        <v>2.61</v>
      </c>
      <c r="BB81" s="51">
        <f>J81+$U81</f>
        <v>2.61</v>
      </c>
      <c r="BC81" s="51">
        <f>K81+$U81</f>
        <v>2.5749999999999997</v>
      </c>
      <c r="BD81" s="51">
        <f>L81+$U81</f>
        <v>2.91</v>
      </c>
    </row>
    <row r="82" spans="8:56" ht="16" thickBot="1" x14ac:dyDescent="0.25">
      <c r="H82" s="9" t="s">
        <v>105</v>
      </c>
      <c r="I82" s="51">
        <f>(((ABS(Obras!C83-Plantas!$C$4)+ABS(Obras!D83-Plantas!$D$4))/10)/$B$4)*2</f>
        <v>0.125</v>
      </c>
      <c r="J82" s="51">
        <f>(((ABS(Obras!C83-Plantas!$C$5)+ABS(Obras!D83-Plantas!$D$5))/10)/$B$4)*2</f>
        <v>0.125</v>
      </c>
      <c r="K82" s="51">
        <f>(((ABS(Obras!C83-Plantas!$C$6)+ABS(Obras!D83-Plantas!$D$6))/10)/$B$4)*2</f>
        <v>0.4</v>
      </c>
      <c r="L82" s="51">
        <f>(((ABS(Obras!C83-Plantas!$C$7)+ABS(Obras!D83-Plantas!$D$7))/10)/$B$4)*2</f>
        <v>0.32500000000000001</v>
      </c>
      <c r="M82" s="51">
        <f t="shared" si="9"/>
        <v>0.4</v>
      </c>
      <c r="N82" s="3">
        <v>0.2</v>
      </c>
      <c r="O82" s="18">
        <f>$N82*(Obras!F83/10)</f>
        <v>3.0600000000000005</v>
      </c>
      <c r="P82" s="18">
        <f>$N82*(Obras!G83/10)</f>
        <v>0</v>
      </c>
      <c r="Q82" s="18">
        <f>$N82*(Obras!H83/10)</f>
        <v>0</v>
      </c>
      <c r="R82" s="18">
        <f>$N82*(Obras!I83/10)</f>
        <v>4.08</v>
      </c>
      <c r="S82" s="18">
        <f>$N82*(Obras!J83/10)</f>
        <v>3.58</v>
      </c>
      <c r="T82" s="18">
        <f>$N82*(Obras!K83/10)</f>
        <v>1.94</v>
      </c>
      <c r="U82" s="18">
        <f>$N82*(Obras!L83/10)</f>
        <v>2.8600000000000003</v>
      </c>
      <c r="V82" s="64">
        <f t="shared" si="10"/>
        <v>3.4600000000000004</v>
      </c>
      <c r="W82" s="64">
        <f t="shared" si="10"/>
        <v>0.4</v>
      </c>
      <c r="X82" s="64">
        <f t="shared" si="10"/>
        <v>0.4</v>
      </c>
      <c r="Y82" s="64">
        <f t="shared" si="10"/>
        <v>4.4800000000000004</v>
      </c>
      <c r="Z82" s="64">
        <f t="shared" si="8"/>
        <v>3.98</v>
      </c>
      <c r="AA82" s="64">
        <f t="shared" si="7"/>
        <v>2.34</v>
      </c>
      <c r="AB82" s="64">
        <f t="shared" si="7"/>
        <v>3.2600000000000002</v>
      </c>
      <c r="AC82" s="64">
        <f t="shared" si="11"/>
        <v>3.1850000000000005</v>
      </c>
      <c r="AD82" s="64">
        <f t="shared" si="12"/>
        <v>3.1850000000000005</v>
      </c>
      <c r="AE82" s="64">
        <f t="shared" si="13"/>
        <v>3.4600000000000004</v>
      </c>
      <c r="AF82" s="64">
        <f t="shared" si="14"/>
        <v>3.3850000000000007</v>
      </c>
      <c r="AG82" s="51">
        <f>I82+$P82</f>
        <v>0.125</v>
      </c>
      <c r="AH82" s="51">
        <f>J82+$P82</f>
        <v>0.125</v>
      </c>
      <c r="AI82" s="51">
        <f>K82+$P82</f>
        <v>0.4</v>
      </c>
      <c r="AJ82" s="51">
        <f>L82+$P82</f>
        <v>0.32500000000000001</v>
      </c>
      <c r="AK82" s="51">
        <f>I82+$Q82</f>
        <v>0.125</v>
      </c>
      <c r="AL82" s="51">
        <f>J82+$Q82</f>
        <v>0.125</v>
      </c>
      <c r="AM82" s="51">
        <f>K82+$Q82</f>
        <v>0.4</v>
      </c>
      <c r="AN82" s="51">
        <f>L82+$Q82</f>
        <v>0.32500000000000001</v>
      </c>
      <c r="AO82" s="51">
        <f>I82+$R82</f>
        <v>4.2050000000000001</v>
      </c>
      <c r="AP82" s="51">
        <f>J82+$R82</f>
        <v>4.2050000000000001</v>
      </c>
      <c r="AQ82" s="51">
        <f>K82+$R82</f>
        <v>4.4800000000000004</v>
      </c>
      <c r="AR82" s="51">
        <f>L82+$R82</f>
        <v>4.4050000000000002</v>
      </c>
      <c r="AS82" s="51">
        <f>I82+$S82</f>
        <v>3.7050000000000001</v>
      </c>
      <c r="AT82" s="51">
        <f>J82+$S82</f>
        <v>3.7050000000000001</v>
      </c>
      <c r="AU82" s="51">
        <f>K82+$S82</f>
        <v>3.98</v>
      </c>
      <c r="AV82" s="51">
        <f>L82+$S82</f>
        <v>3.9050000000000002</v>
      </c>
      <c r="AW82" s="51">
        <f>I82+$T82</f>
        <v>2.0649999999999999</v>
      </c>
      <c r="AX82" s="51">
        <f>J82+$T82</f>
        <v>2.0649999999999999</v>
      </c>
      <c r="AY82" s="51">
        <f>K82+$T82</f>
        <v>2.34</v>
      </c>
      <c r="AZ82" s="51">
        <f>L82+$T82</f>
        <v>2.2650000000000001</v>
      </c>
      <c r="BA82" s="51">
        <f>I82+$U82</f>
        <v>2.9850000000000003</v>
      </c>
      <c r="BB82" s="51">
        <f>J82+$U82</f>
        <v>2.9850000000000003</v>
      </c>
      <c r="BC82" s="51">
        <f>K82+$U82</f>
        <v>3.2600000000000002</v>
      </c>
      <c r="BD82" s="51">
        <f>L82+$U82</f>
        <v>3.1850000000000005</v>
      </c>
    </row>
    <row r="83" spans="8:56" ht="16" thickBot="1" x14ac:dyDescent="0.25">
      <c r="H83" s="9" t="s">
        <v>106</v>
      </c>
      <c r="I83" s="51">
        <f>(((ABS(Obras!C84-Plantas!$C$4)+ABS(Obras!D84-Plantas!$D$4))/10)/$B$4)*2</f>
        <v>0.23500000000000001</v>
      </c>
      <c r="J83" s="51">
        <f>(((ABS(Obras!C84-Plantas!$C$5)+ABS(Obras!D84-Plantas!$D$5))/10)/$B$4)*2</f>
        <v>0.20499999999999999</v>
      </c>
      <c r="K83" s="51">
        <f>(((ABS(Obras!C84-Plantas!$C$6)+ABS(Obras!D84-Plantas!$D$6))/10)/$B$4)*2</f>
        <v>0.32999999999999996</v>
      </c>
      <c r="L83" s="51">
        <f>(((ABS(Obras!C84-Plantas!$C$7)+ABS(Obras!D84-Plantas!$D$7))/10)/$B$4)*2</f>
        <v>0.16499999999999998</v>
      </c>
      <c r="M83" s="51">
        <f t="shared" si="9"/>
        <v>0.32999999999999996</v>
      </c>
      <c r="N83" s="3">
        <v>0.3</v>
      </c>
      <c r="O83" s="18">
        <f>$N83*(Obras!F84/10)</f>
        <v>5.46</v>
      </c>
      <c r="P83" s="18">
        <f>$N83*(Obras!G84/10)</f>
        <v>0</v>
      </c>
      <c r="Q83" s="18">
        <f>$N83*(Obras!H84/10)</f>
        <v>0</v>
      </c>
      <c r="R83" s="18">
        <f>$N83*(Obras!I84/10)</f>
        <v>1.8599999999999999</v>
      </c>
      <c r="S83" s="18">
        <f>$N83*(Obras!J84/10)</f>
        <v>0</v>
      </c>
      <c r="T83" s="18">
        <f>$N83*(Obras!K84/10)</f>
        <v>0</v>
      </c>
      <c r="U83" s="18">
        <f>$N83*(Obras!L84/10)</f>
        <v>4.1399999999999997</v>
      </c>
      <c r="V83" s="64">
        <f t="shared" si="10"/>
        <v>5.79</v>
      </c>
      <c r="W83" s="64">
        <f t="shared" si="10"/>
        <v>0.32999999999999996</v>
      </c>
      <c r="X83" s="64">
        <f t="shared" si="10"/>
        <v>0.32999999999999996</v>
      </c>
      <c r="Y83" s="64">
        <f t="shared" si="10"/>
        <v>2.19</v>
      </c>
      <c r="Z83" s="64">
        <f t="shared" si="8"/>
        <v>0.32999999999999996</v>
      </c>
      <c r="AA83" s="64">
        <f t="shared" si="7"/>
        <v>0.32999999999999996</v>
      </c>
      <c r="AB83" s="64">
        <f t="shared" si="7"/>
        <v>4.47</v>
      </c>
      <c r="AC83" s="64">
        <f t="shared" si="11"/>
        <v>5.6950000000000003</v>
      </c>
      <c r="AD83" s="64">
        <f t="shared" si="12"/>
        <v>5.665</v>
      </c>
      <c r="AE83" s="64">
        <f t="shared" si="13"/>
        <v>5.79</v>
      </c>
      <c r="AF83" s="64">
        <f t="shared" si="14"/>
        <v>5.625</v>
      </c>
      <c r="AG83" s="51">
        <f>I83+$P83</f>
        <v>0.23500000000000001</v>
      </c>
      <c r="AH83" s="51">
        <f>J83+$P83</f>
        <v>0.20499999999999999</v>
      </c>
      <c r="AI83" s="51">
        <f>K83+$P83</f>
        <v>0.32999999999999996</v>
      </c>
      <c r="AJ83" s="51">
        <f>L83+$P83</f>
        <v>0.16499999999999998</v>
      </c>
      <c r="AK83" s="51">
        <f>I83+$Q83</f>
        <v>0.23500000000000001</v>
      </c>
      <c r="AL83" s="51">
        <f>J83+$Q83</f>
        <v>0.20499999999999999</v>
      </c>
      <c r="AM83" s="51">
        <f>K83+$Q83</f>
        <v>0.32999999999999996</v>
      </c>
      <c r="AN83" s="51">
        <f>L83+$Q83</f>
        <v>0.16499999999999998</v>
      </c>
      <c r="AO83" s="51">
        <f>I83+$R83</f>
        <v>2.0949999999999998</v>
      </c>
      <c r="AP83" s="51">
        <f>J83+$R83</f>
        <v>2.0649999999999999</v>
      </c>
      <c r="AQ83" s="51">
        <f>K83+$R83</f>
        <v>2.19</v>
      </c>
      <c r="AR83" s="51">
        <f>L83+$R83</f>
        <v>2.0249999999999999</v>
      </c>
      <c r="AS83" s="51">
        <f>I83+$S83</f>
        <v>0.23500000000000001</v>
      </c>
      <c r="AT83" s="51">
        <f>J83+$S83</f>
        <v>0.20499999999999999</v>
      </c>
      <c r="AU83" s="51">
        <f>K83+$S83</f>
        <v>0.32999999999999996</v>
      </c>
      <c r="AV83" s="51">
        <f>L83+$S83</f>
        <v>0.16499999999999998</v>
      </c>
      <c r="AW83" s="51">
        <f>I83+$T83</f>
        <v>0.23500000000000001</v>
      </c>
      <c r="AX83" s="51">
        <f>J83+$T83</f>
        <v>0.20499999999999999</v>
      </c>
      <c r="AY83" s="51">
        <f>K83+$T83</f>
        <v>0.32999999999999996</v>
      </c>
      <c r="AZ83" s="51">
        <f>L83+$T83</f>
        <v>0.16499999999999998</v>
      </c>
      <c r="BA83" s="51">
        <f>I83+$U83</f>
        <v>4.375</v>
      </c>
      <c r="BB83" s="51">
        <f>J83+$U83</f>
        <v>4.3449999999999998</v>
      </c>
      <c r="BC83" s="51">
        <f>K83+$U83</f>
        <v>4.47</v>
      </c>
      <c r="BD83" s="51">
        <f>L83+$U83</f>
        <v>4.3049999999999997</v>
      </c>
    </row>
    <row r="84" spans="8:56" ht="16" thickBot="1" x14ac:dyDescent="0.25">
      <c r="H84" s="9" t="s">
        <v>107</v>
      </c>
      <c r="I84" s="51">
        <f>(((ABS(Obras!C85-Plantas!$C$4)+ABS(Obras!D85-Plantas!$D$4))/10)/$B$4)*2</f>
        <v>0.43499999999999994</v>
      </c>
      <c r="J84" s="51">
        <f>(((ABS(Obras!C85-Plantas!$C$5)+ABS(Obras!D85-Plantas!$D$5))/10)/$B$4)*2</f>
        <v>0.23500000000000001</v>
      </c>
      <c r="K84" s="51">
        <f>(((ABS(Obras!C85-Plantas!$C$6)+ABS(Obras!D85-Plantas!$D$6))/10)/$B$4)*2</f>
        <v>0.06</v>
      </c>
      <c r="L84" s="51">
        <f>(((ABS(Obras!C85-Plantas!$C$7)+ABS(Obras!D85-Plantas!$D$7))/10)/$B$4)*2</f>
        <v>0.48499999999999999</v>
      </c>
      <c r="M84" s="51">
        <f t="shared" si="9"/>
        <v>0.48499999999999999</v>
      </c>
      <c r="N84" s="3">
        <v>0.4</v>
      </c>
      <c r="O84" s="18">
        <f>$N84*(Obras!F85/10)</f>
        <v>1.52</v>
      </c>
      <c r="P84" s="18">
        <f>$N84*(Obras!G85/10)</f>
        <v>2.3199999999999998</v>
      </c>
      <c r="Q84" s="18">
        <f>$N84*(Obras!H85/10)</f>
        <v>0</v>
      </c>
      <c r="R84" s="18">
        <f>$N84*(Obras!I85/10)</f>
        <v>8</v>
      </c>
      <c r="S84" s="18">
        <f>$N84*(Obras!J85/10)</f>
        <v>0</v>
      </c>
      <c r="T84" s="18">
        <f>$N84*(Obras!K85/10)</f>
        <v>1.04</v>
      </c>
      <c r="U84" s="18">
        <f>$N84*(Obras!L85/10)</f>
        <v>0</v>
      </c>
      <c r="V84" s="64">
        <f t="shared" si="10"/>
        <v>2.0049999999999999</v>
      </c>
      <c r="W84" s="64">
        <f t="shared" si="10"/>
        <v>2.8049999999999997</v>
      </c>
      <c r="X84" s="64">
        <f t="shared" si="10"/>
        <v>0.48499999999999999</v>
      </c>
      <c r="Y84" s="64">
        <f t="shared" si="10"/>
        <v>8.4849999999999994</v>
      </c>
      <c r="Z84" s="64">
        <f t="shared" si="8"/>
        <v>0.48499999999999999</v>
      </c>
      <c r="AA84" s="64">
        <f t="shared" si="8"/>
        <v>1.5249999999999999</v>
      </c>
      <c r="AB84" s="64">
        <f t="shared" si="8"/>
        <v>0.48499999999999999</v>
      </c>
      <c r="AC84" s="64">
        <f t="shared" si="11"/>
        <v>1.9550000000000001</v>
      </c>
      <c r="AD84" s="64">
        <f t="shared" si="12"/>
        <v>1.7550000000000001</v>
      </c>
      <c r="AE84" s="64">
        <f t="shared" si="13"/>
        <v>1.58</v>
      </c>
      <c r="AF84" s="64">
        <f t="shared" si="14"/>
        <v>2.0049999999999999</v>
      </c>
      <c r="AG84" s="51">
        <f>I84+$P84</f>
        <v>2.7549999999999999</v>
      </c>
      <c r="AH84" s="51">
        <f>J84+$P84</f>
        <v>2.5549999999999997</v>
      </c>
      <c r="AI84" s="51">
        <f>K84+$P84</f>
        <v>2.38</v>
      </c>
      <c r="AJ84" s="51">
        <f>L84+$P84</f>
        <v>2.8049999999999997</v>
      </c>
      <c r="AK84" s="51">
        <f>I84+$Q84</f>
        <v>0.43499999999999994</v>
      </c>
      <c r="AL84" s="51">
        <f>J84+$Q84</f>
        <v>0.23500000000000001</v>
      </c>
      <c r="AM84" s="51">
        <f>K84+$Q84</f>
        <v>0.06</v>
      </c>
      <c r="AN84" s="51">
        <f>L84+$Q84</f>
        <v>0.48499999999999999</v>
      </c>
      <c r="AO84" s="51">
        <f>I84+$R84</f>
        <v>8.4350000000000005</v>
      </c>
      <c r="AP84" s="51">
        <f>J84+$R84</f>
        <v>8.2349999999999994</v>
      </c>
      <c r="AQ84" s="51">
        <f>K84+$R84</f>
        <v>8.06</v>
      </c>
      <c r="AR84" s="51">
        <f>L84+$R84</f>
        <v>8.4849999999999994</v>
      </c>
      <c r="AS84" s="51">
        <f>I84+$S84</f>
        <v>0.43499999999999994</v>
      </c>
      <c r="AT84" s="51">
        <f>J84+$S84</f>
        <v>0.23500000000000001</v>
      </c>
      <c r="AU84" s="51">
        <f>K84+$S84</f>
        <v>0.06</v>
      </c>
      <c r="AV84" s="51">
        <f>L84+$S84</f>
        <v>0.48499999999999999</v>
      </c>
      <c r="AW84" s="51">
        <f>I84+$T84</f>
        <v>1.4750000000000001</v>
      </c>
      <c r="AX84" s="51">
        <f>J84+$T84</f>
        <v>1.2750000000000001</v>
      </c>
      <c r="AY84" s="51">
        <f>K84+$T84</f>
        <v>1.1000000000000001</v>
      </c>
      <c r="AZ84" s="51">
        <f>L84+$T84</f>
        <v>1.5249999999999999</v>
      </c>
      <c r="BA84" s="51">
        <f>I84+$U84</f>
        <v>0.43499999999999994</v>
      </c>
      <c r="BB84" s="51">
        <f>J84+$U84</f>
        <v>0.23500000000000001</v>
      </c>
      <c r="BC84" s="51">
        <f>K84+$U84</f>
        <v>0.06</v>
      </c>
      <c r="BD84" s="51">
        <f>L84+$U84</f>
        <v>0.48499999999999999</v>
      </c>
    </row>
    <row r="85" spans="8:56" ht="16" thickBot="1" x14ac:dyDescent="0.25">
      <c r="H85" s="9" t="s">
        <v>108</v>
      </c>
      <c r="I85" s="51">
        <f>(((ABS(Obras!C86-Plantas!$C$4)+ABS(Obras!D86-Plantas!$D$4))/10)/$B$4)*2</f>
        <v>0.64</v>
      </c>
      <c r="J85" s="51">
        <f>(((ABS(Obras!C86-Plantas!$C$5)+ABS(Obras!D86-Plantas!$D$5))/10)/$B$4)*2</f>
        <v>0.44000000000000006</v>
      </c>
      <c r="K85" s="51">
        <f>(((ABS(Obras!C86-Plantas!$C$6)+ABS(Obras!D86-Plantas!$D$6))/10)/$B$4)*2</f>
        <v>0.375</v>
      </c>
      <c r="L85" s="51">
        <f>(((ABS(Obras!C86-Plantas!$C$7)+ABS(Obras!D86-Plantas!$D$7))/10)/$B$4)*2</f>
        <v>0.24</v>
      </c>
      <c r="M85" s="51">
        <f t="shared" si="9"/>
        <v>0.64</v>
      </c>
      <c r="N85" s="3">
        <v>0.3</v>
      </c>
      <c r="O85" s="18">
        <f>$N85*(Obras!F86/10)</f>
        <v>0.87</v>
      </c>
      <c r="P85" s="18">
        <f>$N85*(Obras!G86/10)</f>
        <v>0</v>
      </c>
      <c r="Q85" s="18">
        <f>$N85*(Obras!H86/10)</f>
        <v>0</v>
      </c>
      <c r="R85" s="18">
        <f>$N85*(Obras!I86/10)</f>
        <v>5.64</v>
      </c>
      <c r="S85" s="18">
        <f>$N85*(Obras!J86/10)</f>
        <v>2.88</v>
      </c>
      <c r="T85" s="18">
        <f>$N85*(Obras!K86/10)</f>
        <v>0</v>
      </c>
      <c r="U85" s="18">
        <f>$N85*(Obras!L86/10)</f>
        <v>5.76</v>
      </c>
      <c r="V85" s="64">
        <f t="shared" si="10"/>
        <v>1.51</v>
      </c>
      <c r="W85" s="64">
        <f t="shared" si="10"/>
        <v>0.64</v>
      </c>
      <c r="X85" s="64">
        <f t="shared" si="10"/>
        <v>0.64</v>
      </c>
      <c r="Y85" s="64">
        <f t="shared" si="10"/>
        <v>6.2799999999999994</v>
      </c>
      <c r="Z85" s="64">
        <f t="shared" si="8"/>
        <v>3.52</v>
      </c>
      <c r="AA85" s="64">
        <f t="shared" si="8"/>
        <v>0.64</v>
      </c>
      <c r="AB85" s="64">
        <f t="shared" si="8"/>
        <v>6.3999999999999995</v>
      </c>
      <c r="AC85" s="64">
        <f t="shared" si="11"/>
        <v>1.51</v>
      </c>
      <c r="AD85" s="64">
        <f t="shared" si="12"/>
        <v>1.31</v>
      </c>
      <c r="AE85" s="64">
        <f t="shared" si="13"/>
        <v>1.2450000000000001</v>
      </c>
      <c r="AF85" s="64">
        <f t="shared" si="14"/>
        <v>1.1099999999999999</v>
      </c>
      <c r="AG85" s="51">
        <f>I85+$P85</f>
        <v>0.64</v>
      </c>
      <c r="AH85" s="51">
        <f>J85+$P85</f>
        <v>0.44000000000000006</v>
      </c>
      <c r="AI85" s="51">
        <f>K85+$P85</f>
        <v>0.375</v>
      </c>
      <c r="AJ85" s="51">
        <f>L85+$P85</f>
        <v>0.24</v>
      </c>
      <c r="AK85" s="51">
        <f>I85+$Q85</f>
        <v>0.64</v>
      </c>
      <c r="AL85" s="51">
        <f>J85+$Q85</f>
        <v>0.44000000000000006</v>
      </c>
      <c r="AM85" s="51">
        <f>K85+$Q85</f>
        <v>0.375</v>
      </c>
      <c r="AN85" s="51">
        <f>L85+$Q85</f>
        <v>0.24</v>
      </c>
      <c r="AO85" s="51">
        <f>I85+$R85</f>
        <v>6.2799999999999994</v>
      </c>
      <c r="AP85" s="51">
        <f>J85+$R85</f>
        <v>6.08</v>
      </c>
      <c r="AQ85" s="51">
        <f>K85+$R85</f>
        <v>6.0149999999999997</v>
      </c>
      <c r="AR85" s="51">
        <f>L85+$R85</f>
        <v>5.88</v>
      </c>
      <c r="AS85" s="51">
        <f>I85+$S85</f>
        <v>3.52</v>
      </c>
      <c r="AT85" s="51">
        <f>J85+$S85</f>
        <v>3.32</v>
      </c>
      <c r="AU85" s="51">
        <f>K85+$S85</f>
        <v>3.2549999999999999</v>
      </c>
      <c r="AV85" s="51">
        <f>L85+$S85</f>
        <v>3.12</v>
      </c>
      <c r="AW85" s="51">
        <f>I85+$T85</f>
        <v>0.64</v>
      </c>
      <c r="AX85" s="51">
        <f>J85+$T85</f>
        <v>0.44000000000000006</v>
      </c>
      <c r="AY85" s="51">
        <f>K85+$T85</f>
        <v>0.375</v>
      </c>
      <c r="AZ85" s="51">
        <f>L85+$T85</f>
        <v>0.24</v>
      </c>
      <c r="BA85" s="51">
        <f>I85+$U85</f>
        <v>6.3999999999999995</v>
      </c>
      <c r="BB85" s="51">
        <f>J85+$U85</f>
        <v>6.2</v>
      </c>
      <c r="BC85" s="51">
        <f>K85+$U85</f>
        <v>6.1349999999999998</v>
      </c>
      <c r="BD85" s="51">
        <f>L85+$U85</f>
        <v>6</v>
      </c>
    </row>
    <row r="86" spans="8:56" ht="16" thickBot="1" x14ac:dyDescent="0.25">
      <c r="H86" s="9" t="s">
        <v>109</v>
      </c>
      <c r="I86" s="51">
        <f>(((ABS(Obras!C87-Plantas!$C$4)+ABS(Obras!D87-Plantas!$D$4))/10)/$B$4)*2</f>
        <v>0.45</v>
      </c>
      <c r="J86" s="51">
        <f>(((ABS(Obras!C87-Plantas!$C$5)+ABS(Obras!D87-Plantas!$D$5))/10)/$B$4)*2</f>
        <v>0.44000000000000006</v>
      </c>
      <c r="K86" s="51">
        <f>(((ABS(Obras!C87-Plantas!$C$6)+ABS(Obras!D87-Plantas!$D$6))/10)/$B$4)*2</f>
        <v>0.315</v>
      </c>
      <c r="L86" s="51">
        <f>(((ABS(Obras!C87-Plantas!$C$7)+ABS(Obras!D87-Plantas!$D$7))/10)/$B$4)*2</f>
        <v>0.74</v>
      </c>
      <c r="M86" s="51">
        <f t="shared" si="9"/>
        <v>0.74</v>
      </c>
      <c r="N86" s="3">
        <v>0.3</v>
      </c>
      <c r="O86" s="18">
        <f>$N86*(Obras!F87/10)</f>
        <v>4.6499999999999995</v>
      </c>
      <c r="P86" s="18">
        <f>$N86*(Obras!G87/10)</f>
        <v>2.64</v>
      </c>
      <c r="Q86" s="18">
        <f>$N86*(Obras!H87/10)</f>
        <v>0.3</v>
      </c>
      <c r="R86" s="18">
        <f>$N86*(Obras!I87/10)</f>
        <v>0.24</v>
      </c>
      <c r="S86" s="18">
        <f>$N86*(Obras!J87/10)</f>
        <v>0</v>
      </c>
      <c r="T86" s="18">
        <f>$N86*(Obras!K87/10)</f>
        <v>0.56999999999999995</v>
      </c>
      <c r="U86" s="18">
        <f>$N86*(Obras!L87/10)</f>
        <v>2.1</v>
      </c>
      <c r="V86" s="64">
        <f t="shared" si="10"/>
        <v>5.39</v>
      </c>
      <c r="W86" s="64">
        <f t="shared" si="10"/>
        <v>3.38</v>
      </c>
      <c r="X86" s="64">
        <f t="shared" si="10"/>
        <v>1.04</v>
      </c>
      <c r="Y86" s="64">
        <f t="shared" si="10"/>
        <v>0.98</v>
      </c>
      <c r="Z86" s="64">
        <f t="shared" si="8"/>
        <v>0.74</v>
      </c>
      <c r="AA86" s="64">
        <f t="shared" si="8"/>
        <v>1.31</v>
      </c>
      <c r="AB86" s="64">
        <f t="shared" si="8"/>
        <v>2.84</v>
      </c>
      <c r="AC86" s="64">
        <f t="shared" si="11"/>
        <v>5.0999999999999996</v>
      </c>
      <c r="AD86" s="64">
        <f t="shared" si="12"/>
        <v>5.09</v>
      </c>
      <c r="AE86" s="64">
        <f t="shared" si="13"/>
        <v>4.9649999999999999</v>
      </c>
      <c r="AF86" s="64">
        <f t="shared" si="14"/>
        <v>5.39</v>
      </c>
      <c r="AG86" s="51">
        <f>I86+$P86</f>
        <v>3.0900000000000003</v>
      </c>
      <c r="AH86" s="51">
        <f>J86+$P86</f>
        <v>3.08</v>
      </c>
      <c r="AI86" s="51">
        <f>K86+$P86</f>
        <v>2.9550000000000001</v>
      </c>
      <c r="AJ86" s="51">
        <f>L86+$P86</f>
        <v>3.38</v>
      </c>
      <c r="AK86" s="51">
        <f>I86+$Q86</f>
        <v>0.75</v>
      </c>
      <c r="AL86" s="51">
        <f>J86+$Q86</f>
        <v>0.74</v>
      </c>
      <c r="AM86" s="51">
        <f>K86+$Q86</f>
        <v>0.61499999999999999</v>
      </c>
      <c r="AN86" s="51">
        <f>L86+$Q86</f>
        <v>1.04</v>
      </c>
      <c r="AO86" s="51">
        <f>I86+$R86</f>
        <v>0.69</v>
      </c>
      <c r="AP86" s="51">
        <f>J86+$R86</f>
        <v>0.68</v>
      </c>
      <c r="AQ86" s="51">
        <f>K86+$R86</f>
        <v>0.55499999999999994</v>
      </c>
      <c r="AR86" s="51">
        <f>L86+$R86</f>
        <v>0.98</v>
      </c>
      <c r="AS86" s="51">
        <f>I86+$S86</f>
        <v>0.45</v>
      </c>
      <c r="AT86" s="51">
        <f>J86+$S86</f>
        <v>0.44000000000000006</v>
      </c>
      <c r="AU86" s="51">
        <f>K86+$S86</f>
        <v>0.315</v>
      </c>
      <c r="AV86" s="51">
        <f>L86+$S86</f>
        <v>0.74</v>
      </c>
      <c r="AW86" s="51">
        <f>I86+$T86</f>
        <v>1.02</v>
      </c>
      <c r="AX86" s="51">
        <f>J86+$T86</f>
        <v>1.01</v>
      </c>
      <c r="AY86" s="51">
        <f>K86+$T86</f>
        <v>0.88500000000000001</v>
      </c>
      <c r="AZ86" s="51">
        <f>L86+$T86</f>
        <v>1.31</v>
      </c>
      <c r="BA86" s="51">
        <f>I86+$U86</f>
        <v>2.5500000000000003</v>
      </c>
      <c r="BB86" s="51">
        <f>J86+$U86</f>
        <v>2.54</v>
      </c>
      <c r="BC86" s="51">
        <f>K86+$U86</f>
        <v>2.415</v>
      </c>
      <c r="BD86" s="51">
        <f>L86+$U86</f>
        <v>2.84</v>
      </c>
    </row>
    <row r="87" spans="8:56" ht="16" thickBot="1" x14ac:dyDescent="0.25">
      <c r="H87" s="9" t="s">
        <v>110</v>
      </c>
      <c r="I87" s="51">
        <f>(((ABS(Obras!C88-Plantas!$C$4)+ABS(Obras!D88-Plantas!$D$4))/10)/$B$4)*2</f>
        <v>0.37</v>
      </c>
      <c r="J87" s="51">
        <f>(((ABS(Obras!C88-Plantas!$C$5)+ABS(Obras!D88-Plantas!$D$5))/10)/$B$4)*2</f>
        <v>0.16999999999999998</v>
      </c>
      <c r="K87" s="51">
        <f>(((ABS(Obras!C88-Plantas!$C$6)+ABS(Obras!D88-Plantas!$D$6))/10)/$B$4)*2</f>
        <v>0.13500000000000001</v>
      </c>
      <c r="L87" s="51">
        <f>(((ABS(Obras!C88-Plantas!$C$7)+ABS(Obras!D88-Plantas!$D$7))/10)/$B$4)*2</f>
        <v>0.28999999999999998</v>
      </c>
      <c r="M87" s="51">
        <f t="shared" si="9"/>
        <v>0.37</v>
      </c>
      <c r="N87" s="3">
        <v>0.2</v>
      </c>
      <c r="O87" s="18">
        <f>$N87*(Obras!F88/10)</f>
        <v>3.8600000000000003</v>
      </c>
      <c r="P87" s="18">
        <f>$N87*(Obras!G88/10)</f>
        <v>2.8000000000000003</v>
      </c>
      <c r="Q87" s="18">
        <f>$N87*(Obras!H88/10)</f>
        <v>0.57999999999999996</v>
      </c>
      <c r="R87" s="18">
        <f>$N87*(Obras!I88/10)</f>
        <v>1.1000000000000001</v>
      </c>
      <c r="S87" s="18">
        <f>$N87*(Obras!J88/10)</f>
        <v>3.3200000000000003</v>
      </c>
      <c r="T87" s="18">
        <f>$N87*(Obras!K88/10)</f>
        <v>3.16</v>
      </c>
      <c r="U87" s="18">
        <f>$N87*(Obras!L88/10)</f>
        <v>0</v>
      </c>
      <c r="V87" s="64">
        <f t="shared" si="10"/>
        <v>4.2300000000000004</v>
      </c>
      <c r="W87" s="64">
        <f t="shared" si="10"/>
        <v>3.1700000000000004</v>
      </c>
      <c r="X87" s="64">
        <f t="shared" si="10"/>
        <v>0.95</v>
      </c>
      <c r="Y87" s="64">
        <f t="shared" si="10"/>
        <v>1.4700000000000002</v>
      </c>
      <c r="Z87" s="64">
        <f t="shared" si="8"/>
        <v>3.6900000000000004</v>
      </c>
      <c r="AA87" s="64">
        <f t="shared" si="8"/>
        <v>3.5300000000000002</v>
      </c>
      <c r="AB87" s="64">
        <f t="shared" si="8"/>
        <v>0.37</v>
      </c>
      <c r="AC87" s="64">
        <f t="shared" si="11"/>
        <v>4.2300000000000004</v>
      </c>
      <c r="AD87" s="64">
        <f t="shared" si="12"/>
        <v>4.03</v>
      </c>
      <c r="AE87" s="64">
        <f t="shared" si="13"/>
        <v>3.9950000000000001</v>
      </c>
      <c r="AF87" s="64">
        <f t="shared" si="14"/>
        <v>4.1500000000000004</v>
      </c>
      <c r="AG87" s="51">
        <f>I87+$P87</f>
        <v>3.1700000000000004</v>
      </c>
      <c r="AH87" s="51">
        <f>J87+$P87</f>
        <v>2.97</v>
      </c>
      <c r="AI87" s="51">
        <f>K87+$P87</f>
        <v>2.9350000000000005</v>
      </c>
      <c r="AJ87" s="51">
        <f>L87+$P87</f>
        <v>3.0900000000000003</v>
      </c>
      <c r="AK87" s="51">
        <f>I87+$Q87</f>
        <v>0.95</v>
      </c>
      <c r="AL87" s="51">
        <f>J87+$Q87</f>
        <v>0.75</v>
      </c>
      <c r="AM87" s="51">
        <f>K87+$Q87</f>
        <v>0.71499999999999997</v>
      </c>
      <c r="AN87" s="51">
        <f>L87+$Q87</f>
        <v>0.86999999999999988</v>
      </c>
      <c r="AO87" s="51">
        <f>I87+$R87</f>
        <v>1.4700000000000002</v>
      </c>
      <c r="AP87" s="51">
        <f>J87+$R87</f>
        <v>1.27</v>
      </c>
      <c r="AQ87" s="51">
        <f>K87+$R87</f>
        <v>1.2350000000000001</v>
      </c>
      <c r="AR87" s="51">
        <f>L87+$R87</f>
        <v>1.3900000000000001</v>
      </c>
      <c r="AS87" s="51">
        <f>I87+$S87</f>
        <v>3.6900000000000004</v>
      </c>
      <c r="AT87" s="51">
        <f>J87+$S87</f>
        <v>3.49</v>
      </c>
      <c r="AU87" s="51">
        <f>K87+$S87</f>
        <v>3.4550000000000001</v>
      </c>
      <c r="AV87" s="51">
        <f>L87+$S87</f>
        <v>3.6100000000000003</v>
      </c>
      <c r="AW87" s="51">
        <f>I87+$T87</f>
        <v>3.5300000000000002</v>
      </c>
      <c r="AX87" s="51">
        <f>J87+$T87</f>
        <v>3.33</v>
      </c>
      <c r="AY87" s="51">
        <f>K87+$T87</f>
        <v>3.2949999999999999</v>
      </c>
      <c r="AZ87" s="51">
        <f>L87+$T87</f>
        <v>3.45</v>
      </c>
      <c r="BA87" s="51">
        <f>I87+$U87</f>
        <v>0.37</v>
      </c>
      <c r="BB87" s="51">
        <f>J87+$U87</f>
        <v>0.16999999999999998</v>
      </c>
      <c r="BC87" s="51">
        <f>K87+$U87</f>
        <v>0.13500000000000001</v>
      </c>
      <c r="BD87" s="51">
        <f>L87+$U87</f>
        <v>0.28999999999999998</v>
      </c>
    </row>
    <row r="88" spans="8:56" ht="16" thickBot="1" x14ac:dyDescent="0.25">
      <c r="H88" s="9" t="s">
        <v>111</v>
      </c>
      <c r="I88" s="51">
        <f>(((ABS(Obras!C89-Plantas!$C$4)+ABS(Obras!D89-Plantas!$D$4))/10)/$B$4)*2</f>
        <v>0.48499999999999999</v>
      </c>
      <c r="J88" s="51">
        <f>(((ABS(Obras!C89-Plantas!$C$5)+ABS(Obras!D89-Plantas!$D$5))/10)/$B$4)*2</f>
        <v>0.28500000000000003</v>
      </c>
      <c r="K88" s="51">
        <f>(((ABS(Obras!C89-Plantas!$C$6)+ABS(Obras!D89-Plantas!$D$6))/10)/$B$4)*2</f>
        <v>0.22999999999999998</v>
      </c>
      <c r="L88" s="51">
        <f>(((ABS(Obras!C89-Plantas!$C$7)+ABS(Obras!D89-Plantas!$D$7))/10)/$B$4)*2</f>
        <v>0.19500000000000001</v>
      </c>
      <c r="M88" s="51">
        <f t="shared" si="9"/>
        <v>0.48499999999999999</v>
      </c>
      <c r="N88" s="3">
        <v>0.2</v>
      </c>
      <c r="O88" s="18">
        <f>$N88*(Obras!F89/10)</f>
        <v>0.4</v>
      </c>
      <c r="P88" s="18">
        <f>$N88*(Obras!G89/10)</f>
        <v>3.88</v>
      </c>
      <c r="Q88" s="18">
        <f>$N88*(Obras!H89/10)</f>
        <v>0</v>
      </c>
      <c r="R88" s="18">
        <f>$N88*(Obras!I89/10)</f>
        <v>2.3600000000000003</v>
      </c>
      <c r="S88" s="18">
        <f>$N88*(Obras!J89/10)</f>
        <v>0</v>
      </c>
      <c r="T88" s="18">
        <f>$N88*(Obras!K89/10)</f>
        <v>0.76</v>
      </c>
      <c r="U88" s="18">
        <f>$N88*(Obras!L89/10)</f>
        <v>4.1000000000000005</v>
      </c>
      <c r="V88" s="64">
        <f t="shared" si="10"/>
        <v>0.88500000000000001</v>
      </c>
      <c r="W88" s="64">
        <f t="shared" si="10"/>
        <v>4.3650000000000002</v>
      </c>
      <c r="X88" s="64">
        <f t="shared" si="10"/>
        <v>0.48499999999999999</v>
      </c>
      <c r="Y88" s="64">
        <f t="shared" si="10"/>
        <v>2.8450000000000002</v>
      </c>
      <c r="Z88" s="64">
        <f t="shared" si="8"/>
        <v>0.48499999999999999</v>
      </c>
      <c r="AA88" s="64">
        <f t="shared" si="8"/>
        <v>1.2450000000000001</v>
      </c>
      <c r="AB88" s="64">
        <f t="shared" si="8"/>
        <v>4.5850000000000009</v>
      </c>
      <c r="AC88" s="64">
        <f t="shared" si="11"/>
        <v>0.88500000000000001</v>
      </c>
      <c r="AD88" s="64">
        <f t="shared" si="12"/>
        <v>0.68500000000000005</v>
      </c>
      <c r="AE88" s="64">
        <f t="shared" si="13"/>
        <v>0.63</v>
      </c>
      <c r="AF88" s="64">
        <f t="shared" si="14"/>
        <v>0.59499999999999997</v>
      </c>
      <c r="AG88" s="51">
        <f>I88+$P88</f>
        <v>4.3650000000000002</v>
      </c>
      <c r="AH88" s="51">
        <f>J88+$P88</f>
        <v>4.165</v>
      </c>
      <c r="AI88" s="51">
        <f>K88+$P88</f>
        <v>4.1099999999999994</v>
      </c>
      <c r="AJ88" s="51">
        <f>L88+$P88</f>
        <v>4.0750000000000002</v>
      </c>
      <c r="AK88" s="51">
        <f>I88+$Q88</f>
        <v>0.48499999999999999</v>
      </c>
      <c r="AL88" s="51">
        <f>J88+$Q88</f>
        <v>0.28500000000000003</v>
      </c>
      <c r="AM88" s="51">
        <f>K88+$Q88</f>
        <v>0.22999999999999998</v>
      </c>
      <c r="AN88" s="51">
        <f>L88+$Q88</f>
        <v>0.19500000000000001</v>
      </c>
      <c r="AO88" s="51">
        <f>I88+$R88</f>
        <v>2.8450000000000002</v>
      </c>
      <c r="AP88" s="51">
        <f>J88+$R88</f>
        <v>2.6450000000000005</v>
      </c>
      <c r="AQ88" s="51">
        <f>K88+$R88</f>
        <v>2.5900000000000003</v>
      </c>
      <c r="AR88" s="51">
        <f>L88+$R88</f>
        <v>2.5550000000000002</v>
      </c>
      <c r="AS88" s="51">
        <f>I88+$S88</f>
        <v>0.48499999999999999</v>
      </c>
      <c r="AT88" s="51">
        <f>J88+$S88</f>
        <v>0.28500000000000003</v>
      </c>
      <c r="AU88" s="51">
        <f>K88+$S88</f>
        <v>0.22999999999999998</v>
      </c>
      <c r="AV88" s="51">
        <f>L88+$S88</f>
        <v>0.19500000000000001</v>
      </c>
      <c r="AW88" s="51">
        <f>I88+$T88</f>
        <v>1.2450000000000001</v>
      </c>
      <c r="AX88" s="51">
        <f>J88+$T88</f>
        <v>1.0449999999999999</v>
      </c>
      <c r="AY88" s="51">
        <f>K88+$T88</f>
        <v>0.99</v>
      </c>
      <c r="AZ88" s="51">
        <f>L88+$T88</f>
        <v>0.95500000000000007</v>
      </c>
      <c r="BA88" s="51">
        <f>I88+$U88</f>
        <v>4.5850000000000009</v>
      </c>
      <c r="BB88" s="51">
        <f>J88+$U88</f>
        <v>4.3850000000000007</v>
      </c>
      <c r="BC88" s="51">
        <f>K88+$U88</f>
        <v>4.33</v>
      </c>
      <c r="BD88" s="51">
        <f>L88+$U88</f>
        <v>4.2950000000000008</v>
      </c>
    </row>
    <row r="89" spans="8:56" ht="16" thickBot="1" x14ac:dyDescent="0.25">
      <c r="H89" s="9" t="s">
        <v>112</v>
      </c>
      <c r="I89" s="51">
        <f>(((ABS(Obras!C90-Plantas!$C$4)+ABS(Obras!D90-Plantas!$D$4))/10)/$B$4)*2</f>
        <v>0.81500000000000006</v>
      </c>
      <c r="J89" s="51">
        <f>(((ABS(Obras!C90-Plantas!$C$5)+ABS(Obras!D90-Plantas!$D$5))/10)/$B$4)*2</f>
        <v>0.61499999999999999</v>
      </c>
      <c r="K89" s="51">
        <f>(((ABS(Obras!C90-Plantas!$C$6)+ABS(Obras!D90-Plantas!$D$6))/10)/$B$4)*2</f>
        <v>0.33999999999999997</v>
      </c>
      <c r="L89" s="51">
        <f>(((ABS(Obras!C90-Plantas!$C$7)+ABS(Obras!D90-Plantas!$D$7))/10)/$B$4)*2</f>
        <v>0.505</v>
      </c>
      <c r="M89" s="51">
        <f t="shared" si="9"/>
        <v>0.81500000000000006</v>
      </c>
      <c r="N89" s="3">
        <v>0.3</v>
      </c>
      <c r="O89" s="18">
        <f>$N89*(Obras!F90/10)</f>
        <v>1.3499999999999999</v>
      </c>
      <c r="P89" s="18">
        <f>$N89*(Obras!G90/10)</f>
        <v>4.38</v>
      </c>
      <c r="Q89" s="18">
        <f>$N89*(Obras!H90/10)</f>
        <v>5.55</v>
      </c>
      <c r="R89" s="18">
        <f>$N89*(Obras!I90/10)</f>
        <v>1.77</v>
      </c>
      <c r="S89" s="18">
        <f>$N89*(Obras!J90/10)</f>
        <v>4.74</v>
      </c>
      <c r="T89" s="18">
        <f>$N89*(Obras!K90/10)</f>
        <v>0</v>
      </c>
      <c r="U89" s="18">
        <f>$N89*(Obras!L90/10)</f>
        <v>0</v>
      </c>
      <c r="V89" s="64">
        <f t="shared" si="10"/>
        <v>2.165</v>
      </c>
      <c r="W89" s="64">
        <f t="shared" si="10"/>
        <v>5.1950000000000003</v>
      </c>
      <c r="X89" s="64">
        <f t="shared" si="10"/>
        <v>6.3650000000000002</v>
      </c>
      <c r="Y89" s="64">
        <f t="shared" si="10"/>
        <v>2.585</v>
      </c>
      <c r="Z89" s="64">
        <f t="shared" si="8"/>
        <v>5.5550000000000006</v>
      </c>
      <c r="AA89" s="64">
        <f t="shared" si="8"/>
        <v>0.81500000000000006</v>
      </c>
      <c r="AB89" s="64">
        <f t="shared" si="8"/>
        <v>0.81500000000000006</v>
      </c>
      <c r="AC89" s="64">
        <f t="shared" si="11"/>
        <v>2.165</v>
      </c>
      <c r="AD89" s="64">
        <f t="shared" si="12"/>
        <v>1.9649999999999999</v>
      </c>
      <c r="AE89" s="64">
        <f t="shared" si="13"/>
        <v>1.69</v>
      </c>
      <c r="AF89" s="64">
        <f t="shared" si="14"/>
        <v>1.855</v>
      </c>
      <c r="AG89" s="51">
        <f>I89+$P89</f>
        <v>5.1950000000000003</v>
      </c>
      <c r="AH89" s="51">
        <f>J89+$P89</f>
        <v>4.9950000000000001</v>
      </c>
      <c r="AI89" s="51">
        <f>K89+$P89</f>
        <v>4.72</v>
      </c>
      <c r="AJ89" s="51">
        <f>L89+$P89</f>
        <v>4.8849999999999998</v>
      </c>
      <c r="AK89" s="51">
        <f>I89+$Q89</f>
        <v>6.3650000000000002</v>
      </c>
      <c r="AL89" s="51">
        <f>J89+$Q89</f>
        <v>6.165</v>
      </c>
      <c r="AM89" s="51">
        <f>K89+$Q89</f>
        <v>5.89</v>
      </c>
      <c r="AN89" s="51">
        <f>L89+$Q89</f>
        <v>6.0549999999999997</v>
      </c>
      <c r="AO89" s="51">
        <f>I89+$R89</f>
        <v>2.585</v>
      </c>
      <c r="AP89" s="51">
        <f>J89+$R89</f>
        <v>2.3849999999999998</v>
      </c>
      <c r="AQ89" s="51">
        <f>K89+$R89</f>
        <v>2.11</v>
      </c>
      <c r="AR89" s="51">
        <f>L89+$R89</f>
        <v>2.2749999999999999</v>
      </c>
      <c r="AS89" s="51">
        <f>I89+$S89</f>
        <v>5.5550000000000006</v>
      </c>
      <c r="AT89" s="51">
        <f>J89+$S89</f>
        <v>5.3550000000000004</v>
      </c>
      <c r="AU89" s="51">
        <f>K89+$S89</f>
        <v>5.08</v>
      </c>
      <c r="AV89" s="51">
        <f>L89+$S89</f>
        <v>5.2450000000000001</v>
      </c>
      <c r="AW89" s="51">
        <f>I89+$T89</f>
        <v>0.81500000000000006</v>
      </c>
      <c r="AX89" s="51">
        <f>J89+$T89</f>
        <v>0.61499999999999999</v>
      </c>
      <c r="AY89" s="51">
        <f>K89+$T89</f>
        <v>0.33999999999999997</v>
      </c>
      <c r="AZ89" s="51">
        <f>L89+$T89</f>
        <v>0.505</v>
      </c>
      <c r="BA89" s="51">
        <f>I89+$U89</f>
        <v>0.81500000000000006</v>
      </c>
      <c r="BB89" s="51">
        <f>J89+$U89</f>
        <v>0.61499999999999999</v>
      </c>
      <c r="BC89" s="51">
        <f>K89+$U89</f>
        <v>0.33999999999999997</v>
      </c>
      <c r="BD89" s="51">
        <f>L89+$U89</f>
        <v>0.505</v>
      </c>
    </row>
    <row r="90" spans="8:56" ht="16" thickBot="1" x14ac:dyDescent="0.25">
      <c r="H90" s="9" t="s">
        <v>113</v>
      </c>
      <c r="I90" s="51">
        <f>(((ABS(Obras!C91-Plantas!$C$4)+ABS(Obras!D91-Plantas!$D$4))/10)/$B$4)*2</f>
        <v>0.76</v>
      </c>
      <c r="J90" s="51">
        <f>(((ABS(Obras!C91-Plantas!$C$5)+ABS(Obras!D91-Plantas!$D$5))/10)/$B$4)*2</f>
        <v>0.55999999999999994</v>
      </c>
      <c r="K90" s="51">
        <f>(((ABS(Obras!C91-Plantas!$C$6)+ABS(Obras!D91-Plantas!$D$6))/10)/$B$4)*2</f>
        <v>0.315</v>
      </c>
      <c r="L90" s="51">
        <f>(((ABS(Obras!C91-Plantas!$C$7)+ABS(Obras!D91-Plantas!$D$7))/10)/$B$4)*2</f>
        <v>0.36</v>
      </c>
      <c r="M90" s="51">
        <f t="shared" si="9"/>
        <v>0.76</v>
      </c>
      <c r="N90" s="3">
        <v>0.4</v>
      </c>
      <c r="O90" s="18">
        <f>$N90*(Obras!F91/10)</f>
        <v>4.24</v>
      </c>
      <c r="P90" s="18">
        <f>$N90*(Obras!G91/10)</f>
        <v>0.4</v>
      </c>
      <c r="Q90" s="18">
        <f>$N90*(Obras!H91/10)</f>
        <v>0</v>
      </c>
      <c r="R90" s="18">
        <f>$N90*(Obras!I91/10)</f>
        <v>0</v>
      </c>
      <c r="S90" s="18">
        <f>$N90*(Obras!J91/10)</f>
        <v>1.8399999999999999</v>
      </c>
      <c r="T90" s="18">
        <f>$N90*(Obras!K91/10)</f>
        <v>7</v>
      </c>
      <c r="U90" s="18">
        <f>$N90*(Obras!L91/10)</f>
        <v>4.7600000000000007</v>
      </c>
      <c r="V90" s="64">
        <f t="shared" si="10"/>
        <v>5</v>
      </c>
      <c r="W90" s="64">
        <f t="shared" si="10"/>
        <v>1.1600000000000001</v>
      </c>
      <c r="X90" s="64">
        <f t="shared" si="10"/>
        <v>0.76</v>
      </c>
      <c r="Y90" s="64">
        <f t="shared" si="10"/>
        <v>0.76</v>
      </c>
      <c r="Z90" s="64">
        <f t="shared" si="8"/>
        <v>2.5999999999999996</v>
      </c>
      <c r="AA90" s="64">
        <f t="shared" si="8"/>
        <v>7.76</v>
      </c>
      <c r="AB90" s="64">
        <f t="shared" si="8"/>
        <v>5.5200000000000005</v>
      </c>
      <c r="AC90" s="64">
        <f t="shared" si="11"/>
        <v>5</v>
      </c>
      <c r="AD90" s="64">
        <f t="shared" si="12"/>
        <v>4.8</v>
      </c>
      <c r="AE90" s="64">
        <f t="shared" si="13"/>
        <v>4.5550000000000006</v>
      </c>
      <c r="AF90" s="64">
        <f t="shared" si="14"/>
        <v>4.6000000000000005</v>
      </c>
      <c r="AG90" s="51">
        <f>I90+$P90</f>
        <v>1.1600000000000001</v>
      </c>
      <c r="AH90" s="51">
        <f>J90+$P90</f>
        <v>0.96</v>
      </c>
      <c r="AI90" s="51">
        <f>K90+$P90</f>
        <v>0.71500000000000008</v>
      </c>
      <c r="AJ90" s="51">
        <f>L90+$P90</f>
        <v>0.76</v>
      </c>
      <c r="AK90" s="51">
        <f>I90+$Q90</f>
        <v>0.76</v>
      </c>
      <c r="AL90" s="51">
        <f>J90+$Q90</f>
        <v>0.55999999999999994</v>
      </c>
      <c r="AM90" s="51">
        <f>K90+$Q90</f>
        <v>0.315</v>
      </c>
      <c r="AN90" s="51">
        <f>L90+$Q90</f>
        <v>0.36</v>
      </c>
      <c r="AO90" s="51">
        <f>I90+$R90</f>
        <v>0.76</v>
      </c>
      <c r="AP90" s="51">
        <f>J90+$R90</f>
        <v>0.55999999999999994</v>
      </c>
      <c r="AQ90" s="51">
        <f>K90+$R90</f>
        <v>0.315</v>
      </c>
      <c r="AR90" s="51">
        <f>L90+$R90</f>
        <v>0.36</v>
      </c>
      <c r="AS90" s="51">
        <f>I90+$S90</f>
        <v>2.5999999999999996</v>
      </c>
      <c r="AT90" s="51">
        <f>J90+$S90</f>
        <v>2.4</v>
      </c>
      <c r="AU90" s="51">
        <f>K90+$S90</f>
        <v>2.1549999999999998</v>
      </c>
      <c r="AV90" s="51">
        <f>L90+$S90</f>
        <v>2.1999999999999997</v>
      </c>
      <c r="AW90" s="51">
        <f>I90+$T90</f>
        <v>7.76</v>
      </c>
      <c r="AX90" s="51">
        <f>J90+$T90</f>
        <v>7.56</v>
      </c>
      <c r="AY90" s="51">
        <f>K90+$T90</f>
        <v>7.3150000000000004</v>
      </c>
      <c r="AZ90" s="51">
        <f>L90+$T90</f>
        <v>7.36</v>
      </c>
      <c r="BA90" s="51">
        <f>I90+$U90</f>
        <v>5.5200000000000005</v>
      </c>
      <c r="BB90" s="51">
        <f>J90+$U90</f>
        <v>5.32</v>
      </c>
      <c r="BC90" s="51">
        <f>K90+$U90</f>
        <v>5.0750000000000011</v>
      </c>
      <c r="BD90" s="51">
        <f>L90+$U90</f>
        <v>5.120000000000001</v>
      </c>
    </row>
    <row r="91" spans="8:56" ht="16" thickBot="1" x14ac:dyDescent="0.25">
      <c r="H91" s="9" t="s">
        <v>114</v>
      </c>
      <c r="I91" s="51">
        <f>(((ABS(Obras!C92-Plantas!$C$4)+ABS(Obras!D92-Plantas!$D$4))/10)/$B$4)*2</f>
        <v>0.82499999999999996</v>
      </c>
      <c r="J91" s="51">
        <f>(((ABS(Obras!C92-Plantas!$C$5)+ABS(Obras!D92-Plantas!$D$5))/10)/$B$4)*2</f>
        <v>0.625</v>
      </c>
      <c r="K91" s="51">
        <f>(((ABS(Obras!C92-Plantas!$C$6)+ABS(Obras!D92-Plantas!$D$6))/10)/$B$4)*2</f>
        <v>0.35</v>
      </c>
      <c r="L91" s="51">
        <f>(((ABS(Obras!C92-Plantas!$C$7)+ABS(Obras!D92-Plantas!$D$7))/10)/$B$4)*2</f>
        <v>0.42499999999999999</v>
      </c>
      <c r="M91" s="51">
        <f t="shared" si="9"/>
        <v>0.82499999999999996</v>
      </c>
      <c r="N91" s="3">
        <v>0.3</v>
      </c>
      <c r="O91" s="18">
        <f>$N91*(Obras!F92/10)</f>
        <v>4.5599999999999996</v>
      </c>
      <c r="P91" s="18">
        <f>$N91*(Obras!G92/10)</f>
        <v>2.34</v>
      </c>
      <c r="Q91" s="18">
        <f>$N91*(Obras!H92/10)</f>
        <v>4.919999999999999</v>
      </c>
      <c r="R91" s="18">
        <f>$N91*(Obras!I92/10)</f>
        <v>0</v>
      </c>
      <c r="S91" s="18">
        <f>$N91*(Obras!J92/10)</f>
        <v>0.72</v>
      </c>
      <c r="T91" s="18">
        <f>$N91*(Obras!K92/10)</f>
        <v>5.6099999999999994</v>
      </c>
      <c r="U91" s="18">
        <f>$N91*(Obras!L92/10)</f>
        <v>5.01</v>
      </c>
      <c r="V91" s="64">
        <f t="shared" si="10"/>
        <v>5.3849999999999998</v>
      </c>
      <c r="W91" s="64">
        <f t="shared" si="10"/>
        <v>3.165</v>
      </c>
      <c r="X91" s="64">
        <f t="shared" si="10"/>
        <v>5.7449999999999992</v>
      </c>
      <c r="Y91" s="64">
        <f t="shared" si="10"/>
        <v>0.82499999999999996</v>
      </c>
      <c r="Z91" s="64">
        <f t="shared" si="8"/>
        <v>1.5449999999999999</v>
      </c>
      <c r="AA91" s="64">
        <f t="shared" si="8"/>
        <v>6.4349999999999996</v>
      </c>
      <c r="AB91" s="64">
        <f t="shared" si="8"/>
        <v>5.835</v>
      </c>
      <c r="AC91" s="64">
        <f t="shared" si="11"/>
        <v>5.3849999999999998</v>
      </c>
      <c r="AD91" s="64">
        <f t="shared" si="12"/>
        <v>5.1849999999999996</v>
      </c>
      <c r="AE91" s="64">
        <f t="shared" si="13"/>
        <v>4.9099999999999993</v>
      </c>
      <c r="AF91" s="64">
        <f t="shared" si="14"/>
        <v>4.9849999999999994</v>
      </c>
      <c r="AG91" s="51">
        <f>I91+$P91</f>
        <v>3.165</v>
      </c>
      <c r="AH91" s="51">
        <f>J91+$P91</f>
        <v>2.9649999999999999</v>
      </c>
      <c r="AI91" s="51">
        <f>K91+$P91</f>
        <v>2.69</v>
      </c>
      <c r="AJ91" s="51">
        <f>L91+$P91</f>
        <v>2.7649999999999997</v>
      </c>
      <c r="AK91" s="51">
        <f>I91+$Q91</f>
        <v>5.7449999999999992</v>
      </c>
      <c r="AL91" s="51">
        <f>J91+$Q91</f>
        <v>5.544999999999999</v>
      </c>
      <c r="AM91" s="51">
        <f>K91+$Q91</f>
        <v>5.2699999999999987</v>
      </c>
      <c r="AN91" s="51">
        <f>L91+$Q91</f>
        <v>5.3449999999999989</v>
      </c>
      <c r="AO91" s="51">
        <f>I91+$R91</f>
        <v>0.82499999999999996</v>
      </c>
      <c r="AP91" s="51">
        <f>J91+$R91</f>
        <v>0.625</v>
      </c>
      <c r="AQ91" s="51">
        <f>K91+$R91</f>
        <v>0.35</v>
      </c>
      <c r="AR91" s="51">
        <f>L91+$R91</f>
        <v>0.42499999999999999</v>
      </c>
      <c r="AS91" s="51">
        <f>I91+$S91</f>
        <v>1.5449999999999999</v>
      </c>
      <c r="AT91" s="51">
        <f>J91+$S91</f>
        <v>1.345</v>
      </c>
      <c r="AU91" s="51">
        <f>K91+$S91</f>
        <v>1.0699999999999998</v>
      </c>
      <c r="AV91" s="51">
        <f>L91+$S91</f>
        <v>1.145</v>
      </c>
      <c r="AW91" s="51">
        <f>I91+$T91</f>
        <v>6.4349999999999996</v>
      </c>
      <c r="AX91" s="51">
        <f>J91+$T91</f>
        <v>6.2349999999999994</v>
      </c>
      <c r="AY91" s="51">
        <f>K91+$T91</f>
        <v>5.9599999999999991</v>
      </c>
      <c r="AZ91" s="51">
        <f>L91+$T91</f>
        <v>6.0349999999999993</v>
      </c>
      <c r="BA91" s="51">
        <f>I91+$U91</f>
        <v>5.835</v>
      </c>
      <c r="BB91" s="51">
        <f>J91+$U91</f>
        <v>5.6349999999999998</v>
      </c>
      <c r="BC91" s="51">
        <f>K91+$U91</f>
        <v>5.3599999999999994</v>
      </c>
      <c r="BD91" s="51">
        <f>L91+$U91</f>
        <v>5.4349999999999996</v>
      </c>
    </row>
    <row r="92" spans="8:56" ht="16" thickBot="1" x14ac:dyDescent="0.25">
      <c r="H92" s="9" t="s">
        <v>115</v>
      </c>
      <c r="I92" s="51">
        <f>(((ABS(Obras!C93-Plantas!$C$4)+ABS(Obras!D93-Plantas!$D$4))/10)/$B$4)*2</f>
        <v>0.92500000000000004</v>
      </c>
      <c r="J92" s="51">
        <f>(((ABS(Obras!C93-Plantas!$C$5)+ABS(Obras!D93-Plantas!$D$5))/10)/$B$4)*2</f>
        <v>0.72499999999999998</v>
      </c>
      <c r="K92" s="51">
        <f>(((ABS(Obras!C93-Plantas!$C$6)+ABS(Obras!D93-Plantas!$D$6))/10)/$B$4)*2</f>
        <v>0.45</v>
      </c>
      <c r="L92" s="51">
        <f>(((ABS(Obras!C93-Plantas!$C$7)+ABS(Obras!D93-Plantas!$D$7))/10)/$B$4)*2</f>
        <v>0.52500000000000002</v>
      </c>
      <c r="M92" s="51">
        <f t="shared" si="9"/>
        <v>0.92500000000000004</v>
      </c>
      <c r="N92" s="3">
        <v>0.2</v>
      </c>
      <c r="O92" s="18">
        <f>$N92*(Obras!F93/10)</f>
        <v>0</v>
      </c>
      <c r="P92" s="18">
        <f>$N92*(Obras!G93/10)</f>
        <v>2.8600000000000003</v>
      </c>
      <c r="Q92" s="18">
        <f>$N92*(Obras!H93/10)</f>
        <v>0</v>
      </c>
      <c r="R92" s="18">
        <f>$N92*(Obras!I93/10)</f>
        <v>0</v>
      </c>
      <c r="S92" s="18">
        <f>$N92*(Obras!J93/10)</f>
        <v>3.8200000000000003</v>
      </c>
      <c r="T92" s="18">
        <f>$N92*(Obras!K93/10)</f>
        <v>0</v>
      </c>
      <c r="U92" s="18">
        <f>$N92*(Obras!L93/10)</f>
        <v>2.62</v>
      </c>
      <c r="V92" s="64">
        <f t="shared" si="10"/>
        <v>0.92500000000000004</v>
      </c>
      <c r="W92" s="64">
        <f t="shared" si="10"/>
        <v>3.7850000000000001</v>
      </c>
      <c r="X92" s="64">
        <f t="shared" si="10"/>
        <v>0.92500000000000004</v>
      </c>
      <c r="Y92" s="64">
        <f t="shared" si="10"/>
        <v>0.92500000000000004</v>
      </c>
      <c r="Z92" s="64">
        <f t="shared" si="8"/>
        <v>4.7450000000000001</v>
      </c>
      <c r="AA92" s="64">
        <f t="shared" si="8"/>
        <v>0.92500000000000004</v>
      </c>
      <c r="AB92" s="64">
        <f t="shared" si="8"/>
        <v>3.5449999999999999</v>
      </c>
      <c r="AC92" s="64">
        <f t="shared" si="11"/>
        <v>0.92500000000000004</v>
      </c>
      <c r="AD92" s="64">
        <f t="shared" si="12"/>
        <v>0.72499999999999998</v>
      </c>
      <c r="AE92" s="64">
        <f t="shared" si="13"/>
        <v>0.45</v>
      </c>
      <c r="AF92" s="64">
        <f t="shared" si="14"/>
        <v>0.52500000000000002</v>
      </c>
      <c r="AG92" s="51">
        <f>I92+$P92</f>
        <v>3.7850000000000001</v>
      </c>
      <c r="AH92" s="51">
        <f>J92+$P92</f>
        <v>3.5850000000000004</v>
      </c>
      <c r="AI92" s="51">
        <f>K92+$P92</f>
        <v>3.3100000000000005</v>
      </c>
      <c r="AJ92" s="51">
        <f>L92+$P92</f>
        <v>3.3850000000000002</v>
      </c>
      <c r="AK92" s="51">
        <f>I92+$Q92</f>
        <v>0.92500000000000004</v>
      </c>
      <c r="AL92" s="51">
        <f>J92+$Q92</f>
        <v>0.72499999999999998</v>
      </c>
      <c r="AM92" s="51">
        <f>K92+$Q92</f>
        <v>0.45</v>
      </c>
      <c r="AN92" s="51">
        <f>L92+$Q92</f>
        <v>0.52500000000000002</v>
      </c>
      <c r="AO92" s="51">
        <f>I92+$R92</f>
        <v>0.92500000000000004</v>
      </c>
      <c r="AP92" s="51">
        <f>J92+$R92</f>
        <v>0.72499999999999998</v>
      </c>
      <c r="AQ92" s="51">
        <f>K92+$R92</f>
        <v>0.45</v>
      </c>
      <c r="AR92" s="51">
        <f>L92+$R92</f>
        <v>0.52500000000000002</v>
      </c>
      <c r="AS92" s="51">
        <f>I92+$S92</f>
        <v>4.7450000000000001</v>
      </c>
      <c r="AT92" s="51">
        <f>J92+$S92</f>
        <v>4.5449999999999999</v>
      </c>
      <c r="AU92" s="51">
        <f>K92+$S92</f>
        <v>4.2700000000000005</v>
      </c>
      <c r="AV92" s="51">
        <f>L92+$S92</f>
        <v>4.3450000000000006</v>
      </c>
      <c r="AW92" s="51">
        <f>I92+$T92</f>
        <v>0.92500000000000004</v>
      </c>
      <c r="AX92" s="51">
        <f>J92+$T92</f>
        <v>0.72499999999999998</v>
      </c>
      <c r="AY92" s="51">
        <f>K92+$T92</f>
        <v>0.45</v>
      </c>
      <c r="AZ92" s="51">
        <f>L92+$T92</f>
        <v>0.52500000000000002</v>
      </c>
      <c r="BA92" s="51">
        <f>I92+$U92</f>
        <v>3.5449999999999999</v>
      </c>
      <c r="BB92" s="51">
        <f>J92+$U92</f>
        <v>3.3450000000000002</v>
      </c>
      <c r="BC92" s="51">
        <f>K92+$U92</f>
        <v>3.0700000000000003</v>
      </c>
      <c r="BD92" s="51">
        <f>L92+$U92</f>
        <v>3.145</v>
      </c>
    </row>
    <row r="93" spans="8:56" ht="16" thickBot="1" x14ac:dyDescent="0.25">
      <c r="H93" s="9" t="s">
        <v>116</v>
      </c>
      <c r="I93" s="51">
        <f>(((ABS(Obras!C94-Plantas!$C$4)+ABS(Obras!D94-Plantas!$D$4))/10)/$B$4)*2</f>
        <v>0.55000000000000004</v>
      </c>
      <c r="J93" s="51">
        <f>(((ABS(Obras!C94-Plantas!$C$5)+ABS(Obras!D94-Plantas!$D$5))/10)/$B$4)*2</f>
        <v>0.51</v>
      </c>
      <c r="K93" s="51">
        <f>(((ABS(Obras!C94-Plantas!$C$6)+ABS(Obras!D94-Plantas!$D$6))/10)/$B$4)*2</f>
        <v>0.63500000000000001</v>
      </c>
      <c r="L93" s="51">
        <f>(((ABS(Obras!C94-Plantas!$C$7)+ABS(Obras!D94-Plantas!$D$7))/10)/$B$4)*2</f>
        <v>0.21000000000000002</v>
      </c>
      <c r="M93" s="51">
        <f t="shared" si="9"/>
        <v>0.63500000000000001</v>
      </c>
      <c r="N93" s="3">
        <v>0.3</v>
      </c>
      <c r="O93" s="18">
        <f>$N93*(Obras!F94/10)</f>
        <v>0</v>
      </c>
      <c r="P93" s="18">
        <f>$N93*(Obras!G94/10)</f>
        <v>0</v>
      </c>
      <c r="Q93" s="18">
        <f>$N93*(Obras!H94/10)</f>
        <v>2.82</v>
      </c>
      <c r="R93" s="18">
        <f>$N93*(Obras!I94/10)</f>
        <v>0</v>
      </c>
      <c r="S93" s="18">
        <f>$N93*(Obras!J94/10)</f>
        <v>0</v>
      </c>
      <c r="T93" s="18">
        <f>$N93*(Obras!K94/10)</f>
        <v>0</v>
      </c>
      <c r="U93" s="18">
        <f>$N93*(Obras!L94/10)</f>
        <v>0.84</v>
      </c>
      <c r="V93" s="64">
        <f t="shared" si="10"/>
        <v>0.63500000000000001</v>
      </c>
      <c r="W93" s="64">
        <f t="shared" si="10"/>
        <v>0.63500000000000001</v>
      </c>
      <c r="X93" s="64">
        <f t="shared" si="10"/>
        <v>3.4550000000000001</v>
      </c>
      <c r="Y93" s="64">
        <f t="shared" si="10"/>
        <v>0.63500000000000001</v>
      </c>
      <c r="Z93" s="64">
        <f t="shared" si="8"/>
        <v>0.63500000000000001</v>
      </c>
      <c r="AA93" s="64">
        <f t="shared" si="8"/>
        <v>0.63500000000000001</v>
      </c>
      <c r="AB93" s="64">
        <f t="shared" si="8"/>
        <v>1.4750000000000001</v>
      </c>
      <c r="AC93" s="64">
        <f t="shared" si="11"/>
        <v>0.55000000000000004</v>
      </c>
      <c r="AD93" s="64">
        <f t="shared" si="12"/>
        <v>0.51</v>
      </c>
      <c r="AE93" s="64">
        <f t="shared" si="13"/>
        <v>0.63500000000000001</v>
      </c>
      <c r="AF93" s="64">
        <f t="shared" si="14"/>
        <v>0.21000000000000002</v>
      </c>
      <c r="AG93" s="51">
        <f>I93+$P93</f>
        <v>0.55000000000000004</v>
      </c>
      <c r="AH93" s="51">
        <f>J93+$P93</f>
        <v>0.51</v>
      </c>
      <c r="AI93" s="51">
        <f>K93+$P93</f>
        <v>0.63500000000000001</v>
      </c>
      <c r="AJ93" s="51">
        <f>L93+$P93</f>
        <v>0.21000000000000002</v>
      </c>
      <c r="AK93" s="51">
        <f>I93+$Q93</f>
        <v>3.37</v>
      </c>
      <c r="AL93" s="51">
        <f>J93+$Q93</f>
        <v>3.33</v>
      </c>
      <c r="AM93" s="51">
        <f>K93+$Q93</f>
        <v>3.4550000000000001</v>
      </c>
      <c r="AN93" s="51">
        <f>L93+$Q93</f>
        <v>3.03</v>
      </c>
      <c r="AO93" s="51">
        <f>I93+$R93</f>
        <v>0.55000000000000004</v>
      </c>
      <c r="AP93" s="51">
        <f>J93+$R93</f>
        <v>0.51</v>
      </c>
      <c r="AQ93" s="51">
        <f>K93+$R93</f>
        <v>0.63500000000000001</v>
      </c>
      <c r="AR93" s="51">
        <f>L93+$R93</f>
        <v>0.21000000000000002</v>
      </c>
      <c r="AS93" s="51">
        <f>I93+$S93</f>
        <v>0.55000000000000004</v>
      </c>
      <c r="AT93" s="51">
        <f>J93+$S93</f>
        <v>0.51</v>
      </c>
      <c r="AU93" s="51">
        <f>K93+$S93</f>
        <v>0.63500000000000001</v>
      </c>
      <c r="AV93" s="51">
        <f>L93+$S93</f>
        <v>0.21000000000000002</v>
      </c>
      <c r="AW93" s="51">
        <f>I93+$T93</f>
        <v>0.55000000000000004</v>
      </c>
      <c r="AX93" s="51">
        <f>J93+$T93</f>
        <v>0.51</v>
      </c>
      <c r="AY93" s="51">
        <f>K93+$T93</f>
        <v>0.63500000000000001</v>
      </c>
      <c r="AZ93" s="51">
        <f>L93+$T93</f>
        <v>0.21000000000000002</v>
      </c>
      <c r="BA93" s="51">
        <f>I93+$U93</f>
        <v>1.3900000000000001</v>
      </c>
      <c r="BB93" s="51">
        <f>J93+$U93</f>
        <v>1.35</v>
      </c>
      <c r="BC93" s="51">
        <f>K93+$U93</f>
        <v>1.4750000000000001</v>
      </c>
      <c r="BD93" s="51">
        <f>L93+$U93</f>
        <v>1.05</v>
      </c>
    </row>
    <row r="94" spans="8:56" ht="16" thickBot="1" x14ac:dyDescent="0.25">
      <c r="H94" s="9" t="s">
        <v>117</v>
      </c>
      <c r="I94" s="51">
        <f>(((ABS(Obras!C95-Plantas!$C$4)+ABS(Obras!D95-Plantas!$D$4))/10)/$B$4)*2</f>
        <v>0.39</v>
      </c>
      <c r="J94" s="51">
        <f>(((ABS(Obras!C95-Plantas!$C$5)+ABS(Obras!D95-Plantas!$D$5))/10)/$B$4)*2</f>
        <v>0.39</v>
      </c>
      <c r="K94" s="51">
        <f>(((ABS(Obras!C95-Plantas!$C$6)+ABS(Obras!D95-Plantas!$D$6))/10)/$B$4)*2</f>
        <v>0.51500000000000001</v>
      </c>
      <c r="L94" s="51">
        <f>(((ABS(Obras!C95-Plantas!$C$7)+ABS(Obras!D95-Plantas!$D$7))/10)/$B$4)*2</f>
        <v>0.09</v>
      </c>
      <c r="M94" s="51">
        <f t="shared" si="9"/>
        <v>0.51500000000000001</v>
      </c>
      <c r="N94" s="3">
        <v>0.4</v>
      </c>
      <c r="O94" s="18">
        <f>$N94*(Obras!F95/10)</f>
        <v>0</v>
      </c>
      <c r="P94" s="18">
        <f>$N94*(Obras!G95/10)</f>
        <v>0</v>
      </c>
      <c r="Q94" s="18">
        <f>$N94*(Obras!H95/10)</f>
        <v>4.4400000000000004</v>
      </c>
      <c r="R94" s="18">
        <f>$N94*(Obras!I95/10)</f>
        <v>5.6400000000000006</v>
      </c>
      <c r="S94" s="18">
        <f>$N94*(Obras!J95/10)</f>
        <v>7.08</v>
      </c>
      <c r="T94" s="18">
        <f>$N94*(Obras!K95/10)</f>
        <v>0</v>
      </c>
      <c r="U94" s="18">
        <f>$N94*(Obras!L95/10)</f>
        <v>0</v>
      </c>
      <c r="V94" s="64">
        <f t="shared" si="10"/>
        <v>0.51500000000000001</v>
      </c>
      <c r="W94" s="64">
        <f t="shared" si="10"/>
        <v>0.51500000000000001</v>
      </c>
      <c r="X94" s="64">
        <f t="shared" si="10"/>
        <v>4.9550000000000001</v>
      </c>
      <c r="Y94" s="64">
        <f t="shared" si="10"/>
        <v>6.1550000000000002</v>
      </c>
      <c r="Z94" s="64">
        <f t="shared" si="8"/>
        <v>7.5949999999999998</v>
      </c>
      <c r="AA94" s="64">
        <f t="shared" si="8"/>
        <v>0.51500000000000001</v>
      </c>
      <c r="AB94" s="64">
        <f t="shared" si="8"/>
        <v>0.51500000000000001</v>
      </c>
      <c r="AC94" s="64">
        <f t="shared" si="11"/>
        <v>0.39</v>
      </c>
      <c r="AD94" s="64">
        <f t="shared" si="12"/>
        <v>0.39</v>
      </c>
      <c r="AE94" s="64">
        <f t="shared" si="13"/>
        <v>0.51500000000000001</v>
      </c>
      <c r="AF94" s="64">
        <f t="shared" si="14"/>
        <v>0.09</v>
      </c>
      <c r="AG94" s="51">
        <f>I94+$P94</f>
        <v>0.39</v>
      </c>
      <c r="AH94" s="51">
        <f>J94+$P94</f>
        <v>0.39</v>
      </c>
      <c r="AI94" s="51">
        <f>K94+$P94</f>
        <v>0.51500000000000001</v>
      </c>
      <c r="AJ94" s="51">
        <f>L94+$P94</f>
        <v>0.09</v>
      </c>
      <c r="AK94" s="51">
        <f>I94+$Q94</f>
        <v>4.83</v>
      </c>
      <c r="AL94" s="51">
        <f>J94+$Q94</f>
        <v>4.83</v>
      </c>
      <c r="AM94" s="51">
        <f>K94+$Q94</f>
        <v>4.9550000000000001</v>
      </c>
      <c r="AN94" s="51">
        <f>L94+$Q94</f>
        <v>4.53</v>
      </c>
      <c r="AO94" s="51">
        <f>I94+$R94</f>
        <v>6.03</v>
      </c>
      <c r="AP94" s="51">
        <f>J94+$R94</f>
        <v>6.03</v>
      </c>
      <c r="AQ94" s="51">
        <f>K94+$R94</f>
        <v>6.1550000000000002</v>
      </c>
      <c r="AR94" s="51">
        <f>L94+$R94</f>
        <v>5.73</v>
      </c>
      <c r="AS94" s="51">
        <f>I94+$S94</f>
        <v>7.47</v>
      </c>
      <c r="AT94" s="51">
        <f>J94+$S94</f>
        <v>7.47</v>
      </c>
      <c r="AU94" s="51">
        <f>K94+$S94</f>
        <v>7.5949999999999998</v>
      </c>
      <c r="AV94" s="51">
        <f>L94+$S94</f>
        <v>7.17</v>
      </c>
      <c r="AW94" s="51">
        <f>I94+$T94</f>
        <v>0.39</v>
      </c>
      <c r="AX94" s="51">
        <f>J94+$T94</f>
        <v>0.39</v>
      </c>
      <c r="AY94" s="51">
        <f>K94+$T94</f>
        <v>0.51500000000000001</v>
      </c>
      <c r="AZ94" s="51">
        <f>L94+$T94</f>
        <v>0.09</v>
      </c>
      <c r="BA94" s="51">
        <f>I94+$U94</f>
        <v>0.39</v>
      </c>
      <c r="BB94" s="51">
        <f>J94+$U94</f>
        <v>0.39</v>
      </c>
      <c r="BC94" s="51">
        <f>K94+$U94</f>
        <v>0.51500000000000001</v>
      </c>
      <c r="BD94" s="51">
        <f>L94+$U94</f>
        <v>0.09</v>
      </c>
    </row>
    <row r="95" spans="8:56" ht="16" thickBot="1" x14ac:dyDescent="0.25">
      <c r="H95" s="9" t="s">
        <v>118</v>
      </c>
      <c r="I95" s="51">
        <f>(((ABS(Obras!C96-Plantas!$C$4)+ABS(Obras!D96-Plantas!$D$4))/10)/$B$4)*2</f>
        <v>0.77500000000000002</v>
      </c>
      <c r="J95" s="51">
        <f>(((ABS(Obras!C96-Plantas!$C$5)+ABS(Obras!D96-Plantas!$D$5))/10)/$B$4)*2</f>
        <v>0.57499999999999996</v>
      </c>
      <c r="K95" s="51">
        <f>(((ABS(Obras!C96-Plantas!$C$6)+ABS(Obras!D96-Plantas!$D$6))/10)/$B$4)*2</f>
        <v>0.42000000000000004</v>
      </c>
      <c r="L95" s="51">
        <f>(((ABS(Obras!C96-Plantas!$C$7)+ABS(Obras!D96-Plantas!$D$7))/10)/$B$4)*2</f>
        <v>0.375</v>
      </c>
      <c r="M95" s="51">
        <f t="shared" si="9"/>
        <v>0.77500000000000002</v>
      </c>
      <c r="N95" s="3">
        <v>0.4</v>
      </c>
      <c r="O95" s="18">
        <f>$N95*(Obras!F96/10)</f>
        <v>6.4</v>
      </c>
      <c r="P95" s="18">
        <f>$N95*(Obras!G96/10)</f>
        <v>1.2400000000000002</v>
      </c>
      <c r="Q95" s="18">
        <f>$N95*(Obras!H96/10)</f>
        <v>0</v>
      </c>
      <c r="R95" s="18">
        <f>$N95*(Obras!I96/10)</f>
        <v>3.6</v>
      </c>
      <c r="S95" s="18">
        <f>$N95*(Obras!J96/10)</f>
        <v>4.04</v>
      </c>
      <c r="T95" s="18">
        <f>$N95*(Obras!K96/10)</f>
        <v>0</v>
      </c>
      <c r="U95" s="18">
        <f>$N95*(Obras!L96/10)</f>
        <v>3.9600000000000004</v>
      </c>
      <c r="V95" s="64">
        <f t="shared" si="10"/>
        <v>7.1750000000000007</v>
      </c>
      <c r="W95" s="64">
        <f t="shared" si="10"/>
        <v>2.0150000000000001</v>
      </c>
      <c r="X95" s="64">
        <f t="shared" si="10"/>
        <v>0.77500000000000002</v>
      </c>
      <c r="Y95" s="64">
        <f t="shared" si="10"/>
        <v>4.375</v>
      </c>
      <c r="Z95" s="64">
        <f t="shared" si="8"/>
        <v>4.8150000000000004</v>
      </c>
      <c r="AA95" s="64">
        <f t="shared" si="8"/>
        <v>0.77500000000000002</v>
      </c>
      <c r="AB95" s="64">
        <f t="shared" si="8"/>
        <v>4.7350000000000003</v>
      </c>
      <c r="AC95" s="64">
        <f t="shared" si="11"/>
        <v>7.1750000000000007</v>
      </c>
      <c r="AD95" s="64">
        <f t="shared" si="12"/>
        <v>6.9750000000000005</v>
      </c>
      <c r="AE95" s="64">
        <f t="shared" si="13"/>
        <v>6.82</v>
      </c>
      <c r="AF95" s="64">
        <f t="shared" si="14"/>
        <v>6.7750000000000004</v>
      </c>
      <c r="AG95" s="51">
        <f>I95+$P95</f>
        <v>2.0150000000000001</v>
      </c>
      <c r="AH95" s="51">
        <f>J95+$P95</f>
        <v>1.8150000000000002</v>
      </c>
      <c r="AI95" s="51">
        <f>K95+$P95</f>
        <v>1.6600000000000001</v>
      </c>
      <c r="AJ95" s="51">
        <f>L95+$P95</f>
        <v>1.6150000000000002</v>
      </c>
      <c r="AK95" s="51">
        <f>I95+$Q95</f>
        <v>0.77500000000000002</v>
      </c>
      <c r="AL95" s="51">
        <f>J95+$Q95</f>
        <v>0.57499999999999996</v>
      </c>
      <c r="AM95" s="51">
        <f>K95+$Q95</f>
        <v>0.42000000000000004</v>
      </c>
      <c r="AN95" s="51">
        <f>L95+$Q95</f>
        <v>0.375</v>
      </c>
      <c r="AO95" s="51">
        <f>I95+$R95</f>
        <v>4.375</v>
      </c>
      <c r="AP95" s="51">
        <f>J95+$R95</f>
        <v>4.1749999999999998</v>
      </c>
      <c r="AQ95" s="51">
        <f>K95+$R95</f>
        <v>4.0200000000000005</v>
      </c>
      <c r="AR95" s="51">
        <f>L95+$R95</f>
        <v>3.9750000000000001</v>
      </c>
      <c r="AS95" s="51">
        <f>I95+$S95</f>
        <v>4.8150000000000004</v>
      </c>
      <c r="AT95" s="51">
        <f>J95+$S95</f>
        <v>4.6150000000000002</v>
      </c>
      <c r="AU95" s="51">
        <f>K95+$S95</f>
        <v>4.46</v>
      </c>
      <c r="AV95" s="51">
        <f>L95+$S95</f>
        <v>4.415</v>
      </c>
      <c r="AW95" s="51">
        <f>I95+$T95</f>
        <v>0.77500000000000002</v>
      </c>
      <c r="AX95" s="51">
        <f>J95+$T95</f>
        <v>0.57499999999999996</v>
      </c>
      <c r="AY95" s="51">
        <f>K95+$T95</f>
        <v>0.42000000000000004</v>
      </c>
      <c r="AZ95" s="51">
        <f>L95+$T95</f>
        <v>0.375</v>
      </c>
      <c r="BA95" s="51">
        <f>I95+$U95</f>
        <v>4.7350000000000003</v>
      </c>
      <c r="BB95" s="51">
        <f>J95+$U95</f>
        <v>4.5350000000000001</v>
      </c>
      <c r="BC95" s="51">
        <f>K95+$U95</f>
        <v>4.3800000000000008</v>
      </c>
      <c r="BD95" s="51">
        <f>L95+$U95</f>
        <v>4.3350000000000009</v>
      </c>
    </row>
    <row r="96" spans="8:56" ht="16" thickBot="1" x14ac:dyDescent="0.25">
      <c r="H96" s="9" t="s">
        <v>119</v>
      </c>
      <c r="I96" s="51">
        <f>(((ABS(Obras!C97-Plantas!$C$4)+ABS(Obras!D97-Plantas!$D$4))/10)/$B$4)*2</f>
        <v>0.40499999999999997</v>
      </c>
      <c r="J96" s="51">
        <f>(((ABS(Obras!C97-Plantas!$C$5)+ABS(Obras!D97-Plantas!$D$5))/10)/$B$4)*2</f>
        <v>0.40499999999999997</v>
      </c>
      <c r="K96" s="51">
        <f>(((ABS(Obras!C97-Plantas!$C$6)+ABS(Obras!D97-Plantas!$D$6))/10)/$B$4)*2</f>
        <v>0.53</v>
      </c>
      <c r="L96" s="51">
        <f>(((ABS(Obras!C97-Plantas!$C$7)+ABS(Obras!D97-Plantas!$D$7))/10)/$B$4)*2</f>
        <v>0.10500000000000001</v>
      </c>
      <c r="M96" s="51">
        <f t="shared" si="9"/>
        <v>0.53</v>
      </c>
      <c r="N96" s="3">
        <v>0.3</v>
      </c>
      <c r="O96" s="18">
        <f>$N96*(Obras!F97/10)</f>
        <v>0</v>
      </c>
      <c r="P96" s="18">
        <f>$N96*(Obras!G97/10)</f>
        <v>4.2299999999999995</v>
      </c>
      <c r="Q96" s="18">
        <f>$N96*(Obras!H97/10)</f>
        <v>3.5999999999999996</v>
      </c>
      <c r="R96" s="18">
        <f>$N96*(Obras!I97/10)</f>
        <v>0</v>
      </c>
      <c r="S96" s="18">
        <f>$N96*(Obras!J97/10)</f>
        <v>0</v>
      </c>
      <c r="T96" s="18">
        <f>$N96*(Obras!K97/10)</f>
        <v>5.58</v>
      </c>
      <c r="U96" s="18">
        <f>$N96*(Obras!L97/10)</f>
        <v>1.02</v>
      </c>
      <c r="V96" s="64">
        <f t="shared" si="10"/>
        <v>0.53</v>
      </c>
      <c r="W96" s="64">
        <f t="shared" si="10"/>
        <v>4.76</v>
      </c>
      <c r="X96" s="64">
        <f t="shared" si="10"/>
        <v>4.13</v>
      </c>
      <c r="Y96" s="64">
        <f t="shared" si="10"/>
        <v>0.53</v>
      </c>
      <c r="Z96" s="64">
        <f t="shared" si="8"/>
        <v>0.53</v>
      </c>
      <c r="AA96" s="64">
        <f t="shared" si="8"/>
        <v>6.11</v>
      </c>
      <c r="AB96" s="64">
        <f t="shared" si="8"/>
        <v>1.55</v>
      </c>
      <c r="AC96" s="64">
        <f t="shared" si="11"/>
        <v>0.40499999999999997</v>
      </c>
      <c r="AD96" s="64">
        <f t="shared" si="12"/>
        <v>0.40499999999999997</v>
      </c>
      <c r="AE96" s="64">
        <f t="shared" si="13"/>
        <v>0.53</v>
      </c>
      <c r="AF96" s="64">
        <f t="shared" si="14"/>
        <v>0.10500000000000001</v>
      </c>
      <c r="AG96" s="51">
        <f>I96+$P96</f>
        <v>4.6349999999999998</v>
      </c>
      <c r="AH96" s="51">
        <f>J96+$P96</f>
        <v>4.6349999999999998</v>
      </c>
      <c r="AI96" s="51">
        <f>K96+$P96</f>
        <v>4.76</v>
      </c>
      <c r="AJ96" s="51">
        <f>L96+$P96</f>
        <v>4.335</v>
      </c>
      <c r="AK96" s="51">
        <f>I96+$Q96</f>
        <v>4.0049999999999999</v>
      </c>
      <c r="AL96" s="51">
        <f>J96+$Q96</f>
        <v>4.0049999999999999</v>
      </c>
      <c r="AM96" s="51">
        <f>K96+$Q96</f>
        <v>4.13</v>
      </c>
      <c r="AN96" s="51">
        <f>L96+$Q96</f>
        <v>3.7049999999999996</v>
      </c>
      <c r="AO96" s="51">
        <f>I96+$R96</f>
        <v>0.40499999999999997</v>
      </c>
      <c r="AP96" s="51">
        <f>J96+$R96</f>
        <v>0.40499999999999997</v>
      </c>
      <c r="AQ96" s="51">
        <f>K96+$R96</f>
        <v>0.53</v>
      </c>
      <c r="AR96" s="51">
        <f>L96+$R96</f>
        <v>0.10500000000000001</v>
      </c>
      <c r="AS96" s="51">
        <f>I96+$S96</f>
        <v>0.40499999999999997</v>
      </c>
      <c r="AT96" s="51">
        <f>J96+$S96</f>
        <v>0.40499999999999997</v>
      </c>
      <c r="AU96" s="51">
        <f>K96+$S96</f>
        <v>0.53</v>
      </c>
      <c r="AV96" s="51">
        <f>L96+$S96</f>
        <v>0.10500000000000001</v>
      </c>
      <c r="AW96" s="51">
        <f>I96+$T96</f>
        <v>5.9850000000000003</v>
      </c>
      <c r="AX96" s="51">
        <f>J96+$T96</f>
        <v>5.9850000000000003</v>
      </c>
      <c r="AY96" s="51">
        <f>K96+$T96</f>
        <v>6.11</v>
      </c>
      <c r="AZ96" s="51">
        <f>L96+$T96</f>
        <v>5.6850000000000005</v>
      </c>
      <c r="BA96" s="51">
        <f>I96+$U96</f>
        <v>1.425</v>
      </c>
      <c r="BB96" s="51">
        <f>J96+$U96</f>
        <v>1.425</v>
      </c>
      <c r="BC96" s="51">
        <f>K96+$U96</f>
        <v>1.55</v>
      </c>
      <c r="BD96" s="51">
        <f>L96+$U96</f>
        <v>1.125</v>
      </c>
    </row>
    <row r="97" spans="8:56" ht="16" thickBot="1" x14ac:dyDescent="0.25">
      <c r="H97" s="9" t="s">
        <v>120</v>
      </c>
      <c r="I97" s="51">
        <f>(((ABS(Obras!C98-Plantas!$C$4)+ABS(Obras!D98-Plantas!$D$4))/10)/$B$4)*2</f>
        <v>0.36499999999999999</v>
      </c>
      <c r="J97" s="51">
        <f>(((ABS(Obras!C98-Plantas!$C$5)+ABS(Obras!D98-Plantas!$D$5))/10)/$B$4)*2</f>
        <v>0.33500000000000002</v>
      </c>
      <c r="K97" s="51">
        <f>(((ABS(Obras!C98-Plantas!$C$6)+ABS(Obras!D98-Plantas!$D$6))/10)/$B$4)*2</f>
        <v>0.21000000000000002</v>
      </c>
      <c r="L97" s="51">
        <f>(((ABS(Obras!C98-Plantas!$C$7)+ABS(Obras!D98-Plantas!$D$7))/10)/$B$4)*2</f>
        <v>0.63500000000000001</v>
      </c>
      <c r="M97" s="51">
        <f t="shared" si="9"/>
        <v>0.63500000000000001</v>
      </c>
      <c r="N97" s="3">
        <v>0.4</v>
      </c>
      <c r="O97" s="18">
        <f>$N97*(Obras!F98/10)</f>
        <v>4.6399999999999997</v>
      </c>
      <c r="P97" s="18">
        <f>$N97*(Obras!G98/10)</f>
        <v>0</v>
      </c>
      <c r="Q97" s="18">
        <f>$N97*(Obras!H98/10)</f>
        <v>0</v>
      </c>
      <c r="R97" s="18">
        <f>$N97*(Obras!I98/10)</f>
        <v>6.32</v>
      </c>
      <c r="S97" s="18">
        <f>$N97*(Obras!J98/10)</f>
        <v>6.7200000000000006</v>
      </c>
      <c r="T97" s="18">
        <f>$N97*(Obras!K98/10)</f>
        <v>0</v>
      </c>
      <c r="U97" s="18">
        <f>$N97*(Obras!L98/10)</f>
        <v>7</v>
      </c>
      <c r="V97" s="64">
        <f t="shared" si="10"/>
        <v>5.2749999999999995</v>
      </c>
      <c r="W97" s="64">
        <f t="shared" si="10"/>
        <v>0.63500000000000001</v>
      </c>
      <c r="X97" s="64">
        <f t="shared" si="10"/>
        <v>0.63500000000000001</v>
      </c>
      <c r="Y97" s="64">
        <f t="shared" si="10"/>
        <v>6.9550000000000001</v>
      </c>
      <c r="Z97" s="64">
        <f t="shared" si="8"/>
        <v>7.3550000000000004</v>
      </c>
      <c r="AA97" s="64">
        <f t="shared" si="8"/>
        <v>0.63500000000000001</v>
      </c>
      <c r="AB97" s="64">
        <f t="shared" si="8"/>
        <v>7.6349999999999998</v>
      </c>
      <c r="AC97" s="64">
        <f t="shared" si="11"/>
        <v>5.0049999999999999</v>
      </c>
      <c r="AD97" s="64">
        <f t="shared" si="12"/>
        <v>4.9749999999999996</v>
      </c>
      <c r="AE97" s="64">
        <f t="shared" si="13"/>
        <v>4.8499999999999996</v>
      </c>
      <c r="AF97" s="64">
        <f t="shared" si="14"/>
        <v>5.2749999999999995</v>
      </c>
      <c r="AG97" s="51">
        <f>I97+$P97</f>
        <v>0.36499999999999999</v>
      </c>
      <c r="AH97" s="51">
        <f>J97+$P97</f>
        <v>0.33500000000000002</v>
      </c>
      <c r="AI97" s="51">
        <f>K97+$P97</f>
        <v>0.21000000000000002</v>
      </c>
      <c r="AJ97" s="51">
        <f>L97+$P97</f>
        <v>0.63500000000000001</v>
      </c>
      <c r="AK97" s="51">
        <f>I97+$Q97</f>
        <v>0.36499999999999999</v>
      </c>
      <c r="AL97" s="51">
        <f>J97+$Q97</f>
        <v>0.33500000000000002</v>
      </c>
      <c r="AM97" s="51">
        <f>K97+$Q97</f>
        <v>0.21000000000000002</v>
      </c>
      <c r="AN97" s="51">
        <f>L97+$Q97</f>
        <v>0.63500000000000001</v>
      </c>
      <c r="AO97" s="51">
        <f>I97+$R97</f>
        <v>6.6850000000000005</v>
      </c>
      <c r="AP97" s="51">
        <f>J97+$R97</f>
        <v>6.6550000000000002</v>
      </c>
      <c r="AQ97" s="51">
        <f>K97+$R97</f>
        <v>6.53</v>
      </c>
      <c r="AR97" s="51">
        <f>L97+$R97</f>
        <v>6.9550000000000001</v>
      </c>
      <c r="AS97" s="51">
        <f>I97+$S97</f>
        <v>7.0850000000000009</v>
      </c>
      <c r="AT97" s="51">
        <f>J97+$S97</f>
        <v>7.0550000000000006</v>
      </c>
      <c r="AU97" s="51">
        <f>K97+$S97</f>
        <v>6.9300000000000006</v>
      </c>
      <c r="AV97" s="51">
        <f>L97+$S97</f>
        <v>7.3550000000000004</v>
      </c>
      <c r="AW97" s="51">
        <f>I97+$T97</f>
        <v>0.36499999999999999</v>
      </c>
      <c r="AX97" s="51">
        <f>J97+$T97</f>
        <v>0.33500000000000002</v>
      </c>
      <c r="AY97" s="51">
        <f>K97+$T97</f>
        <v>0.21000000000000002</v>
      </c>
      <c r="AZ97" s="51">
        <f>L97+$T97</f>
        <v>0.63500000000000001</v>
      </c>
      <c r="BA97" s="51">
        <f>I97+$U97</f>
        <v>7.3650000000000002</v>
      </c>
      <c r="BB97" s="51">
        <f>J97+$U97</f>
        <v>7.335</v>
      </c>
      <c r="BC97" s="51">
        <f>K97+$U97</f>
        <v>7.21</v>
      </c>
      <c r="BD97" s="51">
        <f>L97+$U97</f>
        <v>7.6349999999999998</v>
      </c>
    </row>
    <row r="98" spans="8:56" ht="16" thickBot="1" x14ac:dyDescent="0.25">
      <c r="H98" s="9" t="s">
        <v>121</v>
      </c>
      <c r="I98" s="51">
        <f>(((ABS(Obras!C99-Plantas!$C$4)+ABS(Obras!D99-Plantas!$D$4))/10)/$B$4)*2</f>
        <v>0.27999999999999997</v>
      </c>
      <c r="J98" s="51">
        <f>(((ABS(Obras!C99-Plantas!$C$5)+ABS(Obras!D99-Plantas!$D$5))/10)/$B$4)*2</f>
        <v>0.26</v>
      </c>
      <c r="K98" s="51">
        <f>(((ABS(Obras!C99-Plantas!$C$6)+ABS(Obras!D99-Plantas!$D$6))/10)/$B$4)*2</f>
        <v>0.38500000000000001</v>
      </c>
      <c r="L98" s="51">
        <f>(((ABS(Obras!C99-Plantas!$C$7)+ABS(Obras!D99-Plantas!$D$7))/10)/$B$4)*2</f>
        <v>0.12</v>
      </c>
      <c r="M98" s="51">
        <f t="shared" si="9"/>
        <v>0.38500000000000001</v>
      </c>
      <c r="N98" s="3">
        <v>0.3</v>
      </c>
      <c r="O98" s="18">
        <f>$N98*(Obras!F99/10)</f>
        <v>5.64</v>
      </c>
      <c r="P98" s="18">
        <f>$N98*(Obras!G99/10)</f>
        <v>0</v>
      </c>
      <c r="Q98" s="18">
        <f>$N98*(Obras!H99/10)</f>
        <v>0</v>
      </c>
      <c r="R98" s="18">
        <f>$N98*(Obras!I99/10)</f>
        <v>5.669999999999999</v>
      </c>
      <c r="S98" s="18">
        <f>$N98*(Obras!J99/10)</f>
        <v>2.4</v>
      </c>
      <c r="T98" s="18">
        <f>$N98*(Obras!K99/10)</f>
        <v>0</v>
      </c>
      <c r="U98" s="18">
        <f>$N98*(Obras!L99/10)</f>
        <v>4.83</v>
      </c>
      <c r="V98" s="64">
        <f t="shared" si="10"/>
        <v>6.0249999999999995</v>
      </c>
      <c r="W98" s="64">
        <f t="shared" si="10"/>
        <v>0.38500000000000001</v>
      </c>
      <c r="X98" s="64">
        <f t="shared" si="10"/>
        <v>0.38500000000000001</v>
      </c>
      <c r="Y98" s="64">
        <f t="shared" si="10"/>
        <v>6.0549999999999988</v>
      </c>
      <c r="Z98" s="64">
        <f t="shared" si="8"/>
        <v>2.7850000000000001</v>
      </c>
      <c r="AA98" s="64">
        <f t="shared" si="8"/>
        <v>0.38500000000000001</v>
      </c>
      <c r="AB98" s="64">
        <f t="shared" si="8"/>
        <v>5.2149999999999999</v>
      </c>
      <c r="AC98" s="64">
        <f t="shared" si="11"/>
        <v>5.92</v>
      </c>
      <c r="AD98" s="64">
        <f t="shared" si="12"/>
        <v>5.8999999999999995</v>
      </c>
      <c r="AE98" s="64">
        <f t="shared" si="13"/>
        <v>6.0249999999999995</v>
      </c>
      <c r="AF98" s="64">
        <f t="shared" si="14"/>
        <v>5.76</v>
      </c>
      <c r="AG98" s="51">
        <f>I98+$P98</f>
        <v>0.27999999999999997</v>
      </c>
      <c r="AH98" s="51">
        <f>J98+$P98</f>
        <v>0.26</v>
      </c>
      <c r="AI98" s="51">
        <f>K98+$P98</f>
        <v>0.38500000000000001</v>
      </c>
      <c r="AJ98" s="51">
        <f>L98+$P98</f>
        <v>0.12</v>
      </c>
      <c r="AK98" s="51">
        <f>I98+$Q98</f>
        <v>0.27999999999999997</v>
      </c>
      <c r="AL98" s="51">
        <f>J98+$Q98</f>
        <v>0.26</v>
      </c>
      <c r="AM98" s="51">
        <f>K98+$Q98</f>
        <v>0.38500000000000001</v>
      </c>
      <c r="AN98" s="51">
        <f>L98+$Q98</f>
        <v>0.12</v>
      </c>
      <c r="AO98" s="51">
        <f>I98+$R98</f>
        <v>5.9499999999999993</v>
      </c>
      <c r="AP98" s="51">
        <f>J98+$R98</f>
        <v>5.9299999999999988</v>
      </c>
      <c r="AQ98" s="51">
        <f>K98+$R98</f>
        <v>6.0549999999999988</v>
      </c>
      <c r="AR98" s="51">
        <f>L98+$R98</f>
        <v>5.7899999999999991</v>
      </c>
      <c r="AS98" s="51">
        <f>I98+$S98</f>
        <v>2.6799999999999997</v>
      </c>
      <c r="AT98" s="51">
        <f>J98+$S98</f>
        <v>2.66</v>
      </c>
      <c r="AU98" s="51">
        <f>K98+$S98</f>
        <v>2.7850000000000001</v>
      </c>
      <c r="AV98" s="51">
        <f>L98+$S98</f>
        <v>2.52</v>
      </c>
      <c r="AW98" s="51">
        <f>I98+$T98</f>
        <v>0.27999999999999997</v>
      </c>
      <c r="AX98" s="51">
        <f>J98+$T98</f>
        <v>0.26</v>
      </c>
      <c r="AY98" s="51">
        <f>K98+$T98</f>
        <v>0.38500000000000001</v>
      </c>
      <c r="AZ98" s="51">
        <f>L98+$T98</f>
        <v>0.12</v>
      </c>
      <c r="BA98" s="51">
        <f>I98+$U98</f>
        <v>5.1100000000000003</v>
      </c>
      <c r="BB98" s="51">
        <f>J98+$U98</f>
        <v>5.09</v>
      </c>
      <c r="BC98" s="51">
        <f>K98+$U98</f>
        <v>5.2149999999999999</v>
      </c>
      <c r="BD98" s="51">
        <f>L98+$U98</f>
        <v>4.95</v>
      </c>
    </row>
    <row r="99" spans="8:56" ht="16" thickBot="1" x14ac:dyDescent="0.25">
      <c r="H99" s="9" t="s">
        <v>122</v>
      </c>
      <c r="I99" s="51">
        <f>(((ABS(Obras!C100-Plantas!$C$4)+ABS(Obras!D100-Plantas!$D$4))/10)/$B$4)*2</f>
        <v>0.42499999999999999</v>
      </c>
      <c r="J99" s="51">
        <f>(((ABS(Obras!C100-Plantas!$C$5)+ABS(Obras!D100-Plantas!$D$5))/10)/$B$4)*2</f>
        <v>0.42499999999999999</v>
      </c>
      <c r="K99" s="51">
        <f>(((ABS(Obras!C100-Plantas!$C$6)+ABS(Obras!D100-Plantas!$D$6))/10)/$B$4)*2</f>
        <v>0.3</v>
      </c>
      <c r="L99" s="51">
        <f>(((ABS(Obras!C100-Plantas!$C$7)+ABS(Obras!D100-Plantas!$D$7))/10)/$B$4)*2</f>
        <v>0.72499999999999998</v>
      </c>
      <c r="M99" s="51">
        <f t="shared" si="9"/>
        <v>0.72499999999999998</v>
      </c>
      <c r="N99" s="3">
        <v>0.3</v>
      </c>
      <c r="O99" s="18">
        <f>$N99*(Obras!F100/10)</f>
        <v>2.4599999999999995</v>
      </c>
      <c r="P99" s="18">
        <f>$N99*(Obras!G100/10)</f>
        <v>4.68</v>
      </c>
      <c r="Q99" s="18">
        <f>$N99*(Obras!H100/10)</f>
        <v>5.97</v>
      </c>
      <c r="R99" s="18">
        <f>$N99*(Obras!I100/10)</f>
        <v>0</v>
      </c>
      <c r="S99" s="18">
        <f>$N99*(Obras!J100/10)</f>
        <v>0</v>
      </c>
      <c r="T99" s="18">
        <f>$N99*(Obras!K100/10)</f>
        <v>4.95</v>
      </c>
      <c r="U99" s="18">
        <f>$N99*(Obras!L100/10)</f>
        <v>0.06</v>
      </c>
      <c r="V99" s="64">
        <f t="shared" si="10"/>
        <v>3.1849999999999996</v>
      </c>
      <c r="W99" s="64">
        <f t="shared" si="10"/>
        <v>5.4049999999999994</v>
      </c>
      <c r="X99" s="64">
        <f t="shared" si="10"/>
        <v>6.6949999999999994</v>
      </c>
      <c r="Y99" s="64">
        <f t="shared" si="10"/>
        <v>0.72499999999999998</v>
      </c>
      <c r="Z99" s="64">
        <f t="shared" si="8"/>
        <v>0.72499999999999998</v>
      </c>
      <c r="AA99" s="64">
        <f t="shared" si="8"/>
        <v>5.6749999999999998</v>
      </c>
      <c r="AB99" s="64">
        <f t="shared" si="8"/>
        <v>0.78499999999999992</v>
      </c>
      <c r="AC99" s="64">
        <f t="shared" si="11"/>
        <v>2.8849999999999993</v>
      </c>
      <c r="AD99" s="64">
        <f t="shared" si="12"/>
        <v>2.8849999999999993</v>
      </c>
      <c r="AE99" s="64">
        <f t="shared" si="13"/>
        <v>2.7599999999999993</v>
      </c>
      <c r="AF99" s="64">
        <f t="shared" si="14"/>
        <v>3.1849999999999996</v>
      </c>
      <c r="AG99" s="51">
        <f>I99+$P99</f>
        <v>5.1049999999999995</v>
      </c>
      <c r="AH99" s="51">
        <f>J99+$P99</f>
        <v>5.1049999999999995</v>
      </c>
      <c r="AI99" s="51">
        <f>K99+$P99</f>
        <v>4.9799999999999995</v>
      </c>
      <c r="AJ99" s="51">
        <f>L99+$P99</f>
        <v>5.4049999999999994</v>
      </c>
      <c r="AK99" s="51">
        <f>I99+$Q99</f>
        <v>6.3949999999999996</v>
      </c>
      <c r="AL99" s="51">
        <f>J99+$Q99</f>
        <v>6.3949999999999996</v>
      </c>
      <c r="AM99" s="51">
        <f>K99+$Q99</f>
        <v>6.27</v>
      </c>
      <c r="AN99" s="51">
        <f>L99+$Q99</f>
        <v>6.6949999999999994</v>
      </c>
      <c r="AO99" s="51">
        <f>I99+$R99</f>
        <v>0.42499999999999999</v>
      </c>
      <c r="AP99" s="51">
        <f>J99+$R99</f>
        <v>0.42499999999999999</v>
      </c>
      <c r="AQ99" s="51">
        <f>K99+$R99</f>
        <v>0.3</v>
      </c>
      <c r="AR99" s="51">
        <f>L99+$R99</f>
        <v>0.72499999999999998</v>
      </c>
      <c r="AS99" s="51">
        <f>I99+$S99</f>
        <v>0.42499999999999999</v>
      </c>
      <c r="AT99" s="51">
        <f>J99+$S99</f>
        <v>0.42499999999999999</v>
      </c>
      <c r="AU99" s="51">
        <f>K99+$S99</f>
        <v>0.3</v>
      </c>
      <c r="AV99" s="51">
        <f>L99+$S99</f>
        <v>0.72499999999999998</v>
      </c>
      <c r="AW99" s="51">
        <f>I99+$T99</f>
        <v>5.375</v>
      </c>
      <c r="AX99" s="51">
        <f>J99+$T99</f>
        <v>5.375</v>
      </c>
      <c r="AY99" s="51">
        <f>K99+$T99</f>
        <v>5.25</v>
      </c>
      <c r="AZ99" s="51">
        <f>L99+$T99</f>
        <v>5.6749999999999998</v>
      </c>
      <c r="BA99" s="51">
        <f>I99+$U99</f>
        <v>0.48499999999999999</v>
      </c>
      <c r="BB99" s="51">
        <f>J99+$U99</f>
        <v>0.48499999999999999</v>
      </c>
      <c r="BC99" s="51">
        <f>K99+$U99</f>
        <v>0.36</v>
      </c>
      <c r="BD99" s="51">
        <f>L99+$U99</f>
        <v>0.78499999999999992</v>
      </c>
    </row>
    <row r="100" spans="8:56" ht="16" thickBot="1" x14ac:dyDescent="0.25">
      <c r="H100" s="9" t="s">
        <v>123</v>
      </c>
      <c r="I100" s="51">
        <f>(((ABS(Obras!C101-Plantas!$C$4)+ABS(Obras!D101-Plantas!$D$4))/10)/$B$4)*2</f>
        <v>7.4999999999999997E-2</v>
      </c>
      <c r="J100" s="51">
        <f>(((ABS(Obras!C101-Plantas!$C$5)+ABS(Obras!D101-Plantas!$D$5))/10)/$B$4)*2</f>
        <v>0.27500000000000002</v>
      </c>
      <c r="K100" s="51">
        <f>(((ABS(Obras!C101-Plantas!$C$6)+ABS(Obras!D101-Plantas!$D$6))/10)/$B$4)*2</f>
        <v>0.55000000000000004</v>
      </c>
      <c r="L100" s="51">
        <f>(((ABS(Obras!C101-Plantas!$C$7)+ABS(Obras!D101-Plantas!$D$7))/10)/$B$4)*2</f>
        <v>0.47499999999999998</v>
      </c>
      <c r="M100" s="51">
        <f t="shared" si="9"/>
        <v>0.55000000000000004</v>
      </c>
      <c r="N100" s="3">
        <v>0.3</v>
      </c>
      <c r="O100" s="18">
        <f>$N100*(Obras!F101/10)</f>
        <v>5.94</v>
      </c>
      <c r="P100" s="18">
        <f>$N100*(Obras!G101/10)</f>
        <v>2.31</v>
      </c>
      <c r="Q100" s="18">
        <f>$N100*(Obras!H101/10)</f>
        <v>0</v>
      </c>
      <c r="R100" s="18">
        <f>$N100*(Obras!I101/10)</f>
        <v>1.17</v>
      </c>
      <c r="S100" s="18">
        <f>$N100*(Obras!J101/10)</f>
        <v>1.71</v>
      </c>
      <c r="T100" s="18">
        <f>$N100*(Obras!K101/10)</f>
        <v>0</v>
      </c>
      <c r="U100" s="18">
        <f>$N100*(Obras!L101/10)</f>
        <v>0</v>
      </c>
      <c r="V100" s="64">
        <f t="shared" si="10"/>
        <v>6.49</v>
      </c>
      <c r="W100" s="64">
        <f t="shared" si="10"/>
        <v>2.8600000000000003</v>
      </c>
      <c r="X100" s="64">
        <f t="shared" si="10"/>
        <v>0.55000000000000004</v>
      </c>
      <c r="Y100" s="64">
        <f t="shared" si="10"/>
        <v>1.72</v>
      </c>
      <c r="Z100" s="64">
        <f t="shared" si="8"/>
        <v>2.2599999999999998</v>
      </c>
      <c r="AA100" s="64">
        <f t="shared" si="8"/>
        <v>0.55000000000000004</v>
      </c>
      <c r="AB100" s="64">
        <f t="shared" si="8"/>
        <v>0.55000000000000004</v>
      </c>
      <c r="AC100" s="64">
        <f t="shared" si="11"/>
        <v>6.0150000000000006</v>
      </c>
      <c r="AD100" s="64">
        <f t="shared" si="12"/>
        <v>6.2150000000000007</v>
      </c>
      <c r="AE100" s="64">
        <f t="shared" si="13"/>
        <v>6.49</v>
      </c>
      <c r="AF100" s="64">
        <f t="shared" si="14"/>
        <v>6.415</v>
      </c>
      <c r="AG100" s="51">
        <f>I100+$P100</f>
        <v>2.3850000000000002</v>
      </c>
      <c r="AH100" s="51">
        <f>J100+$P100</f>
        <v>2.585</v>
      </c>
      <c r="AI100" s="51">
        <f>K100+$P100</f>
        <v>2.8600000000000003</v>
      </c>
      <c r="AJ100" s="51">
        <f>L100+$P100</f>
        <v>2.7850000000000001</v>
      </c>
      <c r="AK100" s="51">
        <f>I100+$Q100</f>
        <v>7.4999999999999997E-2</v>
      </c>
      <c r="AL100" s="51">
        <f>J100+$Q100</f>
        <v>0.27500000000000002</v>
      </c>
      <c r="AM100" s="51">
        <f>K100+$Q100</f>
        <v>0.55000000000000004</v>
      </c>
      <c r="AN100" s="51">
        <f>L100+$Q100</f>
        <v>0.47499999999999998</v>
      </c>
      <c r="AO100" s="51">
        <f>I100+$R100</f>
        <v>1.2449999999999999</v>
      </c>
      <c r="AP100" s="51">
        <f>J100+$R100</f>
        <v>1.4449999999999998</v>
      </c>
      <c r="AQ100" s="51">
        <f>K100+$R100</f>
        <v>1.72</v>
      </c>
      <c r="AR100" s="51">
        <f>L100+$R100</f>
        <v>1.645</v>
      </c>
      <c r="AS100" s="51">
        <f>I100+$S100</f>
        <v>1.7849999999999999</v>
      </c>
      <c r="AT100" s="51">
        <f>J100+$S100</f>
        <v>1.9849999999999999</v>
      </c>
      <c r="AU100" s="51">
        <f>K100+$S100</f>
        <v>2.2599999999999998</v>
      </c>
      <c r="AV100" s="51">
        <f>L100+$S100</f>
        <v>2.1850000000000001</v>
      </c>
      <c r="AW100" s="51">
        <f>I100+$T100</f>
        <v>7.4999999999999997E-2</v>
      </c>
      <c r="AX100" s="51">
        <f>J100+$T100</f>
        <v>0.27500000000000002</v>
      </c>
      <c r="AY100" s="51">
        <f>K100+$T100</f>
        <v>0.55000000000000004</v>
      </c>
      <c r="AZ100" s="51">
        <f>L100+$T100</f>
        <v>0.47499999999999998</v>
      </c>
      <c r="BA100" s="51">
        <f>I100+$U100</f>
        <v>7.4999999999999997E-2</v>
      </c>
      <c r="BB100" s="51">
        <f>J100+$U100</f>
        <v>0.27500000000000002</v>
      </c>
      <c r="BC100" s="51">
        <f>K100+$U100</f>
        <v>0.55000000000000004</v>
      </c>
      <c r="BD100" s="51">
        <f>L100+$U100</f>
        <v>0.47499999999999998</v>
      </c>
    </row>
    <row r="101" spans="8:56" ht="16" thickBot="1" x14ac:dyDescent="0.25">
      <c r="H101" s="9" t="s">
        <v>124</v>
      </c>
      <c r="I101" s="51">
        <f>(((ABS(Obras!C102-Plantas!$C$4)+ABS(Obras!D102-Plantas!$D$4))/10)/$B$4)*2</f>
        <v>0.82</v>
      </c>
      <c r="J101" s="51">
        <f>(((ABS(Obras!C102-Plantas!$C$5)+ABS(Obras!D102-Plantas!$D$5))/10)/$B$4)*2</f>
        <v>0.62</v>
      </c>
      <c r="K101" s="51">
        <f>(((ABS(Obras!C102-Plantas!$C$6)+ABS(Obras!D102-Plantas!$D$6))/10)/$B$4)*2</f>
        <v>0.34500000000000003</v>
      </c>
      <c r="L101" s="51">
        <f>(((ABS(Obras!C102-Plantas!$C$7)+ABS(Obras!D102-Plantas!$D$7))/10)/$B$4)*2</f>
        <v>0.42000000000000004</v>
      </c>
      <c r="M101" s="51">
        <f t="shared" si="9"/>
        <v>0.82</v>
      </c>
      <c r="N101" s="3">
        <v>0.2</v>
      </c>
      <c r="O101" s="18">
        <f>$N101*(Obras!F102/10)</f>
        <v>0</v>
      </c>
      <c r="P101" s="18">
        <f>$N101*(Obras!G102/10)</f>
        <v>0.64000000000000012</v>
      </c>
      <c r="Q101" s="18">
        <f>$N101*(Obras!H102/10)</f>
        <v>0.86</v>
      </c>
      <c r="R101" s="18">
        <f>$N101*(Obras!I102/10)</f>
        <v>0</v>
      </c>
      <c r="S101" s="18">
        <f>$N101*(Obras!J102/10)</f>
        <v>3.9200000000000004</v>
      </c>
      <c r="T101" s="18">
        <f>$N101*(Obras!K102/10)</f>
        <v>1.8399999999999999</v>
      </c>
      <c r="U101" s="18">
        <f>$N101*(Obras!L102/10)</f>
        <v>2.1800000000000002</v>
      </c>
      <c r="V101" s="64">
        <f t="shared" si="10"/>
        <v>0.82</v>
      </c>
      <c r="W101" s="64">
        <f t="shared" si="10"/>
        <v>1.46</v>
      </c>
      <c r="X101" s="64">
        <f t="shared" si="10"/>
        <v>1.68</v>
      </c>
      <c r="Y101" s="64">
        <f t="shared" si="10"/>
        <v>0.82</v>
      </c>
      <c r="Z101" s="64">
        <f t="shared" si="8"/>
        <v>4.74</v>
      </c>
      <c r="AA101" s="64">
        <f t="shared" si="8"/>
        <v>2.6599999999999997</v>
      </c>
      <c r="AB101" s="64">
        <f t="shared" si="8"/>
        <v>3</v>
      </c>
      <c r="AC101" s="64">
        <f t="shared" si="11"/>
        <v>0.82</v>
      </c>
      <c r="AD101" s="64">
        <f t="shared" si="12"/>
        <v>0.62</v>
      </c>
      <c r="AE101" s="64">
        <f t="shared" si="13"/>
        <v>0.34500000000000003</v>
      </c>
      <c r="AF101" s="64">
        <f t="shared" si="14"/>
        <v>0.42000000000000004</v>
      </c>
      <c r="AG101" s="51">
        <f>I101+$P101</f>
        <v>1.46</v>
      </c>
      <c r="AH101" s="51">
        <f>J101+$P101</f>
        <v>1.2600000000000002</v>
      </c>
      <c r="AI101" s="51">
        <f>K101+$P101</f>
        <v>0.9850000000000001</v>
      </c>
      <c r="AJ101" s="51">
        <f>L101+$P101</f>
        <v>1.06</v>
      </c>
      <c r="AK101" s="51">
        <f>I101+$Q101</f>
        <v>1.68</v>
      </c>
      <c r="AL101" s="51">
        <f>J101+$Q101</f>
        <v>1.48</v>
      </c>
      <c r="AM101" s="51">
        <f>K101+$Q101</f>
        <v>1.2050000000000001</v>
      </c>
      <c r="AN101" s="51">
        <f>L101+$Q101</f>
        <v>1.28</v>
      </c>
      <c r="AO101" s="51">
        <f>I101+$R101</f>
        <v>0.82</v>
      </c>
      <c r="AP101" s="51">
        <f>J101+$R101</f>
        <v>0.62</v>
      </c>
      <c r="AQ101" s="51">
        <f>K101+$R101</f>
        <v>0.34500000000000003</v>
      </c>
      <c r="AR101" s="51">
        <f>L101+$R101</f>
        <v>0.42000000000000004</v>
      </c>
      <c r="AS101" s="51">
        <f>I101+$S101</f>
        <v>4.74</v>
      </c>
      <c r="AT101" s="51">
        <f>J101+$S101</f>
        <v>4.54</v>
      </c>
      <c r="AU101" s="51">
        <f>K101+$S101</f>
        <v>4.2650000000000006</v>
      </c>
      <c r="AV101" s="51">
        <f>L101+$S101</f>
        <v>4.3400000000000007</v>
      </c>
      <c r="AW101" s="51">
        <f>I101+$T101</f>
        <v>2.6599999999999997</v>
      </c>
      <c r="AX101" s="51">
        <f>J101+$T101</f>
        <v>2.46</v>
      </c>
      <c r="AY101" s="51">
        <f>K101+$T101</f>
        <v>2.1850000000000001</v>
      </c>
      <c r="AZ101" s="51">
        <f>L101+$T101</f>
        <v>2.2599999999999998</v>
      </c>
      <c r="BA101" s="51">
        <f>I101+$U101</f>
        <v>3</v>
      </c>
      <c r="BB101" s="51">
        <f>J101+$U101</f>
        <v>2.8000000000000003</v>
      </c>
      <c r="BC101" s="51">
        <f>K101+$U101</f>
        <v>2.5250000000000004</v>
      </c>
      <c r="BD101" s="51">
        <f>L101+$U101</f>
        <v>2.6</v>
      </c>
    </row>
    <row r="102" spans="8:56" ht="16" thickBot="1" x14ac:dyDescent="0.25">
      <c r="H102" s="9" t="s">
        <v>125</v>
      </c>
      <c r="I102" s="51">
        <f>(((ABS(Obras!C103-Plantas!$C$4)+ABS(Obras!D103-Plantas!$D$4))/10)/$B$4)*2</f>
        <v>0.39</v>
      </c>
      <c r="J102" s="51">
        <f>(((ABS(Obras!C103-Plantas!$C$5)+ABS(Obras!D103-Plantas!$D$5))/10)/$B$4)*2</f>
        <v>0.37</v>
      </c>
      <c r="K102" s="51">
        <f>(((ABS(Obras!C103-Plantas!$C$6)+ABS(Obras!D103-Plantas!$D$6))/10)/$B$4)*2</f>
        <v>0.495</v>
      </c>
      <c r="L102" s="51">
        <f>(((ABS(Obras!C103-Plantas!$C$7)+ABS(Obras!D103-Plantas!$D$7))/10)/$B$4)*2</f>
        <v>6.9999999999999993E-2</v>
      </c>
      <c r="M102" s="51">
        <f t="shared" si="9"/>
        <v>0.495</v>
      </c>
      <c r="N102" s="3">
        <v>0.4</v>
      </c>
      <c r="O102" s="18">
        <f>$N102*(Obras!F103/10)</f>
        <v>0</v>
      </c>
      <c r="P102" s="18">
        <f>$N102*(Obras!G103/10)</f>
        <v>3.5600000000000005</v>
      </c>
      <c r="Q102" s="18">
        <f>$N102*(Obras!H103/10)</f>
        <v>0</v>
      </c>
      <c r="R102" s="18">
        <f>$N102*(Obras!I103/10)</f>
        <v>2.92</v>
      </c>
      <c r="S102" s="18">
        <f>$N102*(Obras!J103/10)</f>
        <v>0</v>
      </c>
      <c r="T102" s="18">
        <f>$N102*(Obras!K103/10)</f>
        <v>7.120000000000001</v>
      </c>
      <c r="U102" s="18">
        <f>$N102*(Obras!L103/10)</f>
        <v>1.2000000000000002</v>
      </c>
      <c r="V102" s="64">
        <f t="shared" si="10"/>
        <v>0.495</v>
      </c>
      <c r="W102" s="64">
        <f t="shared" si="10"/>
        <v>4.0550000000000006</v>
      </c>
      <c r="X102" s="64">
        <f t="shared" si="10"/>
        <v>0.495</v>
      </c>
      <c r="Y102" s="64">
        <f t="shared" si="10"/>
        <v>3.415</v>
      </c>
      <c r="Z102" s="64">
        <f t="shared" si="8"/>
        <v>0.495</v>
      </c>
      <c r="AA102" s="64">
        <f t="shared" si="8"/>
        <v>7.6150000000000011</v>
      </c>
      <c r="AB102" s="64">
        <f t="shared" si="8"/>
        <v>1.6950000000000003</v>
      </c>
      <c r="AC102" s="64">
        <f t="shared" si="11"/>
        <v>0.39</v>
      </c>
      <c r="AD102" s="64">
        <f t="shared" si="12"/>
        <v>0.37</v>
      </c>
      <c r="AE102" s="64">
        <f t="shared" si="13"/>
        <v>0.495</v>
      </c>
      <c r="AF102" s="64">
        <f t="shared" si="14"/>
        <v>6.9999999999999993E-2</v>
      </c>
      <c r="AG102" s="51">
        <f>I102+$P102</f>
        <v>3.9500000000000006</v>
      </c>
      <c r="AH102" s="51">
        <f>J102+$P102</f>
        <v>3.9300000000000006</v>
      </c>
      <c r="AI102" s="51">
        <f>K102+$P102</f>
        <v>4.0550000000000006</v>
      </c>
      <c r="AJ102" s="51">
        <f>L102+$P102</f>
        <v>3.6300000000000003</v>
      </c>
      <c r="AK102" s="51">
        <f>I102+$Q102</f>
        <v>0.39</v>
      </c>
      <c r="AL102" s="51">
        <f>J102+$Q102</f>
        <v>0.37</v>
      </c>
      <c r="AM102" s="51">
        <f>K102+$Q102</f>
        <v>0.495</v>
      </c>
      <c r="AN102" s="51">
        <f>L102+$Q102</f>
        <v>6.9999999999999993E-2</v>
      </c>
      <c r="AO102" s="51">
        <f>I102+$R102</f>
        <v>3.31</v>
      </c>
      <c r="AP102" s="51">
        <f>J102+$R102</f>
        <v>3.29</v>
      </c>
      <c r="AQ102" s="51">
        <f>K102+$R102</f>
        <v>3.415</v>
      </c>
      <c r="AR102" s="51">
        <f>L102+$R102</f>
        <v>2.9899999999999998</v>
      </c>
      <c r="AS102" s="51">
        <f>I102+$S102</f>
        <v>0.39</v>
      </c>
      <c r="AT102" s="51">
        <f>J102+$S102</f>
        <v>0.37</v>
      </c>
      <c r="AU102" s="51">
        <f>K102+$S102</f>
        <v>0.495</v>
      </c>
      <c r="AV102" s="51">
        <f>L102+$S102</f>
        <v>6.9999999999999993E-2</v>
      </c>
      <c r="AW102" s="51">
        <f>I102+$T102</f>
        <v>7.5100000000000007</v>
      </c>
      <c r="AX102" s="51">
        <f>J102+$T102</f>
        <v>7.4900000000000011</v>
      </c>
      <c r="AY102" s="51">
        <f>K102+$T102</f>
        <v>7.6150000000000011</v>
      </c>
      <c r="AZ102" s="51">
        <f>L102+$T102</f>
        <v>7.1900000000000013</v>
      </c>
      <c r="BA102" s="51">
        <f>I102+$U102</f>
        <v>1.5900000000000003</v>
      </c>
      <c r="BB102" s="51">
        <f>J102+$U102</f>
        <v>1.5700000000000003</v>
      </c>
      <c r="BC102" s="51">
        <f>K102+$U102</f>
        <v>1.6950000000000003</v>
      </c>
      <c r="BD102" s="51">
        <f>L102+$U102</f>
        <v>1.2700000000000002</v>
      </c>
    </row>
    <row r="103" spans="8:56" ht="16" thickBot="1" x14ac:dyDescent="0.25">
      <c r="H103" s="9" t="s">
        <v>126</v>
      </c>
      <c r="I103" s="51">
        <f>(((ABS(Obras!C104-Plantas!$C$4)+ABS(Obras!D104-Plantas!$D$4))/10)/$B$4)*2</f>
        <v>0.51500000000000001</v>
      </c>
      <c r="J103" s="51">
        <f>(((ABS(Obras!C104-Plantas!$C$5)+ABS(Obras!D104-Plantas!$D$5))/10)/$B$4)*2</f>
        <v>0.315</v>
      </c>
      <c r="K103" s="51">
        <f>(((ABS(Obras!C104-Plantas!$C$6)+ABS(Obras!D104-Plantas!$D$6))/10)/$B$4)*2</f>
        <v>0.24</v>
      </c>
      <c r="L103" s="51">
        <f>(((ABS(Obras!C104-Plantas!$C$7)+ABS(Obras!D104-Plantas!$D$7))/10)/$B$4)*2</f>
        <v>0.185</v>
      </c>
      <c r="M103" s="51">
        <f t="shared" si="9"/>
        <v>0.51500000000000001</v>
      </c>
      <c r="N103" s="3">
        <v>0.2</v>
      </c>
      <c r="O103" s="18">
        <f>$N103*(Obras!F104/10)</f>
        <v>2.8200000000000003</v>
      </c>
      <c r="P103" s="18">
        <f>$N103*(Obras!G104/10)</f>
        <v>0</v>
      </c>
      <c r="Q103" s="18">
        <f>$N103*(Obras!H104/10)</f>
        <v>2.44</v>
      </c>
      <c r="R103" s="18">
        <f>$N103*(Obras!I104/10)</f>
        <v>1.1199999999999999</v>
      </c>
      <c r="S103" s="18">
        <f>$N103*(Obras!J104/10)</f>
        <v>0</v>
      </c>
      <c r="T103" s="18">
        <f>$N103*(Obras!K104/10)</f>
        <v>0</v>
      </c>
      <c r="U103" s="18">
        <f>$N103*(Obras!L104/10)</f>
        <v>1.8800000000000001</v>
      </c>
      <c r="V103" s="64">
        <f t="shared" si="10"/>
        <v>3.3350000000000004</v>
      </c>
      <c r="W103" s="64">
        <f t="shared" si="10"/>
        <v>0.51500000000000001</v>
      </c>
      <c r="X103" s="64">
        <f t="shared" si="10"/>
        <v>2.9550000000000001</v>
      </c>
      <c r="Y103" s="64">
        <f t="shared" si="10"/>
        <v>1.6349999999999998</v>
      </c>
      <c r="Z103" s="64">
        <f t="shared" si="8"/>
        <v>0.51500000000000001</v>
      </c>
      <c r="AA103" s="64">
        <f t="shared" si="8"/>
        <v>0.51500000000000001</v>
      </c>
      <c r="AB103" s="64">
        <f t="shared" si="8"/>
        <v>2.395</v>
      </c>
      <c r="AC103" s="64">
        <f t="shared" si="11"/>
        <v>3.3350000000000004</v>
      </c>
      <c r="AD103" s="64">
        <f t="shared" si="12"/>
        <v>3.1350000000000002</v>
      </c>
      <c r="AE103" s="64">
        <f t="shared" si="13"/>
        <v>3.0600000000000005</v>
      </c>
      <c r="AF103" s="64">
        <f t="shared" si="14"/>
        <v>3.0050000000000003</v>
      </c>
      <c r="AG103" s="51">
        <f>I103+$P103</f>
        <v>0.51500000000000001</v>
      </c>
      <c r="AH103" s="51">
        <f>J103+$P103</f>
        <v>0.315</v>
      </c>
      <c r="AI103" s="51">
        <f>K103+$P103</f>
        <v>0.24</v>
      </c>
      <c r="AJ103" s="51">
        <f>L103+$P103</f>
        <v>0.185</v>
      </c>
      <c r="AK103" s="51">
        <f>I103+$Q103</f>
        <v>2.9550000000000001</v>
      </c>
      <c r="AL103" s="51">
        <f>J103+$Q103</f>
        <v>2.7549999999999999</v>
      </c>
      <c r="AM103" s="51">
        <f>K103+$Q103</f>
        <v>2.6799999999999997</v>
      </c>
      <c r="AN103" s="51">
        <f>L103+$Q103</f>
        <v>2.625</v>
      </c>
      <c r="AO103" s="51">
        <f>I103+$R103</f>
        <v>1.6349999999999998</v>
      </c>
      <c r="AP103" s="51">
        <f>J103+$R103</f>
        <v>1.4349999999999998</v>
      </c>
      <c r="AQ103" s="51">
        <f>K103+$R103</f>
        <v>1.3599999999999999</v>
      </c>
      <c r="AR103" s="51">
        <f>L103+$R103</f>
        <v>1.3049999999999999</v>
      </c>
      <c r="AS103" s="51">
        <f>I103+$S103</f>
        <v>0.51500000000000001</v>
      </c>
      <c r="AT103" s="51">
        <f>J103+$S103</f>
        <v>0.315</v>
      </c>
      <c r="AU103" s="51">
        <f>K103+$S103</f>
        <v>0.24</v>
      </c>
      <c r="AV103" s="51">
        <f>L103+$S103</f>
        <v>0.185</v>
      </c>
      <c r="AW103" s="51">
        <f>I103+$T103</f>
        <v>0.51500000000000001</v>
      </c>
      <c r="AX103" s="51">
        <f>J103+$T103</f>
        <v>0.315</v>
      </c>
      <c r="AY103" s="51">
        <f>K103+$T103</f>
        <v>0.24</v>
      </c>
      <c r="AZ103" s="51">
        <f>L103+$T103</f>
        <v>0.185</v>
      </c>
      <c r="BA103" s="51">
        <f>I103+$U103</f>
        <v>2.395</v>
      </c>
      <c r="BB103" s="51">
        <f>J103+$U103</f>
        <v>2.1950000000000003</v>
      </c>
      <c r="BC103" s="51">
        <f>K103+$U103</f>
        <v>2.12</v>
      </c>
      <c r="BD103" s="51">
        <f>L103+$U103</f>
        <v>2.0649999999999999</v>
      </c>
    </row>
    <row r="104" spans="8:56" ht="16" thickBot="1" x14ac:dyDescent="0.25">
      <c r="H104" s="9" t="s">
        <v>127</v>
      </c>
      <c r="I104" s="51">
        <f>(((ABS(Obras!C105-Plantas!$C$4)+ABS(Obras!D105-Plantas!$D$4))/10)/$B$4)*2</f>
        <v>0.51500000000000001</v>
      </c>
      <c r="J104" s="51">
        <f>(((ABS(Obras!C105-Plantas!$C$5)+ABS(Obras!D105-Plantas!$D$5))/10)/$B$4)*2</f>
        <v>0.315</v>
      </c>
      <c r="K104" s="51">
        <f>(((ABS(Obras!C105-Plantas!$C$6)+ABS(Obras!D105-Plantas!$D$6))/10)/$B$4)*2</f>
        <v>0.27999999999999997</v>
      </c>
      <c r="L104" s="51">
        <f>(((ABS(Obras!C105-Plantas!$C$7)+ABS(Obras!D105-Plantas!$D$7))/10)/$B$4)*2</f>
        <v>0.14499999999999999</v>
      </c>
      <c r="M104" s="51">
        <f t="shared" si="9"/>
        <v>0.51500000000000001</v>
      </c>
      <c r="N104" s="3">
        <v>0.2</v>
      </c>
      <c r="O104" s="18">
        <f>$N104*(Obras!F105/10)</f>
        <v>2.3000000000000003</v>
      </c>
      <c r="P104" s="18">
        <f>$N104*(Obras!G105/10)</f>
        <v>3.2200000000000006</v>
      </c>
      <c r="Q104" s="18">
        <f>$N104*(Obras!H105/10)</f>
        <v>0</v>
      </c>
      <c r="R104" s="18">
        <f>$N104*(Obras!I105/10)</f>
        <v>2.5600000000000005</v>
      </c>
      <c r="S104" s="18">
        <f>$N104*(Obras!J105/10)</f>
        <v>1.3</v>
      </c>
      <c r="T104" s="18">
        <f>$N104*(Obras!K105/10)</f>
        <v>2.94</v>
      </c>
      <c r="U104" s="18">
        <f>$N104*(Obras!L105/10)</f>
        <v>0</v>
      </c>
      <c r="V104" s="64">
        <f t="shared" si="10"/>
        <v>2.8150000000000004</v>
      </c>
      <c r="W104" s="64">
        <f t="shared" si="10"/>
        <v>3.7350000000000008</v>
      </c>
      <c r="X104" s="64">
        <f t="shared" si="10"/>
        <v>0.51500000000000001</v>
      </c>
      <c r="Y104" s="64">
        <f t="shared" si="10"/>
        <v>3.0750000000000006</v>
      </c>
      <c r="Z104" s="64">
        <f t="shared" si="8"/>
        <v>1.8149999999999999</v>
      </c>
      <c r="AA104" s="64">
        <f t="shared" si="8"/>
        <v>3.4550000000000001</v>
      </c>
      <c r="AB104" s="64">
        <f t="shared" si="8"/>
        <v>0.51500000000000001</v>
      </c>
      <c r="AC104" s="64">
        <f t="shared" si="11"/>
        <v>2.8150000000000004</v>
      </c>
      <c r="AD104" s="64">
        <f t="shared" si="12"/>
        <v>2.6150000000000002</v>
      </c>
      <c r="AE104" s="64">
        <f t="shared" si="13"/>
        <v>2.58</v>
      </c>
      <c r="AF104" s="64">
        <f t="shared" si="14"/>
        <v>2.4450000000000003</v>
      </c>
      <c r="AG104" s="51">
        <f>I104+$P104</f>
        <v>3.7350000000000008</v>
      </c>
      <c r="AH104" s="51">
        <f>J104+$P104</f>
        <v>3.5350000000000006</v>
      </c>
      <c r="AI104" s="51">
        <f>K104+$P104</f>
        <v>3.5000000000000004</v>
      </c>
      <c r="AJ104" s="51">
        <f>L104+$P104</f>
        <v>3.3650000000000007</v>
      </c>
      <c r="AK104" s="51">
        <f>I104+$Q104</f>
        <v>0.51500000000000001</v>
      </c>
      <c r="AL104" s="51">
        <f>J104+$Q104</f>
        <v>0.315</v>
      </c>
      <c r="AM104" s="51">
        <f>K104+$Q104</f>
        <v>0.27999999999999997</v>
      </c>
      <c r="AN104" s="51">
        <f>L104+$Q104</f>
        <v>0.14499999999999999</v>
      </c>
      <c r="AO104" s="51">
        <f>I104+$R104</f>
        <v>3.0750000000000006</v>
      </c>
      <c r="AP104" s="51">
        <f>J104+$R104</f>
        <v>2.8750000000000004</v>
      </c>
      <c r="AQ104" s="51">
        <f>K104+$R104</f>
        <v>2.8400000000000003</v>
      </c>
      <c r="AR104" s="51">
        <f>L104+$R104</f>
        <v>2.7050000000000005</v>
      </c>
      <c r="AS104" s="51">
        <f>I104+$S104</f>
        <v>1.8149999999999999</v>
      </c>
      <c r="AT104" s="51">
        <f>J104+$S104</f>
        <v>1.615</v>
      </c>
      <c r="AU104" s="51">
        <f>K104+$S104</f>
        <v>1.58</v>
      </c>
      <c r="AV104" s="51">
        <f>L104+$S104</f>
        <v>1.4450000000000001</v>
      </c>
      <c r="AW104" s="51">
        <f>I104+$T104</f>
        <v>3.4550000000000001</v>
      </c>
      <c r="AX104" s="51">
        <f>J104+$T104</f>
        <v>3.2549999999999999</v>
      </c>
      <c r="AY104" s="51">
        <f>K104+$T104</f>
        <v>3.2199999999999998</v>
      </c>
      <c r="AZ104" s="51">
        <f>L104+$T104</f>
        <v>3.085</v>
      </c>
      <c r="BA104" s="51">
        <f>I104+$U104</f>
        <v>0.51500000000000001</v>
      </c>
      <c r="BB104" s="51">
        <f>J104+$U104</f>
        <v>0.315</v>
      </c>
      <c r="BC104" s="51">
        <f>K104+$U104</f>
        <v>0.27999999999999997</v>
      </c>
      <c r="BD104" s="51">
        <f>L104+$U104</f>
        <v>0.14499999999999999</v>
      </c>
    </row>
    <row r="105" spans="8:56" ht="16" thickBot="1" x14ac:dyDescent="0.25">
      <c r="H105" s="9" t="s">
        <v>128</v>
      </c>
      <c r="I105" s="51">
        <f>(((ABS(Obras!C106-Plantas!$C$4)+ABS(Obras!D106-Plantas!$D$4))/10)/$B$4)*2</f>
        <v>0.76</v>
      </c>
      <c r="J105" s="51">
        <f>(((ABS(Obras!C106-Plantas!$C$5)+ABS(Obras!D106-Plantas!$D$5))/10)/$B$4)*2</f>
        <v>0.55999999999999994</v>
      </c>
      <c r="K105" s="51">
        <f>(((ABS(Obras!C106-Plantas!$C$6)+ABS(Obras!D106-Plantas!$D$6))/10)/$B$4)*2</f>
        <v>0.28500000000000003</v>
      </c>
      <c r="L105" s="51">
        <f>(((ABS(Obras!C106-Plantas!$C$7)+ABS(Obras!D106-Plantas!$D$7))/10)/$B$4)*2</f>
        <v>0.36</v>
      </c>
      <c r="M105" s="51">
        <f t="shared" si="9"/>
        <v>0.76</v>
      </c>
      <c r="N105" s="3">
        <v>0.3</v>
      </c>
      <c r="O105" s="18">
        <f>$N105*(Obras!F106/10)</f>
        <v>1.5</v>
      </c>
      <c r="P105" s="18">
        <f>$N105*(Obras!G106/10)</f>
        <v>0.92999999999999994</v>
      </c>
      <c r="Q105" s="18">
        <f>$N105*(Obras!H106/10)</f>
        <v>5.94</v>
      </c>
      <c r="R105" s="18">
        <f>$N105*(Obras!I106/10)</f>
        <v>3.78</v>
      </c>
      <c r="S105" s="18">
        <f>$N105*(Obras!J106/10)</f>
        <v>0</v>
      </c>
      <c r="T105" s="18">
        <f>$N105*(Obras!K106/10)</f>
        <v>3.75</v>
      </c>
      <c r="U105" s="18">
        <f>$N105*(Obras!L106/10)</f>
        <v>0.33</v>
      </c>
      <c r="V105" s="64">
        <f t="shared" si="10"/>
        <v>2.2599999999999998</v>
      </c>
      <c r="W105" s="64">
        <f t="shared" si="10"/>
        <v>1.69</v>
      </c>
      <c r="X105" s="64">
        <f t="shared" si="10"/>
        <v>6.7</v>
      </c>
      <c r="Y105" s="64">
        <f t="shared" si="10"/>
        <v>4.54</v>
      </c>
      <c r="Z105" s="64">
        <f t="shared" si="8"/>
        <v>0.76</v>
      </c>
      <c r="AA105" s="64">
        <f t="shared" si="8"/>
        <v>4.51</v>
      </c>
      <c r="AB105" s="64">
        <f t="shared" si="8"/>
        <v>1.0900000000000001</v>
      </c>
      <c r="AC105" s="64">
        <f t="shared" si="11"/>
        <v>2.2599999999999998</v>
      </c>
      <c r="AD105" s="64">
        <f t="shared" si="12"/>
        <v>2.06</v>
      </c>
      <c r="AE105" s="64">
        <f t="shared" si="13"/>
        <v>1.7850000000000001</v>
      </c>
      <c r="AF105" s="64">
        <f t="shared" si="14"/>
        <v>1.8599999999999999</v>
      </c>
      <c r="AG105" s="51">
        <f>I105+$P105</f>
        <v>1.69</v>
      </c>
      <c r="AH105" s="51">
        <f>J105+$P105</f>
        <v>1.4899999999999998</v>
      </c>
      <c r="AI105" s="51">
        <f>K105+$P105</f>
        <v>1.2149999999999999</v>
      </c>
      <c r="AJ105" s="51">
        <f>L105+$P105</f>
        <v>1.29</v>
      </c>
      <c r="AK105" s="51">
        <f>I105+$Q105</f>
        <v>6.7</v>
      </c>
      <c r="AL105" s="51">
        <f>J105+$Q105</f>
        <v>6.5</v>
      </c>
      <c r="AM105" s="51">
        <f>K105+$Q105</f>
        <v>6.2250000000000005</v>
      </c>
      <c r="AN105" s="51">
        <f>L105+$Q105</f>
        <v>6.3000000000000007</v>
      </c>
      <c r="AO105" s="51">
        <f>I105+$R105</f>
        <v>4.54</v>
      </c>
      <c r="AP105" s="51">
        <f>J105+$R105</f>
        <v>4.34</v>
      </c>
      <c r="AQ105" s="51">
        <f>K105+$R105</f>
        <v>4.0649999999999995</v>
      </c>
      <c r="AR105" s="51">
        <f>L105+$R105</f>
        <v>4.1399999999999997</v>
      </c>
      <c r="AS105" s="51">
        <f>I105+$S105</f>
        <v>0.76</v>
      </c>
      <c r="AT105" s="51">
        <f>J105+$S105</f>
        <v>0.55999999999999994</v>
      </c>
      <c r="AU105" s="51">
        <f>K105+$S105</f>
        <v>0.28500000000000003</v>
      </c>
      <c r="AV105" s="51">
        <f>L105+$S105</f>
        <v>0.36</v>
      </c>
      <c r="AW105" s="51">
        <f>I105+$T105</f>
        <v>4.51</v>
      </c>
      <c r="AX105" s="51">
        <f>J105+$T105</f>
        <v>4.3099999999999996</v>
      </c>
      <c r="AY105" s="51">
        <f>K105+$T105</f>
        <v>4.0350000000000001</v>
      </c>
      <c r="AZ105" s="51">
        <f>L105+$T105</f>
        <v>4.1100000000000003</v>
      </c>
      <c r="BA105" s="51">
        <f>I105+$U105</f>
        <v>1.0900000000000001</v>
      </c>
      <c r="BB105" s="51">
        <f>J105+$U105</f>
        <v>0.8899999999999999</v>
      </c>
      <c r="BC105" s="51">
        <f>K105+$U105</f>
        <v>0.61499999999999999</v>
      </c>
      <c r="BD105" s="51">
        <f>L105+$U105</f>
        <v>0.69</v>
      </c>
    </row>
    <row r="106" spans="8:56" ht="16" thickBot="1" x14ac:dyDescent="0.25">
      <c r="H106" s="9" t="s">
        <v>129</v>
      </c>
      <c r="I106" s="51">
        <f>(((ABS(Obras!C107-Plantas!$C$4)+ABS(Obras!D107-Plantas!$D$4))/10)/$B$4)*2</f>
        <v>0.155</v>
      </c>
      <c r="J106" s="51">
        <f>(((ABS(Obras!C107-Plantas!$C$5)+ABS(Obras!D107-Plantas!$D$5))/10)/$B$4)*2</f>
        <v>6.5000000000000002E-2</v>
      </c>
      <c r="K106" s="51">
        <f>(((ABS(Obras!C107-Plantas!$C$6)+ABS(Obras!D107-Plantas!$D$6))/10)/$B$4)*2</f>
        <v>0.32</v>
      </c>
      <c r="L106" s="51">
        <f>(((ABS(Obras!C107-Plantas!$C$7)+ABS(Obras!D107-Plantas!$D$7))/10)/$B$4)*2</f>
        <v>0.24500000000000002</v>
      </c>
      <c r="M106" s="51">
        <f t="shared" si="9"/>
        <v>0.32</v>
      </c>
      <c r="N106" s="3">
        <v>0.2</v>
      </c>
      <c r="O106" s="18">
        <f>$N106*(Obras!F107/10)</f>
        <v>1.02</v>
      </c>
      <c r="P106" s="18">
        <f>$N106*(Obras!G107/10)</f>
        <v>0.54</v>
      </c>
      <c r="Q106" s="18">
        <f>$N106*(Obras!H107/10)</f>
        <v>2.54</v>
      </c>
      <c r="R106" s="18">
        <f>$N106*(Obras!I107/10)</f>
        <v>2.4000000000000004</v>
      </c>
      <c r="S106" s="18">
        <f>$N106*(Obras!J107/10)</f>
        <v>1.1400000000000001</v>
      </c>
      <c r="T106" s="18">
        <f>$N106*(Obras!K107/10)</f>
        <v>2.08</v>
      </c>
      <c r="U106" s="18">
        <f>$N106*(Obras!L107/10)</f>
        <v>0</v>
      </c>
      <c r="V106" s="64">
        <f t="shared" si="10"/>
        <v>1.34</v>
      </c>
      <c r="W106" s="64">
        <f t="shared" si="10"/>
        <v>0.8600000000000001</v>
      </c>
      <c r="X106" s="64">
        <f t="shared" si="10"/>
        <v>2.86</v>
      </c>
      <c r="Y106" s="64">
        <f t="shared" si="10"/>
        <v>2.72</v>
      </c>
      <c r="Z106" s="64">
        <f t="shared" si="8"/>
        <v>1.4600000000000002</v>
      </c>
      <c r="AA106" s="64">
        <f t="shared" si="8"/>
        <v>2.4</v>
      </c>
      <c r="AB106" s="64">
        <f t="shared" si="8"/>
        <v>0.32</v>
      </c>
      <c r="AC106" s="64">
        <f t="shared" si="11"/>
        <v>1.175</v>
      </c>
      <c r="AD106" s="64">
        <f t="shared" si="12"/>
        <v>1.085</v>
      </c>
      <c r="AE106" s="64">
        <f t="shared" si="13"/>
        <v>1.34</v>
      </c>
      <c r="AF106" s="64">
        <f t="shared" si="14"/>
        <v>1.2650000000000001</v>
      </c>
      <c r="AG106" s="51">
        <f>I106+$P106</f>
        <v>0.69500000000000006</v>
      </c>
      <c r="AH106" s="51">
        <f>J106+$P106</f>
        <v>0.60499999999999998</v>
      </c>
      <c r="AI106" s="51">
        <f>K106+$P106</f>
        <v>0.8600000000000001</v>
      </c>
      <c r="AJ106" s="51">
        <f>L106+$P106</f>
        <v>0.78500000000000003</v>
      </c>
      <c r="AK106" s="51">
        <f>I106+$Q106</f>
        <v>2.6949999999999998</v>
      </c>
      <c r="AL106" s="51">
        <f>J106+$Q106</f>
        <v>2.605</v>
      </c>
      <c r="AM106" s="51">
        <f>K106+$Q106</f>
        <v>2.86</v>
      </c>
      <c r="AN106" s="51">
        <f>L106+$Q106</f>
        <v>2.7850000000000001</v>
      </c>
      <c r="AO106" s="51">
        <f>I106+$R106</f>
        <v>2.5550000000000002</v>
      </c>
      <c r="AP106" s="51">
        <f>J106+$R106</f>
        <v>2.4650000000000003</v>
      </c>
      <c r="AQ106" s="51">
        <f>K106+$R106</f>
        <v>2.72</v>
      </c>
      <c r="AR106" s="51">
        <f>L106+$R106</f>
        <v>2.6450000000000005</v>
      </c>
      <c r="AS106" s="51">
        <f>I106+$S106</f>
        <v>1.2950000000000002</v>
      </c>
      <c r="AT106" s="51">
        <f>J106+$S106</f>
        <v>1.2050000000000001</v>
      </c>
      <c r="AU106" s="51">
        <f>K106+$S106</f>
        <v>1.4600000000000002</v>
      </c>
      <c r="AV106" s="51">
        <f>L106+$S106</f>
        <v>1.3850000000000002</v>
      </c>
      <c r="AW106" s="51">
        <f>I106+$T106</f>
        <v>2.2349999999999999</v>
      </c>
      <c r="AX106" s="51">
        <f>J106+$T106</f>
        <v>2.145</v>
      </c>
      <c r="AY106" s="51">
        <f>K106+$T106</f>
        <v>2.4</v>
      </c>
      <c r="AZ106" s="51">
        <f>L106+$T106</f>
        <v>2.3250000000000002</v>
      </c>
      <c r="BA106" s="51">
        <f>I106+$U106</f>
        <v>0.155</v>
      </c>
      <c r="BB106" s="51">
        <f>J106+$U106</f>
        <v>6.5000000000000002E-2</v>
      </c>
      <c r="BC106" s="51">
        <f>K106+$U106</f>
        <v>0.32</v>
      </c>
      <c r="BD106" s="51">
        <f>L106+$U106</f>
        <v>0.24500000000000002</v>
      </c>
    </row>
    <row r="107" spans="8:56" ht="16" thickBot="1" x14ac:dyDescent="0.25">
      <c r="H107" s="9" t="s">
        <v>130</v>
      </c>
      <c r="I107" s="51">
        <f>(((ABS(Obras!C108-Plantas!$C$4)+ABS(Obras!D108-Plantas!$D$4))/10)/$B$4)*2</f>
        <v>0.38500000000000001</v>
      </c>
      <c r="J107" s="51">
        <f>(((ABS(Obras!C108-Plantas!$C$5)+ABS(Obras!D108-Plantas!$D$5))/10)/$B$4)*2</f>
        <v>0.38500000000000001</v>
      </c>
      <c r="K107" s="51">
        <f>(((ABS(Obras!C108-Plantas!$C$6)+ABS(Obras!D108-Plantas!$D$6))/10)/$B$4)*2</f>
        <v>0.51</v>
      </c>
      <c r="L107" s="51">
        <f>(((ABS(Obras!C108-Plantas!$C$7)+ABS(Obras!D108-Plantas!$D$7))/10)/$B$4)*2</f>
        <v>8.4999999999999992E-2</v>
      </c>
      <c r="M107" s="51">
        <f t="shared" si="9"/>
        <v>0.51</v>
      </c>
      <c r="N107" s="3">
        <v>0.2</v>
      </c>
      <c r="O107" s="18">
        <f>$N107*(Obras!F108/10)</f>
        <v>1.54</v>
      </c>
      <c r="P107" s="18">
        <f>$N107*(Obras!G108/10)</f>
        <v>0</v>
      </c>
      <c r="Q107" s="18">
        <f>$N107*(Obras!H108/10)</f>
        <v>2.42</v>
      </c>
      <c r="R107" s="18">
        <f>$N107*(Obras!I108/10)</f>
        <v>0.44000000000000006</v>
      </c>
      <c r="S107" s="18">
        <f>$N107*(Obras!J108/10)</f>
        <v>0</v>
      </c>
      <c r="T107" s="18">
        <f>$N107*(Obras!K108/10)</f>
        <v>0</v>
      </c>
      <c r="U107" s="18">
        <f>$N107*(Obras!L108/10)</f>
        <v>1.4000000000000001</v>
      </c>
      <c r="V107" s="64">
        <f t="shared" si="10"/>
        <v>2.0499999999999998</v>
      </c>
      <c r="W107" s="64">
        <f t="shared" si="10"/>
        <v>0.51</v>
      </c>
      <c r="X107" s="64">
        <f t="shared" si="10"/>
        <v>2.9299999999999997</v>
      </c>
      <c r="Y107" s="64">
        <f t="shared" si="10"/>
        <v>0.95000000000000007</v>
      </c>
      <c r="Z107" s="64">
        <f t="shared" si="8"/>
        <v>0.51</v>
      </c>
      <c r="AA107" s="64">
        <f t="shared" si="8"/>
        <v>0.51</v>
      </c>
      <c r="AB107" s="64">
        <f t="shared" si="8"/>
        <v>1.9100000000000001</v>
      </c>
      <c r="AC107" s="64">
        <f t="shared" si="11"/>
        <v>1.925</v>
      </c>
      <c r="AD107" s="64">
        <f t="shared" si="12"/>
        <v>1.925</v>
      </c>
      <c r="AE107" s="64">
        <f t="shared" si="13"/>
        <v>2.0499999999999998</v>
      </c>
      <c r="AF107" s="64">
        <f t="shared" si="14"/>
        <v>1.625</v>
      </c>
      <c r="AG107" s="51">
        <f>I107+$P107</f>
        <v>0.38500000000000001</v>
      </c>
      <c r="AH107" s="51">
        <f>J107+$P107</f>
        <v>0.38500000000000001</v>
      </c>
      <c r="AI107" s="51">
        <f>K107+$P107</f>
        <v>0.51</v>
      </c>
      <c r="AJ107" s="51">
        <f>L107+$P107</f>
        <v>8.4999999999999992E-2</v>
      </c>
      <c r="AK107" s="51">
        <f>I107+$Q107</f>
        <v>2.8049999999999997</v>
      </c>
      <c r="AL107" s="51">
        <f>J107+$Q107</f>
        <v>2.8049999999999997</v>
      </c>
      <c r="AM107" s="51">
        <f>K107+$Q107</f>
        <v>2.9299999999999997</v>
      </c>
      <c r="AN107" s="51">
        <f>L107+$Q107</f>
        <v>2.5049999999999999</v>
      </c>
      <c r="AO107" s="51">
        <f>I107+$R107</f>
        <v>0.82500000000000007</v>
      </c>
      <c r="AP107" s="51">
        <f>J107+$R107</f>
        <v>0.82500000000000007</v>
      </c>
      <c r="AQ107" s="51">
        <f>K107+$R107</f>
        <v>0.95000000000000007</v>
      </c>
      <c r="AR107" s="51">
        <f>L107+$R107</f>
        <v>0.52500000000000002</v>
      </c>
      <c r="AS107" s="51">
        <f>I107+$S107</f>
        <v>0.38500000000000001</v>
      </c>
      <c r="AT107" s="51">
        <f>J107+$S107</f>
        <v>0.38500000000000001</v>
      </c>
      <c r="AU107" s="51">
        <f>K107+$S107</f>
        <v>0.51</v>
      </c>
      <c r="AV107" s="51">
        <f>L107+$S107</f>
        <v>8.4999999999999992E-2</v>
      </c>
      <c r="AW107" s="51">
        <f>I107+$T107</f>
        <v>0.38500000000000001</v>
      </c>
      <c r="AX107" s="51">
        <f>J107+$T107</f>
        <v>0.38500000000000001</v>
      </c>
      <c r="AY107" s="51">
        <f>K107+$T107</f>
        <v>0.51</v>
      </c>
      <c r="AZ107" s="51">
        <f>L107+$T107</f>
        <v>8.4999999999999992E-2</v>
      </c>
      <c r="BA107" s="51">
        <f>I107+$U107</f>
        <v>1.7850000000000001</v>
      </c>
      <c r="BB107" s="51">
        <f>J107+$U107</f>
        <v>1.7850000000000001</v>
      </c>
      <c r="BC107" s="51">
        <f>K107+$U107</f>
        <v>1.9100000000000001</v>
      </c>
      <c r="BD107" s="51">
        <f>L107+$U107</f>
        <v>1.4850000000000001</v>
      </c>
    </row>
    <row r="108" spans="8:56" ht="16" thickBot="1" x14ac:dyDescent="0.25">
      <c r="H108" s="9" t="s">
        <v>131</v>
      </c>
      <c r="I108" s="51">
        <f>(((ABS(Obras!C109-Plantas!$C$4)+ABS(Obras!D109-Plantas!$D$4))/10)/$B$4)*2</f>
        <v>0.19500000000000001</v>
      </c>
      <c r="J108" s="51">
        <f>(((ABS(Obras!C109-Plantas!$C$5)+ABS(Obras!D109-Plantas!$D$5))/10)/$B$4)*2</f>
        <v>0.19500000000000001</v>
      </c>
      <c r="K108" s="51">
        <f>(((ABS(Obras!C109-Plantas!$C$6)+ABS(Obras!D109-Plantas!$D$6))/10)/$B$4)*2</f>
        <v>0.32</v>
      </c>
      <c r="L108" s="51">
        <f>(((ABS(Obras!C109-Plantas!$C$7)+ABS(Obras!D109-Plantas!$D$7))/10)/$B$4)*2</f>
        <v>0.24500000000000002</v>
      </c>
      <c r="M108" s="51">
        <f t="shared" si="9"/>
        <v>0.32</v>
      </c>
      <c r="N108" s="3">
        <v>0.4</v>
      </c>
      <c r="O108" s="18">
        <f>$N108*(Obras!F109/10)</f>
        <v>1.8</v>
      </c>
      <c r="P108" s="18">
        <f>$N108*(Obras!G109/10)</f>
        <v>4.6000000000000005</v>
      </c>
      <c r="Q108" s="18">
        <f>$N108*(Obras!H109/10)</f>
        <v>0</v>
      </c>
      <c r="R108" s="18">
        <f>$N108*(Obras!I109/10)</f>
        <v>7.4</v>
      </c>
      <c r="S108" s="18">
        <f>$N108*(Obras!J109/10)</f>
        <v>4</v>
      </c>
      <c r="T108" s="18">
        <f>$N108*(Obras!K109/10)</f>
        <v>6.48</v>
      </c>
      <c r="U108" s="18">
        <f>$N108*(Obras!L109/10)</f>
        <v>0</v>
      </c>
      <c r="V108" s="64">
        <f t="shared" si="10"/>
        <v>2.12</v>
      </c>
      <c r="W108" s="64">
        <f t="shared" si="10"/>
        <v>4.9200000000000008</v>
      </c>
      <c r="X108" s="64">
        <f t="shared" si="10"/>
        <v>0.32</v>
      </c>
      <c r="Y108" s="64">
        <f t="shared" si="10"/>
        <v>7.7200000000000006</v>
      </c>
      <c r="Z108" s="64">
        <f t="shared" si="8"/>
        <v>4.32</v>
      </c>
      <c r="AA108" s="64">
        <f t="shared" si="8"/>
        <v>6.8000000000000007</v>
      </c>
      <c r="AB108" s="64">
        <f t="shared" si="8"/>
        <v>0.32</v>
      </c>
      <c r="AC108" s="64">
        <f t="shared" si="11"/>
        <v>1.9950000000000001</v>
      </c>
      <c r="AD108" s="64">
        <f t="shared" si="12"/>
        <v>1.9950000000000001</v>
      </c>
      <c r="AE108" s="64">
        <f t="shared" si="13"/>
        <v>2.12</v>
      </c>
      <c r="AF108" s="64">
        <f t="shared" si="14"/>
        <v>2.0449999999999999</v>
      </c>
      <c r="AG108" s="51">
        <f>I108+$P108</f>
        <v>4.7950000000000008</v>
      </c>
      <c r="AH108" s="51">
        <f>J108+$P108</f>
        <v>4.7950000000000008</v>
      </c>
      <c r="AI108" s="51">
        <f>K108+$P108</f>
        <v>4.9200000000000008</v>
      </c>
      <c r="AJ108" s="51">
        <f>L108+$P108</f>
        <v>4.8450000000000006</v>
      </c>
      <c r="AK108" s="51">
        <f>I108+$Q108</f>
        <v>0.19500000000000001</v>
      </c>
      <c r="AL108" s="51">
        <f>J108+$Q108</f>
        <v>0.19500000000000001</v>
      </c>
      <c r="AM108" s="51">
        <f>K108+$Q108</f>
        <v>0.32</v>
      </c>
      <c r="AN108" s="51">
        <f>L108+$Q108</f>
        <v>0.24500000000000002</v>
      </c>
      <c r="AO108" s="51">
        <f>I108+$R108</f>
        <v>7.5950000000000006</v>
      </c>
      <c r="AP108" s="51">
        <f>J108+$R108</f>
        <v>7.5950000000000006</v>
      </c>
      <c r="AQ108" s="51">
        <f>K108+$R108</f>
        <v>7.7200000000000006</v>
      </c>
      <c r="AR108" s="51">
        <f>L108+$R108</f>
        <v>7.6450000000000005</v>
      </c>
      <c r="AS108" s="51">
        <f>I108+$S108</f>
        <v>4.1950000000000003</v>
      </c>
      <c r="AT108" s="51">
        <f>J108+$S108</f>
        <v>4.1950000000000003</v>
      </c>
      <c r="AU108" s="51">
        <f>K108+$S108</f>
        <v>4.32</v>
      </c>
      <c r="AV108" s="51">
        <f>L108+$S108</f>
        <v>4.2450000000000001</v>
      </c>
      <c r="AW108" s="51">
        <f>I108+$T108</f>
        <v>6.6750000000000007</v>
      </c>
      <c r="AX108" s="51">
        <f>J108+$T108</f>
        <v>6.6750000000000007</v>
      </c>
      <c r="AY108" s="51">
        <f>K108+$T108</f>
        <v>6.8000000000000007</v>
      </c>
      <c r="AZ108" s="51">
        <f>L108+$T108</f>
        <v>6.7250000000000005</v>
      </c>
      <c r="BA108" s="51">
        <f>I108+$U108</f>
        <v>0.19500000000000001</v>
      </c>
      <c r="BB108" s="51">
        <f>J108+$U108</f>
        <v>0.19500000000000001</v>
      </c>
      <c r="BC108" s="51">
        <f>K108+$U108</f>
        <v>0.32</v>
      </c>
      <c r="BD108" s="51">
        <f>L108+$U108</f>
        <v>0.24500000000000002</v>
      </c>
    </row>
    <row r="109" spans="8:56" ht="16" thickBot="1" x14ac:dyDescent="0.25">
      <c r="H109" s="9" t="s">
        <v>132</v>
      </c>
      <c r="I109" s="51">
        <f>(((ABS(Obras!C110-Plantas!$C$4)+ABS(Obras!D110-Plantas!$D$4))/10)/$B$4)*2</f>
        <v>0.4</v>
      </c>
      <c r="J109" s="51">
        <f>(((ABS(Obras!C110-Plantas!$C$5)+ABS(Obras!D110-Plantas!$D$5))/10)/$B$4)*2</f>
        <v>0.27</v>
      </c>
      <c r="K109" s="51">
        <f>(((ABS(Obras!C110-Plantas!$C$6)+ABS(Obras!D110-Plantas!$D$6))/10)/$B$4)*2</f>
        <v>0.39500000000000002</v>
      </c>
      <c r="L109" s="51">
        <f>(((ABS(Obras!C110-Plantas!$C$7)+ABS(Obras!D110-Plantas!$D$7))/10)/$B$4)*2</f>
        <v>0.03</v>
      </c>
      <c r="M109" s="51">
        <f t="shared" si="9"/>
        <v>0.4</v>
      </c>
      <c r="N109" s="3">
        <v>0.4</v>
      </c>
      <c r="O109" s="18">
        <f>$N109*(Obras!F110/10)</f>
        <v>2.2399999999999998</v>
      </c>
      <c r="P109" s="18">
        <f>$N109*(Obras!G110/10)</f>
        <v>5</v>
      </c>
      <c r="Q109" s="18">
        <f>$N109*(Obras!H110/10)</f>
        <v>3.84</v>
      </c>
      <c r="R109" s="18">
        <f>$N109*(Obras!I110/10)</f>
        <v>0.2</v>
      </c>
      <c r="S109" s="18">
        <f>$N109*(Obras!J110/10)</f>
        <v>8.2000000000000011</v>
      </c>
      <c r="T109" s="18">
        <f>$N109*(Obras!K110/10)</f>
        <v>7.16</v>
      </c>
      <c r="U109" s="18">
        <f>$N109*(Obras!L110/10)</f>
        <v>0</v>
      </c>
      <c r="V109" s="64">
        <f t="shared" si="10"/>
        <v>2.6399999999999997</v>
      </c>
      <c r="W109" s="64">
        <f t="shared" si="10"/>
        <v>5.4</v>
      </c>
      <c r="X109" s="64">
        <f t="shared" si="10"/>
        <v>4.24</v>
      </c>
      <c r="Y109" s="64">
        <f t="shared" si="10"/>
        <v>0.60000000000000009</v>
      </c>
      <c r="Z109" s="64">
        <f t="shared" si="8"/>
        <v>8.6000000000000014</v>
      </c>
      <c r="AA109" s="64">
        <f t="shared" si="8"/>
        <v>7.5600000000000005</v>
      </c>
      <c r="AB109" s="64">
        <f t="shared" si="8"/>
        <v>0.4</v>
      </c>
      <c r="AC109" s="64">
        <f t="shared" si="11"/>
        <v>2.6399999999999997</v>
      </c>
      <c r="AD109" s="64">
        <f t="shared" si="12"/>
        <v>2.5099999999999998</v>
      </c>
      <c r="AE109" s="64">
        <f t="shared" si="13"/>
        <v>2.6349999999999998</v>
      </c>
      <c r="AF109" s="64">
        <f t="shared" si="14"/>
        <v>2.2699999999999996</v>
      </c>
      <c r="AG109" s="51">
        <f>I109+$P109</f>
        <v>5.4</v>
      </c>
      <c r="AH109" s="51">
        <f>J109+$P109</f>
        <v>5.27</v>
      </c>
      <c r="AI109" s="51">
        <f>K109+$P109</f>
        <v>5.3949999999999996</v>
      </c>
      <c r="AJ109" s="51">
        <f>L109+$P109</f>
        <v>5.03</v>
      </c>
      <c r="AK109" s="51">
        <f>I109+$Q109</f>
        <v>4.24</v>
      </c>
      <c r="AL109" s="51">
        <f>J109+$Q109</f>
        <v>4.1099999999999994</v>
      </c>
      <c r="AM109" s="51">
        <f>K109+$Q109</f>
        <v>4.2349999999999994</v>
      </c>
      <c r="AN109" s="51">
        <f>L109+$Q109</f>
        <v>3.8699999999999997</v>
      </c>
      <c r="AO109" s="51">
        <f>I109+$R109</f>
        <v>0.60000000000000009</v>
      </c>
      <c r="AP109" s="51">
        <f>J109+$R109</f>
        <v>0.47000000000000003</v>
      </c>
      <c r="AQ109" s="51">
        <f>K109+$R109</f>
        <v>0.59499999999999997</v>
      </c>
      <c r="AR109" s="51">
        <f>L109+$R109</f>
        <v>0.23</v>
      </c>
      <c r="AS109" s="51">
        <f>I109+$S109</f>
        <v>8.6000000000000014</v>
      </c>
      <c r="AT109" s="51">
        <f>J109+$S109</f>
        <v>8.4700000000000006</v>
      </c>
      <c r="AU109" s="51">
        <f>K109+$S109</f>
        <v>8.5950000000000006</v>
      </c>
      <c r="AV109" s="51">
        <f>L109+$S109</f>
        <v>8.23</v>
      </c>
      <c r="AW109" s="51">
        <f>I109+$T109</f>
        <v>7.5600000000000005</v>
      </c>
      <c r="AX109" s="51">
        <f>J109+$T109</f>
        <v>7.43</v>
      </c>
      <c r="AY109" s="51">
        <f>K109+$T109</f>
        <v>7.5549999999999997</v>
      </c>
      <c r="AZ109" s="51">
        <f>L109+$T109</f>
        <v>7.19</v>
      </c>
      <c r="BA109" s="51">
        <f>I109+$U109</f>
        <v>0.4</v>
      </c>
      <c r="BB109" s="51">
        <f>J109+$U109</f>
        <v>0.27</v>
      </c>
      <c r="BC109" s="51">
        <f>K109+$U109</f>
        <v>0.39500000000000002</v>
      </c>
      <c r="BD109" s="51">
        <f>L109+$U109</f>
        <v>0.03</v>
      </c>
    </row>
    <row r="110" spans="8:56" ht="16" thickBot="1" x14ac:dyDescent="0.25">
      <c r="H110" s="9" t="s">
        <v>133</v>
      </c>
      <c r="I110" s="51">
        <f>(((ABS(Obras!C111-Plantas!$C$4)+ABS(Obras!D111-Plantas!$D$4))/10)/$B$4)*2</f>
        <v>0.43</v>
      </c>
      <c r="J110" s="51">
        <f>(((ABS(Obras!C111-Plantas!$C$5)+ABS(Obras!D111-Plantas!$D$5))/10)/$B$4)*2</f>
        <v>0.22999999999999998</v>
      </c>
      <c r="K110" s="51">
        <f>(((ABS(Obras!C111-Plantas!$C$6)+ABS(Obras!D111-Plantas!$D$6))/10)/$B$4)*2</f>
        <v>0.19500000000000001</v>
      </c>
      <c r="L110" s="51">
        <f>(((ABS(Obras!C111-Plantas!$C$7)+ABS(Obras!D111-Plantas!$D$7))/10)/$B$4)*2</f>
        <v>0.22999999999999998</v>
      </c>
      <c r="M110" s="51">
        <f t="shared" si="9"/>
        <v>0.43</v>
      </c>
      <c r="N110" s="3">
        <v>0.4</v>
      </c>
      <c r="O110" s="18">
        <f>$N110*(Obras!F111/10)</f>
        <v>0</v>
      </c>
      <c r="P110" s="18">
        <f>$N110*(Obras!G111/10)</f>
        <v>2.04</v>
      </c>
      <c r="Q110" s="18">
        <f>$N110*(Obras!H111/10)</f>
        <v>5.48</v>
      </c>
      <c r="R110" s="18">
        <f>$N110*(Obras!I111/10)</f>
        <v>8.0000000000000016E-2</v>
      </c>
      <c r="S110" s="18">
        <f>$N110*(Obras!J111/10)</f>
        <v>7.2400000000000011</v>
      </c>
      <c r="T110" s="18">
        <f>$N110*(Obras!K111/10)</f>
        <v>4.24</v>
      </c>
      <c r="U110" s="18">
        <f>$N110*(Obras!L111/10)</f>
        <v>0</v>
      </c>
      <c r="V110" s="64">
        <f t="shared" si="10"/>
        <v>0.43</v>
      </c>
      <c r="W110" s="64">
        <f t="shared" si="10"/>
        <v>2.4700000000000002</v>
      </c>
      <c r="X110" s="64">
        <f t="shared" si="10"/>
        <v>5.91</v>
      </c>
      <c r="Y110" s="64">
        <f t="shared" si="10"/>
        <v>0.51</v>
      </c>
      <c r="Z110" s="64">
        <f t="shared" si="8"/>
        <v>7.6700000000000008</v>
      </c>
      <c r="AA110" s="64">
        <f t="shared" si="8"/>
        <v>4.67</v>
      </c>
      <c r="AB110" s="64">
        <f t="shared" si="8"/>
        <v>0.43</v>
      </c>
      <c r="AC110" s="64">
        <f t="shared" si="11"/>
        <v>0.43</v>
      </c>
      <c r="AD110" s="64">
        <f t="shared" si="12"/>
        <v>0.22999999999999998</v>
      </c>
      <c r="AE110" s="64">
        <f t="shared" si="13"/>
        <v>0.19500000000000001</v>
      </c>
      <c r="AF110" s="64">
        <f t="shared" si="14"/>
        <v>0.22999999999999998</v>
      </c>
      <c r="AG110" s="51">
        <f>I110+$P110</f>
        <v>2.4700000000000002</v>
      </c>
      <c r="AH110" s="51">
        <f>J110+$P110</f>
        <v>2.27</v>
      </c>
      <c r="AI110" s="51">
        <f>K110+$P110</f>
        <v>2.2349999999999999</v>
      </c>
      <c r="AJ110" s="51">
        <f>L110+$P110</f>
        <v>2.27</v>
      </c>
      <c r="AK110" s="51">
        <f>I110+$Q110</f>
        <v>5.91</v>
      </c>
      <c r="AL110" s="51">
        <f>J110+$Q110</f>
        <v>5.7100000000000009</v>
      </c>
      <c r="AM110" s="51">
        <f>K110+$Q110</f>
        <v>5.6750000000000007</v>
      </c>
      <c r="AN110" s="51">
        <f>L110+$Q110</f>
        <v>5.7100000000000009</v>
      </c>
      <c r="AO110" s="51">
        <f>I110+$R110</f>
        <v>0.51</v>
      </c>
      <c r="AP110" s="51">
        <f>J110+$R110</f>
        <v>0.31</v>
      </c>
      <c r="AQ110" s="51">
        <f>K110+$R110</f>
        <v>0.27500000000000002</v>
      </c>
      <c r="AR110" s="51">
        <f>L110+$R110</f>
        <v>0.31</v>
      </c>
      <c r="AS110" s="51">
        <f>I110+$S110</f>
        <v>7.6700000000000008</v>
      </c>
      <c r="AT110" s="51">
        <f>J110+$S110</f>
        <v>7.4700000000000006</v>
      </c>
      <c r="AU110" s="51">
        <f>K110+$S110</f>
        <v>7.4350000000000014</v>
      </c>
      <c r="AV110" s="51">
        <f>L110+$S110</f>
        <v>7.4700000000000006</v>
      </c>
      <c r="AW110" s="51">
        <f>I110+$T110</f>
        <v>4.67</v>
      </c>
      <c r="AX110" s="51">
        <f>J110+$T110</f>
        <v>4.4700000000000006</v>
      </c>
      <c r="AY110" s="51">
        <f>K110+$T110</f>
        <v>4.4350000000000005</v>
      </c>
      <c r="AZ110" s="51">
        <f>L110+$T110</f>
        <v>4.4700000000000006</v>
      </c>
      <c r="BA110" s="51">
        <f>I110+$U110</f>
        <v>0.43</v>
      </c>
      <c r="BB110" s="51">
        <f>J110+$U110</f>
        <v>0.22999999999999998</v>
      </c>
      <c r="BC110" s="51">
        <f>K110+$U110</f>
        <v>0.19500000000000001</v>
      </c>
      <c r="BD110" s="51">
        <f>L110+$U110</f>
        <v>0.22999999999999998</v>
      </c>
    </row>
    <row r="111" spans="8:56" ht="16" thickBot="1" x14ac:dyDescent="0.25">
      <c r="H111" s="9" t="s">
        <v>134</v>
      </c>
      <c r="I111" s="51">
        <f>(((ABS(Obras!C112-Plantas!$C$4)+ABS(Obras!D112-Plantas!$D$4))/10)/$B$4)*2</f>
        <v>0.67999999999999994</v>
      </c>
      <c r="J111" s="51">
        <f>(((ABS(Obras!C112-Plantas!$C$5)+ABS(Obras!D112-Plantas!$D$5))/10)/$B$4)*2</f>
        <v>0.48</v>
      </c>
      <c r="K111" s="51">
        <f>(((ABS(Obras!C112-Plantas!$C$6)+ABS(Obras!D112-Plantas!$D$6))/10)/$B$4)*2</f>
        <v>0.20499999999999999</v>
      </c>
      <c r="L111" s="51">
        <f>(((ABS(Obras!C112-Plantas!$C$7)+ABS(Obras!D112-Plantas!$D$7))/10)/$B$4)*2</f>
        <v>0.54</v>
      </c>
      <c r="M111" s="51">
        <f t="shared" si="9"/>
        <v>0.67999999999999994</v>
      </c>
      <c r="N111" s="3">
        <v>0.4</v>
      </c>
      <c r="O111" s="18">
        <f>$N111*(Obras!F112/10)</f>
        <v>4.08</v>
      </c>
      <c r="P111" s="18">
        <f>$N111*(Obras!G112/10)</f>
        <v>5.5600000000000005</v>
      </c>
      <c r="Q111" s="18">
        <f>$N111*(Obras!H112/10)</f>
        <v>6.6400000000000006</v>
      </c>
      <c r="R111" s="18">
        <f>$N111*(Obras!I112/10)</f>
        <v>4.12</v>
      </c>
      <c r="S111" s="18">
        <f>$N111*(Obras!J112/10)</f>
        <v>6.7200000000000006</v>
      </c>
      <c r="T111" s="18">
        <f>$N111*(Obras!K112/10)</f>
        <v>6.5200000000000005</v>
      </c>
      <c r="U111" s="18">
        <f>$N111*(Obras!L112/10)</f>
        <v>0</v>
      </c>
      <c r="V111" s="64">
        <f t="shared" si="10"/>
        <v>4.76</v>
      </c>
      <c r="W111" s="64">
        <f t="shared" si="10"/>
        <v>6.24</v>
      </c>
      <c r="X111" s="64">
        <f t="shared" si="10"/>
        <v>7.32</v>
      </c>
      <c r="Y111" s="64">
        <f t="shared" si="10"/>
        <v>4.8</v>
      </c>
      <c r="Z111" s="64">
        <f t="shared" si="8"/>
        <v>7.4</v>
      </c>
      <c r="AA111" s="64">
        <f t="shared" si="8"/>
        <v>7.2</v>
      </c>
      <c r="AB111" s="64">
        <f t="shared" si="8"/>
        <v>0.67999999999999994</v>
      </c>
      <c r="AC111" s="64">
        <f t="shared" si="11"/>
        <v>4.76</v>
      </c>
      <c r="AD111" s="64">
        <f t="shared" si="12"/>
        <v>4.5600000000000005</v>
      </c>
      <c r="AE111" s="64">
        <f t="shared" si="13"/>
        <v>4.2850000000000001</v>
      </c>
      <c r="AF111" s="64">
        <f t="shared" si="14"/>
        <v>4.62</v>
      </c>
      <c r="AG111" s="51">
        <f>I111+$P111</f>
        <v>6.24</v>
      </c>
      <c r="AH111" s="51">
        <f>J111+$P111</f>
        <v>6.0400000000000009</v>
      </c>
      <c r="AI111" s="51">
        <f>K111+$P111</f>
        <v>5.7650000000000006</v>
      </c>
      <c r="AJ111" s="51">
        <f>L111+$P111</f>
        <v>6.1000000000000005</v>
      </c>
      <c r="AK111" s="51">
        <f>I111+$Q111</f>
        <v>7.32</v>
      </c>
      <c r="AL111" s="51">
        <f>J111+$Q111</f>
        <v>7.120000000000001</v>
      </c>
      <c r="AM111" s="51">
        <f>K111+$Q111</f>
        <v>6.8450000000000006</v>
      </c>
      <c r="AN111" s="51">
        <f>L111+$Q111</f>
        <v>7.1800000000000006</v>
      </c>
      <c r="AO111" s="51">
        <f>I111+$R111</f>
        <v>4.8</v>
      </c>
      <c r="AP111" s="51">
        <f>J111+$R111</f>
        <v>4.5999999999999996</v>
      </c>
      <c r="AQ111" s="51">
        <f>K111+$R111</f>
        <v>4.3250000000000002</v>
      </c>
      <c r="AR111" s="51">
        <f>L111+$R111</f>
        <v>4.66</v>
      </c>
      <c r="AS111" s="51">
        <f>I111+$S111</f>
        <v>7.4</v>
      </c>
      <c r="AT111" s="51">
        <f>J111+$S111</f>
        <v>7.2000000000000011</v>
      </c>
      <c r="AU111" s="51">
        <f>K111+$S111</f>
        <v>6.9250000000000007</v>
      </c>
      <c r="AV111" s="51">
        <f>L111+$S111</f>
        <v>7.2600000000000007</v>
      </c>
      <c r="AW111" s="51">
        <f>I111+$T111</f>
        <v>7.2</v>
      </c>
      <c r="AX111" s="51">
        <f>J111+$T111</f>
        <v>7</v>
      </c>
      <c r="AY111" s="51">
        <f>K111+$T111</f>
        <v>6.7250000000000005</v>
      </c>
      <c r="AZ111" s="51">
        <f>L111+$T111</f>
        <v>7.0600000000000005</v>
      </c>
      <c r="BA111" s="51">
        <f>I111+$U111</f>
        <v>0.67999999999999994</v>
      </c>
      <c r="BB111" s="51">
        <f>J111+$U111</f>
        <v>0.48</v>
      </c>
      <c r="BC111" s="51">
        <f>K111+$U111</f>
        <v>0.20499999999999999</v>
      </c>
      <c r="BD111" s="51">
        <f>L111+$U111</f>
        <v>0.54</v>
      </c>
    </row>
    <row r="112" spans="8:56" ht="16" thickBot="1" x14ac:dyDescent="0.25">
      <c r="H112" s="9" t="s">
        <v>135</v>
      </c>
      <c r="I112" s="51">
        <f>(((ABS(Obras!C113-Plantas!$C$4)+ABS(Obras!D113-Plantas!$D$4))/10)/$B$4)*2</f>
        <v>0.69000000000000006</v>
      </c>
      <c r="J112" s="51">
        <f>(((ABS(Obras!C113-Plantas!$C$5)+ABS(Obras!D113-Plantas!$D$5))/10)/$B$4)*2</f>
        <v>0.49000000000000005</v>
      </c>
      <c r="K112" s="51">
        <f>(((ABS(Obras!C113-Plantas!$C$6)+ABS(Obras!D113-Plantas!$D$6))/10)/$B$4)*2</f>
        <v>0.48499999999999999</v>
      </c>
      <c r="L112" s="51">
        <f>(((ABS(Obras!C113-Plantas!$C$7)+ABS(Obras!D113-Plantas!$D$7))/10)/$B$4)*2</f>
        <v>0.28999999999999998</v>
      </c>
      <c r="M112" s="51">
        <f t="shared" si="9"/>
        <v>0.69000000000000006</v>
      </c>
      <c r="N112" s="3">
        <v>0.2</v>
      </c>
      <c r="O112" s="18">
        <f>$N112*(Obras!F113/10)</f>
        <v>0</v>
      </c>
      <c r="P112" s="18">
        <f>$N112*(Obras!G113/10)</f>
        <v>3.7200000000000006</v>
      </c>
      <c r="Q112" s="18">
        <f>$N112*(Obras!H113/10)</f>
        <v>2.12</v>
      </c>
      <c r="R112" s="18">
        <f>$N112*(Obras!I113/10)</f>
        <v>1.74</v>
      </c>
      <c r="S112" s="18">
        <f>$N112*(Obras!J113/10)</f>
        <v>2.58</v>
      </c>
      <c r="T112" s="18">
        <f>$N112*(Obras!K113/10)</f>
        <v>0</v>
      </c>
      <c r="U112" s="18">
        <f>$N112*(Obras!L113/10)</f>
        <v>1.04</v>
      </c>
      <c r="V112" s="64">
        <f t="shared" si="10"/>
        <v>0.69000000000000006</v>
      </c>
      <c r="W112" s="64">
        <f t="shared" si="10"/>
        <v>4.410000000000001</v>
      </c>
      <c r="X112" s="64">
        <f t="shared" si="10"/>
        <v>2.81</v>
      </c>
      <c r="Y112" s="64">
        <f t="shared" si="10"/>
        <v>2.4300000000000002</v>
      </c>
      <c r="Z112" s="64">
        <f t="shared" si="8"/>
        <v>3.27</v>
      </c>
      <c r="AA112" s="64">
        <f t="shared" si="8"/>
        <v>0.69000000000000006</v>
      </c>
      <c r="AB112" s="64">
        <f t="shared" si="8"/>
        <v>1.73</v>
      </c>
      <c r="AC112" s="64">
        <f t="shared" si="11"/>
        <v>0.69000000000000006</v>
      </c>
      <c r="AD112" s="64">
        <f t="shared" si="12"/>
        <v>0.49000000000000005</v>
      </c>
      <c r="AE112" s="64">
        <f t="shared" si="13"/>
        <v>0.48499999999999999</v>
      </c>
      <c r="AF112" s="64">
        <f t="shared" si="14"/>
        <v>0.28999999999999998</v>
      </c>
      <c r="AG112" s="51">
        <f>I112+$P112</f>
        <v>4.410000000000001</v>
      </c>
      <c r="AH112" s="51">
        <f>J112+$P112</f>
        <v>4.2100000000000009</v>
      </c>
      <c r="AI112" s="51">
        <f>K112+$P112</f>
        <v>4.205000000000001</v>
      </c>
      <c r="AJ112" s="51">
        <f>L112+$P112</f>
        <v>4.0100000000000007</v>
      </c>
      <c r="AK112" s="51">
        <f>I112+$Q112</f>
        <v>2.81</v>
      </c>
      <c r="AL112" s="51">
        <f>J112+$Q112</f>
        <v>2.6100000000000003</v>
      </c>
      <c r="AM112" s="51">
        <f>K112+$Q112</f>
        <v>2.605</v>
      </c>
      <c r="AN112" s="51">
        <f>L112+$Q112</f>
        <v>2.41</v>
      </c>
      <c r="AO112" s="51">
        <f>I112+$R112</f>
        <v>2.4300000000000002</v>
      </c>
      <c r="AP112" s="51">
        <f>J112+$R112</f>
        <v>2.23</v>
      </c>
      <c r="AQ112" s="51">
        <f>K112+$R112</f>
        <v>2.2250000000000001</v>
      </c>
      <c r="AR112" s="51">
        <f>L112+$R112</f>
        <v>2.0299999999999998</v>
      </c>
      <c r="AS112" s="51">
        <f>I112+$S112</f>
        <v>3.27</v>
      </c>
      <c r="AT112" s="51">
        <f>J112+$S112</f>
        <v>3.0700000000000003</v>
      </c>
      <c r="AU112" s="51">
        <f>K112+$S112</f>
        <v>3.0649999999999999</v>
      </c>
      <c r="AV112" s="51">
        <f>L112+$S112</f>
        <v>2.87</v>
      </c>
      <c r="AW112" s="51">
        <f>I112+$T112</f>
        <v>0.69000000000000006</v>
      </c>
      <c r="AX112" s="51">
        <f>J112+$T112</f>
        <v>0.49000000000000005</v>
      </c>
      <c r="AY112" s="51">
        <f>K112+$T112</f>
        <v>0.48499999999999999</v>
      </c>
      <c r="AZ112" s="51">
        <f>L112+$T112</f>
        <v>0.28999999999999998</v>
      </c>
      <c r="BA112" s="51">
        <f>I112+$U112</f>
        <v>1.73</v>
      </c>
      <c r="BB112" s="51">
        <f>J112+$U112</f>
        <v>1.53</v>
      </c>
      <c r="BC112" s="51">
        <f>K112+$U112</f>
        <v>1.5249999999999999</v>
      </c>
      <c r="BD112" s="51">
        <f>L112+$U112</f>
        <v>1.33</v>
      </c>
    </row>
    <row r="113" spans="8:56" ht="16" thickBot="1" x14ac:dyDescent="0.25">
      <c r="H113" s="9" t="s">
        <v>136</v>
      </c>
      <c r="I113" s="51">
        <f>(((ABS(Obras!C114-Plantas!$C$4)+ABS(Obras!D114-Plantas!$D$4))/10)/$B$4)*2</f>
        <v>0.52500000000000002</v>
      </c>
      <c r="J113" s="51">
        <f>(((ABS(Obras!C114-Plantas!$C$5)+ABS(Obras!D114-Plantas!$D$5))/10)/$B$4)*2</f>
        <v>0.32500000000000001</v>
      </c>
      <c r="K113" s="51">
        <f>(((ABS(Obras!C114-Plantas!$C$6)+ABS(Obras!D114-Plantas!$D$6))/10)/$B$4)*2</f>
        <v>0.2</v>
      </c>
      <c r="L113" s="51">
        <f>(((ABS(Obras!C114-Plantas!$C$7)+ABS(Obras!D114-Plantas!$D$7))/10)/$B$4)*2</f>
        <v>0.22500000000000001</v>
      </c>
      <c r="M113" s="51">
        <f t="shared" si="9"/>
        <v>0.52500000000000002</v>
      </c>
      <c r="N113" s="3">
        <v>0.4</v>
      </c>
      <c r="O113" s="18">
        <f>$N113*(Obras!F114/10)</f>
        <v>0</v>
      </c>
      <c r="P113" s="18">
        <f>$N113*(Obras!G114/10)</f>
        <v>7.32</v>
      </c>
      <c r="Q113" s="18">
        <f>$N113*(Obras!H114/10)</f>
        <v>2.3600000000000003</v>
      </c>
      <c r="R113" s="18">
        <f>$N113*(Obras!I114/10)</f>
        <v>1.56</v>
      </c>
      <c r="S113" s="18">
        <f>$N113*(Obras!J114/10)</f>
        <v>1.2400000000000002</v>
      </c>
      <c r="T113" s="18">
        <f>$N113*(Obras!K114/10)</f>
        <v>6.04</v>
      </c>
      <c r="U113" s="18">
        <f>$N113*(Obras!L114/10)</f>
        <v>0</v>
      </c>
      <c r="V113" s="64">
        <f t="shared" si="10"/>
        <v>0.52500000000000002</v>
      </c>
      <c r="W113" s="64">
        <f t="shared" si="10"/>
        <v>7.8450000000000006</v>
      </c>
      <c r="X113" s="64">
        <f t="shared" si="10"/>
        <v>2.8850000000000002</v>
      </c>
      <c r="Y113" s="64">
        <f t="shared" si="10"/>
        <v>2.085</v>
      </c>
      <c r="Z113" s="64">
        <f t="shared" si="8"/>
        <v>1.7650000000000001</v>
      </c>
      <c r="AA113" s="64">
        <f t="shared" si="8"/>
        <v>6.5650000000000004</v>
      </c>
      <c r="AB113" s="64">
        <f t="shared" si="8"/>
        <v>0.52500000000000002</v>
      </c>
      <c r="AC113" s="64">
        <f t="shared" si="11"/>
        <v>0.52500000000000002</v>
      </c>
      <c r="AD113" s="64">
        <f t="shared" si="12"/>
        <v>0.32500000000000001</v>
      </c>
      <c r="AE113" s="64">
        <f t="shared" si="13"/>
        <v>0.2</v>
      </c>
      <c r="AF113" s="64">
        <f t="shared" si="14"/>
        <v>0.22500000000000001</v>
      </c>
      <c r="AG113" s="51">
        <f>I113+$P113</f>
        <v>7.8450000000000006</v>
      </c>
      <c r="AH113" s="51">
        <f>J113+$P113</f>
        <v>7.6450000000000005</v>
      </c>
      <c r="AI113" s="51">
        <f>K113+$P113</f>
        <v>7.5200000000000005</v>
      </c>
      <c r="AJ113" s="51">
        <f>L113+$P113</f>
        <v>7.5449999999999999</v>
      </c>
      <c r="AK113" s="51">
        <f>I113+$Q113</f>
        <v>2.8850000000000002</v>
      </c>
      <c r="AL113" s="51">
        <f>J113+$Q113</f>
        <v>2.6850000000000005</v>
      </c>
      <c r="AM113" s="51">
        <f>K113+$Q113</f>
        <v>2.5600000000000005</v>
      </c>
      <c r="AN113" s="51">
        <f>L113+$Q113</f>
        <v>2.5850000000000004</v>
      </c>
      <c r="AO113" s="51">
        <f>I113+$R113</f>
        <v>2.085</v>
      </c>
      <c r="AP113" s="51">
        <f>J113+$R113</f>
        <v>1.885</v>
      </c>
      <c r="AQ113" s="51">
        <f>K113+$R113</f>
        <v>1.76</v>
      </c>
      <c r="AR113" s="51">
        <f>L113+$R113</f>
        <v>1.7850000000000001</v>
      </c>
      <c r="AS113" s="51">
        <f>I113+$S113</f>
        <v>1.7650000000000001</v>
      </c>
      <c r="AT113" s="51">
        <f>J113+$S113</f>
        <v>1.5650000000000002</v>
      </c>
      <c r="AU113" s="51">
        <f>K113+$S113</f>
        <v>1.4400000000000002</v>
      </c>
      <c r="AV113" s="51">
        <f>L113+$S113</f>
        <v>1.4650000000000003</v>
      </c>
      <c r="AW113" s="51">
        <f>I113+$T113</f>
        <v>6.5650000000000004</v>
      </c>
      <c r="AX113" s="51">
        <f>J113+$T113</f>
        <v>6.3650000000000002</v>
      </c>
      <c r="AY113" s="51">
        <f>K113+$T113</f>
        <v>6.24</v>
      </c>
      <c r="AZ113" s="51">
        <f>L113+$T113</f>
        <v>6.2649999999999997</v>
      </c>
      <c r="BA113" s="51">
        <f>I113+$U113</f>
        <v>0.52500000000000002</v>
      </c>
      <c r="BB113" s="51">
        <f>J113+$U113</f>
        <v>0.32500000000000001</v>
      </c>
      <c r="BC113" s="51">
        <f>K113+$U113</f>
        <v>0.2</v>
      </c>
      <c r="BD113" s="51">
        <f>L113+$U113</f>
        <v>0.22500000000000001</v>
      </c>
    </row>
    <row r="114" spans="8:56" ht="16" thickBot="1" x14ac:dyDescent="0.25">
      <c r="H114" s="9" t="s">
        <v>137</v>
      </c>
      <c r="I114" s="51">
        <f>(((ABS(Obras!C115-Plantas!$C$4)+ABS(Obras!D115-Plantas!$D$4))/10)/$B$4)*2</f>
        <v>0.79500000000000004</v>
      </c>
      <c r="J114" s="51">
        <f>(((ABS(Obras!C115-Plantas!$C$5)+ABS(Obras!D115-Plantas!$D$5))/10)/$B$4)*2</f>
        <v>0.59499999999999997</v>
      </c>
      <c r="K114" s="51">
        <f>(((ABS(Obras!C115-Plantas!$C$6)+ABS(Obras!D115-Plantas!$D$6))/10)/$B$4)*2</f>
        <v>0.32</v>
      </c>
      <c r="L114" s="51">
        <f>(((ABS(Obras!C115-Plantas!$C$7)+ABS(Obras!D115-Plantas!$D$7))/10)/$B$4)*2</f>
        <v>0.53499999999999992</v>
      </c>
      <c r="M114" s="51">
        <f t="shared" si="9"/>
        <v>0.79500000000000004</v>
      </c>
      <c r="N114" s="3">
        <v>0.3</v>
      </c>
      <c r="O114" s="18">
        <f>$N114*(Obras!F115/10)</f>
        <v>0.33</v>
      </c>
      <c r="P114" s="18">
        <f>$N114*(Obras!G115/10)</f>
        <v>6.27</v>
      </c>
      <c r="Q114" s="18">
        <f>$N114*(Obras!H115/10)</f>
        <v>1.05</v>
      </c>
      <c r="R114" s="18">
        <f>$N114*(Obras!I115/10)</f>
        <v>2.31</v>
      </c>
      <c r="S114" s="18">
        <f>$N114*(Obras!J115/10)</f>
        <v>1.9799999999999998</v>
      </c>
      <c r="T114" s="18">
        <f>$N114*(Obras!K115/10)</f>
        <v>0</v>
      </c>
      <c r="U114" s="18">
        <f>$N114*(Obras!L115/10)</f>
        <v>5.52</v>
      </c>
      <c r="V114" s="64">
        <f t="shared" si="10"/>
        <v>1.125</v>
      </c>
      <c r="W114" s="64">
        <f t="shared" si="10"/>
        <v>7.0649999999999995</v>
      </c>
      <c r="X114" s="64">
        <f t="shared" si="10"/>
        <v>1.8450000000000002</v>
      </c>
      <c r="Y114" s="64">
        <f t="shared" si="10"/>
        <v>3.105</v>
      </c>
      <c r="Z114" s="64">
        <f t="shared" si="8"/>
        <v>2.7749999999999999</v>
      </c>
      <c r="AA114" s="64">
        <f t="shared" si="8"/>
        <v>0.79500000000000004</v>
      </c>
      <c r="AB114" s="64">
        <f t="shared" si="8"/>
        <v>6.3149999999999995</v>
      </c>
      <c r="AC114" s="64">
        <f t="shared" si="11"/>
        <v>1.125</v>
      </c>
      <c r="AD114" s="64">
        <f t="shared" si="12"/>
        <v>0.92500000000000004</v>
      </c>
      <c r="AE114" s="64">
        <f t="shared" si="13"/>
        <v>0.65</v>
      </c>
      <c r="AF114" s="64">
        <f t="shared" si="14"/>
        <v>0.86499999999999999</v>
      </c>
      <c r="AG114" s="51">
        <f>I114+$P114</f>
        <v>7.0649999999999995</v>
      </c>
      <c r="AH114" s="51">
        <f>J114+$P114</f>
        <v>6.8649999999999993</v>
      </c>
      <c r="AI114" s="51">
        <f>K114+$P114</f>
        <v>6.59</v>
      </c>
      <c r="AJ114" s="51">
        <f>L114+$P114</f>
        <v>6.8049999999999997</v>
      </c>
      <c r="AK114" s="51">
        <f>I114+$Q114</f>
        <v>1.8450000000000002</v>
      </c>
      <c r="AL114" s="51">
        <f>J114+$Q114</f>
        <v>1.645</v>
      </c>
      <c r="AM114" s="51">
        <f>K114+$Q114</f>
        <v>1.37</v>
      </c>
      <c r="AN114" s="51">
        <f>L114+$Q114</f>
        <v>1.585</v>
      </c>
      <c r="AO114" s="51">
        <f>I114+$R114</f>
        <v>3.105</v>
      </c>
      <c r="AP114" s="51">
        <f>J114+$R114</f>
        <v>2.9050000000000002</v>
      </c>
      <c r="AQ114" s="51">
        <f>K114+$R114</f>
        <v>2.63</v>
      </c>
      <c r="AR114" s="51">
        <f>L114+$R114</f>
        <v>2.8449999999999998</v>
      </c>
      <c r="AS114" s="51">
        <f>I114+$S114</f>
        <v>2.7749999999999999</v>
      </c>
      <c r="AT114" s="51">
        <f>J114+$S114</f>
        <v>2.5749999999999997</v>
      </c>
      <c r="AU114" s="51">
        <f>K114+$S114</f>
        <v>2.2999999999999998</v>
      </c>
      <c r="AV114" s="51">
        <f>L114+$S114</f>
        <v>2.5149999999999997</v>
      </c>
      <c r="AW114" s="51">
        <f>I114+$T114</f>
        <v>0.79500000000000004</v>
      </c>
      <c r="AX114" s="51">
        <f>J114+$T114</f>
        <v>0.59499999999999997</v>
      </c>
      <c r="AY114" s="51">
        <f>K114+$T114</f>
        <v>0.32</v>
      </c>
      <c r="AZ114" s="51">
        <f>L114+$T114</f>
        <v>0.53499999999999992</v>
      </c>
      <c r="BA114" s="51">
        <f>I114+$U114</f>
        <v>6.3149999999999995</v>
      </c>
      <c r="BB114" s="51">
        <f>J114+$U114</f>
        <v>6.1149999999999993</v>
      </c>
      <c r="BC114" s="51">
        <f>K114+$U114</f>
        <v>5.84</v>
      </c>
      <c r="BD114" s="51">
        <f>L114+$U114</f>
        <v>6.0549999999999997</v>
      </c>
    </row>
    <row r="115" spans="8:56" ht="16" thickBot="1" x14ac:dyDescent="0.25">
      <c r="H115" s="9" t="s">
        <v>138</v>
      </c>
      <c r="I115" s="51">
        <f>(((ABS(Obras!C116-Plantas!$C$4)+ABS(Obras!D116-Plantas!$D$4))/10)/$B$4)*2</f>
        <v>0.13500000000000001</v>
      </c>
      <c r="J115" s="51">
        <f>(((ABS(Obras!C116-Plantas!$C$5)+ABS(Obras!D116-Plantas!$D$5))/10)/$B$4)*2</f>
        <v>0.13500000000000001</v>
      </c>
      <c r="K115" s="51">
        <f>(((ABS(Obras!C116-Plantas!$C$6)+ABS(Obras!D116-Plantas!$D$6))/10)/$B$4)*2</f>
        <v>0.36</v>
      </c>
      <c r="L115" s="51">
        <f>(((ABS(Obras!C116-Plantas!$C$7)+ABS(Obras!D116-Plantas!$D$7))/10)/$B$4)*2</f>
        <v>0.43499999999999994</v>
      </c>
      <c r="M115" s="51">
        <f t="shared" si="9"/>
        <v>0.43499999999999994</v>
      </c>
      <c r="N115" s="3">
        <v>0.4</v>
      </c>
      <c r="O115" s="18">
        <f>$N115*(Obras!F116/10)</f>
        <v>0</v>
      </c>
      <c r="P115" s="18">
        <f>$N115*(Obras!G116/10)</f>
        <v>8.08</v>
      </c>
      <c r="Q115" s="18">
        <f>$N115*(Obras!H116/10)</f>
        <v>6.9200000000000008</v>
      </c>
      <c r="R115" s="18">
        <f>$N115*(Obras!I116/10)</f>
        <v>5.8000000000000007</v>
      </c>
      <c r="S115" s="18">
        <f>$N115*(Obras!J116/10)</f>
        <v>0</v>
      </c>
      <c r="T115" s="18">
        <f>$N115*(Obras!K116/10)</f>
        <v>0</v>
      </c>
      <c r="U115" s="18">
        <f>$N115*(Obras!L116/10)</f>
        <v>0</v>
      </c>
      <c r="V115" s="64">
        <f t="shared" si="10"/>
        <v>0.43499999999999994</v>
      </c>
      <c r="W115" s="64">
        <f t="shared" si="10"/>
        <v>8.5150000000000006</v>
      </c>
      <c r="X115" s="64">
        <f t="shared" si="10"/>
        <v>7.3550000000000004</v>
      </c>
      <c r="Y115" s="64">
        <f t="shared" si="10"/>
        <v>6.2350000000000003</v>
      </c>
      <c r="Z115" s="64">
        <f t="shared" si="8"/>
        <v>0.43499999999999994</v>
      </c>
      <c r="AA115" s="64">
        <f t="shared" si="8"/>
        <v>0.43499999999999994</v>
      </c>
      <c r="AB115" s="64">
        <f t="shared" si="8"/>
        <v>0.43499999999999994</v>
      </c>
      <c r="AC115" s="64">
        <f t="shared" si="11"/>
        <v>0.13500000000000001</v>
      </c>
      <c r="AD115" s="64">
        <f t="shared" si="12"/>
        <v>0.13500000000000001</v>
      </c>
      <c r="AE115" s="64">
        <f t="shared" si="13"/>
        <v>0.36</v>
      </c>
      <c r="AF115" s="64">
        <f t="shared" si="14"/>
        <v>0.43499999999999994</v>
      </c>
      <c r="AG115" s="51">
        <f>I115+$P115</f>
        <v>8.2149999999999999</v>
      </c>
      <c r="AH115" s="51">
        <f>J115+$P115</f>
        <v>8.2149999999999999</v>
      </c>
      <c r="AI115" s="51">
        <f>K115+$P115</f>
        <v>8.44</v>
      </c>
      <c r="AJ115" s="51">
        <f>L115+$P115</f>
        <v>8.5150000000000006</v>
      </c>
      <c r="AK115" s="51">
        <f>I115+$Q115</f>
        <v>7.0550000000000006</v>
      </c>
      <c r="AL115" s="51">
        <f>J115+$Q115</f>
        <v>7.0550000000000006</v>
      </c>
      <c r="AM115" s="51">
        <f>K115+$Q115</f>
        <v>7.2800000000000011</v>
      </c>
      <c r="AN115" s="51">
        <f>L115+$Q115</f>
        <v>7.3550000000000004</v>
      </c>
      <c r="AO115" s="51">
        <f>I115+$R115</f>
        <v>5.9350000000000005</v>
      </c>
      <c r="AP115" s="51">
        <f>J115+$R115</f>
        <v>5.9350000000000005</v>
      </c>
      <c r="AQ115" s="51">
        <f>K115+$R115</f>
        <v>6.160000000000001</v>
      </c>
      <c r="AR115" s="51">
        <f>L115+$R115</f>
        <v>6.2350000000000003</v>
      </c>
      <c r="AS115" s="51">
        <f>I115+$S115</f>
        <v>0.13500000000000001</v>
      </c>
      <c r="AT115" s="51">
        <f>J115+$S115</f>
        <v>0.13500000000000001</v>
      </c>
      <c r="AU115" s="51">
        <f>K115+$S115</f>
        <v>0.36</v>
      </c>
      <c r="AV115" s="51">
        <f>L115+$S115</f>
        <v>0.43499999999999994</v>
      </c>
      <c r="AW115" s="51">
        <f>I115+$T115</f>
        <v>0.13500000000000001</v>
      </c>
      <c r="AX115" s="51">
        <f>J115+$T115</f>
        <v>0.13500000000000001</v>
      </c>
      <c r="AY115" s="51">
        <f>K115+$T115</f>
        <v>0.36</v>
      </c>
      <c r="AZ115" s="51">
        <f>L115+$T115</f>
        <v>0.43499999999999994</v>
      </c>
      <c r="BA115" s="51">
        <f>I115+$U115</f>
        <v>0.13500000000000001</v>
      </c>
      <c r="BB115" s="51">
        <f>J115+$U115</f>
        <v>0.13500000000000001</v>
      </c>
      <c r="BC115" s="51">
        <f>K115+$U115</f>
        <v>0.36</v>
      </c>
      <c r="BD115" s="51">
        <f>L115+$U115</f>
        <v>0.43499999999999994</v>
      </c>
    </row>
    <row r="116" spans="8:56" ht="16" thickBot="1" x14ac:dyDescent="0.25">
      <c r="H116" s="9" t="s">
        <v>139</v>
      </c>
      <c r="I116" s="51">
        <f>(((ABS(Obras!C117-Plantas!$C$4)+ABS(Obras!D117-Plantas!$D$4))/10)/$B$4)*2</f>
        <v>0.57499999999999996</v>
      </c>
      <c r="J116" s="51">
        <f>(((ABS(Obras!C117-Plantas!$C$5)+ABS(Obras!D117-Plantas!$D$5))/10)/$B$4)*2</f>
        <v>0.375</v>
      </c>
      <c r="K116" s="51">
        <f>(((ABS(Obras!C117-Plantas!$C$6)+ABS(Obras!D117-Plantas!$D$6))/10)/$B$4)*2</f>
        <v>0.16</v>
      </c>
      <c r="L116" s="51">
        <f>(((ABS(Obras!C117-Plantas!$C$7)+ABS(Obras!D117-Plantas!$D$7))/10)/$B$4)*2</f>
        <v>0.26500000000000001</v>
      </c>
      <c r="M116" s="51">
        <f t="shared" si="9"/>
        <v>0.57499999999999996</v>
      </c>
      <c r="N116" s="3">
        <v>0.3</v>
      </c>
      <c r="O116" s="18">
        <f>$N116*(Obras!F117/10)</f>
        <v>5.01</v>
      </c>
      <c r="P116" s="18">
        <f>$N116*(Obras!G117/10)</f>
        <v>0</v>
      </c>
      <c r="Q116" s="18">
        <f>$N116*(Obras!H117/10)</f>
        <v>4.32</v>
      </c>
      <c r="R116" s="18">
        <f>$N116*(Obras!I117/10)</f>
        <v>0</v>
      </c>
      <c r="S116" s="18">
        <f>$N116*(Obras!J117/10)</f>
        <v>0</v>
      </c>
      <c r="T116" s="18">
        <f>$N116*(Obras!K117/10)</f>
        <v>6.1800000000000006</v>
      </c>
      <c r="U116" s="18">
        <f>$N116*(Obras!L117/10)</f>
        <v>1.74</v>
      </c>
      <c r="V116" s="64">
        <f t="shared" si="10"/>
        <v>5.585</v>
      </c>
      <c r="W116" s="64">
        <f t="shared" si="10"/>
        <v>0.57499999999999996</v>
      </c>
      <c r="X116" s="64">
        <f t="shared" si="10"/>
        <v>4.8950000000000005</v>
      </c>
      <c r="Y116" s="64">
        <f t="shared" si="10"/>
        <v>0.57499999999999996</v>
      </c>
      <c r="Z116" s="64">
        <f t="shared" si="8"/>
        <v>0.57499999999999996</v>
      </c>
      <c r="AA116" s="64">
        <f t="shared" si="8"/>
        <v>6.7550000000000008</v>
      </c>
      <c r="AB116" s="64">
        <f t="shared" si="8"/>
        <v>2.3149999999999999</v>
      </c>
      <c r="AC116" s="64">
        <f t="shared" si="11"/>
        <v>5.585</v>
      </c>
      <c r="AD116" s="64">
        <f t="shared" si="12"/>
        <v>5.3849999999999998</v>
      </c>
      <c r="AE116" s="64">
        <f t="shared" si="13"/>
        <v>5.17</v>
      </c>
      <c r="AF116" s="64">
        <f t="shared" si="14"/>
        <v>5.2749999999999995</v>
      </c>
      <c r="AG116" s="51">
        <f>I116+$P116</f>
        <v>0.57499999999999996</v>
      </c>
      <c r="AH116" s="51">
        <f>J116+$P116</f>
        <v>0.375</v>
      </c>
      <c r="AI116" s="51">
        <f>K116+$P116</f>
        <v>0.16</v>
      </c>
      <c r="AJ116" s="51">
        <f>L116+$P116</f>
        <v>0.26500000000000001</v>
      </c>
      <c r="AK116" s="51">
        <f>I116+$Q116</f>
        <v>4.8950000000000005</v>
      </c>
      <c r="AL116" s="51">
        <f>J116+$Q116</f>
        <v>4.6950000000000003</v>
      </c>
      <c r="AM116" s="51">
        <f>K116+$Q116</f>
        <v>4.4800000000000004</v>
      </c>
      <c r="AN116" s="51">
        <f>L116+$Q116</f>
        <v>4.585</v>
      </c>
      <c r="AO116" s="51">
        <f>I116+$R116</f>
        <v>0.57499999999999996</v>
      </c>
      <c r="AP116" s="51">
        <f>J116+$R116</f>
        <v>0.375</v>
      </c>
      <c r="AQ116" s="51">
        <f>K116+$R116</f>
        <v>0.16</v>
      </c>
      <c r="AR116" s="51">
        <f>L116+$R116</f>
        <v>0.26500000000000001</v>
      </c>
      <c r="AS116" s="51">
        <f>I116+$S116</f>
        <v>0.57499999999999996</v>
      </c>
      <c r="AT116" s="51">
        <f>J116+$S116</f>
        <v>0.375</v>
      </c>
      <c r="AU116" s="51">
        <f>K116+$S116</f>
        <v>0.16</v>
      </c>
      <c r="AV116" s="51">
        <f>L116+$S116</f>
        <v>0.26500000000000001</v>
      </c>
      <c r="AW116" s="51">
        <f>I116+$T116</f>
        <v>6.7550000000000008</v>
      </c>
      <c r="AX116" s="51">
        <f>J116+$T116</f>
        <v>6.5550000000000006</v>
      </c>
      <c r="AY116" s="51">
        <f>K116+$T116</f>
        <v>6.3400000000000007</v>
      </c>
      <c r="AZ116" s="51">
        <f>L116+$T116</f>
        <v>6.4450000000000003</v>
      </c>
      <c r="BA116" s="51">
        <f>I116+$U116</f>
        <v>2.3149999999999999</v>
      </c>
      <c r="BB116" s="51">
        <f>J116+$U116</f>
        <v>2.1150000000000002</v>
      </c>
      <c r="BC116" s="51">
        <f>K116+$U116</f>
        <v>1.9</v>
      </c>
      <c r="BD116" s="51">
        <f>L116+$U116</f>
        <v>2.0049999999999999</v>
      </c>
    </row>
    <row r="117" spans="8:56" ht="16" thickBot="1" x14ac:dyDescent="0.25">
      <c r="H117" s="9" t="s">
        <v>140</v>
      </c>
      <c r="I117" s="51">
        <f>(((ABS(Obras!C118-Plantas!$C$4)+ABS(Obras!D118-Plantas!$D$4))/10)/$B$4)*2</f>
        <v>0.19500000000000001</v>
      </c>
      <c r="J117" s="51">
        <f>(((ABS(Obras!C118-Plantas!$C$5)+ABS(Obras!D118-Plantas!$D$5))/10)/$B$4)*2</f>
        <v>0.19500000000000001</v>
      </c>
      <c r="K117" s="51">
        <f>(((ABS(Obras!C118-Plantas!$C$6)+ABS(Obras!D118-Plantas!$D$6))/10)/$B$4)*2</f>
        <v>0.27999999999999997</v>
      </c>
      <c r="L117" s="51">
        <f>(((ABS(Obras!C118-Plantas!$C$7)+ABS(Obras!D118-Plantas!$D$7))/10)/$B$4)*2</f>
        <v>0.495</v>
      </c>
      <c r="M117" s="51">
        <f t="shared" si="9"/>
        <v>0.495</v>
      </c>
      <c r="N117" s="3">
        <v>0.2</v>
      </c>
      <c r="O117" s="18">
        <f>$N117*(Obras!F118/10)</f>
        <v>3.8200000000000003</v>
      </c>
      <c r="P117" s="18">
        <f>$N117*(Obras!G118/10)</f>
        <v>2.9600000000000004</v>
      </c>
      <c r="Q117" s="18">
        <f>$N117*(Obras!H118/10)</f>
        <v>0</v>
      </c>
      <c r="R117" s="18">
        <f>$N117*(Obras!I118/10)</f>
        <v>0</v>
      </c>
      <c r="S117" s="18">
        <f>$N117*(Obras!J118/10)</f>
        <v>3.7200000000000006</v>
      </c>
      <c r="T117" s="18">
        <f>$N117*(Obras!K118/10)</f>
        <v>0</v>
      </c>
      <c r="U117" s="18">
        <f>$N117*(Obras!L118/10)</f>
        <v>0.36000000000000004</v>
      </c>
      <c r="V117" s="64">
        <f t="shared" si="10"/>
        <v>4.3150000000000004</v>
      </c>
      <c r="W117" s="64">
        <f t="shared" si="10"/>
        <v>3.4550000000000005</v>
      </c>
      <c r="X117" s="64">
        <f t="shared" si="10"/>
        <v>0.495</v>
      </c>
      <c r="Y117" s="64">
        <f t="shared" si="10"/>
        <v>0.495</v>
      </c>
      <c r="Z117" s="64">
        <f t="shared" si="8"/>
        <v>4.2150000000000007</v>
      </c>
      <c r="AA117" s="64">
        <f t="shared" si="8"/>
        <v>0.495</v>
      </c>
      <c r="AB117" s="64">
        <f t="shared" si="8"/>
        <v>0.85499999999999998</v>
      </c>
      <c r="AC117" s="64">
        <f t="shared" si="11"/>
        <v>4.0150000000000006</v>
      </c>
      <c r="AD117" s="64">
        <f t="shared" si="12"/>
        <v>4.0150000000000006</v>
      </c>
      <c r="AE117" s="64">
        <f t="shared" si="13"/>
        <v>4.1000000000000005</v>
      </c>
      <c r="AF117" s="64">
        <f t="shared" si="14"/>
        <v>4.3150000000000004</v>
      </c>
      <c r="AG117" s="51">
        <f>I117+$P117</f>
        <v>3.1550000000000002</v>
      </c>
      <c r="AH117" s="51">
        <f>J117+$P117</f>
        <v>3.1550000000000002</v>
      </c>
      <c r="AI117" s="51">
        <f>K117+$P117</f>
        <v>3.24</v>
      </c>
      <c r="AJ117" s="51">
        <f>L117+$P117</f>
        <v>3.4550000000000005</v>
      </c>
      <c r="AK117" s="51">
        <f>I117+$Q117</f>
        <v>0.19500000000000001</v>
      </c>
      <c r="AL117" s="51">
        <f>J117+$Q117</f>
        <v>0.19500000000000001</v>
      </c>
      <c r="AM117" s="51">
        <f>K117+$Q117</f>
        <v>0.27999999999999997</v>
      </c>
      <c r="AN117" s="51">
        <f>L117+$Q117</f>
        <v>0.495</v>
      </c>
      <c r="AO117" s="51">
        <f>I117+$R117</f>
        <v>0.19500000000000001</v>
      </c>
      <c r="AP117" s="51">
        <f>J117+$R117</f>
        <v>0.19500000000000001</v>
      </c>
      <c r="AQ117" s="51">
        <f>K117+$R117</f>
        <v>0.27999999999999997</v>
      </c>
      <c r="AR117" s="51">
        <f>L117+$R117</f>
        <v>0.495</v>
      </c>
      <c r="AS117" s="51">
        <f>I117+$S117</f>
        <v>3.9150000000000005</v>
      </c>
      <c r="AT117" s="51">
        <f>J117+$S117</f>
        <v>3.9150000000000005</v>
      </c>
      <c r="AU117" s="51">
        <f>K117+$S117</f>
        <v>4.0000000000000009</v>
      </c>
      <c r="AV117" s="51">
        <f>L117+$S117</f>
        <v>4.2150000000000007</v>
      </c>
      <c r="AW117" s="51">
        <f>I117+$T117</f>
        <v>0.19500000000000001</v>
      </c>
      <c r="AX117" s="51">
        <f>J117+$T117</f>
        <v>0.19500000000000001</v>
      </c>
      <c r="AY117" s="51">
        <f>K117+$T117</f>
        <v>0.27999999999999997</v>
      </c>
      <c r="AZ117" s="51">
        <f>L117+$T117</f>
        <v>0.495</v>
      </c>
      <c r="BA117" s="51">
        <f>I117+$U117</f>
        <v>0.55500000000000005</v>
      </c>
      <c r="BB117" s="51">
        <f>J117+$U117</f>
        <v>0.55500000000000005</v>
      </c>
      <c r="BC117" s="51">
        <f>K117+$U117</f>
        <v>0.64</v>
      </c>
      <c r="BD117" s="51">
        <f>L117+$U117</f>
        <v>0.85499999999999998</v>
      </c>
    </row>
    <row r="118" spans="8:56" ht="16" thickBot="1" x14ac:dyDescent="0.25">
      <c r="H118" s="9" t="s">
        <v>141</v>
      </c>
      <c r="I118" s="51">
        <f>(((ABS(Obras!C119-Plantas!$C$4)+ABS(Obras!D119-Plantas!$D$4))/10)/$B$4)*2</f>
        <v>0.6</v>
      </c>
      <c r="J118" s="51">
        <f>(((ABS(Obras!C119-Plantas!$C$5)+ABS(Obras!D119-Plantas!$D$5))/10)/$B$4)*2</f>
        <v>0.4</v>
      </c>
      <c r="K118" s="51">
        <f>(((ABS(Obras!C119-Plantas!$C$6)+ABS(Obras!D119-Plantas!$D$6))/10)/$B$4)*2</f>
        <v>0.185</v>
      </c>
      <c r="L118" s="51">
        <f>(((ABS(Obras!C119-Plantas!$C$7)+ABS(Obras!D119-Plantas!$D$7))/10)/$B$4)*2</f>
        <v>0.61</v>
      </c>
      <c r="M118" s="51">
        <f t="shared" si="9"/>
        <v>0.61</v>
      </c>
      <c r="N118" s="3">
        <v>0.4</v>
      </c>
      <c r="O118" s="18">
        <f>$N118*(Obras!F119/10)</f>
        <v>8.32</v>
      </c>
      <c r="P118" s="18">
        <f>$N118*(Obras!G119/10)</f>
        <v>0</v>
      </c>
      <c r="Q118" s="18">
        <f>$N118*(Obras!H119/10)</f>
        <v>5.84</v>
      </c>
      <c r="R118" s="18">
        <f>$N118*(Obras!I119/10)</f>
        <v>6.120000000000001</v>
      </c>
      <c r="S118" s="18">
        <f>$N118*(Obras!J119/10)</f>
        <v>5.44</v>
      </c>
      <c r="T118" s="18">
        <f>$N118*(Obras!K119/10)</f>
        <v>0.52</v>
      </c>
      <c r="U118" s="18">
        <f>$N118*(Obras!L119/10)</f>
        <v>0</v>
      </c>
      <c r="V118" s="64">
        <f t="shared" si="10"/>
        <v>8.93</v>
      </c>
      <c r="W118" s="64">
        <f t="shared" si="10"/>
        <v>0.61</v>
      </c>
      <c r="X118" s="64">
        <f t="shared" si="10"/>
        <v>6.45</v>
      </c>
      <c r="Y118" s="64">
        <f t="shared" si="10"/>
        <v>6.7300000000000013</v>
      </c>
      <c r="Z118" s="64">
        <f t="shared" si="8"/>
        <v>6.0500000000000007</v>
      </c>
      <c r="AA118" s="64">
        <f t="shared" si="8"/>
        <v>1.1299999999999999</v>
      </c>
      <c r="AB118" s="64">
        <f t="shared" si="8"/>
        <v>0.61</v>
      </c>
      <c r="AC118" s="64">
        <f t="shared" si="11"/>
        <v>8.92</v>
      </c>
      <c r="AD118" s="64">
        <f t="shared" si="12"/>
        <v>8.7200000000000006</v>
      </c>
      <c r="AE118" s="64">
        <f t="shared" si="13"/>
        <v>8.5050000000000008</v>
      </c>
      <c r="AF118" s="64">
        <f t="shared" si="14"/>
        <v>8.93</v>
      </c>
      <c r="AG118" s="51">
        <f>I118+$P118</f>
        <v>0.6</v>
      </c>
      <c r="AH118" s="51">
        <f>J118+$P118</f>
        <v>0.4</v>
      </c>
      <c r="AI118" s="51">
        <f>K118+$P118</f>
        <v>0.185</v>
      </c>
      <c r="AJ118" s="51">
        <f>L118+$P118</f>
        <v>0.61</v>
      </c>
      <c r="AK118" s="51">
        <f>I118+$Q118</f>
        <v>6.4399999999999995</v>
      </c>
      <c r="AL118" s="51">
        <f>J118+$Q118</f>
        <v>6.24</v>
      </c>
      <c r="AM118" s="51">
        <f>K118+$Q118</f>
        <v>6.0249999999999995</v>
      </c>
      <c r="AN118" s="51">
        <f>L118+$Q118</f>
        <v>6.45</v>
      </c>
      <c r="AO118" s="51">
        <f>I118+$R118</f>
        <v>6.7200000000000006</v>
      </c>
      <c r="AP118" s="51">
        <f>J118+$R118</f>
        <v>6.5200000000000014</v>
      </c>
      <c r="AQ118" s="51">
        <f>K118+$R118</f>
        <v>6.3050000000000006</v>
      </c>
      <c r="AR118" s="51">
        <f>L118+$R118</f>
        <v>6.7300000000000013</v>
      </c>
      <c r="AS118" s="51">
        <f>I118+$S118</f>
        <v>6.04</v>
      </c>
      <c r="AT118" s="51">
        <f>J118+$S118</f>
        <v>5.8400000000000007</v>
      </c>
      <c r="AU118" s="51">
        <f>K118+$S118</f>
        <v>5.625</v>
      </c>
      <c r="AV118" s="51">
        <f>L118+$S118</f>
        <v>6.0500000000000007</v>
      </c>
      <c r="AW118" s="51">
        <f>I118+$T118</f>
        <v>1.1200000000000001</v>
      </c>
      <c r="AX118" s="51">
        <f>J118+$T118</f>
        <v>0.92</v>
      </c>
      <c r="AY118" s="51">
        <f>K118+$T118</f>
        <v>0.70500000000000007</v>
      </c>
      <c r="AZ118" s="51">
        <f>L118+$T118</f>
        <v>1.1299999999999999</v>
      </c>
      <c r="BA118" s="51">
        <f>I118+$U118</f>
        <v>0.6</v>
      </c>
      <c r="BB118" s="51">
        <f>J118+$U118</f>
        <v>0.4</v>
      </c>
      <c r="BC118" s="51">
        <f>K118+$U118</f>
        <v>0.185</v>
      </c>
      <c r="BD118" s="51">
        <f>L118+$U118</f>
        <v>0.61</v>
      </c>
    </row>
    <row r="119" spans="8:56" ht="16" thickBot="1" x14ac:dyDescent="0.25">
      <c r="H119" s="9" t="s">
        <v>142</v>
      </c>
      <c r="I119" s="51">
        <f>(((ABS(Obras!C120-Plantas!$C$4)+ABS(Obras!D120-Plantas!$D$4))/10)/$B$4)*2</f>
        <v>0.73</v>
      </c>
      <c r="J119" s="51">
        <f>(((ABS(Obras!C120-Plantas!$C$5)+ABS(Obras!D120-Plantas!$D$5))/10)/$B$4)*2</f>
        <v>0.53</v>
      </c>
      <c r="K119" s="51">
        <f>(((ABS(Obras!C120-Plantas!$C$6)+ABS(Obras!D120-Plantas!$D$6))/10)/$B$4)*2</f>
        <v>0.255</v>
      </c>
      <c r="L119" s="51">
        <f>(((ABS(Obras!C120-Plantas!$C$7)+ABS(Obras!D120-Plantas!$D$7))/10)/$B$4)*2</f>
        <v>0.59000000000000008</v>
      </c>
      <c r="M119" s="51">
        <f t="shared" si="9"/>
        <v>0.73</v>
      </c>
      <c r="N119" s="3">
        <v>0.3</v>
      </c>
      <c r="O119" s="18">
        <f>$N119*(Obras!F120/10)</f>
        <v>0</v>
      </c>
      <c r="P119" s="18">
        <f>$N119*(Obras!G120/10)</f>
        <v>0</v>
      </c>
      <c r="Q119" s="18">
        <f>$N119*(Obras!H120/10)</f>
        <v>0</v>
      </c>
      <c r="R119" s="18">
        <f>$N119*(Obras!I120/10)</f>
        <v>2.61</v>
      </c>
      <c r="S119" s="18">
        <f>$N119*(Obras!J120/10)</f>
        <v>5.49</v>
      </c>
      <c r="T119" s="18">
        <f>$N119*(Obras!K120/10)</f>
        <v>0</v>
      </c>
      <c r="U119" s="18">
        <f>$N119*(Obras!L120/10)</f>
        <v>0.81</v>
      </c>
      <c r="V119" s="64">
        <f t="shared" si="10"/>
        <v>0.73</v>
      </c>
      <c r="W119" s="64">
        <f t="shared" si="10"/>
        <v>0.73</v>
      </c>
      <c r="X119" s="64">
        <f t="shared" si="10"/>
        <v>0.73</v>
      </c>
      <c r="Y119" s="64">
        <f t="shared" si="10"/>
        <v>3.34</v>
      </c>
      <c r="Z119" s="64">
        <f t="shared" si="8"/>
        <v>6.2200000000000006</v>
      </c>
      <c r="AA119" s="64">
        <f t="shared" si="8"/>
        <v>0.73</v>
      </c>
      <c r="AB119" s="64">
        <f t="shared" si="8"/>
        <v>1.54</v>
      </c>
      <c r="AC119" s="64">
        <f t="shared" si="11"/>
        <v>0.73</v>
      </c>
      <c r="AD119" s="64">
        <f t="shared" si="12"/>
        <v>0.53</v>
      </c>
      <c r="AE119" s="64">
        <f t="shared" si="13"/>
        <v>0.255</v>
      </c>
      <c r="AF119" s="64">
        <f t="shared" si="14"/>
        <v>0.59000000000000008</v>
      </c>
      <c r="AG119" s="51">
        <f>I119+$P119</f>
        <v>0.73</v>
      </c>
      <c r="AH119" s="51">
        <f>J119+$P119</f>
        <v>0.53</v>
      </c>
      <c r="AI119" s="51">
        <f>K119+$P119</f>
        <v>0.255</v>
      </c>
      <c r="AJ119" s="51">
        <f>L119+$P119</f>
        <v>0.59000000000000008</v>
      </c>
      <c r="AK119" s="51">
        <f>I119+$Q119</f>
        <v>0.73</v>
      </c>
      <c r="AL119" s="51">
        <f>J119+$Q119</f>
        <v>0.53</v>
      </c>
      <c r="AM119" s="51">
        <f>K119+$Q119</f>
        <v>0.255</v>
      </c>
      <c r="AN119" s="51">
        <f>L119+$Q119</f>
        <v>0.59000000000000008</v>
      </c>
      <c r="AO119" s="51">
        <f>I119+$R119</f>
        <v>3.34</v>
      </c>
      <c r="AP119" s="51">
        <f>J119+$R119</f>
        <v>3.1399999999999997</v>
      </c>
      <c r="AQ119" s="51">
        <f>K119+$R119</f>
        <v>2.8649999999999998</v>
      </c>
      <c r="AR119" s="51">
        <f>L119+$R119</f>
        <v>3.2</v>
      </c>
      <c r="AS119" s="51">
        <f>I119+$S119</f>
        <v>6.2200000000000006</v>
      </c>
      <c r="AT119" s="51">
        <f>J119+$S119</f>
        <v>6.0200000000000005</v>
      </c>
      <c r="AU119" s="51">
        <f>K119+$S119</f>
        <v>5.7450000000000001</v>
      </c>
      <c r="AV119" s="51">
        <f>L119+$S119</f>
        <v>6.08</v>
      </c>
      <c r="AW119" s="51">
        <f>I119+$T119</f>
        <v>0.73</v>
      </c>
      <c r="AX119" s="51">
        <f>J119+$T119</f>
        <v>0.53</v>
      </c>
      <c r="AY119" s="51">
        <f>K119+$T119</f>
        <v>0.255</v>
      </c>
      <c r="AZ119" s="51">
        <f>L119+$T119</f>
        <v>0.59000000000000008</v>
      </c>
      <c r="BA119" s="51">
        <f>I119+$U119</f>
        <v>1.54</v>
      </c>
      <c r="BB119" s="51">
        <f>J119+$U119</f>
        <v>1.34</v>
      </c>
      <c r="BC119" s="51">
        <f>K119+$U119</f>
        <v>1.0649999999999999</v>
      </c>
      <c r="BD119" s="51">
        <f>L119+$U119</f>
        <v>1.4000000000000001</v>
      </c>
    </row>
    <row r="120" spans="8:56" ht="16" thickBot="1" x14ac:dyDescent="0.25">
      <c r="H120" s="9" t="s">
        <v>143</v>
      </c>
      <c r="I120" s="51">
        <f>(((ABS(Obras!C121-Plantas!$C$4)+ABS(Obras!D121-Plantas!$D$4))/10)/$B$4)*2</f>
        <v>0.13500000000000001</v>
      </c>
      <c r="J120" s="51">
        <f>(((ABS(Obras!C121-Plantas!$C$5)+ABS(Obras!D121-Plantas!$D$5))/10)/$B$4)*2</f>
        <v>0.13500000000000001</v>
      </c>
      <c r="K120" s="51">
        <f>(((ABS(Obras!C121-Plantas!$C$6)+ABS(Obras!D121-Plantas!$D$6))/10)/$B$4)*2</f>
        <v>0.38</v>
      </c>
      <c r="L120" s="51">
        <f>(((ABS(Obras!C121-Plantas!$C$7)+ABS(Obras!D121-Plantas!$D$7))/10)/$B$4)*2</f>
        <v>0.30499999999999999</v>
      </c>
      <c r="M120" s="51">
        <f t="shared" si="9"/>
        <v>0.38</v>
      </c>
      <c r="N120" s="3">
        <v>0.2</v>
      </c>
      <c r="O120" s="18">
        <f>$N120*(Obras!F121/10)</f>
        <v>0.91999999999999993</v>
      </c>
      <c r="P120" s="18">
        <f>$N120*(Obras!G121/10)</f>
        <v>0</v>
      </c>
      <c r="Q120" s="18">
        <f>$N120*(Obras!H121/10)</f>
        <v>2.54</v>
      </c>
      <c r="R120" s="18">
        <f>$N120*(Obras!I121/10)</f>
        <v>0.82</v>
      </c>
      <c r="S120" s="18">
        <f>$N120*(Obras!J121/10)</f>
        <v>0.22000000000000003</v>
      </c>
      <c r="T120" s="18">
        <f>$N120*(Obras!K121/10)</f>
        <v>3.7200000000000006</v>
      </c>
      <c r="U120" s="18">
        <f>$N120*(Obras!L121/10)</f>
        <v>0.78</v>
      </c>
      <c r="V120" s="64">
        <f t="shared" si="10"/>
        <v>1.2999999999999998</v>
      </c>
      <c r="W120" s="64">
        <f t="shared" si="10"/>
        <v>0.38</v>
      </c>
      <c r="X120" s="64">
        <f t="shared" si="10"/>
        <v>2.92</v>
      </c>
      <c r="Y120" s="64">
        <f t="shared" si="10"/>
        <v>1.2</v>
      </c>
      <c r="Z120" s="64">
        <f t="shared" si="8"/>
        <v>0.60000000000000009</v>
      </c>
      <c r="AA120" s="64">
        <f t="shared" si="8"/>
        <v>4.1000000000000005</v>
      </c>
      <c r="AB120" s="64">
        <f t="shared" si="8"/>
        <v>1.1600000000000001</v>
      </c>
      <c r="AC120" s="64">
        <f t="shared" si="11"/>
        <v>1.0549999999999999</v>
      </c>
      <c r="AD120" s="64">
        <f t="shared" si="12"/>
        <v>1.0549999999999999</v>
      </c>
      <c r="AE120" s="64">
        <f t="shared" si="13"/>
        <v>1.2999999999999998</v>
      </c>
      <c r="AF120" s="64">
        <f t="shared" si="14"/>
        <v>1.2249999999999999</v>
      </c>
      <c r="AG120" s="51">
        <f>I120+$P120</f>
        <v>0.13500000000000001</v>
      </c>
      <c r="AH120" s="51">
        <f>J120+$P120</f>
        <v>0.13500000000000001</v>
      </c>
      <c r="AI120" s="51">
        <f>K120+$P120</f>
        <v>0.38</v>
      </c>
      <c r="AJ120" s="51">
        <f>L120+$P120</f>
        <v>0.30499999999999999</v>
      </c>
      <c r="AK120" s="51">
        <f>I120+$Q120</f>
        <v>2.6749999999999998</v>
      </c>
      <c r="AL120" s="51">
        <f>J120+$Q120</f>
        <v>2.6749999999999998</v>
      </c>
      <c r="AM120" s="51">
        <f>K120+$Q120</f>
        <v>2.92</v>
      </c>
      <c r="AN120" s="51">
        <f>L120+$Q120</f>
        <v>2.8450000000000002</v>
      </c>
      <c r="AO120" s="51">
        <f>I120+$R120</f>
        <v>0.95499999999999996</v>
      </c>
      <c r="AP120" s="51">
        <f>J120+$R120</f>
        <v>0.95499999999999996</v>
      </c>
      <c r="AQ120" s="51">
        <f>K120+$R120</f>
        <v>1.2</v>
      </c>
      <c r="AR120" s="51">
        <f>L120+$R120</f>
        <v>1.125</v>
      </c>
      <c r="AS120" s="51">
        <f>I120+$S120</f>
        <v>0.35500000000000004</v>
      </c>
      <c r="AT120" s="51">
        <f>J120+$S120</f>
        <v>0.35500000000000004</v>
      </c>
      <c r="AU120" s="51">
        <f>K120+$S120</f>
        <v>0.60000000000000009</v>
      </c>
      <c r="AV120" s="51">
        <f>L120+$S120</f>
        <v>0.52500000000000002</v>
      </c>
      <c r="AW120" s="51">
        <f>I120+$T120</f>
        <v>3.8550000000000004</v>
      </c>
      <c r="AX120" s="51">
        <f>J120+$T120</f>
        <v>3.8550000000000004</v>
      </c>
      <c r="AY120" s="51">
        <f>K120+$T120</f>
        <v>4.1000000000000005</v>
      </c>
      <c r="AZ120" s="51">
        <f>L120+$T120</f>
        <v>4.0250000000000004</v>
      </c>
      <c r="BA120" s="51">
        <f>I120+$U120</f>
        <v>0.91500000000000004</v>
      </c>
      <c r="BB120" s="51">
        <f>J120+$U120</f>
        <v>0.91500000000000004</v>
      </c>
      <c r="BC120" s="51">
        <f>K120+$U120</f>
        <v>1.1600000000000001</v>
      </c>
      <c r="BD120" s="51">
        <f>L120+$U120</f>
        <v>1.085</v>
      </c>
    </row>
    <row r="121" spans="8:56" ht="16" thickBot="1" x14ac:dyDescent="0.25">
      <c r="H121" s="9" t="s">
        <v>144</v>
      </c>
      <c r="I121" s="51">
        <f>(((ABS(Obras!C122-Plantas!$C$4)+ABS(Obras!D122-Plantas!$D$4))/10)/$B$4)*2</f>
        <v>0.32500000000000001</v>
      </c>
      <c r="J121" s="51">
        <f>(((ABS(Obras!C122-Plantas!$C$5)+ABS(Obras!D122-Plantas!$D$5))/10)/$B$4)*2</f>
        <v>0.32500000000000001</v>
      </c>
      <c r="K121" s="51">
        <f>(((ABS(Obras!C122-Plantas!$C$6)+ABS(Obras!D122-Plantas!$D$6))/10)/$B$4)*2</f>
        <v>0.45</v>
      </c>
      <c r="L121" s="51">
        <f>(((ABS(Obras!C122-Plantas!$C$7)+ABS(Obras!D122-Plantas!$D$7))/10)/$B$4)*2</f>
        <v>8.4999999999999992E-2</v>
      </c>
      <c r="M121" s="51">
        <f t="shared" si="9"/>
        <v>0.45</v>
      </c>
      <c r="N121" s="3">
        <v>0.4</v>
      </c>
      <c r="O121" s="18">
        <f>$N121*(Obras!F122/10)</f>
        <v>5.120000000000001</v>
      </c>
      <c r="P121" s="18">
        <f>$N121*(Obras!G122/10)</f>
        <v>0</v>
      </c>
      <c r="Q121" s="18">
        <f>$N121*(Obras!H122/10)</f>
        <v>1.8</v>
      </c>
      <c r="R121" s="18">
        <f>$N121*(Obras!I122/10)</f>
        <v>4.6399999999999997</v>
      </c>
      <c r="S121" s="18">
        <f>$N121*(Obras!J122/10)</f>
        <v>7.76</v>
      </c>
      <c r="T121" s="18">
        <f>$N121*(Obras!K122/10)</f>
        <v>3.5200000000000005</v>
      </c>
      <c r="U121" s="18">
        <f>$N121*(Obras!L122/10)</f>
        <v>0</v>
      </c>
      <c r="V121" s="64">
        <f t="shared" si="10"/>
        <v>5.5700000000000012</v>
      </c>
      <c r="W121" s="64">
        <f t="shared" si="10"/>
        <v>0.45</v>
      </c>
      <c r="X121" s="64">
        <f t="shared" si="10"/>
        <v>2.25</v>
      </c>
      <c r="Y121" s="64">
        <f t="shared" si="10"/>
        <v>5.09</v>
      </c>
      <c r="Z121" s="64">
        <f t="shared" si="8"/>
        <v>8.2099999999999991</v>
      </c>
      <c r="AA121" s="64">
        <f t="shared" si="8"/>
        <v>3.9700000000000006</v>
      </c>
      <c r="AB121" s="64">
        <f t="shared" si="8"/>
        <v>0.45</v>
      </c>
      <c r="AC121" s="64">
        <f t="shared" si="11"/>
        <v>5.4450000000000012</v>
      </c>
      <c r="AD121" s="64">
        <f t="shared" si="12"/>
        <v>5.4450000000000012</v>
      </c>
      <c r="AE121" s="64">
        <f t="shared" si="13"/>
        <v>5.5700000000000012</v>
      </c>
      <c r="AF121" s="64">
        <f t="shared" si="14"/>
        <v>5.205000000000001</v>
      </c>
      <c r="AG121" s="51">
        <f>I121+$P121</f>
        <v>0.32500000000000001</v>
      </c>
      <c r="AH121" s="51">
        <f>J121+$P121</f>
        <v>0.32500000000000001</v>
      </c>
      <c r="AI121" s="51">
        <f>K121+$P121</f>
        <v>0.45</v>
      </c>
      <c r="AJ121" s="51">
        <f>L121+$P121</f>
        <v>8.4999999999999992E-2</v>
      </c>
      <c r="AK121" s="51">
        <f>I121+$Q121</f>
        <v>2.125</v>
      </c>
      <c r="AL121" s="51">
        <f>J121+$Q121</f>
        <v>2.125</v>
      </c>
      <c r="AM121" s="51">
        <f>K121+$Q121</f>
        <v>2.25</v>
      </c>
      <c r="AN121" s="51">
        <f>L121+$Q121</f>
        <v>1.885</v>
      </c>
      <c r="AO121" s="51">
        <f>I121+$R121</f>
        <v>4.9649999999999999</v>
      </c>
      <c r="AP121" s="51">
        <f>J121+$R121</f>
        <v>4.9649999999999999</v>
      </c>
      <c r="AQ121" s="51">
        <f>K121+$R121</f>
        <v>5.09</v>
      </c>
      <c r="AR121" s="51">
        <f>L121+$R121</f>
        <v>4.7249999999999996</v>
      </c>
      <c r="AS121" s="51">
        <f>I121+$S121</f>
        <v>8.0849999999999991</v>
      </c>
      <c r="AT121" s="51">
        <f>J121+$S121</f>
        <v>8.0849999999999991</v>
      </c>
      <c r="AU121" s="51">
        <f>K121+$S121</f>
        <v>8.2099999999999991</v>
      </c>
      <c r="AV121" s="51">
        <f>L121+$S121</f>
        <v>7.8449999999999998</v>
      </c>
      <c r="AW121" s="51">
        <f>I121+$T121</f>
        <v>3.8450000000000006</v>
      </c>
      <c r="AX121" s="51">
        <f>J121+$T121</f>
        <v>3.8450000000000006</v>
      </c>
      <c r="AY121" s="51">
        <f>K121+$T121</f>
        <v>3.9700000000000006</v>
      </c>
      <c r="AZ121" s="51">
        <f>L121+$T121</f>
        <v>3.6050000000000004</v>
      </c>
      <c r="BA121" s="51">
        <f>I121+$U121</f>
        <v>0.32500000000000001</v>
      </c>
      <c r="BB121" s="51">
        <f>J121+$U121</f>
        <v>0.32500000000000001</v>
      </c>
      <c r="BC121" s="51">
        <f>K121+$U121</f>
        <v>0.45</v>
      </c>
      <c r="BD121" s="51">
        <f>L121+$U121</f>
        <v>8.4999999999999992E-2</v>
      </c>
    </row>
    <row r="122" spans="8:56" ht="16" thickBot="1" x14ac:dyDescent="0.25">
      <c r="H122" s="9" t="s">
        <v>145</v>
      </c>
      <c r="I122" s="51">
        <f>(((ABS(Obras!C123-Plantas!$C$4)+ABS(Obras!D123-Plantas!$D$4))/10)/$B$4)*2</f>
        <v>0.53</v>
      </c>
      <c r="J122" s="51">
        <f>(((ABS(Obras!C123-Plantas!$C$5)+ABS(Obras!D123-Plantas!$D$5))/10)/$B$4)*2</f>
        <v>0.32999999999999996</v>
      </c>
      <c r="K122" s="51">
        <f>(((ABS(Obras!C123-Plantas!$C$6)+ABS(Obras!D123-Plantas!$D$6))/10)/$B$4)*2</f>
        <v>0.30499999999999999</v>
      </c>
      <c r="L122" s="51">
        <f>(((ABS(Obras!C123-Plantas!$C$7)+ABS(Obras!D123-Plantas!$D$7))/10)/$B$4)*2</f>
        <v>0.13</v>
      </c>
      <c r="M122" s="51">
        <f t="shared" si="9"/>
        <v>0.53</v>
      </c>
      <c r="N122" s="3">
        <v>0.2</v>
      </c>
      <c r="O122" s="18">
        <f>$N122*(Obras!F123/10)</f>
        <v>2.8200000000000003</v>
      </c>
      <c r="P122" s="18">
        <f>$N122*(Obras!G123/10)</f>
        <v>0</v>
      </c>
      <c r="Q122" s="18">
        <f>$N122*(Obras!H123/10)</f>
        <v>0.78</v>
      </c>
      <c r="R122" s="18">
        <f>$N122*(Obras!I123/10)</f>
        <v>0.91999999999999993</v>
      </c>
      <c r="S122" s="18">
        <f>$N122*(Obras!J123/10)</f>
        <v>0</v>
      </c>
      <c r="T122" s="18">
        <f>$N122*(Obras!K123/10)</f>
        <v>0</v>
      </c>
      <c r="U122" s="18">
        <f>$N122*(Obras!L123/10)</f>
        <v>0.26</v>
      </c>
      <c r="V122" s="64">
        <f t="shared" si="10"/>
        <v>3.3500000000000005</v>
      </c>
      <c r="W122" s="64">
        <f t="shared" si="10"/>
        <v>0.53</v>
      </c>
      <c r="X122" s="64">
        <f t="shared" si="10"/>
        <v>1.31</v>
      </c>
      <c r="Y122" s="64">
        <f t="shared" si="10"/>
        <v>1.45</v>
      </c>
      <c r="Z122" s="64">
        <f t="shared" si="8"/>
        <v>0.53</v>
      </c>
      <c r="AA122" s="64">
        <f t="shared" si="8"/>
        <v>0.53</v>
      </c>
      <c r="AB122" s="64">
        <f t="shared" si="8"/>
        <v>0.79</v>
      </c>
      <c r="AC122" s="64">
        <f t="shared" si="11"/>
        <v>3.3500000000000005</v>
      </c>
      <c r="AD122" s="64">
        <f t="shared" si="12"/>
        <v>3.1500000000000004</v>
      </c>
      <c r="AE122" s="64">
        <f t="shared" si="13"/>
        <v>3.1250000000000004</v>
      </c>
      <c r="AF122" s="64">
        <f t="shared" si="14"/>
        <v>2.95</v>
      </c>
      <c r="AG122" s="51">
        <f>I122+$P122</f>
        <v>0.53</v>
      </c>
      <c r="AH122" s="51">
        <f>J122+$P122</f>
        <v>0.32999999999999996</v>
      </c>
      <c r="AI122" s="51">
        <f>K122+$P122</f>
        <v>0.30499999999999999</v>
      </c>
      <c r="AJ122" s="51">
        <f>L122+$P122</f>
        <v>0.13</v>
      </c>
      <c r="AK122" s="51">
        <f>I122+$Q122</f>
        <v>1.31</v>
      </c>
      <c r="AL122" s="51">
        <f>J122+$Q122</f>
        <v>1.1099999999999999</v>
      </c>
      <c r="AM122" s="51">
        <f>K122+$Q122</f>
        <v>1.085</v>
      </c>
      <c r="AN122" s="51">
        <f>L122+$Q122</f>
        <v>0.91</v>
      </c>
      <c r="AO122" s="51">
        <f>I122+$R122</f>
        <v>1.45</v>
      </c>
      <c r="AP122" s="51">
        <f>J122+$R122</f>
        <v>1.25</v>
      </c>
      <c r="AQ122" s="51">
        <f>K122+$R122</f>
        <v>1.2249999999999999</v>
      </c>
      <c r="AR122" s="51">
        <f>L122+$R122</f>
        <v>1.0499999999999998</v>
      </c>
      <c r="AS122" s="51">
        <f>I122+$S122</f>
        <v>0.53</v>
      </c>
      <c r="AT122" s="51">
        <f>J122+$S122</f>
        <v>0.32999999999999996</v>
      </c>
      <c r="AU122" s="51">
        <f>K122+$S122</f>
        <v>0.30499999999999999</v>
      </c>
      <c r="AV122" s="51">
        <f>L122+$S122</f>
        <v>0.13</v>
      </c>
      <c r="AW122" s="51">
        <f>I122+$T122</f>
        <v>0.53</v>
      </c>
      <c r="AX122" s="51">
        <f>J122+$T122</f>
        <v>0.32999999999999996</v>
      </c>
      <c r="AY122" s="51">
        <f>K122+$T122</f>
        <v>0.30499999999999999</v>
      </c>
      <c r="AZ122" s="51">
        <f>L122+$T122</f>
        <v>0.13</v>
      </c>
      <c r="BA122" s="51">
        <f>I122+$U122</f>
        <v>0.79</v>
      </c>
      <c r="BB122" s="51">
        <f>J122+$U122</f>
        <v>0.59</v>
      </c>
      <c r="BC122" s="51">
        <f>K122+$U122</f>
        <v>0.56499999999999995</v>
      </c>
      <c r="BD122" s="51">
        <f>L122+$U122</f>
        <v>0.39</v>
      </c>
    </row>
    <row r="123" spans="8:56" ht="16" thickBot="1" x14ac:dyDescent="0.25">
      <c r="H123" s="9" t="s">
        <v>146</v>
      </c>
      <c r="I123" s="51">
        <f>(((ABS(Obras!C124-Plantas!$C$4)+ABS(Obras!D124-Plantas!$D$4))/10)/$B$4)*2</f>
        <v>0.755</v>
      </c>
      <c r="J123" s="51">
        <f>(((ABS(Obras!C124-Plantas!$C$5)+ABS(Obras!D124-Plantas!$D$5))/10)/$B$4)*2</f>
        <v>0.55499999999999994</v>
      </c>
      <c r="K123" s="51">
        <f>(((ABS(Obras!C124-Plantas!$C$6)+ABS(Obras!D124-Plantas!$D$6))/10)/$B$4)*2</f>
        <v>0.27999999999999997</v>
      </c>
      <c r="L123" s="51">
        <f>(((ABS(Obras!C124-Plantas!$C$7)+ABS(Obras!D124-Plantas!$D$7))/10)/$B$4)*2</f>
        <v>0.52500000000000002</v>
      </c>
      <c r="M123" s="51">
        <f t="shared" si="9"/>
        <v>0.755</v>
      </c>
      <c r="N123" s="3">
        <v>0.4</v>
      </c>
      <c r="O123" s="18">
        <f>$N123*(Obras!F124/10)</f>
        <v>0</v>
      </c>
      <c r="P123" s="18">
        <f>$N123*(Obras!G124/10)</f>
        <v>5.16</v>
      </c>
      <c r="Q123" s="18">
        <f>$N123*(Obras!H124/10)</f>
        <v>0</v>
      </c>
      <c r="R123" s="18">
        <f>$N123*(Obras!I124/10)</f>
        <v>6.96</v>
      </c>
      <c r="S123" s="18">
        <f>$N123*(Obras!J124/10)</f>
        <v>0</v>
      </c>
      <c r="T123" s="18">
        <f>$N123*(Obras!K124/10)</f>
        <v>0</v>
      </c>
      <c r="U123" s="18">
        <f>$N123*(Obras!L124/10)</f>
        <v>0</v>
      </c>
      <c r="V123" s="64">
        <f t="shared" si="10"/>
        <v>0.755</v>
      </c>
      <c r="W123" s="64">
        <f t="shared" si="10"/>
        <v>5.915</v>
      </c>
      <c r="X123" s="64">
        <f t="shared" si="10"/>
        <v>0.755</v>
      </c>
      <c r="Y123" s="64">
        <f t="shared" si="10"/>
        <v>7.7149999999999999</v>
      </c>
      <c r="Z123" s="64">
        <f t="shared" si="8"/>
        <v>0.755</v>
      </c>
      <c r="AA123" s="64">
        <f t="shared" si="8"/>
        <v>0.755</v>
      </c>
      <c r="AB123" s="64">
        <f t="shared" si="8"/>
        <v>0.755</v>
      </c>
      <c r="AC123" s="64">
        <f t="shared" si="11"/>
        <v>0.755</v>
      </c>
      <c r="AD123" s="64">
        <f t="shared" si="12"/>
        <v>0.55499999999999994</v>
      </c>
      <c r="AE123" s="64">
        <f t="shared" si="13"/>
        <v>0.27999999999999997</v>
      </c>
      <c r="AF123" s="64">
        <f t="shared" si="14"/>
        <v>0.52500000000000002</v>
      </c>
      <c r="AG123" s="51">
        <f>I123+$P123</f>
        <v>5.915</v>
      </c>
      <c r="AH123" s="51">
        <f>J123+$P123</f>
        <v>5.7149999999999999</v>
      </c>
      <c r="AI123" s="51">
        <f>K123+$P123</f>
        <v>5.44</v>
      </c>
      <c r="AJ123" s="51">
        <f>L123+$P123</f>
        <v>5.6850000000000005</v>
      </c>
      <c r="AK123" s="51">
        <f>I123+$Q123</f>
        <v>0.755</v>
      </c>
      <c r="AL123" s="51">
        <f>J123+$Q123</f>
        <v>0.55499999999999994</v>
      </c>
      <c r="AM123" s="51">
        <f>K123+$Q123</f>
        <v>0.27999999999999997</v>
      </c>
      <c r="AN123" s="51">
        <f>L123+$Q123</f>
        <v>0.52500000000000002</v>
      </c>
      <c r="AO123" s="51">
        <f>I123+$R123</f>
        <v>7.7149999999999999</v>
      </c>
      <c r="AP123" s="51">
        <f>J123+$R123</f>
        <v>7.5149999999999997</v>
      </c>
      <c r="AQ123" s="51">
        <f>K123+$R123</f>
        <v>7.24</v>
      </c>
      <c r="AR123" s="51">
        <f>L123+$R123</f>
        <v>7.4850000000000003</v>
      </c>
      <c r="AS123" s="51">
        <f>I123+$S123</f>
        <v>0.755</v>
      </c>
      <c r="AT123" s="51">
        <f>J123+$S123</f>
        <v>0.55499999999999994</v>
      </c>
      <c r="AU123" s="51">
        <f>K123+$S123</f>
        <v>0.27999999999999997</v>
      </c>
      <c r="AV123" s="51">
        <f>L123+$S123</f>
        <v>0.52500000000000002</v>
      </c>
      <c r="AW123" s="51">
        <f>I123+$T123</f>
        <v>0.755</v>
      </c>
      <c r="AX123" s="51">
        <f>J123+$T123</f>
        <v>0.55499999999999994</v>
      </c>
      <c r="AY123" s="51">
        <f>K123+$T123</f>
        <v>0.27999999999999997</v>
      </c>
      <c r="AZ123" s="51">
        <f>L123+$T123</f>
        <v>0.52500000000000002</v>
      </c>
      <c r="BA123" s="51">
        <f>I123+$U123</f>
        <v>0.755</v>
      </c>
      <c r="BB123" s="51">
        <f>J123+$U123</f>
        <v>0.55499999999999994</v>
      </c>
      <c r="BC123" s="51">
        <f>K123+$U123</f>
        <v>0.27999999999999997</v>
      </c>
      <c r="BD123" s="51">
        <f>L123+$U123</f>
        <v>0.52500000000000002</v>
      </c>
    </row>
    <row r="124" spans="8:56" ht="16" thickBot="1" x14ac:dyDescent="0.25">
      <c r="H124" s="9" t="s">
        <v>147</v>
      </c>
      <c r="I124" s="51">
        <f>(((ABS(Obras!C125-Plantas!$C$4)+ABS(Obras!D125-Plantas!$D$4))/10)/$B$4)*2</f>
        <v>0.7</v>
      </c>
      <c r="J124" s="51">
        <f>(((ABS(Obras!C125-Plantas!$C$5)+ABS(Obras!D125-Plantas!$D$5))/10)/$B$4)*2</f>
        <v>0.5</v>
      </c>
      <c r="K124" s="51">
        <f>(((ABS(Obras!C125-Plantas!$C$6)+ABS(Obras!D125-Plantas!$D$6))/10)/$B$4)*2</f>
        <v>0.22500000000000001</v>
      </c>
      <c r="L124" s="51">
        <f>(((ABS(Obras!C125-Plantas!$C$7)+ABS(Obras!D125-Plantas!$D$7))/10)/$B$4)*2</f>
        <v>0.43</v>
      </c>
      <c r="M124" s="51">
        <f t="shared" si="9"/>
        <v>0.7</v>
      </c>
      <c r="N124" s="3">
        <v>0.3</v>
      </c>
      <c r="O124" s="18">
        <f>$N124*(Obras!F125/10)</f>
        <v>0</v>
      </c>
      <c r="P124" s="18">
        <f>$N124*(Obras!G125/10)</f>
        <v>4.74</v>
      </c>
      <c r="Q124" s="18">
        <f>$N124*(Obras!H125/10)</f>
        <v>1.47</v>
      </c>
      <c r="R124" s="18">
        <f>$N124*(Obras!I125/10)</f>
        <v>0</v>
      </c>
      <c r="S124" s="18">
        <f>$N124*(Obras!J125/10)</f>
        <v>6.1800000000000006</v>
      </c>
      <c r="T124" s="18">
        <f>$N124*(Obras!K125/10)</f>
        <v>3.69</v>
      </c>
      <c r="U124" s="18">
        <f>$N124*(Obras!L125/10)</f>
        <v>2.61</v>
      </c>
      <c r="V124" s="64">
        <f t="shared" si="10"/>
        <v>0.7</v>
      </c>
      <c r="W124" s="64">
        <f t="shared" si="10"/>
        <v>5.44</v>
      </c>
      <c r="X124" s="64">
        <f t="shared" si="10"/>
        <v>2.17</v>
      </c>
      <c r="Y124" s="64">
        <f t="shared" si="10"/>
        <v>0.7</v>
      </c>
      <c r="Z124" s="64">
        <f t="shared" si="8"/>
        <v>6.8800000000000008</v>
      </c>
      <c r="AA124" s="64">
        <f t="shared" si="8"/>
        <v>4.3899999999999997</v>
      </c>
      <c r="AB124" s="64">
        <f t="shared" si="8"/>
        <v>3.3099999999999996</v>
      </c>
      <c r="AC124" s="64">
        <f t="shared" si="11"/>
        <v>0.7</v>
      </c>
      <c r="AD124" s="64">
        <f t="shared" si="12"/>
        <v>0.5</v>
      </c>
      <c r="AE124" s="64">
        <f t="shared" si="13"/>
        <v>0.22500000000000001</v>
      </c>
      <c r="AF124" s="64">
        <f t="shared" si="14"/>
        <v>0.43</v>
      </c>
      <c r="AG124" s="51">
        <f>I124+$P124</f>
        <v>5.44</v>
      </c>
      <c r="AH124" s="51">
        <f>J124+$P124</f>
        <v>5.24</v>
      </c>
      <c r="AI124" s="51">
        <f>K124+$P124</f>
        <v>4.9649999999999999</v>
      </c>
      <c r="AJ124" s="51">
        <f>L124+$P124</f>
        <v>5.17</v>
      </c>
      <c r="AK124" s="51">
        <f>I124+$Q124</f>
        <v>2.17</v>
      </c>
      <c r="AL124" s="51">
        <f>J124+$Q124</f>
        <v>1.97</v>
      </c>
      <c r="AM124" s="51">
        <f>K124+$Q124</f>
        <v>1.6950000000000001</v>
      </c>
      <c r="AN124" s="51">
        <f>L124+$Q124</f>
        <v>1.9</v>
      </c>
      <c r="AO124" s="51">
        <f>I124+$R124</f>
        <v>0.7</v>
      </c>
      <c r="AP124" s="51">
        <f>J124+$R124</f>
        <v>0.5</v>
      </c>
      <c r="AQ124" s="51">
        <f>K124+$R124</f>
        <v>0.22500000000000001</v>
      </c>
      <c r="AR124" s="51">
        <f>L124+$R124</f>
        <v>0.43</v>
      </c>
      <c r="AS124" s="51">
        <f>I124+$S124</f>
        <v>6.8800000000000008</v>
      </c>
      <c r="AT124" s="51">
        <f>J124+$S124</f>
        <v>6.6800000000000006</v>
      </c>
      <c r="AU124" s="51">
        <f>K124+$S124</f>
        <v>6.4050000000000002</v>
      </c>
      <c r="AV124" s="51">
        <f>L124+$S124</f>
        <v>6.61</v>
      </c>
      <c r="AW124" s="51">
        <f>I124+$T124</f>
        <v>4.3899999999999997</v>
      </c>
      <c r="AX124" s="51">
        <f>J124+$T124</f>
        <v>4.1899999999999995</v>
      </c>
      <c r="AY124" s="51">
        <f>K124+$T124</f>
        <v>3.915</v>
      </c>
      <c r="AZ124" s="51">
        <f>L124+$T124</f>
        <v>4.12</v>
      </c>
      <c r="BA124" s="51">
        <f>I124+$U124</f>
        <v>3.3099999999999996</v>
      </c>
      <c r="BB124" s="51">
        <f>J124+$U124</f>
        <v>3.11</v>
      </c>
      <c r="BC124" s="51">
        <f>K124+$U124</f>
        <v>2.835</v>
      </c>
      <c r="BD124" s="51">
        <f>L124+$U124</f>
        <v>3.04</v>
      </c>
    </row>
    <row r="125" spans="8:56" ht="16" thickBot="1" x14ac:dyDescent="0.25">
      <c r="H125" s="9" t="s">
        <v>148</v>
      </c>
      <c r="I125" s="51">
        <f>(((ABS(Obras!C126-Plantas!$C$4)+ABS(Obras!D126-Plantas!$D$4))/10)/$B$4)*2</f>
        <v>0.51</v>
      </c>
      <c r="J125" s="51">
        <f>(((ABS(Obras!C126-Plantas!$C$5)+ABS(Obras!D126-Plantas!$D$5))/10)/$B$4)*2</f>
        <v>0.47000000000000003</v>
      </c>
      <c r="K125" s="51">
        <f>(((ABS(Obras!C126-Plantas!$C$6)+ABS(Obras!D126-Plantas!$D$6))/10)/$B$4)*2</f>
        <v>0.59499999999999997</v>
      </c>
      <c r="L125" s="51">
        <f>(((ABS(Obras!C126-Plantas!$C$7)+ABS(Obras!D126-Plantas!$D$7))/10)/$B$4)*2</f>
        <v>0.16999999999999998</v>
      </c>
      <c r="M125" s="51">
        <f t="shared" si="9"/>
        <v>0.59499999999999997</v>
      </c>
      <c r="N125" s="3">
        <v>0.4</v>
      </c>
      <c r="O125" s="18">
        <f>$N125*(Obras!F126/10)</f>
        <v>2.52</v>
      </c>
      <c r="P125" s="18">
        <f>$N125*(Obras!G126/10)</f>
        <v>1.1199999999999999</v>
      </c>
      <c r="Q125" s="18">
        <f>$N125*(Obras!H126/10)</f>
        <v>6.96</v>
      </c>
      <c r="R125" s="18">
        <f>$N125*(Obras!I126/10)</f>
        <v>7.8400000000000007</v>
      </c>
      <c r="S125" s="18">
        <f>$N125*(Obras!J126/10)</f>
        <v>2.04</v>
      </c>
      <c r="T125" s="18">
        <f>$N125*(Obras!K126/10)</f>
        <v>0</v>
      </c>
      <c r="U125" s="18">
        <f>$N125*(Obras!L126/10)</f>
        <v>0</v>
      </c>
      <c r="V125" s="64">
        <f t="shared" si="10"/>
        <v>3.1150000000000002</v>
      </c>
      <c r="W125" s="64">
        <f t="shared" si="10"/>
        <v>1.7149999999999999</v>
      </c>
      <c r="X125" s="64">
        <f t="shared" si="10"/>
        <v>7.5549999999999997</v>
      </c>
      <c r="Y125" s="64">
        <f t="shared" si="10"/>
        <v>8.4350000000000005</v>
      </c>
      <c r="Z125" s="64">
        <f t="shared" si="8"/>
        <v>2.6349999999999998</v>
      </c>
      <c r="AA125" s="64">
        <f t="shared" si="8"/>
        <v>0.59499999999999997</v>
      </c>
      <c r="AB125" s="64">
        <f t="shared" si="8"/>
        <v>0.59499999999999997</v>
      </c>
      <c r="AC125" s="64">
        <f t="shared" si="11"/>
        <v>3.0300000000000002</v>
      </c>
      <c r="AD125" s="64">
        <f t="shared" si="12"/>
        <v>2.99</v>
      </c>
      <c r="AE125" s="64">
        <f t="shared" si="13"/>
        <v>3.1150000000000002</v>
      </c>
      <c r="AF125" s="64">
        <f t="shared" si="14"/>
        <v>2.69</v>
      </c>
      <c r="AG125" s="51">
        <f>I125+$P125</f>
        <v>1.63</v>
      </c>
      <c r="AH125" s="51">
        <f>J125+$P125</f>
        <v>1.5899999999999999</v>
      </c>
      <c r="AI125" s="51">
        <f>K125+$P125</f>
        <v>1.7149999999999999</v>
      </c>
      <c r="AJ125" s="51">
        <f>L125+$P125</f>
        <v>1.2899999999999998</v>
      </c>
      <c r="AK125" s="51">
        <f>I125+$Q125</f>
        <v>7.47</v>
      </c>
      <c r="AL125" s="51">
        <f>J125+$Q125</f>
        <v>7.43</v>
      </c>
      <c r="AM125" s="51">
        <f>K125+$Q125</f>
        <v>7.5549999999999997</v>
      </c>
      <c r="AN125" s="51">
        <f>L125+$Q125</f>
        <v>7.13</v>
      </c>
      <c r="AO125" s="51">
        <f>I125+$R125</f>
        <v>8.3500000000000014</v>
      </c>
      <c r="AP125" s="51">
        <f>J125+$R125</f>
        <v>8.31</v>
      </c>
      <c r="AQ125" s="51">
        <f>K125+$R125</f>
        <v>8.4350000000000005</v>
      </c>
      <c r="AR125" s="51">
        <f>L125+$R125</f>
        <v>8.0100000000000016</v>
      </c>
      <c r="AS125" s="51">
        <f>I125+$S125</f>
        <v>2.5499999999999998</v>
      </c>
      <c r="AT125" s="51">
        <f>J125+$S125</f>
        <v>2.5100000000000002</v>
      </c>
      <c r="AU125" s="51">
        <f>K125+$S125</f>
        <v>2.6349999999999998</v>
      </c>
      <c r="AV125" s="51">
        <f>L125+$S125</f>
        <v>2.21</v>
      </c>
      <c r="AW125" s="51">
        <f>I125+$T125</f>
        <v>0.51</v>
      </c>
      <c r="AX125" s="51">
        <f>J125+$T125</f>
        <v>0.47000000000000003</v>
      </c>
      <c r="AY125" s="51">
        <f>K125+$T125</f>
        <v>0.59499999999999997</v>
      </c>
      <c r="AZ125" s="51">
        <f>L125+$T125</f>
        <v>0.16999999999999998</v>
      </c>
      <c r="BA125" s="51">
        <f>I125+$U125</f>
        <v>0.51</v>
      </c>
      <c r="BB125" s="51">
        <f>J125+$U125</f>
        <v>0.47000000000000003</v>
      </c>
      <c r="BC125" s="51">
        <f>K125+$U125</f>
        <v>0.59499999999999997</v>
      </c>
      <c r="BD125" s="51">
        <f>L125+$U125</f>
        <v>0.16999999999999998</v>
      </c>
    </row>
    <row r="126" spans="8:56" ht="16" thickBot="1" x14ac:dyDescent="0.25">
      <c r="H126" s="9" t="s">
        <v>149</v>
      </c>
      <c r="I126" s="51">
        <f>(((ABS(Obras!C127-Plantas!$C$4)+ABS(Obras!D127-Plantas!$D$4))/10)/$B$4)*2</f>
        <v>0.51</v>
      </c>
      <c r="J126" s="51">
        <f>(((ABS(Obras!C127-Plantas!$C$5)+ABS(Obras!D127-Plantas!$D$5))/10)/$B$4)*2</f>
        <v>0.51</v>
      </c>
      <c r="K126" s="51">
        <f>(((ABS(Obras!C127-Plantas!$C$6)+ABS(Obras!D127-Plantas!$D$6))/10)/$B$4)*2</f>
        <v>0.38500000000000001</v>
      </c>
      <c r="L126" s="51">
        <f>(((ABS(Obras!C127-Plantas!$C$7)+ABS(Obras!D127-Plantas!$D$7))/10)/$B$4)*2</f>
        <v>0.80999999999999994</v>
      </c>
      <c r="M126" s="51">
        <f t="shared" si="9"/>
        <v>0.80999999999999994</v>
      </c>
      <c r="N126" s="3">
        <v>0.4</v>
      </c>
      <c r="O126" s="18">
        <f>$N126*(Obras!F127/10)</f>
        <v>0</v>
      </c>
      <c r="P126" s="18">
        <f>$N126*(Obras!G127/10)</f>
        <v>7.0400000000000009</v>
      </c>
      <c r="Q126" s="18">
        <f>$N126*(Obras!H127/10)</f>
        <v>2.72</v>
      </c>
      <c r="R126" s="18">
        <f>$N126*(Obras!I127/10)</f>
        <v>5.04</v>
      </c>
      <c r="S126" s="18">
        <f>$N126*(Obras!J127/10)</f>
        <v>2.5600000000000005</v>
      </c>
      <c r="T126" s="18">
        <f>$N126*(Obras!K127/10)</f>
        <v>0</v>
      </c>
      <c r="U126" s="18">
        <f>$N126*(Obras!L127/10)</f>
        <v>8</v>
      </c>
      <c r="V126" s="64">
        <f t="shared" si="10"/>
        <v>0.80999999999999994</v>
      </c>
      <c r="W126" s="64">
        <f t="shared" si="10"/>
        <v>7.8500000000000005</v>
      </c>
      <c r="X126" s="64">
        <f t="shared" si="10"/>
        <v>3.5300000000000002</v>
      </c>
      <c r="Y126" s="64">
        <f t="shared" si="10"/>
        <v>5.85</v>
      </c>
      <c r="Z126" s="64">
        <f t="shared" si="8"/>
        <v>3.3700000000000006</v>
      </c>
      <c r="AA126" s="64">
        <f t="shared" si="8"/>
        <v>0.80999999999999994</v>
      </c>
      <c r="AB126" s="64">
        <f t="shared" si="8"/>
        <v>8.81</v>
      </c>
      <c r="AC126" s="64">
        <f t="shared" si="11"/>
        <v>0.51</v>
      </c>
      <c r="AD126" s="64">
        <f t="shared" si="12"/>
        <v>0.51</v>
      </c>
      <c r="AE126" s="64">
        <f t="shared" si="13"/>
        <v>0.38500000000000001</v>
      </c>
      <c r="AF126" s="64">
        <f t="shared" si="14"/>
        <v>0.80999999999999994</v>
      </c>
      <c r="AG126" s="51">
        <f>I126+$P126</f>
        <v>7.5500000000000007</v>
      </c>
      <c r="AH126" s="51">
        <f>J126+$P126</f>
        <v>7.5500000000000007</v>
      </c>
      <c r="AI126" s="51">
        <f>K126+$P126</f>
        <v>7.4250000000000007</v>
      </c>
      <c r="AJ126" s="51">
        <f>L126+$P126</f>
        <v>7.8500000000000005</v>
      </c>
      <c r="AK126" s="51">
        <f>I126+$Q126</f>
        <v>3.2300000000000004</v>
      </c>
      <c r="AL126" s="51">
        <f>J126+$Q126</f>
        <v>3.2300000000000004</v>
      </c>
      <c r="AM126" s="51">
        <f>K126+$Q126</f>
        <v>3.1050000000000004</v>
      </c>
      <c r="AN126" s="51">
        <f>L126+$Q126</f>
        <v>3.5300000000000002</v>
      </c>
      <c r="AO126" s="51">
        <f>I126+$R126</f>
        <v>5.55</v>
      </c>
      <c r="AP126" s="51">
        <f>J126+$R126</f>
        <v>5.55</v>
      </c>
      <c r="AQ126" s="51">
        <f>K126+$R126</f>
        <v>5.4249999999999998</v>
      </c>
      <c r="AR126" s="51">
        <f>L126+$R126</f>
        <v>5.85</v>
      </c>
      <c r="AS126" s="51">
        <f>I126+$S126</f>
        <v>3.0700000000000003</v>
      </c>
      <c r="AT126" s="51">
        <f>J126+$S126</f>
        <v>3.0700000000000003</v>
      </c>
      <c r="AU126" s="51">
        <f>K126+$S126</f>
        <v>2.9450000000000003</v>
      </c>
      <c r="AV126" s="51">
        <f>L126+$S126</f>
        <v>3.3700000000000006</v>
      </c>
      <c r="AW126" s="51">
        <f>I126+$T126</f>
        <v>0.51</v>
      </c>
      <c r="AX126" s="51">
        <f>J126+$T126</f>
        <v>0.51</v>
      </c>
      <c r="AY126" s="51">
        <f>K126+$T126</f>
        <v>0.38500000000000001</v>
      </c>
      <c r="AZ126" s="51">
        <f>L126+$T126</f>
        <v>0.80999999999999994</v>
      </c>
      <c r="BA126" s="51">
        <f>I126+$U126</f>
        <v>8.51</v>
      </c>
      <c r="BB126" s="51">
        <f>J126+$U126</f>
        <v>8.51</v>
      </c>
      <c r="BC126" s="51">
        <f>K126+$U126</f>
        <v>8.3849999999999998</v>
      </c>
      <c r="BD126" s="51">
        <f>L126+$U126</f>
        <v>8.81</v>
      </c>
    </row>
    <row r="127" spans="8:56" ht="16" thickBot="1" x14ac:dyDescent="0.25">
      <c r="H127" s="9" t="s">
        <v>150</v>
      </c>
      <c r="I127" s="51">
        <f>(((ABS(Obras!C128-Plantas!$C$4)+ABS(Obras!D128-Plantas!$D$4))/10)/$B$4)*2</f>
        <v>0.60499999999999998</v>
      </c>
      <c r="J127" s="51">
        <f>(((ABS(Obras!C128-Plantas!$C$5)+ABS(Obras!D128-Plantas!$D$5))/10)/$B$4)*2</f>
        <v>0.40499999999999997</v>
      </c>
      <c r="K127" s="51">
        <f>(((ABS(Obras!C128-Plantas!$C$6)+ABS(Obras!D128-Plantas!$D$6))/10)/$B$4)*2</f>
        <v>0.16</v>
      </c>
      <c r="L127" s="51">
        <f>(((ABS(Obras!C128-Plantas!$C$7)+ABS(Obras!D128-Plantas!$D$7))/10)/$B$4)*2</f>
        <v>0.26500000000000001</v>
      </c>
      <c r="M127" s="51">
        <f t="shared" si="9"/>
        <v>0.60499999999999998</v>
      </c>
      <c r="N127" s="3">
        <v>0.3</v>
      </c>
      <c r="O127" s="18">
        <f>$N127*(Obras!F128/10)</f>
        <v>4.17</v>
      </c>
      <c r="P127" s="18">
        <f>$N127*(Obras!G128/10)</f>
        <v>5.79</v>
      </c>
      <c r="Q127" s="18">
        <f>$N127*(Obras!H128/10)</f>
        <v>0</v>
      </c>
      <c r="R127" s="18">
        <f>$N127*(Obras!I128/10)</f>
        <v>0</v>
      </c>
      <c r="S127" s="18">
        <f>$N127*(Obras!J128/10)</f>
        <v>3.57</v>
      </c>
      <c r="T127" s="18">
        <f>$N127*(Obras!K128/10)</f>
        <v>1.5299999999999998</v>
      </c>
      <c r="U127" s="18">
        <f>$N127*(Obras!L128/10)</f>
        <v>0</v>
      </c>
      <c r="V127" s="64">
        <f t="shared" si="10"/>
        <v>4.7750000000000004</v>
      </c>
      <c r="W127" s="64">
        <f t="shared" si="10"/>
        <v>6.3949999999999996</v>
      </c>
      <c r="X127" s="64">
        <f t="shared" si="10"/>
        <v>0.60499999999999998</v>
      </c>
      <c r="Y127" s="64">
        <f t="shared" si="10"/>
        <v>0.60499999999999998</v>
      </c>
      <c r="Z127" s="64">
        <f t="shared" si="8"/>
        <v>4.1749999999999998</v>
      </c>
      <c r="AA127" s="64">
        <f t="shared" si="8"/>
        <v>2.1349999999999998</v>
      </c>
      <c r="AB127" s="64">
        <f t="shared" si="8"/>
        <v>0.60499999999999998</v>
      </c>
      <c r="AC127" s="64">
        <f t="shared" si="11"/>
        <v>4.7750000000000004</v>
      </c>
      <c r="AD127" s="64">
        <f t="shared" si="12"/>
        <v>4.5750000000000002</v>
      </c>
      <c r="AE127" s="64">
        <f t="shared" si="13"/>
        <v>4.33</v>
      </c>
      <c r="AF127" s="64">
        <f t="shared" si="14"/>
        <v>4.4349999999999996</v>
      </c>
      <c r="AG127" s="51">
        <f>I127+$P127</f>
        <v>6.3949999999999996</v>
      </c>
      <c r="AH127" s="51">
        <f>J127+$P127</f>
        <v>6.1950000000000003</v>
      </c>
      <c r="AI127" s="51">
        <f>K127+$P127</f>
        <v>5.95</v>
      </c>
      <c r="AJ127" s="51">
        <f>L127+$P127</f>
        <v>6.0549999999999997</v>
      </c>
      <c r="AK127" s="51">
        <f>I127+$Q127</f>
        <v>0.60499999999999998</v>
      </c>
      <c r="AL127" s="51">
        <f>J127+$Q127</f>
        <v>0.40499999999999997</v>
      </c>
      <c r="AM127" s="51">
        <f>K127+$Q127</f>
        <v>0.16</v>
      </c>
      <c r="AN127" s="51">
        <f>L127+$Q127</f>
        <v>0.26500000000000001</v>
      </c>
      <c r="AO127" s="51">
        <f>I127+$R127</f>
        <v>0.60499999999999998</v>
      </c>
      <c r="AP127" s="51">
        <f>J127+$R127</f>
        <v>0.40499999999999997</v>
      </c>
      <c r="AQ127" s="51">
        <f>K127+$R127</f>
        <v>0.16</v>
      </c>
      <c r="AR127" s="51">
        <f>L127+$R127</f>
        <v>0.26500000000000001</v>
      </c>
      <c r="AS127" s="51">
        <f>I127+$S127</f>
        <v>4.1749999999999998</v>
      </c>
      <c r="AT127" s="51">
        <f>J127+$S127</f>
        <v>3.9749999999999996</v>
      </c>
      <c r="AU127" s="51">
        <f>K127+$S127</f>
        <v>3.73</v>
      </c>
      <c r="AV127" s="51">
        <f>L127+$S127</f>
        <v>3.835</v>
      </c>
      <c r="AW127" s="51">
        <f>I127+$T127</f>
        <v>2.1349999999999998</v>
      </c>
      <c r="AX127" s="51">
        <f>J127+$T127</f>
        <v>1.9349999999999998</v>
      </c>
      <c r="AY127" s="51">
        <f>K127+$T127</f>
        <v>1.6899999999999997</v>
      </c>
      <c r="AZ127" s="51">
        <f>L127+$T127</f>
        <v>1.7949999999999999</v>
      </c>
      <c r="BA127" s="51">
        <f>I127+$U127</f>
        <v>0.60499999999999998</v>
      </c>
      <c r="BB127" s="51">
        <f>J127+$U127</f>
        <v>0.40499999999999997</v>
      </c>
      <c r="BC127" s="51">
        <f>K127+$U127</f>
        <v>0.16</v>
      </c>
      <c r="BD127" s="51">
        <f>L127+$U127</f>
        <v>0.26500000000000001</v>
      </c>
    </row>
    <row r="128" spans="8:56" ht="16" thickBot="1" x14ac:dyDescent="0.25">
      <c r="H128" s="9" t="s">
        <v>151</v>
      </c>
      <c r="I128" s="51">
        <f>(((ABS(Obras!C129-Plantas!$C$4)+ABS(Obras!D129-Plantas!$D$4))/10)/$B$4)*2</f>
        <v>0.25</v>
      </c>
      <c r="J128" s="51">
        <f>(((ABS(Obras!C129-Plantas!$C$5)+ABS(Obras!D129-Plantas!$D$5))/10)/$B$4)*2</f>
        <v>0.11000000000000001</v>
      </c>
      <c r="K128" s="51">
        <f>(((ABS(Obras!C129-Plantas!$C$6)+ABS(Obras!D129-Plantas!$D$6))/10)/$B$4)*2</f>
        <v>0.22500000000000001</v>
      </c>
      <c r="L128" s="51">
        <f>(((ABS(Obras!C129-Plantas!$C$7)+ABS(Obras!D129-Plantas!$D$7))/10)/$B$4)*2</f>
        <v>0.41</v>
      </c>
      <c r="M128" s="51">
        <f t="shared" si="9"/>
        <v>0.41</v>
      </c>
      <c r="N128" s="3">
        <v>0.4</v>
      </c>
      <c r="O128" s="18">
        <f>$N128*(Obras!F129/10)</f>
        <v>0</v>
      </c>
      <c r="P128" s="18">
        <f>$N128*(Obras!G129/10)</f>
        <v>6.16</v>
      </c>
      <c r="Q128" s="18">
        <f>$N128*(Obras!H129/10)</f>
        <v>2.3600000000000003</v>
      </c>
      <c r="R128" s="18">
        <f>$N128*(Obras!I129/10)</f>
        <v>0</v>
      </c>
      <c r="S128" s="18">
        <f>$N128*(Obras!J129/10)</f>
        <v>6.68</v>
      </c>
      <c r="T128" s="18">
        <f>$N128*(Obras!K129/10)</f>
        <v>7.28</v>
      </c>
      <c r="U128" s="18">
        <f>$N128*(Obras!L129/10)</f>
        <v>4.24</v>
      </c>
      <c r="V128" s="64">
        <f t="shared" si="10"/>
        <v>0.41</v>
      </c>
      <c r="W128" s="64">
        <f t="shared" si="10"/>
        <v>6.57</v>
      </c>
      <c r="X128" s="64">
        <f t="shared" si="10"/>
        <v>2.7700000000000005</v>
      </c>
      <c r="Y128" s="64">
        <f t="shared" si="10"/>
        <v>0.41</v>
      </c>
      <c r="Z128" s="64">
        <f t="shared" ref="Z128:AB191" si="15">MAX($I128:$L128)+S128</f>
        <v>7.09</v>
      </c>
      <c r="AA128" s="64">
        <f t="shared" si="15"/>
        <v>7.69</v>
      </c>
      <c r="AB128" s="64">
        <f t="shared" si="15"/>
        <v>4.6500000000000004</v>
      </c>
      <c r="AC128" s="64">
        <f t="shared" si="11"/>
        <v>0.25</v>
      </c>
      <c r="AD128" s="64">
        <f t="shared" si="12"/>
        <v>0.11000000000000001</v>
      </c>
      <c r="AE128" s="64">
        <f t="shared" si="13"/>
        <v>0.22500000000000001</v>
      </c>
      <c r="AF128" s="64">
        <f t="shared" si="14"/>
        <v>0.41</v>
      </c>
      <c r="AG128" s="51">
        <f>I128+$P128</f>
        <v>6.41</v>
      </c>
      <c r="AH128" s="51">
        <f>J128+$P128</f>
        <v>6.2700000000000005</v>
      </c>
      <c r="AI128" s="51">
        <f>K128+$P128</f>
        <v>6.3849999999999998</v>
      </c>
      <c r="AJ128" s="51">
        <f>L128+$P128</f>
        <v>6.57</v>
      </c>
      <c r="AK128" s="51">
        <f>I128+$Q128</f>
        <v>2.6100000000000003</v>
      </c>
      <c r="AL128" s="51">
        <f>J128+$Q128</f>
        <v>2.4700000000000002</v>
      </c>
      <c r="AM128" s="51">
        <f>K128+$Q128</f>
        <v>2.5850000000000004</v>
      </c>
      <c r="AN128" s="51">
        <f>L128+$Q128</f>
        <v>2.7700000000000005</v>
      </c>
      <c r="AO128" s="51">
        <f>I128+$R128</f>
        <v>0.25</v>
      </c>
      <c r="AP128" s="51">
        <f>J128+$R128</f>
        <v>0.11000000000000001</v>
      </c>
      <c r="AQ128" s="51">
        <f>K128+$R128</f>
        <v>0.22500000000000001</v>
      </c>
      <c r="AR128" s="51">
        <f>L128+$R128</f>
        <v>0.41</v>
      </c>
      <c r="AS128" s="51">
        <f>I128+$S128</f>
        <v>6.93</v>
      </c>
      <c r="AT128" s="51">
        <f>J128+$S128</f>
        <v>6.79</v>
      </c>
      <c r="AU128" s="51">
        <f>K128+$S128</f>
        <v>6.9049999999999994</v>
      </c>
      <c r="AV128" s="51">
        <f>L128+$S128</f>
        <v>7.09</v>
      </c>
      <c r="AW128" s="51">
        <f>I128+$T128</f>
        <v>7.53</v>
      </c>
      <c r="AX128" s="51">
        <f>J128+$T128</f>
        <v>7.3900000000000006</v>
      </c>
      <c r="AY128" s="51">
        <f>K128+$T128</f>
        <v>7.5049999999999999</v>
      </c>
      <c r="AZ128" s="51">
        <f>L128+$T128</f>
        <v>7.69</v>
      </c>
      <c r="BA128" s="51">
        <f>I128+$U128</f>
        <v>4.49</v>
      </c>
      <c r="BB128" s="51">
        <f>J128+$U128</f>
        <v>4.3500000000000005</v>
      </c>
      <c r="BC128" s="51">
        <f>K128+$U128</f>
        <v>4.4649999999999999</v>
      </c>
      <c r="BD128" s="51">
        <f>L128+$U128</f>
        <v>4.6500000000000004</v>
      </c>
    </row>
    <row r="129" spans="8:56" ht="16" thickBot="1" x14ac:dyDescent="0.25">
      <c r="H129" s="9" t="s">
        <v>152</v>
      </c>
      <c r="I129" s="51">
        <f>(((ABS(Obras!C130-Plantas!$C$4)+ABS(Obras!D130-Plantas!$D$4))/10)/$B$4)*2</f>
        <v>0.55000000000000004</v>
      </c>
      <c r="J129" s="51">
        <f>(((ABS(Obras!C130-Plantas!$C$5)+ABS(Obras!D130-Plantas!$D$5))/10)/$B$4)*2</f>
        <v>0.41</v>
      </c>
      <c r="K129" s="51">
        <f>(((ABS(Obras!C130-Plantas!$C$6)+ABS(Obras!D130-Plantas!$D$6))/10)/$B$4)*2</f>
        <v>0.53499999999999992</v>
      </c>
      <c r="L129" s="51">
        <f>(((ABS(Obras!C130-Plantas!$C$7)+ABS(Obras!D130-Plantas!$D$7))/10)/$B$4)*2</f>
        <v>0.15</v>
      </c>
      <c r="M129" s="51">
        <f t="shared" si="9"/>
        <v>0.55000000000000004</v>
      </c>
      <c r="N129" s="3">
        <v>0.3</v>
      </c>
      <c r="O129" s="18">
        <f>$N129*(Obras!F130/10)</f>
        <v>2.0099999999999998</v>
      </c>
      <c r="P129" s="18">
        <f>$N129*(Obras!G130/10)</f>
        <v>0</v>
      </c>
      <c r="Q129" s="18">
        <f>$N129*(Obras!H130/10)</f>
        <v>0.96</v>
      </c>
      <c r="R129" s="18">
        <f>$N129*(Obras!I130/10)</f>
        <v>4.32</v>
      </c>
      <c r="S129" s="18">
        <f>$N129*(Obras!J130/10)</f>
        <v>5.94</v>
      </c>
      <c r="T129" s="18">
        <f>$N129*(Obras!K130/10)</f>
        <v>0</v>
      </c>
      <c r="U129" s="18">
        <f>$N129*(Obras!L130/10)</f>
        <v>6.09</v>
      </c>
      <c r="V129" s="64">
        <f t="shared" si="10"/>
        <v>2.5599999999999996</v>
      </c>
      <c r="W129" s="64">
        <f t="shared" si="10"/>
        <v>0.55000000000000004</v>
      </c>
      <c r="X129" s="64">
        <f t="shared" si="10"/>
        <v>1.51</v>
      </c>
      <c r="Y129" s="64">
        <f t="shared" si="10"/>
        <v>4.87</v>
      </c>
      <c r="Z129" s="64">
        <f t="shared" si="15"/>
        <v>6.49</v>
      </c>
      <c r="AA129" s="64">
        <f t="shared" si="15"/>
        <v>0.55000000000000004</v>
      </c>
      <c r="AB129" s="64">
        <f t="shared" si="15"/>
        <v>6.64</v>
      </c>
      <c r="AC129" s="64">
        <f t="shared" si="11"/>
        <v>2.5599999999999996</v>
      </c>
      <c r="AD129" s="64">
        <f t="shared" si="12"/>
        <v>2.42</v>
      </c>
      <c r="AE129" s="64">
        <f t="shared" si="13"/>
        <v>2.5449999999999999</v>
      </c>
      <c r="AF129" s="64">
        <f t="shared" si="14"/>
        <v>2.1599999999999997</v>
      </c>
      <c r="AG129" s="51">
        <f>I129+$P129</f>
        <v>0.55000000000000004</v>
      </c>
      <c r="AH129" s="51">
        <f>J129+$P129</f>
        <v>0.41</v>
      </c>
      <c r="AI129" s="51">
        <f>K129+$P129</f>
        <v>0.53499999999999992</v>
      </c>
      <c r="AJ129" s="51">
        <f>L129+$P129</f>
        <v>0.15</v>
      </c>
      <c r="AK129" s="51">
        <f>I129+$Q129</f>
        <v>1.51</v>
      </c>
      <c r="AL129" s="51">
        <f>J129+$Q129</f>
        <v>1.3699999999999999</v>
      </c>
      <c r="AM129" s="51">
        <f>K129+$Q129</f>
        <v>1.4949999999999999</v>
      </c>
      <c r="AN129" s="51">
        <f>L129+$Q129</f>
        <v>1.1099999999999999</v>
      </c>
      <c r="AO129" s="51">
        <f>I129+$R129</f>
        <v>4.87</v>
      </c>
      <c r="AP129" s="51">
        <f>J129+$R129</f>
        <v>4.7300000000000004</v>
      </c>
      <c r="AQ129" s="51">
        <f>K129+$R129</f>
        <v>4.8550000000000004</v>
      </c>
      <c r="AR129" s="51">
        <f>L129+$R129</f>
        <v>4.4700000000000006</v>
      </c>
      <c r="AS129" s="51">
        <f>I129+$S129</f>
        <v>6.49</v>
      </c>
      <c r="AT129" s="51">
        <f>J129+$S129</f>
        <v>6.3500000000000005</v>
      </c>
      <c r="AU129" s="51">
        <f>K129+$S129</f>
        <v>6.4750000000000005</v>
      </c>
      <c r="AV129" s="51">
        <f>L129+$S129</f>
        <v>6.0900000000000007</v>
      </c>
      <c r="AW129" s="51">
        <f>I129+$T129</f>
        <v>0.55000000000000004</v>
      </c>
      <c r="AX129" s="51">
        <f>J129+$T129</f>
        <v>0.41</v>
      </c>
      <c r="AY129" s="51">
        <f>K129+$T129</f>
        <v>0.53499999999999992</v>
      </c>
      <c r="AZ129" s="51">
        <f>L129+$T129</f>
        <v>0.15</v>
      </c>
      <c r="BA129" s="51">
        <f>I129+$U129</f>
        <v>6.64</v>
      </c>
      <c r="BB129" s="51">
        <f>J129+$U129</f>
        <v>6.5</v>
      </c>
      <c r="BC129" s="51">
        <f>K129+$U129</f>
        <v>6.625</v>
      </c>
      <c r="BD129" s="51">
        <f>L129+$U129</f>
        <v>6.24</v>
      </c>
    </row>
    <row r="130" spans="8:56" ht="16" thickBot="1" x14ac:dyDescent="0.25">
      <c r="H130" s="9" t="s">
        <v>153</v>
      </c>
      <c r="I130" s="51">
        <f>(((ABS(Obras!C131-Plantas!$C$4)+ABS(Obras!D131-Plantas!$D$4))/10)/$B$4)*2</f>
        <v>0.75</v>
      </c>
      <c r="J130" s="51">
        <f>(((ABS(Obras!C131-Plantas!$C$5)+ABS(Obras!D131-Plantas!$D$5))/10)/$B$4)*2</f>
        <v>0.55000000000000004</v>
      </c>
      <c r="K130" s="51">
        <f>(((ABS(Obras!C131-Plantas!$C$6)+ABS(Obras!D131-Plantas!$D$6))/10)/$B$4)*2</f>
        <v>0.44500000000000001</v>
      </c>
      <c r="L130" s="51">
        <f>(((ABS(Obras!C131-Plantas!$C$7)+ABS(Obras!D131-Plantas!$D$7))/10)/$B$4)*2</f>
        <v>0.35</v>
      </c>
      <c r="M130" s="51">
        <f t="shared" si="9"/>
        <v>0.75</v>
      </c>
      <c r="N130" s="3">
        <v>0.4</v>
      </c>
      <c r="O130" s="18">
        <f>$N130*(Obras!F131/10)</f>
        <v>1.6</v>
      </c>
      <c r="P130" s="18">
        <f>$N130*(Obras!G131/10)</f>
        <v>2.16</v>
      </c>
      <c r="Q130" s="18">
        <f>$N130*(Obras!H131/10)</f>
        <v>5.6400000000000006</v>
      </c>
      <c r="R130" s="18">
        <f>$N130*(Obras!I131/10)</f>
        <v>4.4400000000000004</v>
      </c>
      <c r="S130" s="18">
        <f>$N130*(Obras!J131/10)</f>
        <v>6.16</v>
      </c>
      <c r="T130" s="18">
        <f>$N130*(Obras!K131/10)</f>
        <v>7.4</v>
      </c>
      <c r="U130" s="18">
        <f>$N130*(Obras!L131/10)</f>
        <v>0</v>
      </c>
      <c r="V130" s="64">
        <f t="shared" si="10"/>
        <v>2.35</v>
      </c>
      <c r="W130" s="64">
        <f t="shared" si="10"/>
        <v>2.91</v>
      </c>
      <c r="X130" s="64">
        <f t="shared" si="10"/>
        <v>6.3900000000000006</v>
      </c>
      <c r="Y130" s="64">
        <f t="shared" si="10"/>
        <v>5.19</v>
      </c>
      <c r="Z130" s="64">
        <f t="shared" si="15"/>
        <v>6.91</v>
      </c>
      <c r="AA130" s="64">
        <f t="shared" si="15"/>
        <v>8.15</v>
      </c>
      <c r="AB130" s="64">
        <f t="shared" si="15"/>
        <v>0.75</v>
      </c>
      <c r="AC130" s="64">
        <f t="shared" si="11"/>
        <v>2.35</v>
      </c>
      <c r="AD130" s="64">
        <f t="shared" si="12"/>
        <v>2.1500000000000004</v>
      </c>
      <c r="AE130" s="64">
        <f t="shared" si="13"/>
        <v>2.0449999999999999</v>
      </c>
      <c r="AF130" s="64">
        <f t="shared" si="14"/>
        <v>1.9500000000000002</v>
      </c>
      <c r="AG130" s="51">
        <f>I130+$P130</f>
        <v>2.91</v>
      </c>
      <c r="AH130" s="51">
        <f>J130+$P130</f>
        <v>2.71</v>
      </c>
      <c r="AI130" s="51">
        <f>K130+$P130</f>
        <v>2.605</v>
      </c>
      <c r="AJ130" s="51">
        <f>L130+$P130</f>
        <v>2.5100000000000002</v>
      </c>
      <c r="AK130" s="51">
        <f>I130+$Q130</f>
        <v>6.3900000000000006</v>
      </c>
      <c r="AL130" s="51">
        <f>J130+$Q130</f>
        <v>6.19</v>
      </c>
      <c r="AM130" s="51">
        <f>K130+$Q130</f>
        <v>6.0850000000000009</v>
      </c>
      <c r="AN130" s="51">
        <f>L130+$Q130</f>
        <v>5.99</v>
      </c>
      <c r="AO130" s="51">
        <f>I130+$R130</f>
        <v>5.19</v>
      </c>
      <c r="AP130" s="51">
        <f>J130+$R130</f>
        <v>4.99</v>
      </c>
      <c r="AQ130" s="51">
        <f>K130+$R130</f>
        <v>4.8850000000000007</v>
      </c>
      <c r="AR130" s="51">
        <f>L130+$R130</f>
        <v>4.79</v>
      </c>
      <c r="AS130" s="51">
        <f>I130+$S130</f>
        <v>6.91</v>
      </c>
      <c r="AT130" s="51">
        <f>J130+$S130</f>
        <v>6.71</v>
      </c>
      <c r="AU130" s="51">
        <f>K130+$S130</f>
        <v>6.6050000000000004</v>
      </c>
      <c r="AV130" s="51">
        <f>L130+$S130</f>
        <v>6.51</v>
      </c>
      <c r="AW130" s="51">
        <f>I130+$T130</f>
        <v>8.15</v>
      </c>
      <c r="AX130" s="51">
        <f>J130+$T130</f>
        <v>7.95</v>
      </c>
      <c r="AY130" s="51">
        <f>K130+$T130</f>
        <v>7.8450000000000006</v>
      </c>
      <c r="AZ130" s="51">
        <f>L130+$T130</f>
        <v>7.75</v>
      </c>
      <c r="BA130" s="51">
        <f>I130+$U130</f>
        <v>0.75</v>
      </c>
      <c r="BB130" s="51">
        <f>J130+$U130</f>
        <v>0.55000000000000004</v>
      </c>
      <c r="BC130" s="51">
        <f>K130+$U130</f>
        <v>0.44500000000000001</v>
      </c>
      <c r="BD130" s="51">
        <f>L130+$U130</f>
        <v>0.35</v>
      </c>
    </row>
    <row r="131" spans="8:56" ht="16" thickBot="1" x14ac:dyDescent="0.25">
      <c r="H131" s="9" t="s">
        <v>154</v>
      </c>
      <c r="I131" s="51">
        <f>(((ABS(Obras!C132-Plantas!$C$4)+ABS(Obras!D132-Plantas!$D$4))/10)/$B$4)*2</f>
        <v>0.38500000000000001</v>
      </c>
      <c r="J131" s="51">
        <f>(((ABS(Obras!C132-Plantas!$C$5)+ABS(Obras!D132-Plantas!$D$5))/10)/$B$4)*2</f>
        <v>0.27500000000000002</v>
      </c>
      <c r="K131" s="51">
        <f>(((ABS(Obras!C132-Plantas!$C$6)+ABS(Obras!D132-Plantas!$D$6))/10)/$B$4)*2</f>
        <v>0.15</v>
      </c>
      <c r="L131" s="51">
        <f>(((ABS(Obras!C132-Plantas!$C$7)+ABS(Obras!D132-Plantas!$D$7))/10)/$B$4)*2</f>
        <v>0.57499999999999996</v>
      </c>
      <c r="M131" s="51">
        <f t="shared" si="9"/>
        <v>0.57499999999999996</v>
      </c>
      <c r="N131" s="3">
        <v>0.4</v>
      </c>
      <c r="O131" s="18">
        <f>$N131*(Obras!F132/10)</f>
        <v>0</v>
      </c>
      <c r="P131" s="18">
        <f>$N131*(Obras!G132/10)</f>
        <v>7.76</v>
      </c>
      <c r="Q131" s="18">
        <f>$N131*(Obras!H132/10)</f>
        <v>5</v>
      </c>
      <c r="R131" s="18">
        <f>$N131*(Obras!I132/10)</f>
        <v>2.3600000000000003</v>
      </c>
      <c r="S131" s="18">
        <f>$N131*(Obras!J132/10)</f>
        <v>0.52</v>
      </c>
      <c r="T131" s="18">
        <f>$N131*(Obras!K132/10)</f>
        <v>2.44</v>
      </c>
      <c r="U131" s="18">
        <f>$N131*(Obras!L132/10)</f>
        <v>1.56</v>
      </c>
      <c r="V131" s="64">
        <f t="shared" si="10"/>
        <v>0.57499999999999996</v>
      </c>
      <c r="W131" s="64">
        <f t="shared" si="10"/>
        <v>8.3349999999999991</v>
      </c>
      <c r="X131" s="64">
        <f t="shared" si="10"/>
        <v>5.5750000000000002</v>
      </c>
      <c r="Y131" s="64">
        <f t="shared" si="10"/>
        <v>2.9350000000000005</v>
      </c>
      <c r="Z131" s="64">
        <f t="shared" si="15"/>
        <v>1.095</v>
      </c>
      <c r="AA131" s="64">
        <f t="shared" si="15"/>
        <v>3.0149999999999997</v>
      </c>
      <c r="AB131" s="64">
        <f t="shared" si="15"/>
        <v>2.1349999999999998</v>
      </c>
      <c r="AC131" s="64">
        <f t="shared" si="11"/>
        <v>0.38500000000000001</v>
      </c>
      <c r="AD131" s="64">
        <f t="shared" si="12"/>
        <v>0.27500000000000002</v>
      </c>
      <c r="AE131" s="64">
        <f t="shared" si="13"/>
        <v>0.15</v>
      </c>
      <c r="AF131" s="64">
        <f t="shared" si="14"/>
        <v>0.57499999999999996</v>
      </c>
      <c r="AG131" s="51">
        <f>I131+$P131</f>
        <v>8.1449999999999996</v>
      </c>
      <c r="AH131" s="51">
        <f>J131+$P131</f>
        <v>8.0350000000000001</v>
      </c>
      <c r="AI131" s="51">
        <f>K131+$P131</f>
        <v>7.91</v>
      </c>
      <c r="AJ131" s="51">
        <f>L131+$P131</f>
        <v>8.3349999999999991</v>
      </c>
      <c r="AK131" s="51">
        <f>I131+$Q131</f>
        <v>5.3849999999999998</v>
      </c>
      <c r="AL131" s="51">
        <f>J131+$Q131</f>
        <v>5.2750000000000004</v>
      </c>
      <c r="AM131" s="51">
        <f>K131+$Q131</f>
        <v>5.15</v>
      </c>
      <c r="AN131" s="51">
        <f>L131+$Q131</f>
        <v>5.5750000000000002</v>
      </c>
      <c r="AO131" s="51">
        <f>I131+$R131</f>
        <v>2.7450000000000001</v>
      </c>
      <c r="AP131" s="51">
        <f>J131+$R131</f>
        <v>2.6350000000000002</v>
      </c>
      <c r="AQ131" s="51">
        <f>K131+$R131</f>
        <v>2.5100000000000002</v>
      </c>
      <c r="AR131" s="51">
        <f>L131+$R131</f>
        <v>2.9350000000000005</v>
      </c>
      <c r="AS131" s="51">
        <f>I131+$S131</f>
        <v>0.90500000000000003</v>
      </c>
      <c r="AT131" s="51">
        <f>J131+$S131</f>
        <v>0.79500000000000004</v>
      </c>
      <c r="AU131" s="51">
        <f>K131+$S131</f>
        <v>0.67</v>
      </c>
      <c r="AV131" s="51">
        <f>L131+$S131</f>
        <v>1.095</v>
      </c>
      <c r="AW131" s="51">
        <f>I131+$T131</f>
        <v>2.8250000000000002</v>
      </c>
      <c r="AX131" s="51">
        <f>J131+$T131</f>
        <v>2.7149999999999999</v>
      </c>
      <c r="AY131" s="51">
        <f>K131+$T131</f>
        <v>2.59</v>
      </c>
      <c r="AZ131" s="51">
        <f>L131+$T131</f>
        <v>3.0149999999999997</v>
      </c>
      <c r="BA131" s="51">
        <f>I131+$U131</f>
        <v>1.9450000000000001</v>
      </c>
      <c r="BB131" s="51">
        <f>J131+$U131</f>
        <v>1.835</v>
      </c>
      <c r="BC131" s="51">
        <f>K131+$U131</f>
        <v>1.71</v>
      </c>
      <c r="BD131" s="51">
        <f>L131+$U131</f>
        <v>2.1349999999999998</v>
      </c>
    </row>
    <row r="132" spans="8:56" ht="16" thickBot="1" x14ac:dyDescent="0.25">
      <c r="H132" s="9" t="s">
        <v>155</v>
      </c>
      <c r="I132" s="51">
        <f>(((ABS(Obras!C133-Plantas!$C$4)+ABS(Obras!D133-Plantas!$D$4))/10)/$B$4)*2</f>
        <v>0.53499999999999992</v>
      </c>
      <c r="J132" s="51">
        <f>(((ABS(Obras!C133-Plantas!$C$5)+ABS(Obras!D133-Plantas!$D$5))/10)/$B$4)*2</f>
        <v>0.51500000000000001</v>
      </c>
      <c r="K132" s="51">
        <f>(((ABS(Obras!C133-Plantas!$C$6)+ABS(Obras!D133-Plantas!$D$6))/10)/$B$4)*2</f>
        <v>0.64</v>
      </c>
      <c r="L132" s="51">
        <f>(((ABS(Obras!C133-Plantas!$C$7)+ABS(Obras!D133-Plantas!$D$7))/10)/$B$4)*2</f>
        <v>0.215</v>
      </c>
      <c r="M132" s="51">
        <f t="shared" si="9"/>
        <v>0.64</v>
      </c>
      <c r="N132" s="3">
        <v>0.4</v>
      </c>
      <c r="O132" s="18">
        <f>$N132*(Obras!F133/10)</f>
        <v>0.64000000000000012</v>
      </c>
      <c r="P132" s="18">
        <f>$N132*(Obras!G133/10)</f>
        <v>0.24</v>
      </c>
      <c r="Q132" s="18">
        <f>$N132*(Obras!H133/10)</f>
        <v>7.88</v>
      </c>
      <c r="R132" s="18">
        <f>$N132*(Obras!I133/10)</f>
        <v>3.48</v>
      </c>
      <c r="S132" s="18">
        <f>$N132*(Obras!J133/10)</f>
        <v>2.84</v>
      </c>
      <c r="T132" s="18">
        <f>$N132*(Obras!K133/10)</f>
        <v>0.32000000000000006</v>
      </c>
      <c r="U132" s="18">
        <f>$N132*(Obras!L133/10)</f>
        <v>1.32</v>
      </c>
      <c r="V132" s="64">
        <f t="shared" si="10"/>
        <v>1.2800000000000002</v>
      </c>
      <c r="W132" s="64">
        <f t="shared" si="10"/>
        <v>0.88</v>
      </c>
      <c r="X132" s="64">
        <f t="shared" si="10"/>
        <v>8.52</v>
      </c>
      <c r="Y132" s="64">
        <f t="shared" ref="Y132:AB195" si="16">MAX($I132:$L132)+R132</f>
        <v>4.12</v>
      </c>
      <c r="Z132" s="64">
        <f t="shared" si="15"/>
        <v>3.48</v>
      </c>
      <c r="AA132" s="64">
        <f t="shared" si="15"/>
        <v>0.96000000000000008</v>
      </c>
      <c r="AB132" s="64">
        <f t="shared" si="15"/>
        <v>1.96</v>
      </c>
      <c r="AC132" s="64">
        <f t="shared" si="11"/>
        <v>1.175</v>
      </c>
      <c r="AD132" s="64">
        <f t="shared" si="12"/>
        <v>1.1550000000000002</v>
      </c>
      <c r="AE132" s="64">
        <f t="shared" si="13"/>
        <v>1.2800000000000002</v>
      </c>
      <c r="AF132" s="64">
        <f t="shared" si="14"/>
        <v>0.85500000000000009</v>
      </c>
      <c r="AG132" s="51">
        <f>I132+$P132</f>
        <v>0.77499999999999991</v>
      </c>
      <c r="AH132" s="51">
        <f>J132+$P132</f>
        <v>0.755</v>
      </c>
      <c r="AI132" s="51">
        <f>K132+$P132</f>
        <v>0.88</v>
      </c>
      <c r="AJ132" s="51">
        <f t="shared" ref="AJ132:AJ195" si="17">L132+$P132</f>
        <v>0.45499999999999996</v>
      </c>
      <c r="AK132" s="51">
        <f>I132+$Q132</f>
        <v>8.4149999999999991</v>
      </c>
      <c r="AL132" s="51">
        <f>J132+$Q132</f>
        <v>8.3949999999999996</v>
      </c>
      <c r="AM132" s="51">
        <f>K132+$Q132</f>
        <v>8.52</v>
      </c>
      <c r="AN132" s="51">
        <f t="shared" ref="AN132:AN195" si="18">L132+$Q132</f>
        <v>8.0950000000000006</v>
      </c>
      <c r="AO132" s="51">
        <f>I132+$R132</f>
        <v>4.0149999999999997</v>
      </c>
      <c r="AP132" s="51">
        <f>J132+$R132</f>
        <v>3.9950000000000001</v>
      </c>
      <c r="AQ132" s="51">
        <f>K132+$R132</f>
        <v>4.12</v>
      </c>
      <c r="AR132" s="51">
        <f t="shared" ref="AR132:AR195" si="19">L132+$R132</f>
        <v>3.6949999999999998</v>
      </c>
      <c r="AS132" s="51">
        <f>I132+$S132</f>
        <v>3.375</v>
      </c>
      <c r="AT132" s="51">
        <f>J132+$S132</f>
        <v>3.355</v>
      </c>
      <c r="AU132" s="51">
        <f>K132+$S132</f>
        <v>3.48</v>
      </c>
      <c r="AV132" s="51">
        <f t="shared" ref="AV132:AV195" si="20">L132+$S132</f>
        <v>3.0549999999999997</v>
      </c>
      <c r="AW132" s="51">
        <f>I132+$T132</f>
        <v>0.85499999999999998</v>
      </c>
      <c r="AX132" s="51">
        <f>J132+$T132</f>
        <v>0.83500000000000008</v>
      </c>
      <c r="AY132" s="51">
        <f>K132+$T132</f>
        <v>0.96000000000000008</v>
      </c>
      <c r="AZ132" s="51">
        <f t="shared" ref="AZ132:AZ195" si="21">L132+$T132</f>
        <v>0.53500000000000003</v>
      </c>
      <c r="BA132" s="51">
        <f>I132+$U132</f>
        <v>1.855</v>
      </c>
      <c r="BB132" s="51">
        <f>J132+$U132</f>
        <v>1.835</v>
      </c>
      <c r="BC132" s="51">
        <f>K132+$U132</f>
        <v>1.96</v>
      </c>
      <c r="BD132" s="51">
        <f t="shared" ref="BD132:BD195" si="22">L132+$U132</f>
        <v>1.5350000000000001</v>
      </c>
    </row>
    <row r="133" spans="8:56" ht="16" thickBot="1" x14ac:dyDescent="0.25">
      <c r="H133" s="9" t="s">
        <v>156</v>
      </c>
      <c r="I133" s="51">
        <f>(((ABS(Obras!C134-Plantas!$C$4)+ABS(Obras!D134-Plantas!$D$4))/10)/$B$4)*2</f>
        <v>0.51500000000000001</v>
      </c>
      <c r="J133" s="51">
        <f>(((ABS(Obras!C134-Plantas!$C$5)+ABS(Obras!D134-Plantas!$D$5))/10)/$B$4)*2</f>
        <v>0.51500000000000001</v>
      </c>
      <c r="K133" s="51">
        <f>(((ABS(Obras!C134-Plantas!$C$6)+ABS(Obras!D134-Plantas!$D$6))/10)/$B$4)*2</f>
        <v>0.39</v>
      </c>
      <c r="L133" s="51">
        <f>(((ABS(Obras!C134-Plantas!$C$7)+ABS(Obras!D134-Plantas!$D$7))/10)/$B$4)*2</f>
        <v>0.81500000000000006</v>
      </c>
      <c r="M133" s="51">
        <f t="shared" ref="M133:M196" si="23">MAX(I133:L133)</f>
        <v>0.81500000000000006</v>
      </c>
      <c r="N133" s="3">
        <v>0.3</v>
      </c>
      <c r="O133" s="18">
        <f>$N133*(Obras!F134/10)</f>
        <v>0.69</v>
      </c>
      <c r="P133" s="18">
        <f>$N133*(Obras!G134/10)</f>
        <v>0</v>
      </c>
      <c r="Q133" s="18">
        <f>$N133*(Obras!H134/10)</f>
        <v>5.94</v>
      </c>
      <c r="R133" s="18">
        <f>$N133*(Obras!I134/10)</f>
        <v>0</v>
      </c>
      <c r="S133" s="18">
        <f>$N133*(Obras!J134/10)</f>
        <v>0</v>
      </c>
      <c r="T133" s="18">
        <f>$N133*(Obras!K134/10)</f>
        <v>1.2899999999999998</v>
      </c>
      <c r="U133" s="18">
        <f>$N133*(Obras!L134/10)</f>
        <v>0.18</v>
      </c>
      <c r="V133" s="64">
        <f t="shared" ref="V133:AB196" si="24">MAX($I133:$L133)+O133</f>
        <v>1.5049999999999999</v>
      </c>
      <c r="W133" s="64">
        <f t="shared" si="24"/>
        <v>0.81500000000000006</v>
      </c>
      <c r="X133" s="64">
        <f t="shared" si="24"/>
        <v>6.7550000000000008</v>
      </c>
      <c r="Y133" s="64">
        <f t="shared" si="16"/>
        <v>0.81500000000000006</v>
      </c>
      <c r="Z133" s="64">
        <f t="shared" si="15"/>
        <v>0.81500000000000006</v>
      </c>
      <c r="AA133" s="64">
        <f t="shared" si="15"/>
        <v>2.105</v>
      </c>
      <c r="AB133" s="64">
        <f t="shared" si="15"/>
        <v>0.99500000000000011</v>
      </c>
      <c r="AC133" s="64">
        <f t="shared" ref="AC133:AC196" si="25">I133+$O133</f>
        <v>1.2050000000000001</v>
      </c>
      <c r="AD133" s="64">
        <f t="shared" ref="AD133:AD196" si="26">J133+$O133</f>
        <v>1.2050000000000001</v>
      </c>
      <c r="AE133" s="64">
        <f t="shared" ref="AE133:AE196" si="27">K133+$O133</f>
        <v>1.08</v>
      </c>
      <c r="AF133" s="64">
        <f t="shared" ref="AF133:AF196" si="28">L133+$O133</f>
        <v>1.5049999999999999</v>
      </c>
      <c r="AG133" s="51">
        <f>I133+$P133</f>
        <v>0.51500000000000001</v>
      </c>
      <c r="AH133" s="51">
        <f>J133+$P133</f>
        <v>0.51500000000000001</v>
      </c>
      <c r="AI133" s="51">
        <f>K133+$P133</f>
        <v>0.39</v>
      </c>
      <c r="AJ133" s="51">
        <f t="shared" si="17"/>
        <v>0.81500000000000006</v>
      </c>
      <c r="AK133" s="51">
        <f>I133+$Q133</f>
        <v>6.4550000000000001</v>
      </c>
      <c r="AL133" s="51">
        <f>J133+$Q133</f>
        <v>6.4550000000000001</v>
      </c>
      <c r="AM133" s="51">
        <f>K133+$Q133</f>
        <v>6.33</v>
      </c>
      <c r="AN133" s="51">
        <f t="shared" si="18"/>
        <v>6.7550000000000008</v>
      </c>
      <c r="AO133" s="51">
        <f>I133+$R133</f>
        <v>0.51500000000000001</v>
      </c>
      <c r="AP133" s="51">
        <f>J133+$R133</f>
        <v>0.51500000000000001</v>
      </c>
      <c r="AQ133" s="51">
        <f>K133+$R133</f>
        <v>0.39</v>
      </c>
      <c r="AR133" s="51">
        <f t="shared" si="19"/>
        <v>0.81500000000000006</v>
      </c>
      <c r="AS133" s="51">
        <f>I133+$S133</f>
        <v>0.51500000000000001</v>
      </c>
      <c r="AT133" s="51">
        <f>J133+$S133</f>
        <v>0.51500000000000001</v>
      </c>
      <c r="AU133" s="51">
        <f>K133+$S133</f>
        <v>0.39</v>
      </c>
      <c r="AV133" s="51">
        <f t="shared" si="20"/>
        <v>0.81500000000000006</v>
      </c>
      <c r="AW133" s="51">
        <f>I133+$T133</f>
        <v>1.8049999999999997</v>
      </c>
      <c r="AX133" s="51">
        <f>J133+$T133</f>
        <v>1.8049999999999997</v>
      </c>
      <c r="AY133" s="51">
        <f>K133+$T133</f>
        <v>1.6799999999999997</v>
      </c>
      <c r="AZ133" s="51">
        <f t="shared" si="21"/>
        <v>2.105</v>
      </c>
      <c r="BA133" s="51">
        <f>I133+$U133</f>
        <v>0.69500000000000006</v>
      </c>
      <c r="BB133" s="51">
        <f>J133+$U133</f>
        <v>0.69500000000000006</v>
      </c>
      <c r="BC133" s="51">
        <f>K133+$U133</f>
        <v>0.57000000000000006</v>
      </c>
      <c r="BD133" s="51">
        <f t="shared" si="22"/>
        <v>0.99500000000000011</v>
      </c>
    </row>
    <row r="134" spans="8:56" ht="16" thickBot="1" x14ac:dyDescent="0.25">
      <c r="H134" s="9" t="s">
        <v>157</v>
      </c>
      <c r="I134" s="51">
        <f>(((ABS(Obras!C135-Plantas!$C$4)+ABS(Obras!D135-Plantas!$D$4))/10)/$B$4)*2</f>
        <v>0.30499999999999999</v>
      </c>
      <c r="J134" s="51">
        <f>(((ABS(Obras!C135-Plantas!$C$5)+ABS(Obras!D135-Plantas!$D$5))/10)/$B$4)*2</f>
        <v>0.30499999999999999</v>
      </c>
      <c r="K134" s="51">
        <f>(((ABS(Obras!C135-Plantas!$C$6)+ABS(Obras!D135-Plantas!$D$6))/10)/$B$4)*2</f>
        <v>0.43</v>
      </c>
      <c r="L134" s="51">
        <f>(((ABS(Obras!C135-Plantas!$C$7)+ABS(Obras!D135-Plantas!$D$7))/10)/$B$4)*2</f>
        <v>0.16499999999999998</v>
      </c>
      <c r="M134" s="51">
        <f t="shared" si="23"/>
        <v>0.43</v>
      </c>
      <c r="N134" s="3">
        <v>0.3</v>
      </c>
      <c r="O134" s="18">
        <f>$N134*(Obras!F135/10)</f>
        <v>3.42</v>
      </c>
      <c r="P134" s="18">
        <f>$N134*(Obras!G135/10)</f>
        <v>4.59</v>
      </c>
      <c r="Q134" s="18">
        <f>$N134*(Obras!H135/10)</f>
        <v>5.49</v>
      </c>
      <c r="R134" s="18">
        <f>$N134*(Obras!I135/10)</f>
        <v>0</v>
      </c>
      <c r="S134" s="18">
        <f>$N134*(Obras!J135/10)</f>
        <v>1.5899999999999999</v>
      </c>
      <c r="T134" s="18">
        <f>$N134*(Obras!K135/10)</f>
        <v>0.09</v>
      </c>
      <c r="U134" s="18">
        <f>$N134*(Obras!L135/10)</f>
        <v>2.6999999999999997</v>
      </c>
      <c r="V134" s="64">
        <f t="shared" si="24"/>
        <v>3.85</v>
      </c>
      <c r="W134" s="64">
        <f t="shared" si="24"/>
        <v>5.0199999999999996</v>
      </c>
      <c r="X134" s="64">
        <f t="shared" si="24"/>
        <v>5.92</v>
      </c>
      <c r="Y134" s="64">
        <f t="shared" si="16"/>
        <v>0.43</v>
      </c>
      <c r="Z134" s="64">
        <f t="shared" si="15"/>
        <v>2.02</v>
      </c>
      <c r="AA134" s="64">
        <f t="shared" si="15"/>
        <v>0.52</v>
      </c>
      <c r="AB134" s="64">
        <f t="shared" si="15"/>
        <v>3.13</v>
      </c>
      <c r="AC134" s="64">
        <f t="shared" si="25"/>
        <v>3.7250000000000001</v>
      </c>
      <c r="AD134" s="64">
        <f t="shared" si="26"/>
        <v>3.7250000000000001</v>
      </c>
      <c r="AE134" s="64">
        <f t="shared" si="27"/>
        <v>3.85</v>
      </c>
      <c r="AF134" s="64">
        <f t="shared" si="28"/>
        <v>3.585</v>
      </c>
      <c r="AG134" s="51">
        <f>I134+$P134</f>
        <v>4.8949999999999996</v>
      </c>
      <c r="AH134" s="51">
        <f>J134+$P134</f>
        <v>4.8949999999999996</v>
      </c>
      <c r="AI134" s="51">
        <f>K134+$P134</f>
        <v>5.0199999999999996</v>
      </c>
      <c r="AJ134" s="51">
        <f t="shared" si="17"/>
        <v>4.7549999999999999</v>
      </c>
      <c r="AK134" s="51">
        <f>I134+$Q134</f>
        <v>5.7949999999999999</v>
      </c>
      <c r="AL134" s="51">
        <f>J134+$Q134</f>
        <v>5.7949999999999999</v>
      </c>
      <c r="AM134" s="51">
        <f>K134+$Q134</f>
        <v>5.92</v>
      </c>
      <c r="AN134" s="51">
        <f t="shared" si="18"/>
        <v>5.6550000000000002</v>
      </c>
      <c r="AO134" s="51">
        <f>I134+$R134</f>
        <v>0.30499999999999999</v>
      </c>
      <c r="AP134" s="51">
        <f>J134+$R134</f>
        <v>0.30499999999999999</v>
      </c>
      <c r="AQ134" s="51">
        <f>K134+$R134</f>
        <v>0.43</v>
      </c>
      <c r="AR134" s="51">
        <f t="shared" si="19"/>
        <v>0.16499999999999998</v>
      </c>
      <c r="AS134" s="51">
        <f>I134+$S134</f>
        <v>1.8949999999999998</v>
      </c>
      <c r="AT134" s="51">
        <f>J134+$S134</f>
        <v>1.8949999999999998</v>
      </c>
      <c r="AU134" s="51">
        <f>K134+$S134</f>
        <v>2.02</v>
      </c>
      <c r="AV134" s="51">
        <f t="shared" si="20"/>
        <v>1.7549999999999999</v>
      </c>
      <c r="AW134" s="51">
        <f>I134+$T134</f>
        <v>0.39500000000000002</v>
      </c>
      <c r="AX134" s="51">
        <f>J134+$T134</f>
        <v>0.39500000000000002</v>
      </c>
      <c r="AY134" s="51">
        <f>K134+$T134</f>
        <v>0.52</v>
      </c>
      <c r="AZ134" s="51">
        <f t="shared" si="21"/>
        <v>0.255</v>
      </c>
      <c r="BA134" s="51">
        <f>I134+$U134</f>
        <v>3.0049999999999999</v>
      </c>
      <c r="BB134" s="51">
        <f>J134+$U134</f>
        <v>3.0049999999999999</v>
      </c>
      <c r="BC134" s="51">
        <f>K134+$U134</f>
        <v>3.13</v>
      </c>
      <c r="BD134" s="51">
        <f t="shared" si="22"/>
        <v>2.8649999999999998</v>
      </c>
    </row>
    <row r="135" spans="8:56" ht="16" thickBot="1" x14ac:dyDescent="0.25">
      <c r="H135" s="9" t="s">
        <v>158</v>
      </c>
      <c r="I135" s="51">
        <f>(((ABS(Obras!C136-Plantas!$C$4)+ABS(Obras!D136-Plantas!$D$4))/10)/$B$4)*2</f>
        <v>0.88500000000000001</v>
      </c>
      <c r="J135" s="51">
        <f>(((ABS(Obras!C136-Plantas!$C$5)+ABS(Obras!D136-Plantas!$D$5))/10)/$B$4)*2</f>
        <v>0.68499999999999994</v>
      </c>
      <c r="K135" s="51">
        <f>(((ABS(Obras!C136-Plantas!$C$6)+ABS(Obras!D136-Plantas!$D$6))/10)/$B$4)*2</f>
        <v>0.41</v>
      </c>
      <c r="L135" s="51">
        <f>(((ABS(Obras!C136-Plantas!$C$7)+ABS(Obras!D136-Plantas!$D$7))/10)/$B$4)*2</f>
        <v>0.48499999999999999</v>
      </c>
      <c r="M135" s="51">
        <f t="shared" si="23"/>
        <v>0.88500000000000001</v>
      </c>
      <c r="N135" s="3">
        <v>0.2</v>
      </c>
      <c r="O135" s="18">
        <f>$N135*(Obras!F136/10)</f>
        <v>2.04</v>
      </c>
      <c r="P135" s="18">
        <f>$N135*(Obras!G136/10)</f>
        <v>0</v>
      </c>
      <c r="Q135" s="18">
        <f>$N135*(Obras!H136/10)</f>
        <v>0</v>
      </c>
      <c r="R135" s="18">
        <f>$N135*(Obras!I136/10)</f>
        <v>0</v>
      </c>
      <c r="S135" s="18">
        <f>$N135*(Obras!J136/10)</f>
        <v>0</v>
      </c>
      <c r="T135" s="18">
        <f>$N135*(Obras!K136/10)</f>
        <v>0</v>
      </c>
      <c r="U135" s="18">
        <f>$N135*(Obras!L136/10)</f>
        <v>0</v>
      </c>
      <c r="V135" s="64">
        <f t="shared" si="24"/>
        <v>2.9249999999999998</v>
      </c>
      <c r="W135" s="64">
        <f t="shared" si="24"/>
        <v>0.88500000000000001</v>
      </c>
      <c r="X135" s="64">
        <f t="shared" si="24"/>
        <v>0.88500000000000001</v>
      </c>
      <c r="Y135" s="64">
        <f t="shared" si="16"/>
        <v>0.88500000000000001</v>
      </c>
      <c r="Z135" s="64">
        <f t="shared" si="15"/>
        <v>0.88500000000000001</v>
      </c>
      <c r="AA135" s="64">
        <f t="shared" si="15"/>
        <v>0.88500000000000001</v>
      </c>
      <c r="AB135" s="64">
        <f t="shared" si="15"/>
        <v>0.88500000000000001</v>
      </c>
      <c r="AC135" s="64">
        <f t="shared" si="25"/>
        <v>2.9249999999999998</v>
      </c>
      <c r="AD135" s="64">
        <f t="shared" si="26"/>
        <v>2.7250000000000001</v>
      </c>
      <c r="AE135" s="64">
        <f t="shared" si="27"/>
        <v>2.4500000000000002</v>
      </c>
      <c r="AF135" s="64">
        <f t="shared" si="28"/>
        <v>2.5249999999999999</v>
      </c>
      <c r="AG135" s="51">
        <f>I135+$P135</f>
        <v>0.88500000000000001</v>
      </c>
      <c r="AH135" s="51">
        <f>J135+$P135</f>
        <v>0.68499999999999994</v>
      </c>
      <c r="AI135" s="51">
        <f>K135+$P135</f>
        <v>0.41</v>
      </c>
      <c r="AJ135" s="51">
        <f t="shared" si="17"/>
        <v>0.48499999999999999</v>
      </c>
      <c r="AK135" s="51">
        <f>I135+$Q135</f>
        <v>0.88500000000000001</v>
      </c>
      <c r="AL135" s="51">
        <f>J135+$Q135</f>
        <v>0.68499999999999994</v>
      </c>
      <c r="AM135" s="51">
        <f>K135+$Q135</f>
        <v>0.41</v>
      </c>
      <c r="AN135" s="51">
        <f t="shared" si="18"/>
        <v>0.48499999999999999</v>
      </c>
      <c r="AO135" s="51">
        <f>I135+$R135</f>
        <v>0.88500000000000001</v>
      </c>
      <c r="AP135" s="51">
        <f>J135+$R135</f>
        <v>0.68499999999999994</v>
      </c>
      <c r="AQ135" s="51">
        <f>K135+$R135</f>
        <v>0.41</v>
      </c>
      <c r="AR135" s="51">
        <f t="shared" si="19"/>
        <v>0.48499999999999999</v>
      </c>
      <c r="AS135" s="51">
        <f>I135+$S135</f>
        <v>0.88500000000000001</v>
      </c>
      <c r="AT135" s="51">
        <f>J135+$S135</f>
        <v>0.68499999999999994</v>
      </c>
      <c r="AU135" s="51">
        <f>K135+$S135</f>
        <v>0.41</v>
      </c>
      <c r="AV135" s="51">
        <f t="shared" si="20"/>
        <v>0.48499999999999999</v>
      </c>
      <c r="AW135" s="51">
        <f>I135+$T135</f>
        <v>0.88500000000000001</v>
      </c>
      <c r="AX135" s="51">
        <f>J135+$T135</f>
        <v>0.68499999999999994</v>
      </c>
      <c r="AY135" s="51">
        <f>K135+$T135</f>
        <v>0.41</v>
      </c>
      <c r="AZ135" s="51">
        <f t="shared" si="21"/>
        <v>0.48499999999999999</v>
      </c>
      <c r="BA135" s="51">
        <f>I135+$U135</f>
        <v>0.88500000000000001</v>
      </c>
      <c r="BB135" s="51">
        <f>J135+$U135</f>
        <v>0.68499999999999994</v>
      </c>
      <c r="BC135" s="51">
        <f>K135+$U135</f>
        <v>0.41</v>
      </c>
      <c r="BD135" s="51">
        <f t="shared" si="22"/>
        <v>0.48499999999999999</v>
      </c>
    </row>
    <row r="136" spans="8:56" ht="16" thickBot="1" x14ac:dyDescent="0.25">
      <c r="H136" s="9" t="s">
        <v>159</v>
      </c>
      <c r="I136" s="51">
        <f>(((ABS(Obras!C137-Plantas!$C$4)+ABS(Obras!D137-Plantas!$D$4))/10)/$B$4)*2</f>
        <v>1.0050000000000001</v>
      </c>
      <c r="J136" s="51">
        <f>(((ABS(Obras!C137-Plantas!$C$5)+ABS(Obras!D137-Plantas!$D$5))/10)/$B$4)*2</f>
        <v>0.80500000000000005</v>
      </c>
      <c r="K136" s="51">
        <f>(((ABS(Obras!C137-Plantas!$C$6)+ABS(Obras!D137-Plantas!$D$6))/10)/$B$4)*2</f>
        <v>0.53</v>
      </c>
      <c r="L136" s="51">
        <f>(((ABS(Obras!C137-Plantas!$C$7)+ABS(Obras!D137-Plantas!$D$7))/10)/$B$4)*2</f>
        <v>0.60499999999999998</v>
      </c>
      <c r="M136" s="51">
        <f t="shared" si="23"/>
        <v>1.0050000000000001</v>
      </c>
      <c r="N136" s="3">
        <v>0.4</v>
      </c>
      <c r="O136" s="18">
        <f>$N136*(Obras!F137/10)</f>
        <v>4.4400000000000004</v>
      </c>
      <c r="P136" s="18">
        <f>$N136*(Obras!G137/10)</f>
        <v>0</v>
      </c>
      <c r="Q136" s="18">
        <f>$N136*(Obras!H137/10)</f>
        <v>7.5200000000000005</v>
      </c>
      <c r="R136" s="18">
        <f>$N136*(Obras!I137/10)</f>
        <v>0</v>
      </c>
      <c r="S136" s="18">
        <f>$N136*(Obras!J137/10)</f>
        <v>0</v>
      </c>
      <c r="T136" s="18">
        <f>$N136*(Obras!K137/10)</f>
        <v>0</v>
      </c>
      <c r="U136" s="18">
        <f>$N136*(Obras!L137/10)</f>
        <v>3.28</v>
      </c>
      <c r="V136" s="64">
        <f t="shared" si="24"/>
        <v>5.4450000000000003</v>
      </c>
      <c r="W136" s="64">
        <f t="shared" si="24"/>
        <v>1.0050000000000001</v>
      </c>
      <c r="X136" s="64">
        <f t="shared" si="24"/>
        <v>8.5250000000000004</v>
      </c>
      <c r="Y136" s="64">
        <f t="shared" si="16"/>
        <v>1.0050000000000001</v>
      </c>
      <c r="Z136" s="64">
        <f t="shared" si="15"/>
        <v>1.0050000000000001</v>
      </c>
      <c r="AA136" s="64">
        <f t="shared" si="15"/>
        <v>1.0050000000000001</v>
      </c>
      <c r="AB136" s="64">
        <f t="shared" si="15"/>
        <v>4.2850000000000001</v>
      </c>
      <c r="AC136" s="64">
        <f t="shared" si="25"/>
        <v>5.4450000000000003</v>
      </c>
      <c r="AD136" s="64">
        <f t="shared" si="26"/>
        <v>5.2450000000000001</v>
      </c>
      <c r="AE136" s="64">
        <f t="shared" si="27"/>
        <v>4.9700000000000006</v>
      </c>
      <c r="AF136" s="64">
        <f t="shared" si="28"/>
        <v>5.0449999999999999</v>
      </c>
      <c r="AG136" s="51">
        <f>I136+$P136</f>
        <v>1.0050000000000001</v>
      </c>
      <c r="AH136" s="51">
        <f>J136+$P136</f>
        <v>0.80500000000000005</v>
      </c>
      <c r="AI136" s="51">
        <f>K136+$P136</f>
        <v>0.53</v>
      </c>
      <c r="AJ136" s="51">
        <f t="shared" si="17"/>
        <v>0.60499999999999998</v>
      </c>
      <c r="AK136" s="51">
        <f>I136+$Q136</f>
        <v>8.5250000000000004</v>
      </c>
      <c r="AL136" s="51">
        <f>J136+$Q136</f>
        <v>8.3250000000000011</v>
      </c>
      <c r="AM136" s="51">
        <f>K136+$Q136</f>
        <v>8.0500000000000007</v>
      </c>
      <c r="AN136" s="51">
        <f t="shared" si="18"/>
        <v>8.125</v>
      </c>
      <c r="AO136" s="51">
        <f>I136+$R136</f>
        <v>1.0050000000000001</v>
      </c>
      <c r="AP136" s="51">
        <f>J136+$R136</f>
        <v>0.80500000000000005</v>
      </c>
      <c r="AQ136" s="51">
        <f>K136+$R136</f>
        <v>0.53</v>
      </c>
      <c r="AR136" s="51">
        <f t="shared" si="19"/>
        <v>0.60499999999999998</v>
      </c>
      <c r="AS136" s="51">
        <f>I136+$S136</f>
        <v>1.0050000000000001</v>
      </c>
      <c r="AT136" s="51">
        <f>J136+$S136</f>
        <v>0.80500000000000005</v>
      </c>
      <c r="AU136" s="51">
        <f>K136+$S136</f>
        <v>0.53</v>
      </c>
      <c r="AV136" s="51">
        <f t="shared" si="20"/>
        <v>0.60499999999999998</v>
      </c>
      <c r="AW136" s="51">
        <f>I136+$T136</f>
        <v>1.0050000000000001</v>
      </c>
      <c r="AX136" s="51">
        <f>J136+$T136</f>
        <v>0.80500000000000005</v>
      </c>
      <c r="AY136" s="51">
        <f>K136+$T136</f>
        <v>0.53</v>
      </c>
      <c r="AZ136" s="51">
        <f t="shared" si="21"/>
        <v>0.60499999999999998</v>
      </c>
      <c r="BA136" s="51">
        <f>I136+$U136</f>
        <v>4.2850000000000001</v>
      </c>
      <c r="BB136" s="51">
        <f>J136+$U136</f>
        <v>4.085</v>
      </c>
      <c r="BC136" s="51">
        <f>K136+$U136</f>
        <v>3.8099999999999996</v>
      </c>
      <c r="BD136" s="51">
        <f t="shared" si="22"/>
        <v>3.8849999999999998</v>
      </c>
    </row>
    <row r="137" spans="8:56" ht="16" thickBot="1" x14ac:dyDescent="0.25">
      <c r="H137" s="9" t="s">
        <v>160</v>
      </c>
      <c r="I137" s="51">
        <f>(((ABS(Obras!C138-Plantas!$C$4)+ABS(Obras!D138-Plantas!$D$4))/10)/$B$4)*2</f>
        <v>0.90500000000000003</v>
      </c>
      <c r="J137" s="51">
        <f>(((ABS(Obras!C138-Plantas!$C$5)+ABS(Obras!D138-Plantas!$D$5))/10)/$B$4)*2</f>
        <v>0.70499999999999996</v>
      </c>
      <c r="K137" s="51">
        <f>(((ABS(Obras!C138-Plantas!$C$6)+ABS(Obras!D138-Plantas!$D$6))/10)/$B$4)*2</f>
        <v>0.43</v>
      </c>
      <c r="L137" s="51">
        <f>(((ABS(Obras!C138-Plantas!$C$7)+ABS(Obras!D138-Plantas!$D$7))/10)/$B$4)*2</f>
        <v>0.505</v>
      </c>
      <c r="M137" s="51">
        <f t="shared" si="23"/>
        <v>0.90500000000000003</v>
      </c>
      <c r="N137" s="3">
        <v>0.4</v>
      </c>
      <c r="O137" s="18">
        <f>$N137*(Obras!F138/10)</f>
        <v>0</v>
      </c>
      <c r="P137" s="18">
        <f>$N137*(Obras!G138/10)</f>
        <v>0</v>
      </c>
      <c r="Q137" s="18">
        <f>$N137*(Obras!H138/10)</f>
        <v>0</v>
      </c>
      <c r="R137" s="18">
        <f>$N137*(Obras!I138/10)</f>
        <v>5.16</v>
      </c>
      <c r="S137" s="18">
        <f>$N137*(Obras!J138/10)</f>
        <v>0</v>
      </c>
      <c r="T137" s="18">
        <f>$N137*(Obras!K138/10)</f>
        <v>4.84</v>
      </c>
      <c r="U137" s="18">
        <f>$N137*(Obras!L138/10)</f>
        <v>5.24</v>
      </c>
      <c r="V137" s="64">
        <f t="shared" si="24"/>
        <v>0.90500000000000003</v>
      </c>
      <c r="W137" s="64">
        <f t="shared" si="24"/>
        <v>0.90500000000000003</v>
      </c>
      <c r="X137" s="64">
        <f t="shared" si="24"/>
        <v>0.90500000000000003</v>
      </c>
      <c r="Y137" s="64">
        <f t="shared" si="16"/>
        <v>6.0650000000000004</v>
      </c>
      <c r="Z137" s="64">
        <f t="shared" si="15"/>
        <v>0.90500000000000003</v>
      </c>
      <c r="AA137" s="64">
        <f t="shared" si="15"/>
        <v>5.7450000000000001</v>
      </c>
      <c r="AB137" s="64">
        <f t="shared" si="15"/>
        <v>6.1450000000000005</v>
      </c>
      <c r="AC137" s="64">
        <f t="shared" si="25"/>
        <v>0.90500000000000003</v>
      </c>
      <c r="AD137" s="64">
        <f t="shared" si="26"/>
        <v>0.70499999999999996</v>
      </c>
      <c r="AE137" s="64">
        <f t="shared" si="27"/>
        <v>0.43</v>
      </c>
      <c r="AF137" s="64">
        <f t="shared" si="28"/>
        <v>0.505</v>
      </c>
      <c r="AG137" s="51">
        <f>I137+$P137</f>
        <v>0.90500000000000003</v>
      </c>
      <c r="AH137" s="51">
        <f>J137+$P137</f>
        <v>0.70499999999999996</v>
      </c>
      <c r="AI137" s="51">
        <f>K137+$P137</f>
        <v>0.43</v>
      </c>
      <c r="AJ137" s="51">
        <f t="shared" si="17"/>
        <v>0.505</v>
      </c>
      <c r="AK137" s="51">
        <f>I137+$Q137</f>
        <v>0.90500000000000003</v>
      </c>
      <c r="AL137" s="51">
        <f>J137+$Q137</f>
        <v>0.70499999999999996</v>
      </c>
      <c r="AM137" s="51">
        <f>K137+$Q137</f>
        <v>0.43</v>
      </c>
      <c r="AN137" s="51">
        <f t="shared" si="18"/>
        <v>0.505</v>
      </c>
      <c r="AO137" s="51">
        <f>I137+$R137</f>
        <v>6.0650000000000004</v>
      </c>
      <c r="AP137" s="51">
        <f>J137+$R137</f>
        <v>5.8650000000000002</v>
      </c>
      <c r="AQ137" s="51">
        <f>K137+$R137</f>
        <v>5.59</v>
      </c>
      <c r="AR137" s="51">
        <f t="shared" si="19"/>
        <v>5.665</v>
      </c>
      <c r="AS137" s="51">
        <f>I137+$S137</f>
        <v>0.90500000000000003</v>
      </c>
      <c r="AT137" s="51">
        <f>J137+$S137</f>
        <v>0.70499999999999996</v>
      </c>
      <c r="AU137" s="51">
        <f>K137+$S137</f>
        <v>0.43</v>
      </c>
      <c r="AV137" s="51">
        <f t="shared" si="20"/>
        <v>0.505</v>
      </c>
      <c r="AW137" s="51">
        <f>I137+$T137</f>
        <v>5.7450000000000001</v>
      </c>
      <c r="AX137" s="51">
        <f>J137+$T137</f>
        <v>5.5449999999999999</v>
      </c>
      <c r="AY137" s="51">
        <f>K137+$T137</f>
        <v>5.27</v>
      </c>
      <c r="AZ137" s="51">
        <f t="shared" si="21"/>
        <v>5.3449999999999998</v>
      </c>
      <c r="BA137" s="51">
        <f>I137+$U137</f>
        <v>6.1450000000000005</v>
      </c>
      <c r="BB137" s="51">
        <f>J137+$U137</f>
        <v>5.9450000000000003</v>
      </c>
      <c r="BC137" s="51">
        <f>K137+$U137</f>
        <v>5.67</v>
      </c>
      <c r="BD137" s="51">
        <f t="shared" si="22"/>
        <v>5.7450000000000001</v>
      </c>
    </row>
    <row r="138" spans="8:56" ht="16" thickBot="1" x14ac:dyDescent="0.25">
      <c r="H138" s="9" t="s">
        <v>161</v>
      </c>
      <c r="I138" s="51">
        <f>(((ABS(Obras!C139-Plantas!$C$4)+ABS(Obras!D139-Plantas!$D$4))/10)/$B$4)*2</f>
        <v>0.77500000000000002</v>
      </c>
      <c r="J138" s="51">
        <f>(((ABS(Obras!C139-Plantas!$C$5)+ABS(Obras!D139-Plantas!$D$5))/10)/$B$4)*2</f>
        <v>0.57499999999999996</v>
      </c>
      <c r="K138" s="51">
        <f>(((ABS(Obras!C139-Plantas!$C$6)+ABS(Obras!D139-Plantas!$D$6))/10)/$B$4)*2</f>
        <v>0.3</v>
      </c>
      <c r="L138" s="51">
        <f>(((ABS(Obras!C139-Plantas!$C$7)+ABS(Obras!D139-Plantas!$D$7))/10)/$B$4)*2</f>
        <v>0.52500000000000002</v>
      </c>
      <c r="M138" s="51">
        <f t="shared" si="23"/>
        <v>0.77500000000000002</v>
      </c>
      <c r="N138" s="3">
        <v>0.3</v>
      </c>
      <c r="O138" s="18">
        <f>$N138*(Obras!F139/10)</f>
        <v>2.4</v>
      </c>
      <c r="P138" s="18">
        <f>$N138*(Obras!G139/10)</f>
        <v>5.19</v>
      </c>
      <c r="Q138" s="18">
        <f>$N138*(Obras!H139/10)</f>
        <v>5.88</v>
      </c>
      <c r="R138" s="18">
        <f>$N138*(Obras!I139/10)</f>
        <v>0</v>
      </c>
      <c r="S138" s="18">
        <f>$N138*(Obras!J139/10)</f>
        <v>0</v>
      </c>
      <c r="T138" s="18">
        <f>$N138*(Obras!K139/10)</f>
        <v>0</v>
      </c>
      <c r="U138" s="18">
        <f>$N138*(Obras!L139/10)</f>
        <v>0</v>
      </c>
      <c r="V138" s="64">
        <f t="shared" si="24"/>
        <v>3.1749999999999998</v>
      </c>
      <c r="W138" s="64">
        <f t="shared" si="24"/>
        <v>5.9650000000000007</v>
      </c>
      <c r="X138" s="64">
        <f t="shared" si="24"/>
        <v>6.6550000000000002</v>
      </c>
      <c r="Y138" s="64">
        <f t="shared" si="16"/>
        <v>0.77500000000000002</v>
      </c>
      <c r="Z138" s="64">
        <f t="shared" si="15"/>
        <v>0.77500000000000002</v>
      </c>
      <c r="AA138" s="64">
        <f t="shared" si="15"/>
        <v>0.77500000000000002</v>
      </c>
      <c r="AB138" s="64">
        <f t="shared" si="15"/>
        <v>0.77500000000000002</v>
      </c>
      <c r="AC138" s="64">
        <f t="shared" si="25"/>
        <v>3.1749999999999998</v>
      </c>
      <c r="AD138" s="64">
        <f t="shared" si="26"/>
        <v>2.9749999999999996</v>
      </c>
      <c r="AE138" s="64">
        <f t="shared" si="27"/>
        <v>2.6999999999999997</v>
      </c>
      <c r="AF138" s="64">
        <f t="shared" si="28"/>
        <v>2.9249999999999998</v>
      </c>
      <c r="AG138" s="51">
        <f>I138+$P138</f>
        <v>5.9650000000000007</v>
      </c>
      <c r="AH138" s="51">
        <f>J138+$P138</f>
        <v>5.7650000000000006</v>
      </c>
      <c r="AI138" s="51">
        <f>K138+$P138</f>
        <v>5.49</v>
      </c>
      <c r="AJ138" s="51">
        <f t="shared" si="17"/>
        <v>5.7150000000000007</v>
      </c>
      <c r="AK138" s="51">
        <f>I138+$Q138</f>
        <v>6.6550000000000002</v>
      </c>
      <c r="AL138" s="51">
        <f>J138+$Q138</f>
        <v>6.4550000000000001</v>
      </c>
      <c r="AM138" s="51">
        <f>K138+$Q138</f>
        <v>6.18</v>
      </c>
      <c r="AN138" s="51">
        <f t="shared" si="18"/>
        <v>6.4050000000000002</v>
      </c>
      <c r="AO138" s="51">
        <f>I138+$R138</f>
        <v>0.77500000000000002</v>
      </c>
      <c r="AP138" s="51">
        <f>J138+$R138</f>
        <v>0.57499999999999996</v>
      </c>
      <c r="AQ138" s="51">
        <f>K138+$R138</f>
        <v>0.3</v>
      </c>
      <c r="AR138" s="51">
        <f t="shared" si="19"/>
        <v>0.52500000000000002</v>
      </c>
      <c r="AS138" s="51">
        <f>I138+$S138</f>
        <v>0.77500000000000002</v>
      </c>
      <c r="AT138" s="51">
        <f>J138+$S138</f>
        <v>0.57499999999999996</v>
      </c>
      <c r="AU138" s="51">
        <f>K138+$S138</f>
        <v>0.3</v>
      </c>
      <c r="AV138" s="51">
        <f t="shared" si="20"/>
        <v>0.52500000000000002</v>
      </c>
      <c r="AW138" s="51">
        <f>I138+$T138</f>
        <v>0.77500000000000002</v>
      </c>
      <c r="AX138" s="51">
        <f>J138+$T138</f>
        <v>0.57499999999999996</v>
      </c>
      <c r="AY138" s="51">
        <f>K138+$T138</f>
        <v>0.3</v>
      </c>
      <c r="AZ138" s="51">
        <f t="shared" si="21"/>
        <v>0.52500000000000002</v>
      </c>
      <c r="BA138" s="51">
        <f>I138+$U138</f>
        <v>0.77500000000000002</v>
      </c>
      <c r="BB138" s="51">
        <f>J138+$U138</f>
        <v>0.57499999999999996</v>
      </c>
      <c r="BC138" s="51">
        <f>K138+$U138</f>
        <v>0.3</v>
      </c>
      <c r="BD138" s="51">
        <f t="shared" si="22"/>
        <v>0.52500000000000002</v>
      </c>
    </row>
    <row r="139" spans="8:56" ht="16" thickBot="1" x14ac:dyDescent="0.25">
      <c r="H139" s="9" t="s">
        <v>162</v>
      </c>
      <c r="I139" s="51">
        <f>(((ABS(Obras!C140-Plantas!$C$4)+ABS(Obras!D140-Plantas!$D$4))/10)/$B$4)*2</f>
        <v>0.57999999999999996</v>
      </c>
      <c r="J139" s="51">
        <f>(((ABS(Obras!C140-Plantas!$C$5)+ABS(Obras!D140-Plantas!$D$5))/10)/$B$4)*2</f>
        <v>0.38</v>
      </c>
      <c r="K139" s="51">
        <f>(((ABS(Obras!C140-Plantas!$C$6)+ABS(Obras!D140-Plantas!$D$6))/10)/$B$4)*2</f>
        <v>0.22500000000000001</v>
      </c>
      <c r="L139" s="51">
        <f>(((ABS(Obras!C140-Plantas!$C$7)+ABS(Obras!D140-Plantas!$D$7))/10)/$B$4)*2</f>
        <v>0.2</v>
      </c>
      <c r="M139" s="51">
        <f t="shared" si="23"/>
        <v>0.57999999999999996</v>
      </c>
      <c r="N139" s="3">
        <v>0.3</v>
      </c>
      <c r="O139" s="18">
        <f>$N139*(Obras!F140/10)</f>
        <v>4.4099999999999993</v>
      </c>
      <c r="P139" s="18">
        <f>$N139*(Obras!G140/10)</f>
        <v>3.0900000000000003</v>
      </c>
      <c r="Q139" s="18">
        <f>$N139*(Obras!H140/10)</f>
        <v>4.3499999999999996</v>
      </c>
      <c r="R139" s="18">
        <f>$N139*(Obras!I140/10)</f>
        <v>1.65</v>
      </c>
      <c r="S139" s="18">
        <f>$N139*(Obras!J140/10)</f>
        <v>0.03</v>
      </c>
      <c r="T139" s="18">
        <f>$N139*(Obras!K140/10)</f>
        <v>1.47</v>
      </c>
      <c r="U139" s="18">
        <f>$N139*(Obras!L140/10)</f>
        <v>4.26</v>
      </c>
      <c r="V139" s="64">
        <f t="shared" si="24"/>
        <v>4.9899999999999993</v>
      </c>
      <c r="W139" s="64">
        <f t="shared" si="24"/>
        <v>3.6700000000000004</v>
      </c>
      <c r="X139" s="64">
        <f t="shared" si="24"/>
        <v>4.93</v>
      </c>
      <c r="Y139" s="64">
        <f t="shared" si="16"/>
        <v>2.23</v>
      </c>
      <c r="Z139" s="64">
        <f t="shared" si="15"/>
        <v>0.61</v>
      </c>
      <c r="AA139" s="64">
        <f t="shared" si="15"/>
        <v>2.0499999999999998</v>
      </c>
      <c r="AB139" s="64">
        <f t="shared" si="15"/>
        <v>4.84</v>
      </c>
      <c r="AC139" s="64">
        <f t="shared" si="25"/>
        <v>4.9899999999999993</v>
      </c>
      <c r="AD139" s="64">
        <f t="shared" si="26"/>
        <v>4.7899999999999991</v>
      </c>
      <c r="AE139" s="64">
        <f t="shared" si="27"/>
        <v>4.6349999999999989</v>
      </c>
      <c r="AF139" s="64">
        <f t="shared" si="28"/>
        <v>4.6099999999999994</v>
      </c>
      <c r="AG139" s="51">
        <f>I139+$P139</f>
        <v>3.6700000000000004</v>
      </c>
      <c r="AH139" s="51">
        <f>J139+$P139</f>
        <v>3.47</v>
      </c>
      <c r="AI139" s="51">
        <f>K139+$P139</f>
        <v>3.3150000000000004</v>
      </c>
      <c r="AJ139" s="51">
        <f t="shared" si="17"/>
        <v>3.2900000000000005</v>
      </c>
      <c r="AK139" s="51">
        <f>I139+$Q139</f>
        <v>4.93</v>
      </c>
      <c r="AL139" s="51">
        <f>J139+$Q139</f>
        <v>4.7299999999999995</v>
      </c>
      <c r="AM139" s="51">
        <f>K139+$Q139</f>
        <v>4.5749999999999993</v>
      </c>
      <c r="AN139" s="51">
        <f t="shared" si="18"/>
        <v>4.55</v>
      </c>
      <c r="AO139" s="51">
        <f>I139+$R139</f>
        <v>2.23</v>
      </c>
      <c r="AP139" s="51">
        <f>J139+$R139</f>
        <v>2.0299999999999998</v>
      </c>
      <c r="AQ139" s="51">
        <f>K139+$R139</f>
        <v>1.875</v>
      </c>
      <c r="AR139" s="51">
        <f t="shared" si="19"/>
        <v>1.8499999999999999</v>
      </c>
      <c r="AS139" s="51">
        <f>I139+$S139</f>
        <v>0.61</v>
      </c>
      <c r="AT139" s="51">
        <f>J139+$S139</f>
        <v>0.41000000000000003</v>
      </c>
      <c r="AU139" s="51">
        <f>K139+$S139</f>
        <v>0.255</v>
      </c>
      <c r="AV139" s="51">
        <f t="shared" si="20"/>
        <v>0.23</v>
      </c>
      <c r="AW139" s="51">
        <f>I139+$T139</f>
        <v>2.0499999999999998</v>
      </c>
      <c r="AX139" s="51">
        <f>J139+$T139</f>
        <v>1.85</v>
      </c>
      <c r="AY139" s="51">
        <f>K139+$T139</f>
        <v>1.6950000000000001</v>
      </c>
      <c r="AZ139" s="51">
        <f t="shared" si="21"/>
        <v>1.67</v>
      </c>
      <c r="BA139" s="51">
        <f>I139+$U139</f>
        <v>4.84</v>
      </c>
      <c r="BB139" s="51">
        <f>J139+$U139</f>
        <v>4.6399999999999997</v>
      </c>
      <c r="BC139" s="51">
        <f>K139+$U139</f>
        <v>4.4849999999999994</v>
      </c>
      <c r="BD139" s="51">
        <f t="shared" si="22"/>
        <v>4.46</v>
      </c>
    </row>
    <row r="140" spans="8:56" ht="16" thickBot="1" x14ac:dyDescent="0.25">
      <c r="H140" s="9" t="s">
        <v>163</v>
      </c>
      <c r="I140" s="51">
        <f>(((ABS(Obras!C141-Plantas!$C$4)+ABS(Obras!D141-Plantas!$D$4))/10)/$B$4)*2</f>
        <v>0.51500000000000001</v>
      </c>
      <c r="J140" s="51">
        <f>(((ABS(Obras!C141-Plantas!$C$5)+ABS(Obras!D141-Plantas!$D$5))/10)/$B$4)*2</f>
        <v>0.51500000000000001</v>
      </c>
      <c r="K140" s="51">
        <f>(((ABS(Obras!C141-Plantas!$C$6)+ABS(Obras!D141-Plantas!$D$6))/10)/$B$4)*2</f>
        <v>0.39</v>
      </c>
      <c r="L140" s="51">
        <f>(((ABS(Obras!C141-Plantas!$C$7)+ABS(Obras!D141-Plantas!$D$7))/10)/$B$4)*2</f>
        <v>0.81500000000000006</v>
      </c>
      <c r="M140" s="51">
        <f t="shared" si="23"/>
        <v>0.81500000000000006</v>
      </c>
      <c r="N140" s="3">
        <v>0.2</v>
      </c>
      <c r="O140" s="18">
        <f>$N140*(Obras!F141/10)</f>
        <v>0</v>
      </c>
      <c r="P140" s="18">
        <f>$N140*(Obras!G141/10)</f>
        <v>2.2200000000000002</v>
      </c>
      <c r="Q140" s="18">
        <f>$N140*(Obras!H141/10)</f>
        <v>0</v>
      </c>
      <c r="R140" s="18">
        <f>$N140*(Obras!I141/10)</f>
        <v>0</v>
      </c>
      <c r="S140" s="18">
        <f>$N140*(Obras!J141/10)</f>
        <v>0</v>
      </c>
      <c r="T140" s="18">
        <f>$N140*(Obras!K141/10)</f>
        <v>0</v>
      </c>
      <c r="U140" s="18">
        <f>$N140*(Obras!L141/10)</f>
        <v>3.64</v>
      </c>
      <c r="V140" s="64">
        <f t="shared" si="24"/>
        <v>0.81500000000000006</v>
      </c>
      <c r="W140" s="64">
        <f t="shared" si="24"/>
        <v>3.0350000000000001</v>
      </c>
      <c r="X140" s="64">
        <f t="shared" si="24"/>
        <v>0.81500000000000006</v>
      </c>
      <c r="Y140" s="64">
        <f t="shared" si="16"/>
        <v>0.81500000000000006</v>
      </c>
      <c r="Z140" s="64">
        <f t="shared" si="15"/>
        <v>0.81500000000000006</v>
      </c>
      <c r="AA140" s="64">
        <f t="shared" si="15"/>
        <v>0.81500000000000006</v>
      </c>
      <c r="AB140" s="64">
        <f t="shared" si="15"/>
        <v>4.4550000000000001</v>
      </c>
      <c r="AC140" s="64">
        <f t="shared" si="25"/>
        <v>0.51500000000000001</v>
      </c>
      <c r="AD140" s="64">
        <f t="shared" si="26"/>
        <v>0.51500000000000001</v>
      </c>
      <c r="AE140" s="64">
        <f t="shared" si="27"/>
        <v>0.39</v>
      </c>
      <c r="AF140" s="64">
        <f t="shared" si="28"/>
        <v>0.81500000000000006</v>
      </c>
      <c r="AG140" s="51">
        <f>I140+$P140</f>
        <v>2.7350000000000003</v>
      </c>
      <c r="AH140" s="51">
        <f>J140+$P140</f>
        <v>2.7350000000000003</v>
      </c>
      <c r="AI140" s="51">
        <f>K140+$P140</f>
        <v>2.6100000000000003</v>
      </c>
      <c r="AJ140" s="51">
        <f t="shared" si="17"/>
        <v>3.0350000000000001</v>
      </c>
      <c r="AK140" s="51">
        <f>I140+$Q140</f>
        <v>0.51500000000000001</v>
      </c>
      <c r="AL140" s="51">
        <f>J140+$Q140</f>
        <v>0.51500000000000001</v>
      </c>
      <c r="AM140" s="51">
        <f>K140+$Q140</f>
        <v>0.39</v>
      </c>
      <c r="AN140" s="51">
        <f t="shared" si="18"/>
        <v>0.81500000000000006</v>
      </c>
      <c r="AO140" s="51">
        <f>I140+$R140</f>
        <v>0.51500000000000001</v>
      </c>
      <c r="AP140" s="51">
        <f>J140+$R140</f>
        <v>0.51500000000000001</v>
      </c>
      <c r="AQ140" s="51">
        <f>K140+$R140</f>
        <v>0.39</v>
      </c>
      <c r="AR140" s="51">
        <f t="shared" si="19"/>
        <v>0.81500000000000006</v>
      </c>
      <c r="AS140" s="51">
        <f>I140+$S140</f>
        <v>0.51500000000000001</v>
      </c>
      <c r="AT140" s="51">
        <f>J140+$S140</f>
        <v>0.51500000000000001</v>
      </c>
      <c r="AU140" s="51">
        <f>K140+$S140</f>
        <v>0.39</v>
      </c>
      <c r="AV140" s="51">
        <f t="shared" si="20"/>
        <v>0.81500000000000006</v>
      </c>
      <c r="AW140" s="51">
        <f>I140+$T140</f>
        <v>0.51500000000000001</v>
      </c>
      <c r="AX140" s="51">
        <f>J140+$T140</f>
        <v>0.51500000000000001</v>
      </c>
      <c r="AY140" s="51">
        <f>K140+$T140</f>
        <v>0.39</v>
      </c>
      <c r="AZ140" s="51">
        <f t="shared" si="21"/>
        <v>0.81500000000000006</v>
      </c>
      <c r="BA140" s="51">
        <f>I140+$U140</f>
        <v>4.1550000000000002</v>
      </c>
      <c r="BB140" s="51">
        <f>J140+$U140</f>
        <v>4.1550000000000002</v>
      </c>
      <c r="BC140" s="51">
        <f>K140+$U140</f>
        <v>4.03</v>
      </c>
      <c r="BD140" s="51">
        <f t="shared" si="22"/>
        <v>4.4550000000000001</v>
      </c>
    </row>
    <row r="141" spans="8:56" ht="16" thickBot="1" x14ac:dyDescent="0.25">
      <c r="H141" s="9" t="s">
        <v>164</v>
      </c>
      <c r="I141" s="51">
        <f>(((ABS(Obras!C142-Plantas!$C$4)+ABS(Obras!D142-Plantas!$D$4))/10)/$B$4)*2</f>
        <v>0.02</v>
      </c>
      <c r="J141" s="51">
        <f>(((ABS(Obras!C142-Plantas!$C$5)+ABS(Obras!D142-Plantas!$D$5))/10)/$B$4)*2</f>
        <v>0.19</v>
      </c>
      <c r="K141" s="51">
        <f>(((ABS(Obras!C142-Plantas!$C$6)+ABS(Obras!D142-Plantas!$D$6))/10)/$B$4)*2</f>
        <v>0.46500000000000002</v>
      </c>
      <c r="L141" s="51">
        <f>(((ABS(Obras!C142-Plantas!$C$7)+ABS(Obras!D142-Plantas!$D$7))/10)/$B$4)*2</f>
        <v>0.39</v>
      </c>
      <c r="M141" s="51">
        <f t="shared" si="23"/>
        <v>0.46500000000000002</v>
      </c>
      <c r="N141" s="3">
        <v>0.3</v>
      </c>
      <c r="O141" s="18">
        <f>$N141*(Obras!F142/10)</f>
        <v>0</v>
      </c>
      <c r="P141" s="18">
        <f>$N141*(Obras!G142/10)</f>
        <v>0</v>
      </c>
      <c r="Q141" s="18">
        <f>$N141*(Obras!H142/10)</f>
        <v>0</v>
      </c>
      <c r="R141" s="18">
        <f>$N141*(Obras!I142/10)</f>
        <v>0</v>
      </c>
      <c r="S141" s="18">
        <f>$N141*(Obras!J142/10)</f>
        <v>0</v>
      </c>
      <c r="T141" s="18">
        <f>$N141*(Obras!K142/10)</f>
        <v>0</v>
      </c>
      <c r="U141" s="18">
        <f>$N141*(Obras!L142/10)</f>
        <v>0</v>
      </c>
      <c r="V141" s="64">
        <f t="shared" si="24"/>
        <v>0.46500000000000002</v>
      </c>
      <c r="W141" s="64">
        <f t="shared" si="24"/>
        <v>0.46500000000000002</v>
      </c>
      <c r="X141" s="64">
        <f t="shared" si="24"/>
        <v>0.46500000000000002</v>
      </c>
      <c r="Y141" s="64">
        <f t="shared" si="16"/>
        <v>0.46500000000000002</v>
      </c>
      <c r="Z141" s="64">
        <f t="shared" si="15"/>
        <v>0.46500000000000002</v>
      </c>
      <c r="AA141" s="64">
        <f t="shared" si="15"/>
        <v>0.46500000000000002</v>
      </c>
      <c r="AB141" s="64">
        <f t="shared" si="15"/>
        <v>0.46500000000000002</v>
      </c>
      <c r="AC141" s="64">
        <f t="shared" si="25"/>
        <v>0.02</v>
      </c>
      <c r="AD141" s="64">
        <f t="shared" si="26"/>
        <v>0.19</v>
      </c>
      <c r="AE141" s="64">
        <f t="shared" si="27"/>
        <v>0.46500000000000002</v>
      </c>
      <c r="AF141" s="64">
        <f t="shared" si="28"/>
        <v>0.39</v>
      </c>
      <c r="AG141" s="51">
        <f>I141+$P141</f>
        <v>0.02</v>
      </c>
      <c r="AH141" s="51">
        <f>J141+$P141</f>
        <v>0.19</v>
      </c>
      <c r="AI141" s="51">
        <f>K141+$P141</f>
        <v>0.46500000000000002</v>
      </c>
      <c r="AJ141" s="51">
        <f t="shared" si="17"/>
        <v>0.39</v>
      </c>
      <c r="AK141" s="51">
        <f>I141+$Q141</f>
        <v>0.02</v>
      </c>
      <c r="AL141" s="51">
        <f>J141+$Q141</f>
        <v>0.19</v>
      </c>
      <c r="AM141" s="51">
        <f>K141+$Q141</f>
        <v>0.46500000000000002</v>
      </c>
      <c r="AN141" s="51">
        <f t="shared" si="18"/>
        <v>0.39</v>
      </c>
      <c r="AO141" s="51">
        <f>I141+$R141</f>
        <v>0.02</v>
      </c>
      <c r="AP141" s="51">
        <f>J141+$R141</f>
        <v>0.19</v>
      </c>
      <c r="AQ141" s="51">
        <f>K141+$R141</f>
        <v>0.46500000000000002</v>
      </c>
      <c r="AR141" s="51">
        <f t="shared" si="19"/>
        <v>0.39</v>
      </c>
      <c r="AS141" s="51">
        <f>I141+$S141</f>
        <v>0.02</v>
      </c>
      <c r="AT141" s="51">
        <f>J141+$S141</f>
        <v>0.19</v>
      </c>
      <c r="AU141" s="51">
        <f>K141+$S141</f>
        <v>0.46500000000000002</v>
      </c>
      <c r="AV141" s="51">
        <f t="shared" si="20"/>
        <v>0.39</v>
      </c>
      <c r="AW141" s="51">
        <f>I141+$T141</f>
        <v>0.02</v>
      </c>
      <c r="AX141" s="51">
        <f>J141+$T141</f>
        <v>0.19</v>
      </c>
      <c r="AY141" s="51">
        <f>K141+$T141</f>
        <v>0.46500000000000002</v>
      </c>
      <c r="AZ141" s="51">
        <f t="shared" si="21"/>
        <v>0.39</v>
      </c>
      <c r="BA141" s="51">
        <f>I141+$U141</f>
        <v>0.02</v>
      </c>
      <c r="BB141" s="51">
        <f>J141+$U141</f>
        <v>0.19</v>
      </c>
      <c r="BC141" s="51">
        <f>K141+$U141</f>
        <v>0.46500000000000002</v>
      </c>
      <c r="BD141" s="51">
        <f t="shared" si="22"/>
        <v>0.39</v>
      </c>
    </row>
    <row r="142" spans="8:56" ht="16" thickBot="1" x14ac:dyDescent="0.25">
      <c r="H142" s="9" t="s">
        <v>165</v>
      </c>
      <c r="I142" s="51">
        <f>(((ABS(Obras!C143-Plantas!$C$4)+ABS(Obras!D143-Plantas!$D$4))/10)/$B$4)*2</f>
        <v>0.755</v>
      </c>
      <c r="J142" s="51">
        <f>(((ABS(Obras!C143-Plantas!$C$5)+ABS(Obras!D143-Plantas!$D$5))/10)/$B$4)*2</f>
        <v>0.55499999999999994</v>
      </c>
      <c r="K142" s="51">
        <f>(((ABS(Obras!C143-Plantas!$C$6)+ABS(Obras!D143-Plantas!$D$6))/10)/$B$4)*2</f>
        <v>0.27999999999999997</v>
      </c>
      <c r="L142" s="51">
        <f>(((ABS(Obras!C143-Plantas!$C$7)+ABS(Obras!D143-Plantas!$D$7))/10)/$B$4)*2</f>
        <v>0.35499999999999998</v>
      </c>
      <c r="M142" s="51">
        <f t="shared" si="23"/>
        <v>0.755</v>
      </c>
      <c r="N142" s="3">
        <v>0.4</v>
      </c>
      <c r="O142" s="18">
        <f>$N142*(Obras!F143/10)</f>
        <v>0</v>
      </c>
      <c r="P142" s="18">
        <f>$N142*(Obras!G143/10)</f>
        <v>0</v>
      </c>
      <c r="Q142" s="18">
        <f>$N142*(Obras!H143/10)</f>
        <v>4.5200000000000005</v>
      </c>
      <c r="R142" s="18">
        <f>$N142*(Obras!I143/10)</f>
        <v>2.16</v>
      </c>
      <c r="S142" s="18">
        <f>$N142*(Obras!J143/10)</f>
        <v>0</v>
      </c>
      <c r="T142" s="18">
        <f>$N142*(Obras!K143/10)</f>
        <v>3.12</v>
      </c>
      <c r="U142" s="18">
        <f>$N142*(Obras!L143/10)</f>
        <v>4.7600000000000007</v>
      </c>
      <c r="V142" s="64">
        <f t="shared" si="24"/>
        <v>0.755</v>
      </c>
      <c r="W142" s="64">
        <f t="shared" si="24"/>
        <v>0.755</v>
      </c>
      <c r="X142" s="64">
        <f t="shared" si="24"/>
        <v>5.2750000000000004</v>
      </c>
      <c r="Y142" s="64">
        <f t="shared" si="16"/>
        <v>2.915</v>
      </c>
      <c r="Z142" s="64">
        <f t="shared" si="15"/>
        <v>0.755</v>
      </c>
      <c r="AA142" s="64">
        <f t="shared" si="15"/>
        <v>3.875</v>
      </c>
      <c r="AB142" s="64">
        <f t="shared" si="15"/>
        <v>5.5150000000000006</v>
      </c>
      <c r="AC142" s="64">
        <f t="shared" si="25"/>
        <v>0.755</v>
      </c>
      <c r="AD142" s="64">
        <f t="shared" si="26"/>
        <v>0.55499999999999994</v>
      </c>
      <c r="AE142" s="64">
        <f t="shared" si="27"/>
        <v>0.27999999999999997</v>
      </c>
      <c r="AF142" s="64">
        <f t="shared" si="28"/>
        <v>0.35499999999999998</v>
      </c>
      <c r="AG142" s="51">
        <f>I142+$P142</f>
        <v>0.755</v>
      </c>
      <c r="AH142" s="51">
        <f>J142+$P142</f>
        <v>0.55499999999999994</v>
      </c>
      <c r="AI142" s="51">
        <f>K142+$P142</f>
        <v>0.27999999999999997</v>
      </c>
      <c r="AJ142" s="51">
        <f t="shared" si="17"/>
        <v>0.35499999999999998</v>
      </c>
      <c r="AK142" s="51">
        <f>I142+$Q142</f>
        <v>5.2750000000000004</v>
      </c>
      <c r="AL142" s="51">
        <f>J142+$Q142</f>
        <v>5.0750000000000002</v>
      </c>
      <c r="AM142" s="51">
        <f>K142+$Q142</f>
        <v>4.8000000000000007</v>
      </c>
      <c r="AN142" s="51">
        <f t="shared" si="18"/>
        <v>4.875</v>
      </c>
      <c r="AO142" s="51">
        <f>I142+$R142</f>
        <v>2.915</v>
      </c>
      <c r="AP142" s="51">
        <f>J142+$R142</f>
        <v>2.7149999999999999</v>
      </c>
      <c r="AQ142" s="51">
        <f>K142+$R142</f>
        <v>2.44</v>
      </c>
      <c r="AR142" s="51">
        <f t="shared" si="19"/>
        <v>2.5150000000000001</v>
      </c>
      <c r="AS142" s="51">
        <f>I142+$S142</f>
        <v>0.755</v>
      </c>
      <c r="AT142" s="51">
        <f>J142+$S142</f>
        <v>0.55499999999999994</v>
      </c>
      <c r="AU142" s="51">
        <f>K142+$S142</f>
        <v>0.27999999999999997</v>
      </c>
      <c r="AV142" s="51">
        <f t="shared" si="20"/>
        <v>0.35499999999999998</v>
      </c>
      <c r="AW142" s="51">
        <f>I142+$T142</f>
        <v>3.875</v>
      </c>
      <c r="AX142" s="51">
        <f>J142+$T142</f>
        <v>3.6749999999999998</v>
      </c>
      <c r="AY142" s="51">
        <f>K142+$T142</f>
        <v>3.4</v>
      </c>
      <c r="AZ142" s="51">
        <f t="shared" si="21"/>
        <v>3.4750000000000001</v>
      </c>
      <c r="BA142" s="51">
        <f>I142+$U142</f>
        <v>5.5150000000000006</v>
      </c>
      <c r="BB142" s="51">
        <f>J142+$U142</f>
        <v>5.3150000000000004</v>
      </c>
      <c r="BC142" s="51">
        <f>K142+$U142</f>
        <v>5.0400000000000009</v>
      </c>
      <c r="BD142" s="51">
        <f t="shared" si="22"/>
        <v>5.1150000000000002</v>
      </c>
    </row>
    <row r="143" spans="8:56" ht="16" thickBot="1" x14ac:dyDescent="0.25">
      <c r="H143" s="9" t="s">
        <v>166</v>
      </c>
      <c r="I143" s="51">
        <f>(((ABS(Obras!C144-Plantas!$C$4)+ABS(Obras!D144-Plantas!$D$4))/10)/$B$4)*2</f>
        <v>0.14499999999999999</v>
      </c>
      <c r="J143" s="51">
        <f>(((ABS(Obras!C144-Plantas!$C$5)+ABS(Obras!D144-Plantas!$D$5))/10)/$B$4)*2</f>
        <v>0.14499999999999999</v>
      </c>
      <c r="K143" s="51">
        <f>(((ABS(Obras!C144-Plantas!$C$6)+ABS(Obras!D144-Plantas!$D$6))/10)/$B$4)*2</f>
        <v>0.33999999999999997</v>
      </c>
      <c r="L143" s="51">
        <f>(((ABS(Obras!C144-Plantas!$C$7)+ABS(Obras!D144-Plantas!$D$7))/10)/$B$4)*2</f>
        <v>0.44500000000000001</v>
      </c>
      <c r="M143" s="51">
        <f t="shared" si="23"/>
        <v>0.44500000000000001</v>
      </c>
      <c r="N143" s="3">
        <v>0.2</v>
      </c>
      <c r="O143" s="18">
        <f>$N143*(Obras!F144/10)</f>
        <v>0.96</v>
      </c>
      <c r="P143" s="18">
        <f>$N143*(Obras!G144/10)</f>
        <v>2.2800000000000002</v>
      </c>
      <c r="Q143" s="18">
        <f>$N143*(Obras!H144/10)</f>
        <v>0</v>
      </c>
      <c r="R143" s="18">
        <f>$N143*(Obras!I144/10)</f>
        <v>2.1</v>
      </c>
      <c r="S143" s="18">
        <f>$N143*(Obras!J144/10)</f>
        <v>0</v>
      </c>
      <c r="T143" s="18">
        <f>$N143*(Obras!K144/10)</f>
        <v>1.8</v>
      </c>
      <c r="U143" s="18">
        <f>$N143*(Obras!L144/10)</f>
        <v>1.3</v>
      </c>
      <c r="V143" s="64">
        <f t="shared" si="24"/>
        <v>1.405</v>
      </c>
      <c r="W143" s="64">
        <f t="shared" si="24"/>
        <v>2.7250000000000001</v>
      </c>
      <c r="X143" s="64">
        <f t="shared" si="24"/>
        <v>0.44500000000000001</v>
      </c>
      <c r="Y143" s="64">
        <f t="shared" si="16"/>
        <v>2.5449999999999999</v>
      </c>
      <c r="Z143" s="64">
        <f t="shared" si="15"/>
        <v>0.44500000000000001</v>
      </c>
      <c r="AA143" s="64">
        <f t="shared" si="15"/>
        <v>2.2450000000000001</v>
      </c>
      <c r="AB143" s="64">
        <f t="shared" si="15"/>
        <v>1.7450000000000001</v>
      </c>
      <c r="AC143" s="64">
        <f t="shared" si="25"/>
        <v>1.105</v>
      </c>
      <c r="AD143" s="64">
        <f t="shared" si="26"/>
        <v>1.105</v>
      </c>
      <c r="AE143" s="64">
        <f t="shared" si="27"/>
        <v>1.2999999999999998</v>
      </c>
      <c r="AF143" s="64">
        <f t="shared" si="28"/>
        <v>1.405</v>
      </c>
      <c r="AG143" s="51">
        <f>I143+$P143</f>
        <v>2.4250000000000003</v>
      </c>
      <c r="AH143" s="51">
        <f>J143+$P143</f>
        <v>2.4250000000000003</v>
      </c>
      <c r="AI143" s="51">
        <f>K143+$P143</f>
        <v>2.62</v>
      </c>
      <c r="AJ143" s="51">
        <f t="shared" si="17"/>
        <v>2.7250000000000001</v>
      </c>
      <c r="AK143" s="51">
        <f>I143+$Q143</f>
        <v>0.14499999999999999</v>
      </c>
      <c r="AL143" s="51">
        <f>J143+$Q143</f>
        <v>0.14499999999999999</v>
      </c>
      <c r="AM143" s="51">
        <f>K143+$Q143</f>
        <v>0.33999999999999997</v>
      </c>
      <c r="AN143" s="51">
        <f t="shared" si="18"/>
        <v>0.44500000000000001</v>
      </c>
      <c r="AO143" s="51">
        <f>I143+$R143</f>
        <v>2.2450000000000001</v>
      </c>
      <c r="AP143" s="51">
        <f>J143+$R143</f>
        <v>2.2450000000000001</v>
      </c>
      <c r="AQ143" s="51">
        <f>K143+$R143</f>
        <v>2.44</v>
      </c>
      <c r="AR143" s="51">
        <f t="shared" si="19"/>
        <v>2.5449999999999999</v>
      </c>
      <c r="AS143" s="51">
        <f>I143+$S143</f>
        <v>0.14499999999999999</v>
      </c>
      <c r="AT143" s="51">
        <f>J143+$S143</f>
        <v>0.14499999999999999</v>
      </c>
      <c r="AU143" s="51">
        <f>K143+$S143</f>
        <v>0.33999999999999997</v>
      </c>
      <c r="AV143" s="51">
        <f t="shared" si="20"/>
        <v>0.44500000000000001</v>
      </c>
      <c r="AW143" s="51">
        <f>I143+$T143</f>
        <v>1.9450000000000001</v>
      </c>
      <c r="AX143" s="51">
        <f>J143+$T143</f>
        <v>1.9450000000000001</v>
      </c>
      <c r="AY143" s="51">
        <f>K143+$T143</f>
        <v>2.14</v>
      </c>
      <c r="AZ143" s="51">
        <f t="shared" si="21"/>
        <v>2.2450000000000001</v>
      </c>
      <c r="BA143" s="51">
        <f>I143+$U143</f>
        <v>1.4450000000000001</v>
      </c>
      <c r="BB143" s="51">
        <f>J143+$U143</f>
        <v>1.4450000000000001</v>
      </c>
      <c r="BC143" s="51">
        <f>K143+$U143</f>
        <v>1.6400000000000001</v>
      </c>
      <c r="BD143" s="51">
        <f t="shared" si="22"/>
        <v>1.7450000000000001</v>
      </c>
    </row>
    <row r="144" spans="8:56" ht="16" thickBot="1" x14ac:dyDescent="0.25">
      <c r="H144" s="9" t="s">
        <v>167</v>
      </c>
      <c r="I144" s="51">
        <f>(((ABS(Obras!C145-Plantas!$C$4)+ABS(Obras!D145-Plantas!$D$4))/10)/$B$4)*2</f>
        <v>0.67500000000000004</v>
      </c>
      <c r="J144" s="51">
        <f>(((ABS(Obras!C145-Plantas!$C$5)+ABS(Obras!D145-Plantas!$D$5))/10)/$B$4)*2</f>
        <v>0.47499999999999998</v>
      </c>
      <c r="K144" s="51">
        <f>(((ABS(Obras!C145-Plantas!$C$6)+ABS(Obras!D145-Plantas!$D$6))/10)/$B$4)*2</f>
        <v>0.22000000000000003</v>
      </c>
      <c r="L144" s="51">
        <f>(((ABS(Obras!C145-Plantas!$C$7)+ABS(Obras!D145-Plantas!$D$7))/10)/$B$4)*2</f>
        <v>0.27500000000000002</v>
      </c>
      <c r="M144" s="51">
        <f t="shared" si="23"/>
        <v>0.67500000000000004</v>
      </c>
      <c r="N144" s="3">
        <v>0.3</v>
      </c>
      <c r="O144" s="18">
        <f>$N144*(Obras!F145/10)</f>
        <v>0.48</v>
      </c>
      <c r="P144" s="18">
        <f>$N144*(Obras!G145/10)</f>
        <v>0</v>
      </c>
      <c r="Q144" s="18">
        <f>$N144*(Obras!H145/10)</f>
        <v>0</v>
      </c>
      <c r="R144" s="18">
        <f>$N144*(Obras!I145/10)</f>
        <v>0</v>
      </c>
      <c r="S144" s="18">
        <f>$N144*(Obras!J145/10)</f>
        <v>0</v>
      </c>
      <c r="T144" s="18">
        <f>$N144*(Obras!K145/10)</f>
        <v>5.8199999999999994</v>
      </c>
      <c r="U144" s="18">
        <f>$N144*(Obras!L145/10)</f>
        <v>5.55</v>
      </c>
      <c r="V144" s="64">
        <f t="shared" si="24"/>
        <v>1.155</v>
      </c>
      <c r="W144" s="64">
        <f t="shared" si="24"/>
        <v>0.67500000000000004</v>
      </c>
      <c r="X144" s="64">
        <f t="shared" si="24"/>
        <v>0.67500000000000004</v>
      </c>
      <c r="Y144" s="64">
        <f t="shared" si="16"/>
        <v>0.67500000000000004</v>
      </c>
      <c r="Z144" s="64">
        <f t="shared" si="15"/>
        <v>0.67500000000000004</v>
      </c>
      <c r="AA144" s="64">
        <f t="shared" si="15"/>
        <v>6.4949999999999992</v>
      </c>
      <c r="AB144" s="64">
        <f t="shared" si="15"/>
        <v>6.2249999999999996</v>
      </c>
      <c r="AC144" s="64">
        <f t="shared" si="25"/>
        <v>1.155</v>
      </c>
      <c r="AD144" s="64">
        <f t="shared" si="26"/>
        <v>0.95499999999999996</v>
      </c>
      <c r="AE144" s="64">
        <f t="shared" si="27"/>
        <v>0.7</v>
      </c>
      <c r="AF144" s="64">
        <f t="shared" si="28"/>
        <v>0.755</v>
      </c>
      <c r="AG144" s="51">
        <f>I144+$P144</f>
        <v>0.67500000000000004</v>
      </c>
      <c r="AH144" s="51">
        <f>J144+$P144</f>
        <v>0.47499999999999998</v>
      </c>
      <c r="AI144" s="51">
        <f>K144+$P144</f>
        <v>0.22000000000000003</v>
      </c>
      <c r="AJ144" s="51">
        <f t="shared" si="17"/>
        <v>0.27500000000000002</v>
      </c>
      <c r="AK144" s="51">
        <f>I144+$Q144</f>
        <v>0.67500000000000004</v>
      </c>
      <c r="AL144" s="51">
        <f>J144+$Q144</f>
        <v>0.47499999999999998</v>
      </c>
      <c r="AM144" s="51">
        <f>K144+$Q144</f>
        <v>0.22000000000000003</v>
      </c>
      <c r="AN144" s="51">
        <f t="shared" si="18"/>
        <v>0.27500000000000002</v>
      </c>
      <c r="AO144" s="51">
        <f>I144+$R144</f>
        <v>0.67500000000000004</v>
      </c>
      <c r="AP144" s="51">
        <f>J144+$R144</f>
        <v>0.47499999999999998</v>
      </c>
      <c r="AQ144" s="51">
        <f>K144+$R144</f>
        <v>0.22000000000000003</v>
      </c>
      <c r="AR144" s="51">
        <f t="shared" si="19"/>
        <v>0.27500000000000002</v>
      </c>
      <c r="AS144" s="51">
        <f>I144+$S144</f>
        <v>0.67500000000000004</v>
      </c>
      <c r="AT144" s="51">
        <f>J144+$S144</f>
        <v>0.47499999999999998</v>
      </c>
      <c r="AU144" s="51">
        <f>K144+$S144</f>
        <v>0.22000000000000003</v>
      </c>
      <c r="AV144" s="51">
        <f t="shared" si="20"/>
        <v>0.27500000000000002</v>
      </c>
      <c r="AW144" s="51">
        <f>I144+$T144</f>
        <v>6.4949999999999992</v>
      </c>
      <c r="AX144" s="51">
        <f>J144+$T144</f>
        <v>6.294999999999999</v>
      </c>
      <c r="AY144" s="51">
        <f>K144+$T144</f>
        <v>6.0399999999999991</v>
      </c>
      <c r="AZ144" s="51">
        <f t="shared" si="21"/>
        <v>6.0949999999999998</v>
      </c>
      <c r="BA144" s="51">
        <f>I144+$U144</f>
        <v>6.2249999999999996</v>
      </c>
      <c r="BB144" s="51">
        <f>J144+$U144</f>
        <v>6.0249999999999995</v>
      </c>
      <c r="BC144" s="51">
        <f>K144+$U144</f>
        <v>5.77</v>
      </c>
      <c r="BD144" s="51">
        <f t="shared" si="22"/>
        <v>5.8250000000000002</v>
      </c>
    </row>
    <row r="145" spans="8:56" ht="16" thickBot="1" x14ac:dyDescent="0.25">
      <c r="H145" s="9" t="s">
        <v>168</v>
      </c>
      <c r="I145" s="51">
        <f>(((ABS(Obras!C146-Plantas!$C$4)+ABS(Obras!D146-Plantas!$D$4))/10)/$B$4)*2</f>
        <v>0.53</v>
      </c>
      <c r="J145" s="51">
        <f>(((ABS(Obras!C146-Plantas!$C$5)+ABS(Obras!D146-Plantas!$D$5))/10)/$B$4)*2</f>
        <v>0.32999999999999996</v>
      </c>
      <c r="K145" s="51">
        <f>(((ABS(Obras!C146-Plantas!$C$6)+ABS(Obras!D146-Plantas!$D$6))/10)/$B$4)*2</f>
        <v>5.5000000000000007E-2</v>
      </c>
      <c r="L145" s="51">
        <f>(((ABS(Obras!C146-Plantas!$C$7)+ABS(Obras!D146-Plantas!$D$7))/10)/$B$4)*2</f>
        <v>0.45999999999999996</v>
      </c>
      <c r="M145" s="51">
        <f t="shared" si="23"/>
        <v>0.53</v>
      </c>
      <c r="N145" s="3">
        <v>0.2</v>
      </c>
      <c r="O145" s="18">
        <f>$N145*(Obras!F146/10)</f>
        <v>0</v>
      </c>
      <c r="P145" s="18">
        <f>$N145*(Obras!G146/10)</f>
        <v>1.8399999999999999</v>
      </c>
      <c r="Q145" s="18">
        <f>$N145*(Obras!H146/10)</f>
        <v>2.06</v>
      </c>
      <c r="R145" s="18">
        <f>$N145*(Obras!I146/10)</f>
        <v>0</v>
      </c>
      <c r="S145" s="18">
        <f>$N145*(Obras!J146/10)</f>
        <v>2.4800000000000004</v>
      </c>
      <c r="T145" s="18">
        <f>$N145*(Obras!K146/10)</f>
        <v>1.1199999999999999</v>
      </c>
      <c r="U145" s="18">
        <f>$N145*(Obras!L146/10)</f>
        <v>0</v>
      </c>
      <c r="V145" s="64">
        <f t="shared" si="24"/>
        <v>0.53</v>
      </c>
      <c r="W145" s="64">
        <f t="shared" si="24"/>
        <v>2.37</v>
      </c>
      <c r="X145" s="64">
        <f t="shared" si="24"/>
        <v>2.59</v>
      </c>
      <c r="Y145" s="64">
        <f t="shared" si="16"/>
        <v>0.53</v>
      </c>
      <c r="Z145" s="64">
        <f t="shared" si="15"/>
        <v>3.0100000000000007</v>
      </c>
      <c r="AA145" s="64">
        <f t="shared" si="15"/>
        <v>1.65</v>
      </c>
      <c r="AB145" s="64">
        <f t="shared" si="15"/>
        <v>0.53</v>
      </c>
      <c r="AC145" s="64">
        <f t="shared" si="25"/>
        <v>0.53</v>
      </c>
      <c r="AD145" s="64">
        <f t="shared" si="26"/>
        <v>0.32999999999999996</v>
      </c>
      <c r="AE145" s="64">
        <f t="shared" si="27"/>
        <v>5.5000000000000007E-2</v>
      </c>
      <c r="AF145" s="64">
        <f t="shared" si="28"/>
        <v>0.45999999999999996</v>
      </c>
      <c r="AG145" s="51">
        <f>I145+$P145</f>
        <v>2.37</v>
      </c>
      <c r="AH145" s="51">
        <f>J145+$P145</f>
        <v>2.17</v>
      </c>
      <c r="AI145" s="51">
        <f>K145+$P145</f>
        <v>1.8949999999999998</v>
      </c>
      <c r="AJ145" s="51">
        <f t="shared" si="17"/>
        <v>2.2999999999999998</v>
      </c>
      <c r="AK145" s="51">
        <f>I145+$Q145</f>
        <v>2.59</v>
      </c>
      <c r="AL145" s="51">
        <f>J145+$Q145</f>
        <v>2.39</v>
      </c>
      <c r="AM145" s="51">
        <f>K145+$Q145</f>
        <v>2.1150000000000002</v>
      </c>
      <c r="AN145" s="51">
        <f t="shared" si="18"/>
        <v>2.52</v>
      </c>
      <c r="AO145" s="51">
        <f>I145+$R145</f>
        <v>0.53</v>
      </c>
      <c r="AP145" s="51">
        <f>J145+$R145</f>
        <v>0.32999999999999996</v>
      </c>
      <c r="AQ145" s="51">
        <f>K145+$R145</f>
        <v>5.5000000000000007E-2</v>
      </c>
      <c r="AR145" s="51">
        <f t="shared" si="19"/>
        <v>0.45999999999999996</v>
      </c>
      <c r="AS145" s="51">
        <f>I145+$S145</f>
        <v>3.0100000000000007</v>
      </c>
      <c r="AT145" s="51">
        <f>J145+$S145</f>
        <v>2.8100000000000005</v>
      </c>
      <c r="AU145" s="51">
        <f>K145+$S145</f>
        <v>2.5350000000000006</v>
      </c>
      <c r="AV145" s="51">
        <f t="shared" si="20"/>
        <v>2.9400000000000004</v>
      </c>
      <c r="AW145" s="51">
        <f>I145+$T145</f>
        <v>1.65</v>
      </c>
      <c r="AX145" s="51">
        <f>J145+$T145</f>
        <v>1.4499999999999997</v>
      </c>
      <c r="AY145" s="51">
        <f>K145+$T145</f>
        <v>1.1749999999999998</v>
      </c>
      <c r="AZ145" s="51">
        <f t="shared" si="21"/>
        <v>1.5799999999999998</v>
      </c>
      <c r="BA145" s="51">
        <f>I145+$U145</f>
        <v>0.53</v>
      </c>
      <c r="BB145" s="51">
        <f>J145+$U145</f>
        <v>0.32999999999999996</v>
      </c>
      <c r="BC145" s="51">
        <f>K145+$U145</f>
        <v>5.5000000000000007E-2</v>
      </c>
      <c r="BD145" s="51">
        <f t="shared" si="22"/>
        <v>0.45999999999999996</v>
      </c>
    </row>
    <row r="146" spans="8:56" ht="16" thickBot="1" x14ac:dyDescent="0.25">
      <c r="H146" s="9" t="s">
        <v>169</v>
      </c>
      <c r="I146" s="51">
        <f>(((ABS(Obras!C147-Plantas!$C$4)+ABS(Obras!D147-Plantas!$D$4))/10)/$B$4)*2</f>
        <v>0.26</v>
      </c>
      <c r="J146" s="51">
        <f>(((ABS(Obras!C147-Plantas!$C$5)+ABS(Obras!D147-Plantas!$D$5))/10)/$B$4)*2</f>
        <v>0.06</v>
      </c>
      <c r="K146" s="51">
        <f>(((ABS(Obras!C147-Plantas!$C$6)+ABS(Obras!D147-Plantas!$D$6))/10)/$B$4)*2</f>
        <v>0.215</v>
      </c>
      <c r="L146" s="51">
        <f>(((ABS(Obras!C147-Plantas!$C$7)+ABS(Obras!D147-Plantas!$D$7))/10)/$B$4)*2</f>
        <v>0.3</v>
      </c>
      <c r="M146" s="51">
        <f t="shared" si="23"/>
        <v>0.3</v>
      </c>
      <c r="N146" s="3">
        <v>0.3</v>
      </c>
      <c r="O146" s="18">
        <f>$N146*(Obras!F147/10)</f>
        <v>0</v>
      </c>
      <c r="P146" s="18">
        <f>$N146*(Obras!G147/10)</f>
        <v>3.9</v>
      </c>
      <c r="Q146" s="18">
        <f>$N146*(Obras!H147/10)</f>
        <v>0</v>
      </c>
      <c r="R146" s="18">
        <f>$N146*(Obras!I147/10)</f>
        <v>5.4300000000000006</v>
      </c>
      <c r="S146" s="18">
        <f>$N146*(Obras!J147/10)</f>
        <v>4.1399999999999997</v>
      </c>
      <c r="T146" s="18">
        <f>$N146*(Obras!K147/10)</f>
        <v>1.44</v>
      </c>
      <c r="U146" s="18">
        <f>$N146*(Obras!L147/10)</f>
        <v>0</v>
      </c>
      <c r="V146" s="64">
        <f t="shared" si="24"/>
        <v>0.3</v>
      </c>
      <c r="W146" s="64">
        <f t="shared" si="24"/>
        <v>4.2</v>
      </c>
      <c r="X146" s="64">
        <f t="shared" si="24"/>
        <v>0.3</v>
      </c>
      <c r="Y146" s="64">
        <f t="shared" si="16"/>
        <v>5.73</v>
      </c>
      <c r="Z146" s="64">
        <f t="shared" si="15"/>
        <v>4.4399999999999995</v>
      </c>
      <c r="AA146" s="64">
        <f t="shared" si="15"/>
        <v>1.74</v>
      </c>
      <c r="AB146" s="64">
        <f t="shared" si="15"/>
        <v>0.3</v>
      </c>
      <c r="AC146" s="64">
        <f t="shared" si="25"/>
        <v>0.26</v>
      </c>
      <c r="AD146" s="64">
        <f t="shared" si="26"/>
        <v>0.06</v>
      </c>
      <c r="AE146" s="64">
        <f t="shared" si="27"/>
        <v>0.215</v>
      </c>
      <c r="AF146" s="64">
        <f t="shared" si="28"/>
        <v>0.3</v>
      </c>
      <c r="AG146" s="51">
        <f>I146+$P146</f>
        <v>4.16</v>
      </c>
      <c r="AH146" s="51">
        <f>J146+$P146</f>
        <v>3.96</v>
      </c>
      <c r="AI146" s="51">
        <f>K146+$P146</f>
        <v>4.1150000000000002</v>
      </c>
      <c r="AJ146" s="51">
        <f t="shared" si="17"/>
        <v>4.2</v>
      </c>
      <c r="AK146" s="51">
        <f>I146+$Q146</f>
        <v>0.26</v>
      </c>
      <c r="AL146" s="51">
        <f>J146+$Q146</f>
        <v>0.06</v>
      </c>
      <c r="AM146" s="51">
        <f>K146+$Q146</f>
        <v>0.215</v>
      </c>
      <c r="AN146" s="51">
        <f t="shared" si="18"/>
        <v>0.3</v>
      </c>
      <c r="AO146" s="51">
        <f>I146+$R146</f>
        <v>5.69</v>
      </c>
      <c r="AP146" s="51">
        <f>J146+$R146</f>
        <v>5.49</v>
      </c>
      <c r="AQ146" s="51">
        <f>K146+$R146</f>
        <v>5.6450000000000005</v>
      </c>
      <c r="AR146" s="51">
        <f t="shared" si="19"/>
        <v>5.73</v>
      </c>
      <c r="AS146" s="51">
        <f>I146+$S146</f>
        <v>4.3999999999999995</v>
      </c>
      <c r="AT146" s="51">
        <f>J146+$S146</f>
        <v>4.1999999999999993</v>
      </c>
      <c r="AU146" s="51">
        <f>K146+$S146</f>
        <v>4.3549999999999995</v>
      </c>
      <c r="AV146" s="51">
        <f t="shared" si="20"/>
        <v>4.4399999999999995</v>
      </c>
      <c r="AW146" s="51">
        <f>I146+$T146</f>
        <v>1.7</v>
      </c>
      <c r="AX146" s="51">
        <f>J146+$T146</f>
        <v>1.5</v>
      </c>
      <c r="AY146" s="51">
        <f>K146+$T146</f>
        <v>1.655</v>
      </c>
      <c r="AZ146" s="51">
        <f t="shared" si="21"/>
        <v>1.74</v>
      </c>
      <c r="BA146" s="51">
        <f>I146+$U146</f>
        <v>0.26</v>
      </c>
      <c r="BB146" s="51">
        <f>J146+$U146</f>
        <v>0.06</v>
      </c>
      <c r="BC146" s="51">
        <f>K146+$U146</f>
        <v>0.215</v>
      </c>
      <c r="BD146" s="51">
        <f t="shared" si="22"/>
        <v>0.3</v>
      </c>
    </row>
    <row r="147" spans="8:56" ht="16" thickBot="1" x14ac:dyDescent="0.25">
      <c r="H147" s="9" t="s">
        <v>170</v>
      </c>
      <c r="I147" s="51">
        <f>(((ABS(Obras!C148-Plantas!$C$4)+ABS(Obras!D148-Plantas!$D$4))/10)/$B$4)*2</f>
        <v>0.1</v>
      </c>
      <c r="J147" s="51">
        <f>(((ABS(Obras!C148-Plantas!$C$5)+ABS(Obras!D148-Plantas!$D$5))/10)/$B$4)*2</f>
        <v>0.1</v>
      </c>
      <c r="K147" s="51">
        <f>(((ABS(Obras!C148-Plantas!$C$6)+ABS(Obras!D148-Plantas!$D$6))/10)/$B$4)*2</f>
        <v>0.375</v>
      </c>
      <c r="L147" s="51">
        <f>(((ABS(Obras!C148-Plantas!$C$7)+ABS(Obras!D148-Plantas!$D$7))/10)/$B$4)*2</f>
        <v>0.3</v>
      </c>
      <c r="M147" s="51">
        <f t="shared" si="23"/>
        <v>0.375</v>
      </c>
      <c r="N147" s="3">
        <v>0.2</v>
      </c>
      <c r="O147" s="18">
        <f>$N147*(Obras!F148/10)</f>
        <v>2.2800000000000002</v>
      </c>
      <c r="P147" s="18">
        <f>$N147*(Obras!G148/10)</f>
        <v>1.8600000000000003</v>
      </c>
      <c r="Q147" s="18">
        <f>$N147*(Obras!H148/10)</f>
        <v>0</v>
      </c>
      <c r="R147" s="18">
        <f>$N147*(Obras!I148/10)</f>
        <v>1.9000000000000001</v>
      </c>
      <c r="S147" s="18">
        <f>$N147*(Obras!J148/10)</f>
        <v>0.82</v>
      </c>
      <c r="T147" s="18">
        <f>$N147*(Obras!K148/10)</f>
        <v>0</v>
      </c>
      <c r="U147" s="18">
        <f>$N147*(Obras!L148/10)</f>
        <v>0</v>
      </c>
      <c r="V147" s="64">
        <f t="shared" si="24"/>
        <v>2.6550000000000002</v>
      </c>
      <c r="W147" s="64">
        <f t="shared" si="24"/>
        <v>2.2350000000000003</v>
      </c>
      <c r="X147" s="64">
        <f t="shared" si="24"/>
        <v>0.375</v>
      </c>
      <c r="Y147" s="64">
        <f t="shared" si="16"/>
        <v>2.2750000000000004</v>
      </c>
      <c r="Z147" s="64">
        <f t="shared" si="15"/>
        <v>1.1949999999999998</v>
      </c>
      <c r="AA147" s="64">
        <f t="shared" si="15"/>
        <v>0.375</v>
      </c>
      <c r="AB147" s="64">
        <f t="shared" si="15"/>
        <v>0.375</v>
      </c>
      <c r="AC147" s="64">
        <f t="shared" si="25"/>
        <v>2.3800000000000003</v>
      </c>
      <c r="AD147" s="64">
        <f t="shared" si="26"/>
        <v>2.3800000000000003</v>
      </c>
      <c r="AE147" s="64">
        <f t="shared" si="27"/>
        <v>2.6550000000000002</v>
      </c>
      <c r="AF147" s="64">
        <f t="shared" si="28"/>
        <v>2.58</v>
      </c>
      <c r="AG147" s="51">
        <f>I147+$P147</f>
        <v>1.9600000000000004</v>
      </c>
      <c r="AH147" s="51">
        <f>J147+$P147</f>
        <v>1.9600000000000004</v>
      </c>
      <c r="AI147" s="51">
        <f>K147+$P147</f>
        <v>2.2350000000000003</v>
      </c>
      <c r="AJ147" s="51">
        <f t="shared" si="17"/>
        <v>2.16</v>
      </c>
      <c r="AK147" s="51">
        <f>I147+$Q147</f>
        <v>0.1</v>
      </c>
      <c r="AL147" s="51">
        <f>J147+$Q147</f>
        <v>0.1</v>
      </c>
      <c r="AM147" s="51">
        <f>K147+$Q147</f>
        <v>0.375</v>
      </c>
      <c r="AN147" s="51">
        <f t="shared" si="18"/>
        <v>0.3</v>
      </c>
      <c r="AO147" s="51">
        <f>I147+$R147</f>
        <v>2</v>
      </c>
      <c r="AP147" s="51">
        <f>J147+$R147</f>
        <v>2</v>
      </c>
      <c r="AQ147" s="51">
        <f>K147+$R147</f>
        <v>2.2750000000000004</v>
      </c>
      <c r="AR147" s="51">
        <f t="shared" si="19"/>
        <v>2.2000000000000002</v>
      </c>
      <c r="AS147" s="51">
        <f>I147+$S147</f>
        <v>0.91999999999999993</v>
      </c>
      <c r="AT147" s="51">
        <f>J147+$S147</f>
        <v>0.91999999999999993</v>
      </c>
      <c r="AU147" s="51">
        <f>K147+$S147</f>
        <v>1.1949999999999998</v>
      </c>
      <c r="AV147" s="51">
        <f t="shared" si="20"/>
        <v>1.1199999999999999</v>
      </c>
      <c r="AW147" s="51">
        <f>I147+$T147</f>
        <v>0.1</v>
      </c>
      <c r="AX147" s="51">
        <f>J147+$T147</f>
        <v>0.1</v>
      </c>
      <c r="AY147" s="51">
        <f>K147+$T147</f>
        <v>0.375</v>
      </c>
      <c r="AZ147" s="51">
        <f t="shared" si="21"/>
        <v>0.3</v>
      </c>
      <c r="BA147" s="51">
        <f>I147+$U147</f>
        <v>0.1</v>
      </c>
      <c r="BB147" s="51">
        <f>J147+$U147</f>
        <v>0.1</v>
      </c>
      <c r="BC147" s="51">
        <f>K147+$U147</f>
        <v>0.375</v>
      </c>
      <c r="BD147" s="51">
        <f t="shared" si="22"/>
        <v>0.3</v>
      </c>
    </row>
    <row r="148" spans="8:56" ht="16" thickBot="1" x14ac:dyDescent="0.25">
      <c r="H148" s="9" t="s">
        <v>171</v>
      </c>
      <c r="I148" s="51">
        <f>(((ABS(Obras!C149-Plantas!$C$4)+ABS(Obras!D149-Plantas!$D$4))/10)/$B$4)*2</f>
        <v>0.57000000000000006</v>
      </c>
      <c r="J148" s="51">
        <f>(((ABS(Obras!C149-Plantas!$C$5)+ABS(Obras!D149-Plantas!$D$5))/10)/$B$4)*2</f>
        <v>0.37</v>
      </c>
      <c r="K148" s="51">
        <f>(((ABS(Obras!C149-Plantas!$C$6)+ABS(Obras!D149-Plantas!$D$6))/10)/$B$4)*2</f>
        <v>0.19500000000000001</v>
      </c>
      <c r="L148" s="51">
        <f>(((ABS(Obras!C149-Plantas!$C$7)+ABS(Obras!D149-Plantas!$D$7))/10)/$B$4)*2</f>
        <v>0.62</v>
      </c>
      <c r="M148" s="51">
        <f t="shared" si="23"/>
        <v>0.62</v>
      </c>
      <c r="N148" s="3">
        <v>0.4</v>
      </c>
      <c r="O148" s="18">
        <f>$N148*(Obras!F149/10)</f>
        <v>0</v>
      </c>
      <c r="P148" s="18">
        <f>$N148*(Obras!G149/10)</f>
        <v>0</v>
      </c>
      <c r="Q148" s="18">
        <f>$N148*(Obras!H149/10)</f>
        <v>1.2000000000000002</v>
      </c>
      <c r="R148" s="18">
        <f>$N148*(Obras!I149/10)</f>
        <v>0</v>
      </c>
      <c r="S148" s="18">
        <f>$N148*(Obras!J149/10)</f>
        <v>1.4400000000000002</v>
      </c>
      <c r="T148" s="18">
        <f>$N148*(Obras!K149/10)</f>
        <v>0</v>
      </c>
      <c r="U148" s="18">
        <f>$N148*(Obras!L149/10)</f>
        <v>2.7600000000000002</v>
      </c>
      <c r="V148" s="64">
        <f t="shared" si="24"/>
        <v>0.62</v>
      </c>
      <c r="W148" s="64">
        <f t="shared" si="24"/>
        <v>0.62</v>
      </c>
      <c r="X148" s="64">
        <f t="shared" si="24"/>
        <v>1.8200000000000003</v>
      </c>
      <c r="Y148" s="64">
        <f t="shared" si="16"/>
        <v>0.62</v>
      </c>
      <c r="Z148" s="64">
        <f t="shared" si="15"/>
        <v>2.06</v>
      </c>
      <c r="AA148" s="64">
        <f t="shared" si="15"/>
        <v>0.62</v>
      </c>
      <c r="AB148" s="64">
        <f t="shared" si="15"/>
        <v>3.3800000000000003</v>
      </c>
      <c r="AC148" s="64">
        <f t="shared" si="25"/>
        <v>0.57000000000000006</v>
      </c>
      <c r="AD148" s="64">
        <f t="shared" si="26"/>
        <v>0.37</v>
      </c>
      <c r="AE148" s="64">
        <f t="shared" si="27"/>
        <v>0.19500000000000001</v>
      </c>
      <c r="AF148" s="64">
        <f t="shared" si="28"/>
        <v>0.62</v>
      </c>
      <c r="AG148" s="51">
        <f>I148+$P148</f>
        <v>0.57000000000000006</v>
      </c>
      <c r="AH148" s="51">
        <f>J148+$P148</f>
        <v>0.37</v>
      </c>
      <c r="AI148" s="51">
        <f>K148+$P148</f>
        <v>0.19500000000000001</v>
      </c>
      <c r="AJ148" s="51">
        <f t="shared" si="17"/>
        <v>0.62</v>
      </c>
      <c r="AK148" s="51">
        <f>I148+$Q148</f>
        <v>1.7700000000000002</v>
      </c>
      <c r="AL148" s="51">
        <f>J148+$Q148</f>
        <v>1.5700000000000003</v>
      </c>
      <c r="AM148" s="51">
        <f>K148+$Q148</f>
        <v>1.3950000000000002</v>
      </c>
      <c r="AN148" s="51">
        <f t="shared" si="18"/>
        <v>1.8200000000000003</v>
      </c>
      <c r="AO148" s="51">
        <f>I148+$R148</f>
        <v>0.57000000000000006</v>
      </c>
      <c r="AP148" s="51">
        <f>J148+$R148</f>
        <v>0.37</v>
      </c>
      <c r="AQ148" s="51">
        <f>K148+$R148</f>
        <v>0.19500000000000001</v>
      </c>
      <c r="AR148" s="51">
        <f t="shared" si="19"/>
        <v>0.62</v>
      </c>
      <c r="AS148" s="51">
        <f>I148+$S148</f>
        <v>2.0100000000000002</v>
      </c>
      <c r="AT148" s="51">
        <f>J148+$S148</f>
        <v>1.81</v>
      </c>
      <c r="AU148" s="51">
        <f>K148+$S148</f>
        <v>1.6350000000000002</v>
      </c>
      <c r="AV148" s="51">
        <f t="shared" si="20"/>
        <v>2.06</v>
      </c>
      <c r="AW148" s="51">
        <f>I148+$T148</f>
        <v>0.57000000000000006</v>
      </c>
      <c r="AX148" s="51">
        <f>J148+$T148</f>
        <v>0.37</v>
      </c>
      <c r="AY148" s="51">
        <f>K148+$T148</f>
        <v>0.19500000000000001</v>
      </c>
      <c r="AZ148" s="51">
        <f t="shared" si="21"/>
        <v>0.62</v>
      </c>
      <c r="BA148" s="51">
        <f>I148+$U148</f>
        <v>3.33</v>
      </c>
      <c r="BB148" s="51">
        <f>J148+$U148</f>
        <v>3.1300000000000003</v>
      </c>
      <c r="BC148" s="51">
        <f>K148+$U148</f>
        <v>2.9550000000000001</v>
      </c>
      <c r="BD148" s="51">
        <f t="shared" si="22"/>
        <v>3.3800000000000003</v>
      </c>
    </row>
    <row r="149" spans="8:56" ht="16" thickBot="1" x14ac:dyDescent="0.25">
      <c r="H149" s="9" t="s">
        <v>172</v>
      </c>
      <c r="I149" s="51">
        <f>(((ABS(Obras!C150-Plantas!$C$4)+ABS(Obras!D150-Plantas!$D$4))/10)/$B$4)*2</f>
        <v>0.42000000000000004</v>
      </c>
      <c r="J149" s="51">
        <f>(((ABS(Obras!C150-Plantas!$C$5)+ABS(Obras!D150-Plantas!$D$5))/10)/$B$4)*2</f>
        <v>0.22000000000000003</v>
      </c>
      <c r="K149" s="51">
        <f>(((ABS(Obras!C150-Plantas!$C$6)+ABS(Obras!D150-Plantas!$D$6))/10)/$B$4)*2</f>
        <v>9.5000000000000001E-2</v>
      </c>
      <c r="L149" s="51">
        <f>(((ABS(Obras!C150-Plantas!$C$7)+ABS(Obras!D150-Plantas!$D$7))/10)/$B$4)*2</f>
        <v>0.32999999999999996</v>
      </c>
      <c r="M149" s="51">
        <f t="shared" si="23"/>
        <v>0.42000000000000004</v>
      </c>
      <c r="N149" s="3">
        <v>0.3</v>
      </c>
      <c r="O149" s="18">
        <f>$N149*(Obras!F150/10)</f>
        <v>1.32</v>
      </c>
      <c r="P149" s="18">
        <f>$N149*(Obras!G150/10)</f>
        <v>5.6099999999999994</v>
      </c>
      <c r="Q149" s="18">
        <f>$N149*(Obras!H150/10)</f>
        <v>5.3999999999999995</v>
      </c>
      <c r="R149" s="18">
        <f>$N149*(Obras!I150/10)</f>
        <v>0.51</v>
      </c>
      <c r="S149" s="18">
        <f>$N149*(Obras!J150/10)</f>
        <v>0</v>
      </c>
      <c r="T149" s="18">
        <f>$N149*(Obras!K150/10)</f>
        <v>2.4900000000000002</v>
      </c>
      <c r="U149" s="18">
        <f>$N149*(Obras!L150/10)</f>
        <v>2.34</v>
      </c>
      <c r="V149" s="64">
        <f t="shared" si="24"/>
        <v>1.7400000000000002</v>
      </c>
      <c r="W149" s="64">
        <f t="shared" si="24"/>
        <v>6.0299999999999994</v>
      </c>
      <c r="X149" s="64">
        <f t="shared" si="24"/>
        <v>5.8199999999999994</v>
      </c>
      <c r="Y149" s="64">
        <f t="shared" si="16"/>
        <v>0.93</v>
      </c>
      <c r="Z149" s="64">
        <f t="shared" si="15"/>
        <v>0.42000000000000004</v>
      </c>
      <c r="AA149" s="64">
        <f t="shared" si="15"/>
        <v>2.91</v>
      </c>
      <c r="AB149" s="64">
        <f t="shared" si="15"/>
        <v>2.76</v>
      </c>
      <c r="AC149" s="64">
        <f t="shared" si="25"/>
        <v>1.7400000000000002</v>
      </c>
      <c r="AD149" s="64">
        <f t="shared" si="26"/>
        <v>1.54</v>
      </c>
      <c r="AE149" s="64">
        <f t="shared" si="27"/>
        <v>1.415</v>
      </c>
      <c r="AF149" s="64">
        <f t="shared" si="28"/>
        <v>1.65</v>
      </c>
      <c r="AG149" s="51">
        <f>I149+$P149</f>
        <v>6.0299999999999994</v>
      </c>
      <c r="AH149" s="51">
        <f>J149+$P149</f>
        <v>5.8299999999999992</v>
      </c>
      <c r="AI149" s="51">
        <f>K149+$P149</f>
        <v>5.7049999999999992</v>
      </c>
      <c r="AJ149" s="51">
        <f t="shared" si="17"/>
        <v>5.9399999999999995</v>
      </c>
      <c r="AK149" s="51">
        <f>I149+$Q149</f>
        <v>5.8199999999999994</v>
      </c>
      <c r="AL149" s="51">
        <f>J149+$Q149</f>
        <v>5.6199999999999992</v>
      </c>
      <c r="AM149" s="51">
        <f>K149+$Q149</f>
        <v>5.4949999999999992</v>
      </c>
      <c r="AN149" s="51">
        <f t="shared" si="18"/>
        <v>5.7299999999999995</v>
      </c>
      <c r="AO149" s="51">
        <f>I149+$R149</f>
        <v>0.93</v>
      </c>
      <c r="AP149" s="51">
        <f>J149+$R149</f>
        <v>0.73</v>
      </c>
      <c r="AQ149" s="51">
        <f>K149+$R149</f>
        <v>0.60499999999999998</v>
      </c>
      <c r="AR149" s="51">
        <f t="shared" si="19"/>
        <v>0.84</v>
      </c>
      <c r="AS149" s="51">
        <f>I149+$S149</f>
        <v>0.42000000000000004</v>
      </c>
      <c r="AT149" s="51">
        <f>J149+$S149</f>
        <v>0.22000000000000003</v>
      </c>
      <c r="AU149" s="51">
        <f>K149+$S149</f>
        <v>9.5000000000000001E-2</v>
      </c>
      <c r="AV149" s="51">
        <f t="shared" si="20"/>
        <v>0.32999999999999996</v>
      </c>
      <c r="AW149" s="51">
        <f>I149+$T149</f>
        <v>2.91</v>
      </c>
      <c r="AX149" s="51">
        <f>J149+$T149</f>
        <v>2.7100000000000004</v>
      </c>
      <c r="AY149" s="51">
        <f>K149+$T149</f>
        <v>2.5850000000000004</v>
      </c>
      <c r="AZ149" s="51">
        <f t="shared" si="21"/>
        <v>2.8200000000000003</v>
      </c>
      <c r="BA149" s="51">
        <f>I149+$U149</f>
        <v>2.76</v>
      </c>
      <c r="BB149" s="51">
        <f>J149+$U149</f>
        <v>2.56</v>
      </c>
      <c r="BC149" s="51">
        <f>K149+$U149</f>
        <v>2.4350000000000001</v>
      </c>
      <c r="BD149" s="51">
        <f t="shared" si="22"/>
        <v>2.67</v>
      </c>
    </row>
    <row r="150" spans="8:56" ht="16" thickBot="1" x14ac:dyDescent="0.25">
      <c r="H150" s="9" t="s">
        <v>173</v>
      </c>
      <c r="I150" s="51">
        <f>(((ABS(Obras!C151-Plantas!$C$4)+ABS(Obras!D151-Plantas!$D$4))/10)/$B$4)*2</f>
        <v>0.99</v>
      </c>
      <c r="J150" s="51">
        <f>(((ABS(Obras!C151-Plantas!$C$5)+ABS(Obras!D151-Plantas!$D$5))/10)/$B$4)*2</f>
        <v>0.79</v>
      </c>
      <c r="K150" s="51">
        <f>(((ABS(Obras!C151-Plantas!$C$6)+ABS(Obras!D151-Plantas!$D$6))/10)/$B$4)*2</f>
        <v>0.51500000000000001</v>
      </c>
      <c r="L150" s="51">
        <f>(((ABS(Obras!C151-Plantas!$C$7)+ABS(Obras!D151-Plantas!$D$7))/10)/$B$4)*2</f>
        <v>0.59000000000000008</v>
      </c>
      <c r="M150" s="51">
        <f t="shared" si="23"/>
        <v>0.99</v>
      </c>
      <c r="N150" s="3">
        <v>0.3</v>
      </c>
      <c r="O150" s="18">
        <f>$N150*(Obras!F151/10)</f>
        <v>3.36</v>
      </c>
      <c r="P150" s="18">
        <f>$N150*(Obras!G151/10)</f>
        <v>5.3999999999999995</v>
      </c>
      <c r="Q150" s="18">
        <f>$N150*(Obras!H151/10)</f>
        <v>3.3299999999999996</v>
      </c>
      <c r="R150" s="18">
        <f>$N150*(Obras!I151/10)</f>
        <v>6.24</v>
      </c>
      <c r="S150" s="18">
        <f>$N150*(Obras!J151/10)</f>
        <v>4.8</v>
      </c>
      <c r="T150" s="18">
        <f>$N150*(Obras!K151/10)</f>
        <v>5.97</v>
      </c>
      <c r="U150" s="18">
        <f>$N150*(Obras!L151/10)</f>
        <v>0</v>
      </c>
      <c r="V150" s="64">
        <f t="shared" si="24"/>
        <v>4.3499999999999996</v>
      </c>
      <c r="W150" s="64">
        <f t="shared" si="24"/>
        <v>6.39</v>
      </c>
      <c r="X150" s="64">
        <f t="shared" si="24"/>
        <v>4.3199999999999994</v>
      </c>
      <c r="Y150" s="64">
        <f t="shared" si="16"/>
        <v>7.23</v>
      </c>
      <c r="Z150" s="64">
        <f t="shared" si="15"/>
        <v>5.79</v>
      </c>
      <c r="AA150" s="64">
        <f t="shared" si="15"/>
        <v>6.96</v>
      </c>
      <c r="AB150" s="64">
        <f t="shared" si="15"/>
        <v>0.99</v>
      </c>
      <c r="AC150" s="64">
        <f t="shared" si="25"/>
        <v>4.3499999999999996</v>
      </c>
      <c r="AD150" s="64">
        <f t="shared" si="26"/>
        <v>4.1500000000000004</v>
      </c>
      <c r="AE150" s="64">
        <f t="shared" si="27"/>
        <v>3.875</v>
      </c>
      <c r="AF150" s="64">
        <f t="shared" si="28"/>
        <v>3.95</v>
      </c>
      <c r="AG150" s="51">
        <f>I150+$P150</f>
        <v>6.39</v>
      </c>
      <c r="AH150" s="51">
        <f>J150+$P150</f>
        <v>6.1899999999999995</v>
      </c>
      <c r="AI150" s="51">
        <f>K150+$P150</f>
        <v>5.9149999999999991</v>
      </c>
      <c r="AJ150" s="51">
        <f t="shared" si="17"/>
        <v>5.9899999999999993</v>
      </c>
      <c r="AK150" s="51">
        <f>I150+$Q150</f>
        <v>4.3199999999999994</v>
      </c>
      <c r="AL150" s="51">
        <f>J150+$Q150</f>
        <v>4.1199999999999992</v>
      </c>
      <c r="AM150" s="51">
        <f>K150+$Q150</f>
        <v>3.8449999999999998</v>
      </c>
      <c r="AN150" s="51">
        <f t="shared" si="18"/>
        <v>3.92</v>
      </c>
      <c r="AO150" s="51">
        <f>I150+$R150</f>
        <v>7.23</v>
      </c>
      <c r="AP150" s="51">
        <f>J150+$R150</f>
        <v>7.03</v>
      </c>
      <c r="AQ150" s="51">
        <f>K150+$R150</f>
        <v>6.7549999999999999</v>
      </c>
      <c r="AR150" s="51">
        <f t="shared" si="19"/>
        <v>6.83</v>
      </c>
      <c r="AS150" s="51">
        <f>I150+$S150</f>
        <v>5.79</v>
      </c>
      <c r="AT150" s="51">
        <f>J150+$S150</f>
        <v>5.59</v>
      </c>
      <c r="AU150" s="51">
        <f>K150+$S150</f>
        <v>5.3149999999999995</v>
      </c>
      <c r="AV150" s="51">
        <f t="shared" si="20"/>
        <v>5.39</v>
      </c>
      <c r="AW150" s="51">
        <f>I150+$T150</f>
        <v>6.96</v>
      </c>
      <c r="AX150" s="51">
        <f>J150+$T150</f>
        <v>6.76</v>
      </c>
      <c r="AY150" s="51">
        <f>K150+$T150</f>
        <v>6.4849999999999994</v>
      </c>
      <c r="AZ150" s="51">
        <f t="shared" si="21"/>
        <v>6.56</v>
      </c>
      <c r="BA150" s="51">
        <f>I150+$U150</f>
        <v>0.99</v>
      </c>
      <c r="BB150" s="51">
        <f>J150+$U150</f>
        <v>0.79</v>
      </c>
      <c r="BC150" s="51">
        <f>K150+$U150</f>
        <v>0.51500000000000001</v>
      </c>
      <c r="BD150" s="51">
        <f t="shared" si="22"/>
        <v>0.59000000000000008</v>
      </c>
    </row>
    <row r="151" spans="8:56" ht="16" thickBot="1" x14ac:dyDescent="0.25">
      <c r="H151" s="9" t="s">
        <v>174</v>
      </c>
      <c r="I151" s="51">
        <f>(((ABS(Obras!C152-Plantas!$C$4)+ABS(Obras!D152-Plantas!$D$4))/10)/$B$4)*2</f>
        <v>0.28999999999999998</v>
      </c>
      <c r="J151" s="51">
        <f>(((ABS(Obras!C152-Plantas!$C$5)+ABS(Obras!D152-Plantas!$D$5))/10)/$B$4)*2</f>
        <v>0.22000000000000003</v>
      </c>
      <c r="K151" s="51">
        <f>(((ABS(Obras!C152-Plantas!$C$6)+ABS(Obras!D152-Plantas!$D$6))/10)/$B$4)*2</f>
        <v>0.34500000000000003</v>
      </c>
      <c r="L151" s="51">
        <f>(((ABS(Obras!C152-Plantas!$C$7)+ABS(Obras!D152-Plantas!$D$7))/10)/$B$4)*2</f>
        <v>0.11000000000000001</v>
      </c>
      <c r="M151" s="51">
        <f t="shared" si="23"/>
        <v>0.34500000000000003</v>
      </c>
      <c r="N151" s="3">
        <v>0.2</v>
      </c>
      <c r="O151" s="18">
        <f>$N151*(Obras!F152/10)</f>
        <v>0</v>
      </c>
      <c r="P151" s="18">
        <f>$N151*(Obras!G152/10)</f>
        <v>0.4</v>
      </c>
      <c r="Q151" s="18">
        <f>$N151*(Obras!H152/10)</f>
        <v>1.46</v>
      </c>
      <c r="R151" s="18">
        <f>$N151*(Obras!I152/10)</f>
        <v>3.6</v>
      </c>
      <c r="S151" s="18">
        <f>$N151*(Obras!J152/10)</f>
        <v>3.04</v>
      </c>
      <c r="T151" s="18">
        <f>$N151*(Obras!K152/10)</f>
        <v>0.7400000000000001</v>
      </c>
      <c r="U151" s="18">
        <f>$N151*(Obras!L152/10)</f>
        <v>3.84</v>
      </c>
      <c r="V151" s="64">
        <f t="shared" si="24"/>
        <v>0.34500000000000003</v>
      </c>
      <c r="W151" s="64">
        <f t="shared" si="24"/>
        <v>0.74500000000000011</v>
      </c>
      <c r="X151" s="64">
        <f t="shared" si="24"/>
        <v>1.8049999999999999</v>
      </c>
      <c r="Y151" s="64">
        <f t="shared" si="16"/>
        <v>3.9450000000000003</v>
      </c>
      <c r="Z151" s="64">
        <f t="shared" si="15"/>
        <v>3.3850000000000002</v>
      </c>
      <c r="AA151" s="64">
        <f t="shared" si="15"/>
        <v>1.0850000000000002</v>
      </c>
      <c r="AB151" s="64">
        <f t="shared" si="15"/>
        <v>4.1849999999999996</v>
      </c>
      <c r="AC151" s="64">
        <f t="shared" si="25"/>
        <v>0.28999999999999998</v>
      </c>
      <c r="AD151" s="64">
        <f t="shared" si="26"/>
        <v>0.22000000000000003</v>
      </c>
      <c r="AE151" s="64">
        <f t="shared" si="27"/>
        <v>0.34500000000000003</v>
      </c>
      <c r="AF151" s="64">
        <f t="shared" si="28"/>
        <v>0.11000000000000001</v>
      </c>
      <c r="AG151" s="51">
        <f>I151+$P151</f>
        <v>0.69</v>
      </c>
      <c r="AH151" s="51">
        <f>J151+$P151</f>
        <v>0.62000000000000011</v>
      </c>
      <c r="AI151" s="51">
        <f>K151+$P151</f>
        <v>0.74500000000000011</v>
      </c>
      <c r="AJ151" s="51">
        <f t="shared" si="17"/>
        <v>0.51</v>
      </c>
      <c r="AK151" s="51">
        <f>I151+$Q151</f>
        <v>1.75</v>
      </c>
      <c r="AL151" s="51">
        <f>J151+$Q151</f>
        <v>1.68</v>
      </c>
      <c r="AM151" s="51">
        <f>K151+$Q151</f>
        <v>1.8049999999999999</v>
      </c>
      <c r="AN151" s="51">
        <f t="shared" si="18"/>
        <v>1.57</v>
      </c>
      <c r="AO151" s="51">
        <f>I151+$R151</f>
        <v>3.89</v>
      </c>
      <c r="AP151" s="51">
        <f>J151+$R151</f>
        <v>3.8200000000000003</v>
      </c>
      <c r="AQ151" s="51">
        <f>K151+$R151</f>
        <v>3.9450000000000003</v>
      </c>
      <c r="AR151" s="51">
        <f t="shared" si="19"/>
        <v>3.71</v>
      </c>
      <c r="AS151" s="51">
        <f>I151+$S151</f>
        <v>3.33</v>
      </c>
      <c r="AT151" s="51">
        <f>J151+$S151</f>
        <v>3.2600000000000002</v>
      </c>
      <c r="AU151" s="51">
        <f>K151+$S151</f>
        <v>3.3850000000000002</v>
      </c>
      <c r="AV151" s="51">
        <f t="shared" si="20"/>
        <v>3.15</v>
      </c>
      <c r="AW151" s="51">
        <f>I151+$T151</f>
        <v>1.03</v>
      </c>
      <c r="AX151" s="51">
        <f>J151+$T151</f>
        <v>0.96000000000000019</v>
      </c>
      <c r="AY151" s="51">
        <f>K151+$T151</f>
        <v>1.0850000000000002</v>
      </c>
      <c r="AZ151" s="51">
        <f t="shared" si="21"/>
        <v>0.85000000000000009</v>
      </c>
      <c r="BA151" s="51">
        <f>I151+$U151</f>
        <v>4.13</v>
      </c>
      <c r="BB151" s="51">
        <f>J151+$U151</f>
        <v>4.0599999999999996</v>
      </c>
      <c r="BC151" s="51">
        <f>K151+$U151</f>
        <v>4.1849999999999996</v>
      </c>
      <c r="BD151" s="51">
        <f t="shared" si="22"/>
        <v>3.9499999999999997</v>
      </c>
    </row>
    <row r="152" spans="8:56" ht="16" thickBot="1" x14ac:dyDescent="0.25">
      <c r="H152" s="9" t="s">
        <v>175</v>
      </c>
      <c r="I152" s="51">
        <f>(((ABS(Obras!C153-Plantas!$C$4)+ABS(Obras!D153-Plantas!$D$4))/10)/$B$4)*2</f>
        <v>0.69000000000000006</v>
      </c>
      <c r="J152" s="51">
        <f>(((ABS(Obras!C153-Plantas!$C$5)+ABS(Obras!D153-Plantas!$D$5))/10)/$B$4)*2</f>
        <v>0.49000000000000005</v>
      </c>
      <c r="K152" s="51">
        <f>(((ABS(Obras!C153-Plantas!$C$6)+ABS(Obras!D153-Plantas!$D$6))/10)/$B$4)*2</f>
        <v>0.215</v>
      </c>
      <c r="L152" s="51">
        <f>(((ABS(Obras!C153-Plantas!$C$7)+ABS(Obras!D153-Plantas!$D$7))/10)/$B$4)*2</f>
        <v>0.28999999999999998</v>
      </c>
      <c r="M152" s="51">
        <f t="shared" si="23"/>
        <v>0.69000000000000006</v>
      </c>
      <c r="N152" s="3">
        <v>0.3</v>
      </c>
      <c r="O152" s="18">
        <f>$N152*(Obras!F153/10)</f>
        <v>0</v>
      </c>
      <c r="P152" s="18">
        <f>$N152*(Obras!G153/10)</f>
        <v>0</v>
      </c>
      <c r="Q152" s="18">
        <f>$N152*(Obras!H153/10)</f>
        <v>4.59</v>
      </c>
      <c r="R152" s="18">
        <f>$N152*(Obras!I153/10)</f>
        <v>5.04</v>
      </c>
      <c r="S152" s="18">
        <f>$N152*(Obras!J153/10)</f>
        <v>1.02</v>
      </c>
      <c r="T152" s="18">
        <f>$N152*(Obras!K153/10)</f>
        <v>0</v>
      </c>
      <c r="U152" s="18">
        <f>$N152*(Obras!L153/10)</f>
        <v>1.05</v>
      </c>
      <c r="V152" s="64">
        <f t="shared" si="24"/>
        <v>0.69000000000000006</v>
      </c>
      <c r="W152" s="64">
        <f t="shared" si="24"/>
        <v>0.69000000000000006</v>
      </c>
      <c r="X152" s="64">
        <f t="shared" si="24"/>
        <v>5.28</v>
      </c>
      <c r="Y152" s="64">
        <f t="shared" si="16"/>
        <v>5.73</v>
      </c>
      <c r="Z152" s="64">
        <f t="shared" si="15"/>
        <v>1.71</v>
      </c>
      <c r="AA152" s="64">
        <f t="shared" si="15"/>
        <v>0.69000000000000006</v>
      </c>
      <c r="AB152" s="64">
        <f t="shared" si="15"/>
        <v>1.7400000000000002</v>
      </c>
      <c r="AC152" s="64">
        <f t="shared" si="25"/>
        <v>0.69000000000000006</v>
      </c>
      <c r="AD152" s="64">
        <f t="shared" si="26"/>
        <v>0.49000000000000005</v>
      </c>
      <c r="AE152" s="64">
        <f t="shared" si="27"/>
        <v>0.215</v>
      </c>
      <c r="AF152" s="64">
        <f t="shared" si="28"/>
        <v>0.28999999999999998</v>
      </c>
      <c r="AG152" s="51">
        <f>I152+$P152</f>
        <v>0.69000000000000006</v>
      </c>
      <c r="AH152" s="51">
        <f>J152+$P152</f>
        <v>0.49000000000000005</v>
      </c>
      <c r="AI152" s="51">
        <f>K152+$P152</f>
        <v>0.215</v>
      </c>
      <c r="AJ152" s="51">
        <f t="shared" si="17"/>
        <v>0.28999999999999998</v>
      </c>
      <c r="AK152" s="51">
        <f>I152+$Q152</f>
        <v>5.28</v>
      </c>
      <c r="AL152" s="51">
        <f>J152+$Q152</f>
        <v>5.08</v>
      </c>
      <c r="AM152" s="51">
        <f>K152+$Q152</f>
        <v>4.8049999999999997</v>
      </c>
      <c r="AN152" s="51">
        <f t="shared" si="18"/>
        <v>4.88</v>
      </c>
      <c r="AO152" s="51">
        <f>I152+$R152</f>
        <v>5.73</v>
      </c>
      <c r="AP152" s="51">
        <f>J152+$R152</f>
        <v>5.53</v>
      </c>
      <c r="AQ152" s="51">
        <f>K152+$R152</f>
        <v>5.2549999999999999</v>
      </c>
      <c r="AR152" s="51">
        <f t="shared" si="19"/>
        <v>5.33</v>
      </c>
      <c r="AS152" s="51">
        <f>I152+$S152</f>
        <v>1.71</v>
      </c>
      <c r="AT152" s="51">
        <f>J152+$S152</f>
        <v>1.51</v>
      </c>
      <c r="AU152" s="51">
        <f>K152+$S152</f>
        <v>1.2350000000000001</v>
      </c>
      <c r="AV152" s="51">
        <f t="shared" si="20"/>
        <v>1.31</v>
      </c>
      <c r="AW152" s="51">
        <f>I152+$T152</f>
        <v>0.69000000000000006</v>
      </c>
      <c r="AX152" s="51">
        <f>J152+$T152</f>
        <v>0.49000000000000005</v>
      </c>
      <c r="AY152" s="51">
        <f>K152+$T152</f>
        <v>0.215</v>
      </c>
      <c r="AZ152" s="51">
        <f t="shared" si="21"/>
        <v>0.28999999999999998</v>
      </c>
      <c r="BA152" s="51">
        <f>I152+$U152</f>
        <v>1.7400000000000002</v>
      </c>
      <c r="BB152" s="51">
        <f>J152+$U152</f>
        <v>1.54</v>
      </c>
      <c r="BC152" s="51">
        <f>K152+$U152</f>
        <v>1.2650000000000001</v>
      </c>
      <c r="BD152" s="51">
        <f t="shared" si="22"/>
        <v>1.34</v>
      </c>
    </row>
    <row r="153" spans="8:56" ht="16" thickBot="1" x14ac:dyDescent="0.25">
      <c r="H153" s="9" t="s">
        <v>176</v>
      </c>
      <c r="I153" s="51">
        <f>(((ABS(Obras!C154-Plantas!$C$4)+ABS(Obras!D154-Plantas!$D$4))/10)/$B$4)*2</f>
        <v>0.86</v>
      </c>
      <c r="J153" s="51">
        <f>(((ABS(Obras!C154-Plantas!$C$5)+ABS(Obras!D154-Plantas!$D$5))/10)/$B$4)*2</f>
        <v>0.65999999999999992</v>
      </c>
      <c r="K153" s="51">
        <f>(((ABS(Obras!C154-Plantas!$C$6)+ABS(Obras!D154-Plantas!$D$6))/10)/$B$4)*2</f>
        <v>0.38500000000000001</v>
      </c>
      <c r="L153" s="51">
        <f>(((ABS(Obras!C154-Plantas!$C$7)+ABS(Obras!D154-Plantas!$D$7))/10)/$B$4)*2</f>
        <v>0.45999999999999996</v>
      </c>
      <c r="M153" s="51">
        <f t="shared" si="23"/>
        <v>0.86</v>
      </c>
      <c r="N153" s="3">
        <v>0.4</v>
      </c>
      <c r="O153" s="18">
        <f>$N153*(Obras!F154/10)</f>
        <v>0</v>
      </c>
      <c r="P153" s="18">
        <f>$N153*(Obras!G154/10)</f>
        <v>0</v>
      </c>
      <c r="Q153" s="18">
        <f>$N153*(Obras!H154/10)</f>
        <v>0</v>
      </c>
      <c r="R153" s="18">
        <f>$N153*(Obras!I154/10)</f>
        <v>0</v>
      </c>
      <c r="S153" s="18">
        <f>$N153*(Obras!J154/10)</f>
        <v>2</v>
      </c>
      <c r="T153" s="18">
        <f>$N153*(Obras!K154/10)</f>
        <v>0</v>
      </c>
      <c r="U153" s="18">
        <f>$N153*(Obras!L154/10)</f>
        <v>0.64000000000000012</v>
      </c>
      <c r="V153" s="64">
        <f t="shared" si="24"/>
        <v>0.86</v>
      </c>
      <c r="W153" s="64">
        <f t="shared" si="24"/>
        <v>0.86</v>
      </c>
      <c r="X153" s="64">
        <f t="shared" si="24"/>
        <v>0.86</v>
      </c>
      <c r="Y153" s="64">
        <f t="shared" si="16"/>
        <v>0.86</v>
      </c>
      <c r="Z153" s="64">
        <f t="shared" si="15"/>
        <v>2.86</v>
      </c>
      <c r="AA153" s="64">
        <f t="shared" si="15"/>
        <v>0.86</v>
      </c>
      <c r="AB153" s="64">
        <f t="shared" si="15"/>
        <v>1.5</v>
      </c>
      <c r="AC153" s="64">
        <f t="shared" si="25"/>
        <v>0.86</v>
      </c>
      <c r="AD153" s="64">
        <f t="shared" si="26"/>
        <v>0.65999999999999992</v>
      </c>
      <c r="AE153" s="64">
        <f t="shared" si="27"/>
        <v>0.38500000000000001</v>
      </c>
      <c r="AF153" s="64">
        <f t="shared" si="28"/>
        <v>0.45999999999999996</v>
      </c>
      <c r="AG153" s="51">
        <f>I153+$P153</f>
        <v>0.86</v>
      </c>
      <c r="AH153" s="51">
        <f>J153+$P153</f>
        <v>0.65999999999999992</v>
      </c>
      <c r="AI153" s="51">
        <f>K153+$P153</f>
        <v>0.38500000000000001</v>
      </c>
      <c r="AJ153" s="51">
        <f t="shared" si="17"/>
        <v>0.45999999999999996</v>
      </c>
      <c r="AK153" s="51">
        <f>I153+$Q153</f>
        <v>0.86</v>
      </c>
      <c r="AL153" s="51">
        <f>J153+$Q153</f>
        <v>0.65999999999999992</v>
      </c>
      <c r="AM153" s="51">
        <f>K153+$Q153</f>
        <v>0.38500000000000001</v>
      </c>
      <c r="AN153" s="51">
        <f t="shared" si="18"/>
        <v>0.45999999999999996</v>
      </c>
      <c r="AO153" s="51">
        <f>I153+$R153</f>
        <v>0.86</v>
      </c>
      <c r="AP153" s="51">
        <f>J153+$R153</f>
        <v>0.65999999999999992</v>
      </c>
      <c r="AQ153" s="51">
        <f>K153+$R153</f>
        <v>0.38500000000000001</v>
      </c>
      <c r="AR153" s="51">
        <f t="shared" si="19"/>
        <v>0.45999999999999996</v>
      </c>
      <c r="AS153" s="51">
        <f>I153+$S153</f>
        <v>2.86</v>
      </c>
      <c r="AT153" s="51">
        <f>J153+$S153</f>
        <v>2.66</v>
      </c>
      <c r="AU153" s="51">
        <f>K153+$S153</f>
        <v>2.3849999999999998</v>
      </c>
      <c r="AV153" s="51">
        <f t="shared" si="20"/>
        <v>2.46</v>
      </c>
      <c r="AW153" s="51">
        <f>I153+$T153</f>
        <v>0.86</v>
      </c>
      <c r="AX153" s="51">
        <f>J153+$T153</f>
        <v>0.65999999999999992</v>
      </c>
      <c r="AY153" s="51">
        <f>K153+$T153</f>
        <v>0.38500000000000001</v>
      </c>
      <c r="AZ153" s="51">
        <f t="shared" si="21"/>
        <v>0.45999999999999996</v>
      </c>
      <c r="BA153" s="51">
        <f>I153+$U153</f>
        <v>1.5</v>
      </c>
      <c r="BB153" s="51">
        <f>J153+$U153</f>
        <v>1.3</v>
      </c>
      <c r="BC153" s="51">
        <f>K153+$U153</f>
        <v>1.0250000000000001</v>
      </c>
      <c r="BD153" s="51">
        <f t="shared" si="22"/>
        <v>1.1000000000000001</v>
      </c>
    </row>
    <row r="154" spans="8:56" ht="16" thickBot="1" x14ac:dyDescent="0.25">
      <c r="H154" s="9" t="s">
        <v>177</v>
      </c>
      <c r="I154" s="51">
        <f>(((ABS(Obras!C155-Plantas!$C$4)+ABS(Obras!D155-Plantas!$D$4))/10)/$B$4)*2</f>
        <v>0.24</v>
      </c>
      <c r="J154" s="51">
        <f>(((ABS(Obras!C155-Plantas!$C$5)+ABS(Obras!D155-Plantas!$D$5))/10)/$B$4)*2</f>
        <v>0.16</v>
      </c>
      <c r="K154" s="51">
        <f>(((ABS(Obras!C155-Plantas!$C$6)+ABS(Obras!D155-Plantas!$D$6))/10)/$B$4)*2</f>
        <v>0.23500000000000001</v>
      </c>
      <c r="L154" s="51">
        <f>(((ABS(Obras!C155-Plantas!$C$7)+ABS(Obras!D155-Plantas!$D$7))/10)/$B$4)*2</f>
        <v>0.45999999999999996</v>
      </c>
      <c r="M154" s="51">
        <f t="shared" si="23"/>
        <v>0.45999999999999996</v>
      </c>
      <c r="N154" s="3">
        <v>0.3</v>
      </c>
      <c r="O154" s="18">
        <f>$N154*(Obras!F155/10)</f>
        <v>0</v>
      </c>
      <c r="P154" s="18">
        <f>$N154*(Obras!G155/10)</f>
        <v>0</v>
      </c>
      <c r="Q154" s="18">
        <f>$N154*(Obras!H155/10)</f>
        <v>0</v>
      </c>
      <c r="R154" s="18">
        <f>$N154*(Obras!I155/10)</f>
        <v>3.99</v>
      </c>
      <c r="S154" s="18">
        <f>$N154*(Obras!J155/10)</f>
        <v>5.3699999999999992</v>
      </c>
      <c r="T154" s="18">
        <f>$N154*(Obras!K155/10)</f>
        <v>0</v>
      </c>
      <c r="U154" s="18">
        <f>$N154*(Obras!L155/10)</f>
        <v>4.08</v>
      </c>
      <c r="V154" s="64">
        <f t="shared" si="24"/>
        <v>0.45999999999999996</v>
      </c>
      <c r="W154" s="64">
        <f t="shared" si="24"/>
        <v>0.45999999999999996</v>
      </c>
      <c r="X154" s="64">
        <f t="shared" si="24"/>
        <v>0.45999999999999996</v>
      </c>
      <c r="Y154" s="64">
        <f t="shared" si="16"/>
        <v>4.45</v>
      </c>
      <c r="Z154" s="64">
        <f t="shared" si="15"/>
        <v>5.8299999999999992</v>
      </c>
      <c r="AA154" s="64">
        <f t="shared" si="15"/>
        <v>0.45999999999999996</v>
      </c>
      <c r="AB154" s="64">
        <f t="shared" si="15"/>
        <v>4.54</v>
      </c>
      <c r="AC154" s="64">
        <f t="shared" si="25"/>
        <v>0.24</v>
      </c>
      <c r="AD154" s="64">
        <f t="shared" si="26"/>
        <v>0.16</v>
      </c>
      <c r="AE154" s="64">
        <f t="shared" si="27"/>
        <v>0.23500000000000001</v>
      </c>
      <c r="AF154" s="64">
        <f t="shared" si="28"/>
        <v>0.45999999999999996</v>
      </c>
      <c r="AG154" s="51">
        <f>I154+$P154</f>
        <v>0.24</v>
      </c>
      <c r="AH154" s="51">
        <f>J154+$P154</f>
        <v>0.16</v>
      </c>
      <c r="AI154" s="51">
        <f>K154+$P154</f>
        <v>0.23500000000000001</v>
      </c>
      <c r="AJ154" s="51">
        <f t="shared" si="17"/>
        <v>0.45999999999999996</v>
      </c>
      <c r="AK154" s="51">
        <f>I154+$Q154</f>
        <v>0.24</v>
      </c>
      <c r="AL154" s="51">
        <f>J154+$Q154</f>
        <v>0.16</v>
      </c>
      <c r="AM154" s="51">
        <f>K154+$Q154</f>
        <v>0.23500000000000001</v>
      </c>
      <c r="AN154" s="51">
        <f t="shared" si="18"/>
        <v>0.45999999999999996</v>
      </c>
      <c r="AO154" s="51">
        <f>I154+$R154</f>
        <v>4.2300000000000004</v>
      </c>
      <c r="AP154" s="51">
        <f>J154+$R154</f>
        <v>4.1500000000000004</v>
      </c>
      <c r="AQ154" s="51">
        <f>K154+$R154</f>
        <v>4.2250000000000005</v>
      </c>
      <c r="AR154" s="51">
        <f t="shared" si="19"/>
        <v>4.45</v>
      </c>
      <c r="AS154" s="51">
        <f>I154+$S154</f>
        <v>5.6099999999999994</v>
      </c>
      <c r="AT154" s="51">
        <f>J154+$S154</f>
        <v>5.5299999999999994</v>
      </c>
      <c r="AU154" s="51">
        <f>K154+$S154</f>
        <v>5.6049999999999995</v>
      </c>
      <c r="AV154" s="51">
        <f t="shared" si="20"/>
        <v>5.8299999999999992</v>
      </c>
      <c r="AW154" s="51">
        <f>I154+$T154</f>
        <v>0.24</v>
      </c>
      <c r="AX154" s="51">
        <f>J154+$T154</f>
        <v>0.16</v>
      </c>
      <c r="AY154" s="51">
        <f>K154+$T154</f>
        <v>0.23500000000000001</v>
      </c>
      <c r="AZ154" s="51">
        <f t="shared" si="21"/>
        <v>0.45999999999999996</v>
      </c>
      <c r="BA154" s="51">
        <f>I154+$U154</f>
        <v>4.32</v>
      </c>
      <c r="BB154" s="51">
        <f>J154+$U154</f>
        <v>4.24</v>
      </c>
      <c r="BC154" s="51">
        <f>K154+$U154</f>
        <v>4.3150000000000004</v>
      </c>
      <c r="BD154" s="51">
        <f t="shared" si="22"/>
        <v>4.54</v>
      </c>
    </row>
    <row r="155" spans="8:56" ht="16" thickBot="1" x14ac:dyDescent="0.25">
      <c r="H155" s="9" t="s">
        <v>178</v>
      </c>
      <c r="I155" s="51">
        <f>(((ABS(Obras!C156-Plantas!$C$4)+ABS(Obras!D156-Plantas!$D$4))/10)/$B$4)*2</f>
        <v>0.57499999999999996</v>
      </c>
      <c r="J155" s="51">
        <f>(((ABS(Obras!C156-Plantas!$C$5)+ABS(Obras!D156-Plantas!$D$5))/10)/$B$4)*2</f>
        <v>0.39500000000000002</v>
      </c>
      <c r="K155" s="51">
        <f>(((ABS(Obras!C156-Plantas!$C$6)+ABS(Obras!D156-Plantas!$D$6))/10)/$B$4)*2</f>
        <v>0.27</v>
      </c>
      <c r="L155" s="51">
        <f>(((ABS(Obras!C156-Plantas!$C$7)+ABS(Obras!D156-Plantas!$D$7))/10)/$B$4)*2</f>
        <v>0.69500000000000006</v>
      </c>
      <c r="M155" s="51">
        <f t="shared" si="23"/>
        <v>0.69500000000000006</v>
      </c>
      <c r="N155" s="3">
        <v>0.2</v>
      </c>
      <c r="O155" s="18">
        <f>$N155*(Obras!F156/10)</f>
        <v>2.02</v>
      </c>
      <c r="P155" s="18">
        <f>$N155*(Obras!G156/10)</f>
        <v>0</v>
      </c>
      <c r="Q155" s="18">
        <f>$N155*(Obras!H156/10)</f>
        <v>1.6</v>
      </c>
      <c r="R155" s="18">
        <f>$N155*(Obras!I156/10)</f>
        <v>0.68</v>
      </c>
      <c r="S155" s="18">
        <f>$N155*(Obras!J156/10)</f>
        <v>0.55999999999999994</v>
      </c>
      <c r="T155" s="18">
        <f>$N155*(Obras!K156/10)</f>
        <v>2.1800000000000002</v>
      </c>
      <c r="U155" s="18">
        <f>$N155*(Obras!L156/10)</f>
        <v>0</v>
      </c>
      <c r="V155" s="64">
        <f t="shared" si="24"/>
        <v>2.7149999999999999</v>
      </c>
      <c r="W155" s="64">
        <f t="shared" si="24"/>
        <v>0.69500000000000006</v>
      </c>
      <c r="X155" s="64">
        <f t="shared" si="24"/>
        <v>2.2949999999999999</v>
      </c>
      <c r="Y155" s="64">
        <f t="shared" si="16"/>
        <v>1.375</v>
      </c>
      <c r="Z155" s="64">
        <f t="shared" si="15"/>
        <v>1.2549999999999999</v>
      </c>
      <c r="AA155" s="64">
        <f t="shared" si="15"/>
        <v>2.875</v>
      </c>
      <c r="AB155" s="64">
        <f t="shared" si="15"/>
        <v>0.69500000000000006</v>
      </c>
      <c r="AC155" s="64">
        <f t="shared" si="25"/>
        <v>2.5949999999999998</v>
      </c>
      <c r="AD155" s="64">
        <f t="shared" si="26"/>
        <v>2.415</v>
      </c>
      <c r="AE155" s="64">
        <f t="shared" si="27"/>
        <v>2.29</v>
      </c>
      <c r="AF155" s="64">
        <f t="shared" si="28"/>
        <v>2.7149999999999999</v>
      </c>
      <c r="AG155" s="51">
        <f>I155+$P155</f>
        <v>0.57499999999999996</v>
      </c>
      <c r="AH155" s="51">
        <f>J155+$P155</f>
        <v>0.39500000000000002</v>
      </c>
      <c r="AI155" s="51">
        <f>K155+$P155</f>
        <v>0.27</v>
      </c>
      <c r="AJ155" s="51">
        <f t="shared" si="17"/>
        <v>0.69500000000000006</v>
      </c>
      <c r="AK155" s="51">
        <f>I155+$Q155</f>
        <v>2.1749999999999998</v>
      </c>
      <c r="AL155" s="51">
        <f>J155+$Q155</f>
        <v>1.9950000000000001</v>
      </c>
      <c r="AM155" s="51">
        <f>K155+$Q155</f>
        <v>1.87</v>
      </c>
      <c r="AN155" s="51">
        <f t="shared" si="18"/>
        <v>2.2949999999999999</v>
      </c>
      <c r="AO155" s="51">
        <f>I155+$R155</f>
        <v>1.2549999999999999</v>
      </c>
      <c r="AP155" s="51">
        <f>J155+$R155</f>
        <v>1.0750000000000002</v>
      </c>
      <c r="AQ155" s="51">
        <f>K155+$R155</f>
        <v>0.95000000000000007</v>
      </c>
      <c r="AR155" s="51">
        <f t="shared" si="19"/>
        <v>1.375</v>
      </c>
      <c r="AS155" s="51">
        <f>I155+$S155</f>
        <v>1.1349999999999998</v>
      </c>
      <c r="AT155" s="51">
        <f>J155+$S155</f>
        <v>0.95499999999999996</v>
      </c>
      <c r="AU155" s="51">
        <f>K155+$S155</f>
        <v>0.83</v>
      </c>
      <c r="AV155" s="51">
        <f t="shared" si="20"/>
        <v>1.2549999999999999</v>
      </c>
      <c r="AW155" s="51">
        <f>I155+$T155</f>
        <v>2.7549999999999999</v>
      </c>
      <c r="AX155" s="51">
        <f>J155+$T155</f>
        <v>2.5750000000000002</v>
      </c>
      <c r="AY155" s="51">
        <f>K155+$T155</f>
        <v>2.4500000000000002</v>
      </c>
      <c r="AZ155" s="51">
        <f t="shared" si="21"/>
        <v>2.875</v>
      </c>
      <c r="BA155" s="51">
        <f>I155+$U155</f>
        <v>0.57499999999999996</v>
      </c>
      <c r="BB155" s="51">
        <f>J155+$U155</f>
        <v>0.39500000000000002</v>
      </c>
      <c r="BC155" s="51">
        <f>K155+$U155</f>
        <v>0.27</v>
      </c>
      <c r="BD155" s="51">
        <f t="shared" si="22"/>
        <v>0.69500000000000006</v>
      </c>
    </row>
    <row r="156" spans="8:56" ht="16" thickBot="1" x14ac:dyDescent="0.25">
      <c r="H156" s="9" t="s">
        <v>179</v>
      </c>
      <c r="I156" s="51">
        <f>(((ABS(Obras!C157-Plantas!$C$4)+ABS(Obras!D157-Plantas!$D$4))/10)/$B$4)*2</f>
        <v>0.16499999999999998</v>
      </c>
      <c r="J156" s="51">
        <f>(((ABS(Obras!C157-Plantas!$C$5)+ABS(Obras!D157-Plantas!$D$5))/10)/$B$4)*2</f>
        <v>4.4999999999999998E-2</v>
      </c>
      <c r="K156" s="51">
        <f>(((ABS(Obras!C157-Plantas!$C$6)+ABS(Obras!D157-Plantas!$D$6))/10)/$B$4)*2</f>
        <v>0.31</v>
      </c>
      <c r="L156" s="51">
        <f>(((ABS(Obras!C157-Plantas!$C$7)+ABS(Obras!D157-Plantas!$D$7))/10)/$B$4)*2</f>
        <v>0.34500000000000003</v>
      </c>
      <c r="M156" s="51">
        <f t="shared" si="23"/>
        <v>0.34500000000000003</v>
      </c>
      <c r="N156" s="3">
        <v>0.3</v>
      </c>
      <c r="O156" s="18">
        <f>$N156*(Obras!F157/10)</f>
        <v>2.2200000000000002</v>
      </c>
      <c r="P156" s="18">
        <f>$N156*(Obras!G157/10)</f>
        <v>3.75</v>
      </c>
      <c r="Q156" s="18">
        <f>$N156*(Obras!H157/10)</f>
        <v>0</v>
      </c>
      <c r="R156" s="18">
        <f>$N156*(Obras!I157/10)</f>
        <v>3.9599999999999995</v>
      </c>
      <c r="S156" s="18">
        <f>$N156*(Obras!J157/10)</f>
        <v>0.44999999999999996</v>
      </c>
      <c r="T156" s="18">
        <f>$N156*(Obras!K157/10)</f>
        <v>0.56999999999999995</v>
      </c>
      <c r="U156" s="18">
        <f>$N156*(Obras!L157/10)</f>
        <v>4.83</v>
      </c>
      <c r="V156" s="64">
        <f t="shared" si="24"/>
        <v>2.5650000000000004</v>
      </c>
      <c r="W156" s="64">
        <f t="shared" si="24"/>
        <v>4.0949999999999998</v>
      </c>
      <c r="X156" s="64">
        <f t="shared" si="24"/>
        <v>0.34500000000000003</v>
      </c>
      <c r="Y156" s="64">
        <f t="shared" si="16"/>
        <v>4.3049999999999997</v>
      </c>
      <c r="Z156" s="64">
        <f t="shared" si="15"/>
        <v>0.79499999999999993</v>
      </c>
      <c r="AA156" s="64">
        <f t="shared" si="15"/>
        <v>0.91500000000000004</v>
      </c>
      <c r="AB156" s="64">
        <f t="shared" si="15"/>
        <v>5.1749999999999998</v>
      </c>
      <c r="AC156" s="64">
        <f t="shared" si="25"/>
        <v>2.3850000000000002</v>
      </c>
      <c r="AD156" s="64">
        <f t="shared" si="26"/>
        <v>2.2650000000000001</v>
      </c>
      <c r="AE156" s="64">
        <f t="shared" si="27"/>
        <v>2.5300000000000002</v>
      </c>
      <c r="AF156" s="64">
        <f t="shared" si="28"/>
        <v>2.5650000000000004</v>
      </c>
      <c r="AG156" s="51">
        <f>I156+$P156</f>
        <v>3.915</v>
      </c>
      <c r="AH156" s="51">
        <f>J156+$P156</f>
        <v>3.7949999999999999</v>
      </c>
      <c r="AI156" s="51">
        <f>K156+$P156</f>
        <v>4.0599999999999996</v>
      </c>
      <c r="AJ156" s="51">
        <f t="shared" si="17"/>
        <v>4.0949999999999998</v>
      </c>
      <c r="AK156" s="51">
        <f>I156+$Q156</f>
        <v>0.16499999999999998</v>
      </c>
      <c r="AL156" s="51">
        <f>J156+$Q156</f>
        <v>4.4999999999999998E-2</v>
      </c>
      <c r="AM156" s="51">
        <f>K156+$Q156</f>
        <v>0.31</v>
      </c>
      <c r="AN156" s="51">
        <f t="shared" si="18"/>
        <v>0.34500000000000003</v>
      </c>
      <c r="AO156" s="51">
        <f>I156+$R156</f>
        <v>4.1249999999999991</v>
      </c>
      <c r="AP156" s="51">
        <f>J156+$R156</f>
        <v>4.0049999999999999</v>
      </c>
      <c r="AQ156" s="51">
        <f>K156+$R156</f>
        <v>4.2699999999999996</v>
      </c>
      <c r="AR156" s="51">
        <f t="shared" si="19"/>
        <v>4.3049999999999997</v>
      </c>
      <c r="AS156" s="51">
        <f>I156+$S156</f>
        <v>0.61499999999999999</v>
      </c>
      <c r="AT156" s="51">
        <f>J156+$S156</f>
        <v>0.49499999999999994</v>
      </c>
      <c r="AU156" s="51">
        <f>K156+$S156</f>
        <v>0.76</v>
      </c>
      <c r="AV156" s="51">
        <f t="shared" si="20"/>
        <v>0.79499999999999993</v>
      </c>
      <c r="AW156" s="51">
        <f>I156+$T156</f>
        <v>0.73499999999999988</v>
      </c>
      <c r="AX156" s="51">
        <f>J156+$T156</f>
        <v>0.61499999999999999</v>
      </c>
      <c r="AY156" s="51">
        <f>K156+$T156</f>
        <v>0.87999999999999989</v>
      </c>
      <c r="AZ156" s="51">
        <f t="shared" si="21"/>
        <v>0.91500000000000004</v>
      </c>
      <c r="BA156" s="51">
        <f>I156+$U156</f>
        <v>4.9950000000000001</v>
      </c>
      <c r="BB156" s="51">
        <f>J156+$U156</f>
        <v>4.875</v>
      </c>
      <c r="BC156" s="51">
        <f>K156+$U156</f>
        <v>5.14</v>
      </c>
      <c r="BD156" s="51">
        <f t="shared" si="22"/>
        <v>5.1749999999999998</v>
      </c>
    </row>
    <row r="157" spans="8:56" ht="16" thickBot="1" x14ac:dyDescent="0.25">
      <c r="H157" s="9" t="s">
        <v>180</v>
      </c>
      <c r="I157" s="51">
        <f>(((ABS(Obras!C158-Plantas!$C$4)+ABS(Obras!D158-Plantas!$D$4))/10)/$B$4)*2</f>
        <v>0.3</v>
      </c>
      <c r="J157" s="51">
        <f>(((ABS(Obras!C158-Plantas!$C$5)+ABS(Obras!D158-Plantas!$D$5))/10)/$B$4)*2</f>
        <v>0.16</v>
      </c>
      <c r="K157" s="51">
        <f>(((ABS(Obras!C158-Plantas!$C$6)+ABS(Obras!D158-Plantas!$D$6))/10)/$B$4)*2</f>
        <v>0.17499999999999999</v>
      </c>
      <c r="L157" s="51">
        <f>(((ABS(Obras!C158-Plantas!$C$7)+ABS(Obras!D158-Plantas!$D$7))/10)/$B$4)*2</f>
        <v>0.45999999999999996</v>
      </c>
      <c r="M157" s="51">
        <f t="shared" si="23"/>
        <v>0.45999999999999996</v>
      </c>
      <c r="N157" s="3">
        <v>0.3</v>
      </c>
      <c r="O157" s="18">
        <f>$N157*(Obras!F158/10)</f>
        <v>4.9800000000000004</v>
      </c>
      <c r="P157" s="18">
        <f>$N157*(Obras!G158/10)</f>
        <v>0</v>
      </c>
      <c r="Q157" s="18">
        <f>$N157*(Obras!H158/10)</f>
        <v>5.4300000000000006</v>
      </c>
      <c r="R157" s="18">
        <f>$N157*(Obras!I158/10)</f>
        <v>5.3999999999999995</v>
      </c>
      <c r="S157" s="18">
        <f>$N157*(Obras!J158/10)</f>
        <v>0</v>
      </c>
      <c r="T157" s="18">
        <f>$N157*(Obras!K158/10)</f>
        <v>5.31</v>
      </c>
      <c r="U157" s="18">
        <f>$N157*(Obras!L158/10)</f>
        <v>5.22</v>
      </c>
      <c r="V157" s="64">
        <f t="shared" si="24"/>
        <v>5.44</v>
      </c>
      <c r="W157" s="64">
        <f t="shared" si="24"/>
        <v>0.45999999999999996</v>
      </c>
      <c r="X157" s="64">
        <f t="shared" si="24"/>
        <v>5.8900000000000006</v>
      </c>
      <c r="Y157" s="64">
        <f t="shared" si="16"/>
        <v>5.8599999999999994</v>
      </c>
      <c r="Z157" s="64">
        <f t="shared" si="15"/>
        <v>0.45999999999999996</v>
      </c>
      <c r="AA157" s="64">
        <f t="shared" si="15"/>
        <v>5.77</v>
      </c>
      <c r="AB157" s="64">
        <f t="shared" si="15"/>
        <v>5.68</v>
      </c>
      <c r="AC157" s="64">
        <f t="shared" si="25"/>
        <v>5.28</v>
      </c>
      <c r="AD157" s="64">
        <f t="shared" si="26"/>
        <v>5.1400000000000006</v>
      </c>
      <c r="AE157" s="64">
        <f t="shared" si="27"/>
        <v>5.1550000000000002</v>
      </c>
      <c r="AF157" s="64">
        <f t="shared" si="28"/>
        <v>5.44</v>
      </c>
      <c r="AG157" s="51">
        <f>I157+$P157</f>
        <v>0.3</v>
      </c>
      <c r="AH157" s="51">
        <f>J157+$P157</f>
        <v>0.16</v>
      </c>
      <c r="AI157" s="51">
        <f>K157+$P157</f>
        <v>0.17499999999999999</v>
      </c>
      <c r="AJ157" s="51">
        <f t="shared" si="17"/>
        <v>0.45999999999999996</v>
      </c>
      <c r="AK157" s="51">
        <f>I157+$Q157</f>
        <v>5.73</v>
      </c>
      <c r="AL157" s="51">
        <f>J157+$Q157</f>
        <v>5.5900000000000007</v>
      </c>
      <c r="AM157" s="51">
        <f>K157+$Q157</f>
        <v>5.6050000000000004</v>
      </c>
      <c r="AN157" s="51">
        <f t="shared" si="18"/>
        <v>5.8900000000000006</v>
      </c>
      <c r="AO157" s="51">
        <f>I157+$R157</f>
        <v>5.6999999999999993</v>
      </c>
      <c r="AP157" s="51">
        <f>J157+$R157</f>
        <v>5.56</v>
      </c>
      <c r="AQ157" s="51">
        <f>K157+$R157</f>
        <v>5.5749999999999993</v>
      </c>
      <c r="AR157" s="51">
        <f t="shared" si="19"/>
        <v>5.8599999999999994</v>
      </c>
      <c r="AS157" s="51">
        <f>I157+$S157</f>
        <v>0.3</v>
      </c>
      <c r="AT157" s="51">
        <f>J157+$S157</f>
        <v>0.16</v>
      </c>
      <c r="AU157" s="51">
        <f>K157+$S157</f>
        <v>0.17499999999999999</v>
      </c>
      <c r="AV157" s="51">
        <f t="shared" si="20"/>
        <v>0.45999999999999996</v>
      </c>
      <c r="AW157" s="51">
        <f>I157+$T157</f>
        <v>5.6099999999999994</v>
      </c>
      <c r="AX157" s="51">
        <f>J157+$T157</f>
        <v>5.47</v>
      </c>
      <c r="AY157" s="51">
        <f>K157+$T157</f>
        <v>5.4849999999999994</v>
      </c>
      <c r="AZ157" s="51">
        <f t="shared" si="21"/>
        <v>5.77</v>
      </c>
      <c r="BA157" s="51">
        <f>I157+$U157</f>
        <v>5.52</v>
      </c>
      <c r="BB157" s="51">
        <f>J157+$U157</f>
        <v>5.38</v>
      </c>
      <c r="BC157" s="51">
        <f>K157+$U157</f>
        <v>5.3949999999999996</v>
      </c>
      <c r="BD157" s="51">
        <f t="shared" si="22"/>
        <v>5.68</v>
      </c>
    </row>
    <row r="158" spans="8:56" ht="16" thickBot="1" x14ac:dyDescent="0.25">
      <c r="H158" s="9" t="s">
        <v>181</v>
      </c>
      <c r="I158" s="51">
        <f>(((ABS(Obras!C159-Plantas!$C$4)+ABS(Obras!D159-Plantas!$D$4))/10)/$B$4)*2</f>
        <v>0.54</v>
      </c>
      <c r="J158" s="51">
        <f>(((ABS(Obras!C159-Plantas!$C$5)+ABS(Obras!D159-Plantas!$D$5))/10)/$B$4)*2</f>
        <v>0.33999999999999997</v>
      </c>
      <c r="K158" s="51">
        <f>(((ABS(Obras!C159-Plantas!$C$6)+ABS(Obras!D159-Plantas!$D$6))/10)/$B$4)*2</f>
        <v>0.30499999999999999</v>
      </c>
      <c r="L158" s="51">
        <f>(((ABS(Obras!C159-Plantas!$C$7)+ABS(Obras!D159-Plantas!$D$7))/10)/$B$4)*2</f>
        <v>0.13999999999999999</v>
      </c>
      <c r="M158" s="51">
        <f t="shared" si="23"/>
        <v>0.54</v>
      </c>
      <c r="N158" s="3">
        <v>0.3</v>
      </c>
      <c r="O158" s="18">
        <f>$N158*(Obras!F159/10)</f>
        <v>0</v>
      </c>
      <c r="P158" s="18">
        <f>$N158*(Obras!G159/10)</f>
        <v>0.81</v>
      </c>
      <c r="Q158" s="18">
        <f>$N158*(Obras!H159/10)</f>
        <v>0</v>
      </c>
      <c r="R158" s="18">
        <f>$N158*(Obras!I159/10)</f>
        <v>0</v>
      </c>
      <c r="S158" s="18">
        <f>$N158*(Obras!J159/10)</f>
        <v>0.33</v>
      </c>
      <c r="T158" s="18">
        <f>$N158*(Obras!K159/10)</f>
        <v>0</v>
      </c>
      <c r="U158" s="18">
        <f>$N158*(Obras!L159/10)</f>
        <v>5.55</v>
      </c>
      <c r="V158" s="64">
        <f t="shared" si="24"/>
        <v>0.54</v>
      </c>
      <c r="W158" s="64">
        <f t="shared" si="24"/>
        <v>1.35</v>
      </c>
      <c r="X158" s="64">
        <f t="shared" si="24"/>
        <v>0.54</v>
      </c>
      <c r="Y158" s="64">
        <f t="shared" si="16"/>
        <v>0.54</v>
      </c>
      <c r="Z158" s="64">
        <f t="shared" si="15"/>
        <v>0.87000000000000011</v>
      </c>
      <c r="AA158" s="64">
        <f t="shared" si="15"/>
        <v>0.54</v>
      </c>
      <c r="AB158" s="64">
        <f t="shared" si="15"/>
        <v>6.09</v>
      </c>
      <c r="AC158" s="64">
        <f t="shared" si="25"/>
        <v>0.54</v>
      </c>
      <c r="AD158" s="64">
        <f t="shared" si="26"/>
        <v>0.33999999999999997</v>
      </c>
      <c r="AE158" s="64">
        <f t="shared" si="27"/>
        <v>0.30499999999999999</v>
      </c>
      <c r="AF158" s="64">
        <f t="shared" si="28"/>
        <v>0.13999999999999999</v>
      </c>
      <c r="AG158" s="51">
        <f>I158+$P158</f>
        <v>1.35</v>
      </c>
      <c r="AH158" s="51">
        <f>J158+$P158</f>
        <v>1.1499999999999999</v>
      </c>
      <c r="AI158" s="51">
        <f>K158+$P158</f>
        <v>1.115</v>
      </c>
      <c r="AJ158" s="51">
        <f t="shared" si="17"/>
        <v>0.95000000000000007</v>
      </c>
      <c r="AK158" s="51">
        <f>I158+$Q158</f>
        <v>0.54</v>
      </c>
      <c r="AL158" s="51">
        <f>J158+$Q158</f>
        <v>0.33999999999999997</v>
      </c>
      <c r="AM158" s="51">
        <f>K158+$Q158</f>
        <v>0.30499999999999999</v>
      </c>
      <c r="AN158" s="51">
        <f t="shared" si="18"/>
        <v>0.13999999999999999</v>
      </c>
      <c r="AO158" s="51">
        <f>I158+$R158</f>
        <v>0.54</v>
      </c>
      <c r="AP158" s="51">
        <f>J158+$R158</f>
        <v>0.33999999999999997</v>
      </c>
      <c r="AQ158" s="51">
        <f>K158+$R158</f>
        <v>0.30499999999999999</v>
      </c>
      <c r="AR158" s="51">
        <f t="shared" si="19"/>
        <v>0.13999999999999999</v>
      </c>
      <c r="AS158" s="51">
        <f>I158+$S158</f>
        <v>0.87000000000000011</v>
      </c>
      <c r="AT158" s="51">
        <f>J158+$S158</f>
        <v>0.66999999999999993</v>
      </c>
      <c r="AU158" s="51">
        <f>K158+$S158</f>
        <v>0.63500000000000001</v>
      </c>
      <c r="AV158" s="51">
        <f t="shared" si="20"/>
        <v>0.47</v>
      </c>
      <c r="AW158" s="51">
        <f>I158+$T158</f>
        <v>0.54</v>
      </c>
      <c r="AX158" s="51">
        <f>J158+$T158</f>
        <v>0.33999999999999997</v>
      </c>
      <c r="AY158" s="51">
        <f>K158+$T158</f>
        <v>0.30499999999999999</v>
      </c>
      <c r="AZ158" s="51">
        <f t="shared" si="21"/>
        <v>0.13999999999999999</v>
      </c>
      <c r="BA158" s="51">
        <f>I158+$U158</f>
        <v>6.09</v>
      </c>
      <c r="BB158" s="51">
        <f>J158+$U158</f>
        <v>5.89</v>
      </c>
      <c r="BC158" s="51">
        <f>K158+$U158</f>
        <v>5.8549999999999995</v>
      </c>
      <c r="BD158" s="51">
        <f t="shared" si="22"/>
        <v>5.6899999999999995</v>
      </c>
    </row>
    <row r="159" spans="8:56" ht="16" thickBot="1" x14ac:dyDescent="0.25">
      <c r="H159" s="9" t="s">
        <v>182</v>
      </c>
      <c r="I159" s="51">
        <f>(((ABS(Obras!C160-Plantas!$C$4)+ABS(Obras!D160-Plantas!$D$4))/10)/$B$4)*2</f>
        <v>0.745</v>
      </c>
      <c r="J159" s="51">
        <f>(((ABS(Obras!C160-Plantas!$C$5)+ABS(Obras!D160-Plantas!$D$5))/10)/$B$4)*2</f>
        <v>0.54500000000000004</v>
      </c>
      <c r="K159" s="51">
        <f>(((ABS(Obras!C160-Plantas!$C$6)+ABS(Obras!D160-Plantas!$D$6))/10)/$B$4)*2</f>
        <v>0.27</v>
      </c>
      <c r="L159" s="51">
        <f>(((ABS(Obras!C160-Plantas!$C$7)+ABS(Obras!D160-Plantas!$D$7))/10)/$B$4)*2</f>
        <v>0.41500000000000004</v>
      </c>
      <c r="M159" s="51">
        <f t="shared" si="23"/>
        <v>0.745</v>
      </c>
      <c r="N159" s="3">
        <v>0.2</v>
      </c>
      <c r="O159" s="18">
        <f>$N159*(Obras!F160/10)</f>
        <v>0</v>
      </c>
      <c r="P159" s="18">
        <f>$N159*(Obras!G160/10)</f>
        <v>0.98000000000000009</v>
      </c>
      <c r="Q159" s="18">
        <f>$N159*(Obras!H160/10)</f>
        <v>2.42</v>
      </c>
      <c r="R159" s="18">
        <f>$N159*(Obras!I160/10)</f>
        <v>1.9600000000000002</v>
      </c>
      <c r="S159" s="18">
        <f>$N159*(Obras!J160/10)</f>
        <v>0</v>
      </c>
      <c r="T159" s="18">
        <f>$N159*(Obras!K160/10)</f>
        <v>0.88000000000000012</v>
      </c>
      <c r="U159" s="18">
        <f>$N159*(Obras!L160/10)</f>
        <v>3.2200000000000006</v>
      </c>
      <c r="V159" s="64">
        <f t="shared" si="24"/>
        <v>0.745</v>
      </c>
      <c r="W159" s="64">
        <f t="shared" si="24"/>
        <v>1.7250000000000001</v>
      </c>
      <c r="X159" s="64">
        <f t="shared" si="24"/>
        <v>3.165</v>
      </c>
      <c r="Y159" s="64">
        <f t="shared" si="16"/>
        <v>2.7050000000000001</v>
      </c>
      <c r="Z159" s="64">
        <f t="shared" si="15"/>
        <v>0.745</v>
      </c>
      <c r="AA159" s="64">
        <f t="shared" si="15"/>
        <v>1.625</v>
      </c>
      <c r="AB159" s="64">
        <f t="shared" si="15"/>
        <v>3.9650000000000007</v>
      </c>
      <c r="AC159" s="64">
        <f t="shared" si="25"/>
        <v>0.745</v>
      </c>
      <c r="AD159" s="64">
        <f t="shared" si="26"/>
        <v>0.54500000000000004</v>
      </c>
      <c r="AE159" s="64">
        <f t="shared" si="27"/>
        <v>0.27</v>
      </c>
      <c r="AF159" s="64">
        <f t="shared" si="28"/>
        <v>0.41500000000000004</v>
      </c>
      <c r="AG159" s="51">
        <f>I159+$P159</f>
        <v>1.7250000000000001</v>
      </c>
      <c r="AH159" s="51">
        <f>J159+$P159</f>
        <v>1.5250000000000001</v>
      </c>
      <c r="AI159" s="51">
        <f>K159+$P159</f>
        <v>1.25</v>
      </c>
      <c r="AJ159" s="51">
        <f t="shared" si="17"/>
        <v>1.395</v>
      </c>
      <c r="AK159" s="51">
        <f>I159+$Q159</f>
        <v>3.165</v>
      </c>
      <c r="AL159" s="51">
        <f>J159+$Q159</f>
        <v>2.9649999999999999</v>
      </c>
      <c r="AM159" s="51">
        <f>K159+$Q159</f>
        <v>2.69</v>
      </c>
      <c r="AN159" s="51">
        <f t="shared" si="18"/>
        <v>2.835</v>
      </c>
      <c r="AO159" s="51">
        <f>I159+$R159</f>
        <v>2.7050000000000001</v>
      </c>
      <c r="AP159" s="51">
        <f>J159+$R159</f>
        <v>2.5050000000000003</v>
      </c>
      <c r="AQ159" s="51">
        <f>K159+$R159</f>
        <v>2.2300000000000004</v>
      </c>
      <c r="AR159" s="51">
        <f t="shared" si="19"/>
        <v>2.375</v>
      </c>
      <c r="AS159" s="51">
        <f>I159+$S159</f>
        <v>0.745</v>
      </c>
      <c r="AT159" s="51">
        <f>J159+$S159</f>
        <v>0.54500000000000004</v>
      </c>
      <c r="AU159" s="51">
        <f>K159+$S159</f>
        <v>0.27</v>
      </c>
      <c r="AV159" s="51">
        <f t="shared" si="20"/>
        <v>0.41500000000000004</v>
      </c>
      <c r="AW159" s="51">
        <f>I159+$T159</f>
        <v>1.625</v>
      </c>
      <c r="AX159" s="51">
        <f>J159+$T159</f>
        <v>1.4250000000000003</v>
      </c>
      <c r="AY159" s="51">
        <f>K159+$T159</f>
        <v>1.1500000000000001</v>
      </c>
      <c r="AZ159" s="51">
        <f t="shared" si="21"/>
        <v>1.2950000000000002</v>
      </c>
      <c r="BA159" s="51">
        <f>I159+$U159</f>
        <v>3.9650000000000007</v>
      </c>
      <c r="BB159" s="51">
        <f>J159+$U159</f>
        <v>3.7650000000000006</v>
      </c>
      <c r="BC159" s="51">
        <f>K159+$U159</f>
        <v>3.4900000000000007</v>
      </c>
      <c r="BD159" s="51">
        <f t="shared" si="22"/>
        <v>3.6350000000000007</v>
      </c>
    </row>
    <row r="160" spans="8:56" ht="16" thickBot="1" x14ac:dyDescent="0.25">
      <c r="H160" s="9" t="s">
        <v>183</v>
      </c>
      <c r="I160" s="51">
        <f>(((ABS(Obras!C161-Plantas!$C$4)+ABS(Obras!D161-Plantas!$D$4))/10)/$B$4)*2</f>
        <v>7.4999999999999997E-2</v>
      </c>
      <c r="J160" s="51">
        <f>(((ABS(Obras!C161-Plantas!$C$5)+ABS(Obras!D161-Plantas!$D$5))/10)/$B$4)*2</f>
        <v>0.125</v>
      </c>
      <c r="K160" s="51">
        <f>(((ABS(Obras!C161-Plantas!$C$6)+ABS(Obras!D161-Plantas!$D$6))/10)/$B$4)*2</f>
        <v>0.4</v>
      </c>
      <c r="L160" s="51">
        <f>(((ABS(Obras!C161-Plantas!$C$7)+ABS(Obras!D161-Plantas!$D$7))/10)/$B$4)*2</f>
        <v>0.32500000000000001</v>
      </c>
      <c r="M160" s="51">
        <f t="shared" si="23"/>
        <v>0.4</v>
      </c>
      <c r="N160" s="3">
        <v>0.2</v>
      </c>
      <c r="O160" s="18">
        <f>$N160*(Obras!F161/10)</f>
        <v>0</v>
      </c>
      <c r="P160" s="18">
        <f>$N160*(Obras!G161/10)</f>
        <v>2.6</v>
      </c>
      <c r="Q160" s="18">
        <f>$N160*(Obras!H161/10)</f>
        <v>0</v>
      </c>
      <c r="R160" s="18">
        <f>$N160*(Obras!I161/10)</f>
        <v>3.66</v>
      </c>
      <c r="S160" s="18">
        <f>$N160*(Obras!J161/10)</f>
        <v>0</v>
      </c>
      <c r="T160" s="18">
        <f>$N160*(Obras!K161/10)</f>
        <v>0.44000000000000006</v>
      </c>
      <c r="U160" s="18">
        <f>$N160*(Obras!L161/10)</f>
        <v>2.2399999999999998</v>
      </c>
      <c r="V160" s="64">
        <f t="shared" si="24"/>
        <v>0.4</v>
      </c>
      <c r="W160" s="64">
        <f t="shared" si="24"/>
        <v>3</v>
      </c>
      <c r="X160" s="64">
        <f t="shared" si="24"/>
        <v>0.4</v>
      </c>
      <c r="Y160" s="64">
        <f t="shared" si="16"/>
        <v>4.0600000000000005</v>
      </c>
      <c r="Z160" s="64">
        <f t="shared" si="15"/>
        <v>0.4</v>
      </c>
      <c r="AA160" s="64">
        <f t="shared" si="15"/>
        <v>0.84000000000000008</v>
      </c>
      <c r="AB160" s="64">
        <f t="shared" si="15"/>
        <v>2.6399999999999997</v>
      </c>
      <c r="AC160" s="64">
        <f t="shared" si="25"/>
        <v>7.4999999999999997E-2</v>
      </c>
      <c r="AD160" s="64">
        <f t="shared" si="26"/>
        <v>0.125</v>
      </c>
      <c r="AE160" s="64">
        <f t="shared" si="27"/>
        <v>0.4</v>
      </c>
      <c r="AF160" s="64">
        <f t="shared" si="28"/>
        <v>0.32500000000000001</v>
      </c>
      <c r="AG160" s="51">
        <f>I160+$P160</f>
        <v>2.6750000000000003</v>
      </c>
      <c r="AH160" s="51">
        <f>J160+$P160</f>
        <v>2.7250000000000001</v>
      </c>
      <c r="AI160" s="51">
        <f>K160+$P160</f>
        <v>3</v>
      </c>
      <c r="AJ160" s="51">
        <f t="shared" si="17"/>
        <v>2.9250000000000003</v>
      </c>
      <c r="AK160" s="51">
        <f>I160+$Q160</f>
        <v>7.4999999999999997E-2</v>
      </c>
      <c r="AL160" s="51">
        <f>J160+$Q160</f>
        <v>0.125</v>
      </c>
      <c r="AM160" s="51">
        <f>K160+$Q160</f>
        <v>0.4</v>
      </c>
      <c r="AN160" s="51">
        <f t="shared" si="18"/>
        <v>0.32500000000000001</v>
      </c>
      <c r="AO160" s="51">
        <f>I160+$R160</f>
        <v>3.7350000000000003</v>
      </c>
      <c r="AP160" s="51">
        <f>J160+$R160</f>
        <v>3.7850000000000001</v>
      </c>
      <c r="AQ160" s="51">
        <f>K160+$R160</f>
        <v>4.0600000000000005</v>
      </c>
      <c r="AR160" s="51">
        <f t="shared" si="19"/>
        <v>3.9850000000000003</v>
      </c>
      <c r="AS160" s="51">
        <f>I160+$S160</f>
        <v>7.4999999999999997E-2</v>
      </c>
      <c r="AT160" s="51">
        <f>J160+$S160</f>
        <v>0.125</v>
      </c>
      <c r="AU160" s="51">
        <f>K160+$S160</f>
        <v>0.4</v>
      </c>
      <c r="AV160" s="51">
        <f t="shared" si="20"/>
        <v>0.32500000000000001</v>
      </c>
      <c r="AW160" s="51">
        <f>I160+$T160</f>
        <v>0.51500000000000001</v>
      </c>
      <c r="AX160" s="51">
        <f>J160+$T160</f>
        <v>0.56500000000000006</v>
      </c>
      <c r="AY160" s="51">
        <f>K160+$T160</f>
        <v>0.84000000000000008</v>
      </c>
      <c r="AZ160" s="51">
        <f t="shared" si="21"/>
        <v>0.76500000000000012</v>
      </c>
      <c r="BA160" s="51">
        <f>I160+$U160</f>
        <v>2.3149999999999999</v>
      </c>
      <c r="BB160" s="51">
        <f>J160+$U160</f>
        <v>2.3649999999999998</v>
      </c>
      <c r="BC160" s="51">
        <f>K160+$U160</f>
        <v>2.6399999999999997</v>
      </c>
      <c r="BD160" s="51">
        <f t="shared" si="22"/>
        <v>2.5649999999999999</v>
      </c>
    </row>
    <row r="161" spans="8:56" ht="16" thickBot="1" x14ac:dyDescent="0.25">
      <c r="H161" s="9" t="s">
        <v>184</v>
      </c>
      <c r="I161" s="51">
        <f>(((ABS(Obras!C162-Plantas!$C$4)+ABS(Obras!D162-Plantas!$D$4))/10)/$B$4)*2</f>
        <v>0.55499999999999994</v>
      </c>
      <c r="J161" s="51">
        <f>(((ABS(Obras!C162-Plantas!$C$5)+ABS(Obras!D162-Plantas!$D$5))/10)/$B$4)*2</f>
        <v>0.35499999999999998</v>
      </c>
      <c r="K161" s="51">
        <f>(((ABS(Obras!C162-Plantas!$C$6)+ABS(Obras!D162-Plantas!$D$6))/10)/$B$4)*2</f>
        <v>0.24</v>
      </c>
      <c r="L161" s="51">
        <f>(((ABS(Obras!C162-Plantas!$C$7)+ABS(Obras!D162-Plantas!$D$7))/10)/$B$4)*2</f>
        <v>0.185</v>
      </c>
      <c r="M161" s="51">
        <f t="shared" si="23"/>
        <v>0.55499999999999994</v>
      </c>
      <c r="N161" s="3">
        <v>0.2</v>
      </c>
      <c r="O161" s="18">
        <f>$N161*(Obras!F162/10)</f>
        <v>0.1</v>
      </c>
      <c r="P161" s="18">
        <f>$N161*(Obras!G162/10)</f>
        <v>2.1</v>
      </c>
      <c r="Q161" s="18">
        <f>$N161*(Obras!H162/10)</f>
        <v>0</v>
      </c>
      <c r="R161" s="18">
        <f>$N161*(Obras!I162/10)</f>
        <v>0</v>
      </c>
      <c r="S161" s="18">
        <f>$N161*(Obras!J162/10)</f>
        <v>3</v>
      </c>
      <c r="T161" s="18">
        <f>$N161*(Obras!K162/10)</f>
        <v>0</v>
      </c>
      <c r="U161" s="18">
        <f>$N161*(Obras!L162/10)</f>
        <v>1.1000000000000001</v>
      </c>
      <c r="V161" s="64">
        <f t="shared" si="24"/>
        <v>0.65499999999999992</v>
      </c>
      <c r="W161" s="64">
        <f t="shared" si="24"/>
        <v>2.6550000000000002</v>
      </c>
      <c r="X161" s="64">
        <f t="shared" si="24"/>
        <v>0.55499999999999994</v>
      </c>
      <c r="Y161" s="64">
        <f t="shared" si="16"/>
        <v>0.55499999999999994</v>
      </c>
      <c r="Z161" s="64">
        <f t="shared" si="15"/>
        <v>3.5549999999999997</v>
      </c>
      <c r="AA161" s="64">
        <f t="shared" si="15"/>
        <v>0.55499999999999994</v>
      </c>
      <c r="AB161" s="64">
        <f t="shared" si="15"/>
        <v>1.655</v>
      </c>
      <c r="AC161" s="64">
        <f t="shared" si="25"/>
        <v>0.65499999999999992</v>
      </c>
      <c r="AD161" s="64">
        <f t="shared" si="26"/>
        <v>0.45499999999999996</v>
      </c>
      <c r="AE161" s="64">
        <f t="shared" si="27"/>
        <v>0.33999999999999997</v>
      </c>
      <c r="AF161" s="64">
        <f t="shared" si="28"/>
        <v>0.28500000000000003</v>
      </c>
      <c r="AG161" s="51">
        <f>I161+$P161</f>
        <v>2.6550000000000002</v>
      </c>
      <c r="AH161" s="51">
        <f>J161+$P161</f>
        <v>2.4550000000000001</v>
      </c>
      <c r="AI161" s="51">
        <f>K161+$P161</f>
        <v>2.34</v>
      </c>
      <c r="AJ161" s="51">
        <f t="shared" si="17"/>
        <v>2.2850000000000001</v>
      </c>
      <c r="AK161" s="51">
        <f>I161+$Q161</f>
        <v>0.55499999999999994</v>
      </c>
      <c r="AL161" s="51">
        <f>J161+$Q161</f>
        <v>0.35499999999999998</v>
      </c>
      <c r="AM161" s="51">
        <f>K161+$Q161</f>
        <v>0.24</v>
      </c>
      <c r="AN161" s="51">
        <f t="shared" si="18"/>
        <v>0.185</v>
      </c>
      <c r="AO161" s="51">
        <f>I161+$R161</f>
        <v>0.55499999999999994</v>
      </c>
      <c r="AP161" s="51">
        <f>J161+$R161</f>
        <v>0.35499999999999998</v>
      </c>
      <c r="AQ161" s="51">
        <f>K161+$R161</f>
        <v>0.24</v>
      </c>
      <c r="AR161" s="51">
        <f t="shared" si="19"/>
        <v>0.185</v>
      </c>
      <c r="AS161" s="51">
        <f>I161+$S161</f>
        <v>3.5549999999999997</v>
      </c>
      <c r="AT161" s="51">
        <f>J161+$S161</f>
        <v>3.355</v>
      </c>
      <c r="AU161" s="51">
        <f>K161+$S161</f>
        <v>3.24</v>
      </c>
      <c r="AV161" s="51">
        <f t="shared" si="20"/>
        <v>3.1850000000000001</v>
      </c>
      <c r="AW161" s="51">
        <f>I161+$T161</f>
        <v>0.55499999999999994</v>
      </c>
      <c r="AX161" s="51">
        <f>J161+$T161</f>
        <v>0.35499999999999998</v>
      </c>
      <c r="AY161" s="51">
        <f>K161+$T161</f>
        <v>0.24</v>
      </c>
      <c r="AZ161" s="51">
        <f t="shared" si="21"/>
        <v>0.185</v>
      </c>
      <c r="BA161" s="51">
        <f>I161+$U161</f>
        <v>1.655</v>
      </c>
      <c r="BB161" s="51">
        <f>J161+$U161</f>
        <v>1.4550000000000001</v>
      </c>
      <c r="BC161" s="51">
        <f>K161+$U161</f>
        <v>1.34</v>
      </c>
      <c r="BD161" s="51">
        <f t="shared" si="22"/>
        <v>1.2850000000000001</v>
      </c>
    </row>
    <row r="162" spans="8:56" ht="16" thickBot="1" x14ac:dyDescent="0.25">
      <c r="H162" s="9" t="s">
        <v>185</v>
      </c>
      <c r="I162" s="51">
        <f>(((ABS(Obras!C163-Plantas!$C$4)+ABS(Obras!D163-Plantas!$D$4))/10)/$B$4)*2</f>
        <v>0.34500000000000003</v>
      </c>
      <c r="J162" s="51">
        <f>(((ABS(Obras!C163-Plantas!$C$5)+ABS(Obras!D163-Plantas!$D$5))/10)/$B$4)*2</f>
        <v>0.32500000000000001</v>
      </c>
      <c r="K162" s="51">
        <f>(((ABS(Obras!C163-Plantas!$C$6)+ABS(Obras!D163-Plantas!$D$6))/10)/$B$4)*2</f>
        <v>0.2</v>
      </c>
      <c r="L162" s="51">
        <f>(((ABS(Obras!C163-Plantas!$C$7)+ABS(Obras!D163-Plantas!$D$7))/10)/$B$4)*2</f>
        <v>0.625</v>
      </c>
      <c r="M162" s="51">
        <f t="shared" si="23"/>
        <v>0.625</v>
      </c>
      <c r="N162" s="3">
        <v>0.2</v>
      </c>
      <c r="O162" s="18">
        <f>$N162*(Obras!F163/10)</f>
        <v>1.26</v>
      </c>
      <c r="P162" s="18">
        <f>$N162*(Obras!G163/10)</f>
        <v>0</v>
      </c>
      <c r="Q162" s="18">
        <f>$N162*(Obras!H163/10)</f>
        <v>3.28</v>
      </c>
      <c r="R162" s="18">
        <f>$N162*(Obras!I163/10)</f>
        <v>3.54</v>
      </c>
      <c r="S162" s="18">
        <f>$N162*(Obras!J163/10)</f>
        <v>1.6</v>
      </c>
      <c r="T162" s="18">
        <f>$N162*(Obras!K163/10)</f>
        <v>3.3200000000000003</v>
      </c>
      <c r="U162" s="18">
        <f>$N162*(Obras!L163/10)</f>
        <v>3.7</v>
      </c>
      <c r="V162" s="64">
        <f t="shared" si="24"/>
        <v>1.885</v>
      </c>
      <c r="W162" s="64">
        <f t="shared" si="24"/>
        <v>0.625</v>
      </c>
      <c r="X162" s="64">
        <f t="shared" si="24"/>
        <v>3.9049999999999998</v>
      </c>
      <c r="Y162" s="64">
        <f t="shared" si="16"/>
        <v>4.165</v>
      </c>
      <c r="Z162" s="64">
        <f t="shared" si="15"/>
        <v>2.2250000000000001</v>
      </c>
      <c r="AA162" s="64">
        <f t="shared" si="15"/>
        <v>3.9450000000000003</v>
      </c>
      <c r="AB162" s="64">
        <f t="shared" si="15"/>
        <v>4.3250000000000002</v>
      </c>
      <c r="AC162" s="64">
        <f t="shared" si="25"/>
        <v>1.605</v>
      </c>
      <c r="AD162" s="64">
        <f t="shared" si="26"/>
        <v>1.585</v>
      </c>
      <c r="AE162" s="64">
        <f t="shared" si="27"/>
        <v>1.46</v>
      </c>
      <c r="AF162" s="64">
        <f t="shared" si="28"/>
        <v>1.885</v>
      </c>
      <c r="AG162" s="51">
        <f>I162+$P162</f>
        <v>0.34500000000000003</v>
      </c>
      <c r="AH162" s="51">
        <f>J162+$P162</f>
        <v>0.32500000000000001</v>
      </c>
      <c r="AI162" s="51">
        <f>K162+$P162</f>
        <v>0.2</v>
      </c>
      <c r="AJ162" s="51">
        <f t="shared" si="17"/>
        <v>0.625</v>
      </c>
      <c r="AK162" s="51">
        <f>I162+$Q162</f>
        <v>3.625</v>
      </c>
      <c r="AL162" s="51">
        <f>J162+$Q162</f>
        <v>3.605</v>
      </c>
      <c r="AM162" s="51">
        <f>K162+$Q162</f>
        <v>3.48</v>
      </c>
      <c r="AN162" s="51">
        <f t="shared" si="18"/>
        <v>3.9049999999999998</v>
      </c>
      <c r="AO162" s="51">
        <f>I162+$R162</f>
        <v>3.8850000000000002</v>
      </c>
      <c r="AP162" s="51">
        <f>J162+$R162</f>
        <v>3.8650000000000002</v>
      </c>
      <c r="AQ162" s="51">
        <f>K162+$R162</f>
        <v>3.74</v>
      </c>
      <c r="AR162" s="51">
        <f t="shared" si="19"/>
        <v>4.165</v>
      </c>
      <c r="AS162" s="51">
        <f>I162+$S162</f>
        <v>1.9450000000000001</v>
      </c>
      <c r="AT162" s="51">
        <f>J162+$S162</f>
        <v>1.925</v>
      </c>
      <c r="AU162" s="51">
        <f>K162+$S162</f>
        <v>1.8</v>
      </c>
      <c r="AV162" s="51">
        <f t="shared" si="20"/>
        <v>2.2250000000000001</v>
      </c>
      <c r="AW162" s="51">
        <f>I162+$T162</f>
        <v>3.6650000000000005</v>
      </c>
      <c r="AX162" s="51">
        <f>J162+$T162</f>
        <v>3.6450000000000005</v>
      </c>
      <c r="AY162" s="51">
        <f>K162+$T162</f>
        <v>3.5200000000000005</v>
      </c>
      <c r="AZ162" s="51">
        <f t="shared" si="21"/>
        <v>3.9450000000000003</v>
      </c>
      <c r="BA162" s="51">
        <f>I162+$U162</f>
        <v>4.0449999999999999</v>
      </c>
      <c r="BB162" s="51">
        <f>J162+$U162</f>
        <v>4.0250000000000004</v>
      </c>
      <c r="BC162" s="51">
        <f>K162+$U162</f>
        <v>3.9000000000000004</v>
      </c>
      <c r="BD162" s="51">
        <f t="shared" si="22"/>
        <v>4.3250000000000002</v>
      </c>
    </row>
    <row r="163" spans="8:56" ht="16" thickBot="1" x14ac:dyDescent="0.25">
      <c r="H163" s="9" t="s">
        <v>186</v>
      </c>
      <c r="I163" s="51">
        <f>(((ABS(Obras!C164-Plantas!$C$4)+ABS(Obras!D164-Plantas!$D$4))/10)/$B$4)*2</f>
        <v>0.27999999999999997</v>
      </c>
      <c r="J163" s="51">
        <f>(((ABS(Obras!C164-Plantas!$C$5)+ABS(Obras!D164-Plantas!$D$5))/10)/$B$4)*2</f>
        <v>0.1</v>
      </c>
      <c r="K163" s="51">
        <f>(((ABS(Obras!C164-Plantas!$C$6)+ABS(Obras!D164-Plantas!$D$6))/10)/$B$4)*2</f>
        <v>0.19500000000000001</v>
      </c>
      <c r="L163" s="51">
        <f>(((ABS(Obras!C164-Plantas!$C$7)+ABS(Obras!D164-Plantas!$D$7))/10)/$B$4)*2</f>
        <v>0.4</v>
      </c>
      <c r="M163" s="51">
        <f t="shared" si="23"/>
        <v>0.4</v>
      </c>
      <c r="N163" s="3">
        <v>0.2</v>
      </c>
      <c r="O163" s="18">
        <f>$N163*(Obras!F164/10)</f>
        <v>1.5</v>
      </c>
      <c r="P163" s="18">
        <f>$N163*(Obras!G164/10)</f>
        <v>1.56</v>
      </c>
      <c r="Q163" s="18">
        <f>$N163*(Obras!H164/10)</f>
        <v>1.9600000000000002</v>
      </c>
      <c r="R163" s="18">
        <f>$N163*(Obras!I164/10)</f>
        <v>2.3000000000000003</v>
      </c>
      <c r="S163" s="18">
        <f>$N163*(Obras!J164/10)</f>
        <v>0</v>
      </c>
      <c r="T163" s="18">
        <f>$N163*(Obras!K164/10)</f>
        <v>3.98</v>
      </c>
      <c r="U163" s="18">
        <f>$N163*(Obras!L164/10)</f>
        <v>0</v>
      </c>
      <c r="V163" s="64">
        <f t="shared" si="24"/>
        <v>1.9</v>
      </c>
      <c r="W163" s="64">
        <f t="shared" si="24"/>
        <v>1.96</v>
      </c>
      <c r="X163" s="64">
        <f t="shared" si="24"/>
        <v>2.3600000000000003</v>
      </c>
      <c r="Y163" s="64">
        <f t="shared" si="16"/>
        <v>2.7</v>
      </c>
      <c r="Z163" s="64">
        <f t="shared" si="15"/>
        <v>0.4</v>
      </c>
      <c r="AA163" s="64">
        <f t="shared" si="15"/>
        <v>4.38</v>
      </c>
      <c r="AB163" s="64">
        <f t="shared" si="15"/>
        <v>0.4</v>
      </c>
      <c r="AC163" s="64">
        <f t="shared" si="25"/>
        <v>1.78</v>
      </c>
      <c r="AD163" s="64">
        <f t="shared" si="26"/>
        <v>1.6</v>
      </c>
      <c r="AE163" s="64">
        <f t="shared" si="27"/>
        <v>1.6950000000000001</v>
      </c>
      <c r="AF163" s="64">
        <f t="shared" si="28"/>
        <v>1.9</v>
      </c>
      <c r="AG163" s="51">
        <f>I163+$P163</f>
        <v>1.84</v>
      </c>
      <c r="AH163" s="51">
        <f>J163+$P163</f>
        <v>1.6600000000000001</v>
      </c>
      <c r="AI163" s="51">
        <f>K163+$P163</f>
        <v>1.7550000000000001</v>
      </c>
      <c r="AJ163" s="51">
        <f t="shared" si="17"/>
        <v>1.96</v>
      </c>
      <c r="AK163" s="51">
        <f>I163+$Q163</f>
        <v>2.2400000000000002</v>
      </c>
      <c r="AL163" s="51">
        <f>J163+$Q163</f>
        <v>2.06</v>
      </c>
      <c r="AM163" s="51">
        <f>K163+$Q163</f>
        <v>2.1550000000000002</v>
      </c>
      <c r="AN163" s="51">
        <f t="shared" si="18"/>
        <v>2.3600000000000003</v>
      </c>
      <c r="AO163" s="51">
        <f>I163+$R163</f>
        <v>2.58</v>
      </c>
      <c r="AP163" s="51">
        <f>J163+$R163</f>
        <v>2.4000000000000004</v>
      </c>
      <c r="AQ163" s="51">
        <f>K163+$R163</f>
        <v>2.4950000000000001</v>
      </c>
      <c r="AR163" s="51">
        <f t="shared" si="19"/>
        <v>2.7</v>
      </c>
      <c r="AS163" s="51">
        <f>I163+$S163</f>
        <v>0.27999999999999997</v>
      </c>
      <c r="AT163" s="51">
        <f>J163+$S163</f>
        <v>0.1</v>
      </c>
      <c r="AU163" s="51">
        <f>K163+$S163</f>
        <v>0.19500000000000001</v>
      </c>
      <c r="AV163" s="51">
        <f t="shared" si="20"/>
        <v>0.4</v>
      </c>
      <c r="AW163" s="51">
        <f>I163+$T163</f>
        <v>4.26</v>
      </c>
      <c r="AX163" s="51">
        <f>J163+$T163</f>
        <v>4.08</v>
      </c>
      <c r="AY163" s="51">
        <f>K163+$T163</f>
        <v>4.1749999999999998</v>
      </c>
      <c r="AZ163" s="51">
        <f t="shared" si="21"/>
        <v>4.38</v>
      </c>
      <c r="BA163" s="51">
        <f>I163+$U163</f>
        <v>0.27999999999999997</v>
      </c>
      <c r="BB163" s="51">
        <f>J163+$U163</f>
        <v>0.1</v>
      </c>
      <c r="BC163" s="51">
        <f>K163+$U163</f>
        <v>0.19500000000000001</v>
      </c>
      <c r="BD163" s="51">
        <f t="shared" si="22"/>
        <v>0.4</v>
      </c>
    </row>
    <row r="164" spans="8:56" ht="16" thickBot="1" x14ac:dyDescent="0.25">
      <c r="H164" s="9" t="s">
        <v>187</v>
      </c>
      <c r="I164" s="51">
        <f>(((ABS(Obras!C165-Plantas!$C$4)+ABS(Obras!D165-Plantas!$D$4))/10)/$B$4)*2</f>
        <v>0.55999999999999994</v>
      </c>
      <c r="J164" s="51">
        <f>(((ABS(Obras!C165-Plantas!$C$5)+ABS(Obras!D165-Plantas!$D$5))/10)/$B$4)*2</f>
        <v>0.5</v>
      </c>
      <c r="K164" s="51">
        <f>(((ABS(Obras!C165-Plantas!$C$6)+ABS(Obras!D165-Plantas!$D$6))/10)/$B$4)*2</f>
        <v>0.375</v>
      </c>
      <c r="L164" s="51">
        <f>(((ABS(Obras!C165-Plantas!$C$7)+ABS(Obras!D165-Plantas!$D$7))/10)/$B$4)*2</f>
        <v>0.8</v>
      </c>
      <c r="M164" s="51">
        <f t="shared" si="23"/>
        <v>0.8</v>
      </c>
      <c r="N164" s="3">
        <v>0.4</v>
      </c>
      <c r="O164" s="18">
        <f>$N164*(Obras!F165/10)</f>
        <v>0</v>
      </c>
      <c r="P164" s="18">
        <f>$N164*(Obras!G165/10)</f>
        <v>0</v>
      </c>
      <c r="Q164" s="18">
        <f>$N164*(Obras!H165/10)</f>
        <v>5.44</v>
      </c>
      <c r="R164" s="18">
        <f>$N164*(Obras!I165/10)</f>
        <v>0</v>
      </c>
      <c r="S164" s="18">
        <f>$N164*(Obras!J165/10)</f>
        <v>0</v>
      </c>
      <c r="T164" s="18">
        <f>$N164*(Obras!K165/10)</f>
        <v>4.4400000000000004</v>
      </c>
      <c r="U164" s="18">
        <f>$N164*(Obras!L165/10)</f>
        <v>0</v>
      </c>
      <c r="V164" s="64">
        <f t="shared" si="24"/>
        <v>0.8</v>
      </c>
      <c r="W164" s="64">
        <f t="shared" si="24"/>
        <v>0.8</v>
      </c>
      <c r="X164" s="64">
        <f t="shared" si="24"/>
        <v>6.24</v>
      </c>
      <c r="Y164" s="64">
        <f t="shared" si="16"/>
        <v>0.8</v>
      </c>
      <c r="Z164" s="64">
        <f t="shared" si="15"/>
        <v>0.8</v>
      </c>
      <c r="AA164" s="64">
        <f t="shared" si="15"/>
        <v>5.24</v>
      </c>
      <c r="AB164" s="64">
        <f t="shared" si="15"/>
        <v>0.8</v>
      </c>
      <c r="AC164" s="64">
        <f t="shared" si="25"/>
        <v>0.55999999999999994</v>
      </c>
      <c r="AD164" s="64">
        <f t="shared" si="26"/>
        <v>0.5</v>
      </c>
      <c r="AE164" s="64">
        <f t="shared" si="27"/>
        <v>0.375</v>
      </c>
      <c r="AF164" s="64">
        <f t="shared" si="28"/>
        <v>0.8</v>
      </c>
      <c r="AG164" s="51">
        <f>I164+$P164</f>
        <v>0.55999999999999994</v>
      </c>
      <c r="AH164" s="51">
        <f>J164+$P164</f>
        <v>0.5</v>
      </c>
      <c r="AI164" s="51">
        <f>K164+$P164</f>
        <v>0.375</v>
      </c>
      <c r="AJ164" s="51">
        <f t="shared" si="17"/>
        <v>0.8</v>
      </c>
      <c r="AK164" s="51">
        <f>I164+$Q164</f>
        <v>6</v>
      </c>
      <c r="AL164" s="51">
        <f>J164+$Q164</f>
        <v>5.94</v>
      </c>
      <c r="AM164" s="51">
        <f>K164+$Q164</f>
        <v>5.8150000000000004</v>
      </c>
      <c r="AN164" s="51">
        <f t="shared" si="18"/>
        <v>6.24</v>
      </c>
      <c r="AO164" s="51">
        <f>I164+$R164</f>
        <v>0.55999999999999994</v>
      </c>
      <c r="AP164" s="51">
        <f>J164+$R164</f>
        <v>0.5</v>
      </c>
      <c r="AQ164" s="51">
        <f>K164+$R164</f>
        <v>0.375</v>
      </c>
      <c r="AR164" s="51">
        <f t="shared" si="19"/>
        <v>0.8</v>
      </c>
      <c r="AS164" s="51">
        <f>I164+$S164</f>
        <v>0.55999999999999994</v>
      </c>
      <c r="AT164" s="51">
        <f>J164+$S164</f>
        <v>0.5</v>
      </c>
      <c r="AU164" s="51">
        <f>K164+$S164</f>
        <v>0.375</v>
      </c>
      <c r="AV164" s="51">
        <f t="shared" si="20"/>
        <v>0.8</v>
      </c>
      <c r="AW164" s="51">
        <f>I164+$T164</f>
        <v>5</v>
      </c>
      <c r="AX164" s="51">
        <f>J164+$T164</f>
        <v>4.9400000000000004</v>
      </c>
      <c r="AY164" s="51">
        <f>K164+$T164</f>
        <v>4.8150000000000004</v>
      </c>
      <c r="AZ164" s="51">
        <f t="shared" si="21"/>
        <v>5.24</v>
      </c>
      <c r="BA164" s="51">
        <f>I164+$U164</f>
        <v>0.55999999999999994</v>
      </c>
      <c r="BB164" s="51">
        <f>J164+$U164</f>
        <v>0.5</v>
      </c>
      <c r="BC164" s="51">
        <f>K164+$U164</f>
        <v>0.375</v>
      </c>
      <c r="BD164" s="51">
        <f t="shared" si="22"/>
        <v>0.8</v>
      </c>
    </row>
    <row r="165" spans="8:56" ht="16" thickBot="1" x14ac:dyDescent="0.25">
      <c r="H165" s="9" t="s">
        <v>188</v>
      </c>
      <c r="I165" s="51">
        <f>(((ABS(Obras!C166-Plantas!$C$4)+ABS(Obras!D166-Plantas!$D$4))/10)/$B$4)*2</f>
        <v>0.68499999999999994</v>
      </c>
      <c r="J165" s="51">
        <f>(((ABS(Obras!C166-Plantas!$C$5)+ABS(Obras!D166-Plantas!$D$5))/10)/$B$4)*2</f>
        <v>0.48499999999999999</v>
      </c>
      <c r="K165" s="51">
        <f>(((ABS(Obras!C166-Plantas!$C$6)+ABS(Obras!D166-Plantas!$D$6))/10)/$B$4)*2</f>
        <v>0.21000000000000002</v>
      </c>
      <c r="L165" s="51">
        <f>(((ABS(Obras!C166-Plantas!$C$7)+ABS(Obras!D166-Plantas!$D$7))/10)/$B$4)*2</f>
        <v>0.61499999999999999</v>
      </c>
      <c r="M165" s="51">
        <f t="shared" si="23"/>
        <v>0.68499999999999994</v>
      </c>
      <c r="N165" s="3">
        <v>0.3</v>
      </c>
      <c r="O165" s="18">
        <f>$N165*(Obras!F166/10)</f>
        <v>0</v>
      </c>
      <c r="P165" s="18">
        <f>$N165*(Obras!G166/10)</f>
        <v>3.99</v>
      </c>
      <c r="Q165" s="18">
        <f>$N165*(Obras!H166/10)</f>
        <v>0</v>
      </c>
      <c r="R165" s="18">
        <f>$N165*(Obras!I166/10)</f>
        <v>0</v>
      </c>
      <c r="S165" s="18">
        <f>$N165*(Obras!J166/10)</f>
        <v>4.38</v>
      </c>
      <c r="T165" s="18">
        <f>$N165*(Obras!K166/10)</f>
        <v>0</v>
      </c>
      <c r="U165" s="18">
        <f>$N165*(Obras!L166/10)</f>
        <v>0</v>
      </c>
      <c r="V165" s="64">
        <f t="shared" si="24"/>
        <v>0.68499999999999994</v>
      </c>
      <c r="W165" s="64">
        <f t="shared" si="24"/>
        <v>4.6749999999999998</v>
      </c>
      <c r="X165" s="64">
        <f t="shared" si="24"/>
        <v>0.68499999999999994</v>
      </c>
      <c r="Y165" s="64">
        <f t="shared" si="16"/>
        <v>0.68499999999999994</v>
      </c>
      <c r="Z165" s="64">
        <f t="shared" si="15"/>
        <v>5.0649999999999995</v>
      </c>
      <c r="AA165" s="64">
        <f t="shared" si="15"/>
        <v>0.68499999999999994</v>
      </c>
      <c r="AB165" s="64">
        <f t="shared" si="15"/>
        <v>0.68499999999999994</v>
      </c>
      <c r="AC165" s="64">
        <f t="shared" si="25"/>
        <v>0.68499999999999994</v>
      </c>
      <c r="AD165" s="64">
        <f t="shared" si="26"/>
        <v>0.48499999999999999</v>
      </c>
      <c r="AE165" s="64">
        <f t="shared" si="27"/>
        <v>0.21000000000000002</v>
      </c>
      <c r="AF165" s="64">
        <f t="shared" si="28"/>
        <v>0.61499999999999999</v>
      </c>
      <c r="AG165" s="51">
        <f>I165+$P165</f>
        <v>4.6749999999999998</v>
      </c>
      <c r="AH165" s="51">
        <f>J165+$P165</f>
        <v>4.4750000000000005</v>
      </c>
      <c r="AI165" s="51">
        <f>K165+$P165</f>
        <v>4.2</v>
      </c>
      <c r="AJ165" s="51">
        <f t="shared" si="17"/>
        <v>4.6050000000000004</v>
      </c>
      <c r="AK165" s="51">
        <f>I165+$Q165</f>
        <v>0.68499999999999994</v>
      </c>
      <c r="AL165" s="51">
        <f>J165+$Q165</f>
        <v>0.48499999999999999</v>
      </c>
      <c r="AM165" s="51">
        <f>K165+$Q165</f>
        <v>0.21000000000000002</v>
      </c>
      <c r="AN165" s="51">
        <f t="shared" si="18"/>
        <v>0.61499999999999999</v>
      </c>
      <c r="AO165" s="51">
        <f>I165+$R165</f>
        <v>0.68499999999999994</v>
      </c>
      <c r="AP165" s="51">
        <f>J165+$R165</f>
        <v>0.48499999999999999</v>
      </c>
      <c r="AQ165" s="51">
        <f>K165+$R165</f>
        <v>0.21000000000000002</v>
      </c>
      <c r="AR165" s="51">
        <f t="shared" si="19"/>
        <v>0.61499999999999999</v>
      </c>
      <c r="AS165" s="51">
        <f>I165+$S165</f>
        <v>5.0649999999999995</v>
      </c>
      <c r="AT165" s="51">
        <f>J165+$S165</f>
        <v>4.8650000000000002</v>
      </c>
      <c r="AU165" s="51">
        <f>K165+$S165</f>
        <v>4.59</v>
      </c>
      <c r="AV165" s="51">
        <f t="shared" si="20"/>
        <v>4.9950000000000001</v>
      </c>
      <c r="AW165" s="51">
        <f>I165+$T165</f>
        <v>0.68499999999999994</v>
      </c>
      <c r="AX165" s="51">
        <f>J165+$T165</f>
        <v>0.48499999999999999</v>
      </c>
      <c r="AY165" s="51">
        <f>K165+$T165</f>
        <v>0.21000000000000002</v>
      </c>
      <c r="AZ165" s="51">
        <f t="shared" si="21"/>
        <v>0.61499999999999999</v>
      </c>
      <c r="BA165" s="51">
        <f>I165+$U165</f>
        <v>0.68499999999999994</v>
      </c>
      <c r="BB165" s="51">
        <f>J165+$U165</f>
        <v>0.48499999999999999</v>
      </c>
      <c r="BC165" s="51">
        <f>K165+$U165</f>
        <v>0.21000000000000002</v>
      </c>
      <c r="BD165" s="51">
        <f t="shared" si="22"/>
        <v>0.61499999999999999</v>
      </c>
    </row>
    <row r="166" spans="8:56" ht="16" thickBot="1" x14ac:dyDescent="0.25">
      <c r="H166" s="9" t="s">
        <v>189</v>
      </c>
      <c r="I166" s="51">
        <f>(((ABS(Obras!C167-Plantas!$C$4)+ABS(Obras!D167-Plantas!$D$4))/10)/$B$4)*2</f>
        <v>0.47000000000000003</v>
      </c>
      <c r="J166" s="51">
        <f>(((ABS(Obras!C167-Plantas!$C$5)+ABS(Obras!D167-Plantas!$D$5))/10)/$B$4)*2</f>
        <v>0.47000000000000003</v>
      </c>
      <c r="K166" s="51">
        <f>(((ABS(Obras!C167-Plantas!$C$6)+ABS(Obras!D167-Plantas!$D$6))/10)/$B$4)*2</f>
        <v>0.34500000000000003</v>
      </c>
      <c r="L166" s="51">
        <f>(((ABS(Obras!C167-Plantas!$C$7)+ABS(Obras!D167-Plantas!$D$7))/10)/$B$4)*2</f>
        <v>0.77</v>
      </c>
      <c r="M166" s="51">
        <f t="shared" si="23"/>
        <v>0.77</v>
      </c>
      <c r="N166" s="3">
        <v>0.2</v>
      </c>
      <c r="O166" s="18">
        <f>$N166*(Obras!F167/10)</f>
        <v>2.1</v>
      </c>
      <c r="P166" s="18">
        <f>$N166*(Obras!G167/10)</f>
        <v>3.08</v>
      </c>
      <c r="Q166" s="18">
        <f>$N166*(Obras!H167/10)</f>
        <v>3.44</v>
      </c>
      <c r="R166" s="18">
        <f>$N166*(Obras!I167/10)</f>
        <v>0</v>
      </c>
      <c r="S166" s="18">
        <f>$N166*(Obras!J167/10)</f>
        <v>1.08</v>
      </c>
      <c r="T166" s="18">
        <f>$N166*(Obras!K167/10)</f>
        <v>1.52</v>
      </c>
      <c r="U166" s="18">
        <f>$N166*(Obras!L167/10)</f>
        <v>0</v>
      </c>
      <c r="V166" s="64">
        <f t="shared" si="24"/>
        <v>2.87</v>
      </c>
      <c r="W166" s="64">
        <f t="shared" si="24"/>
        <v>3.85</v>
      </c>
      <c r="X166" s="64">
        <f t="shared" si="24"/>
        <v>4.21</v>
      </c>
      <c r="Y166" s="64">
        <f t="shared" si="16"/>
        <v>0.77</v>
      </c>
      <c r="Z166" s="64">
        <f t="shared" si="15"/>
        <v>1.85</v>
      </c>
      <c r="AA166" s="64">
        <f t="shared" si="15"/>
        <v>2.29</v>
      </c>
      <c r="AB166" s="64">
        <f t="shared" si="15"/>
        <v>0.77</v>
      </c>
      <c r="AC166" s="64">
        <f t="shared" si="25"/>
        <v>2.5700000000000003</v>
      </c>
      <c r="AD166" s="64">
        <f t="shared" si="26"/>
        <v>2.5700000000000003</v>
      </c>
      <c r="AE166" s="64">
        <f t="shared" si="27"/>
        <v>2.4450000000000003</v>
      </c>
      <c r="AF166" s="64">
        <f t="shared" si="28"/>
        <v>2.87</v>
      </c>
      <c r="AG166" s="51">
        <f>I166+$P166</f>
        <v>3.5500000000000003</v>
      </c>
      <c r="AH166" s="51">
        <f>J166+$P166</f>
        <v>3.5500000000000003</v>
      </c>
      <c r="AI166" s="51">
        <f>K166+$P166</f>
        <v>3.4250000000000003</v>
      </c>
      <c r="AJ166" s="51">
        <f t="shared" si="17"/>
        <v>3.85</v>
      </c>
      <c r="AK166" s="51">
        <f>I166+$Q166</f>
        <v>3.91</v>
      </c>
      <c r="AL166" s="51">
        <f>J166+$Q166</f>
        <v>3.91</v>
      </c>
      <c r="AM166" s="51">
        <f>K166+$Q166</f>
        <v>3.7850000000000001</v>
      </c>
      <c r="AN166" s="51">
        <f t="shared" si="18"/>
        <v>4.21</v>
      </c>
      <c r="AO166" s="51">
        <f>I166+$R166</f>
        <v>0.47000000000000003</v>
      </c>
      <c r="AP166" s="51">
        <f>J166+$R166</f>
        <v>0.47000000000000003</v>
      </c>
      <c r="AQ166" s="51">
        <f>K166+$R166</f>
        <v>0.34500000000000003</v>
      </c>
      <c r="AR166" s="51">
        <f t="shared" si="19"/>
        <v>0.77</v>
      </c>
      <c r="AS166" s="51">
        <f>I166+$S166</f>
        <v>1.55</v>
      </c>
      <c r="AT166" s="51">
        <f>J166+$S166</f>
        <v>1.55</v>
      </c>
      <c r="AU166" s="51">
        <f>K166+$S166</f>
        <v>1.425</v>
      </c>
      <c r="AV166" s="51">
        <f t="shared" si="20"/>
        <v>1.85</v>
      </c>
      <c r="AW166" s="51">
        <f>I166+$T166</f>
        <v>1.99</v>
      </c>
      <c r="AX166" s="51">
        <f>J166+$T166</f>
        <v>1.99</v>
      </c>
      <c r="AY166" s="51">
        <f>K166+$T166</f>
        <v>1.865</v>
      </c>
      <c r="AZ166" s="51">
        <f t="shared" si="21"/>
        <v>2.29</v>
      </c>
      <c r="BA166" s="51">
        <f>I166+$U166</f>
        <v>0.47000000000000003</v>
      </c>
      <c r="BB166" s="51">
        <f>J166+$U166</f>
        <v>0.47000000000000003</v>
      </c>
      <c r="BC166" s="51">
        <f>K166+$U166</f>
        <v>0.34500000000000003</v>
      </c>
      <c r="BD166" s="51">
        <f t="shared" si="22"/>
        <v>0.77</v>
      </c>
    </row>
    <row r="167" spans="8:56" ht="16" thickBot="1" x14ac:dyDescent="0.25">
      <c r="H167" s="9" t="s">
        <v>190</v>
      </c>
      <c r="I167" s="51">
        <f>(((ABS(Obras!C168-Plantas!$C$4)+ABS(Obras!D168-Plantas!$D$4))/10)/$B$4)*2</f>
        <v>0.75</v>
      </c>
      <c r="J167" s="51">
        <f>(((ABS(Obras!C168-Plantas!$C$5)+ABS(Obras!D168-Plantas!$D$5))/10)/$B$4)*2</f>
        <v>0.55000000000000004</v>
      </c>
      <c r="K167" s="51">
        <f>(((ABS(Obras!C168-Plantas!$C$6)+ABS(Obras!D168-Plantas!$D$6))/10)/$B$4)*2</f>
        <v>0.30499999999999999</v>
      </c>
      <c r="L167" s="51">
        <f>(((ABS(Obras!C168-Plantas!$C$7)+ABS(Obras!D168-Plantas!$D$7))/10)/$B$4)*2</f>
        <v>0.35</v>
      </c>
      <c r="M167" s="51">
        <f t="shared" si="23"/>
        <v>0.75</v>
      </c>
      <c r="N167" s="3">
        <v>0.4</v>
      </c>
      <c r="O167" s="18">
        <f>$N167*(Obras!F168/10)</f>
        <v>2.84</v>
      </c>
      <c r="P167" s="18">
        <f>$N167*(Obras!G168/10)</f>
        <v>5.28</v>
      </c>
      <c r="Q167" s="18">
        <f>$N167*(Obras!H168/10)</f>
        <v>0.96</v>
      </c>
      <c r="R167" s="18">
        <f>$N167*(Obras!I168/10)</f>
        <v>1.6800000000000002</v>
      </c>
      <c r="S167" s="18">
        <f>$N167*(Obras!J168/10)</f>
        <v>3.04</v>
      </c>
      <c r="T167" s="18">
        <f>$N167*(Obras!K168/10)</f>
        <v>0</v>
      </c>
      <c r="U167" s="18">
        <f>$N167*(Obras!L168/10)</f>
        <v>4.2</v>
      </c>
      <c r="V167" s="64">
        <f t="shared" si="24"/>
        <v>3.59</v>
      </c>
      <c r="W167" s="64">
        <f t="shared" si="24"/>
        <v>6.03</v>
      </c>
      <c r="X167" s="64">
        <f t="shared" si="24"/>
        <v>1.71</v>
      </c>
      <c r="Y167" s="64">
        <f t="shared" si="16"/>
        <v>2.4300000000000002</v>
      </c>
      <c r="Z167" s="64">
        <f t="shared" si="15"/>
        <v>3.79</v>
      </c>
      <c r="AA167" s="64">
        <f t="shared" si="15"/>
        <v>0.75</v>
      </c>
      <c r="AB167" s="64">
        <f t="shared" si="15"/>
        <v>4.95</v>
      </c>
      <c r="AC167" s="64">
        <f t="shared" si="25"/>
        <v>3.59</v>
      </c>
      <c r="AD167" s="64">
        <f t="shared" si="26"/>
        <v>3.3899999999999997</v>
      </c>
      <c r="AE167" s="64">
        <f t="shared" si="27"/>
        <v>3.145</v>
      </c>
      <c r="AF167" s="64">
        <f t="shared" si="28"/>
        <v>3.19</v>
      </c>
      <c r="AG167" s="51">
        <f>I167+$P167</f>
        <v>6.03</v>
      </c>
      <c r="AH167" s="51">
        <f>J167+$P167</f>
        <v>5.83</v>
      </c>
      <c r="AI167" s="51">
        <f>K167+$P167</f>
        <v>5.585</v>
      </c>
      <c r="AJ167" s="51">
        <f t="shared" si="17"/>
        <v>5.63</v>
      </c>
      <c r="AK167" s="51">
        <f>I167+$Q167</f>
        <v>1.71</v>
      </c>
      <c r="AL167" s="51">
        <f>J167+$Q167</f>
        <v>1.51</v>
      </c>
      <c r="AM167" s="51">
        <f>K167+$Q167</f>
        <v>1.2649999999999999</v>
      </c>
      <c r="AN167" s="51">
        <f t="shared" si="18"/>
        <v>1.31</v>
      </c>
      <c r="AO167" s="51">
        <f>I167+$R167</f>
        <v>2.4300000000000002</v>
      </c>
      <c r="AP167" s="51">
        <f>J167+$R167</f>
        <v>2.2300000000000004</v>
      </c>
      <c r="AQ167" s="51">
        <f>K167+$R167</f>
        <v>1.9850000000000001</v>
      </c>
      <c r="AR167" s="51">
        <f t="shared" si="19"/>
        <v>2.0300000000000002</v>
      </c>
      <c r="AS167" s="51">
        <f>I167+$S167</f>
        <v>3.79</v>
      </c>
      <c r="AT167" s="51">
        <f>J167+$S167</f>
        <v>3.59</v>
      </c>
      <c r="AU167" s="51">
        <f>K167+$S167</f>
        <v>3.3450000000000002</v>
      </c>
      <c r="AV167" s="51">
        <f t="shared" si="20"/>
        <v>3.39</v>
      </c>
      <c r="AW167" s="51">
        <f>I167+$T167</f>
        <v>0.75</v>
      </c>
      <c r="AX167" s="51">
        <f>J167+$T167</f>
        <v>0.55000000000000004</v>
      </c>
      <c r="AY167" s="51">
        <f>K167+$T167</f>
        <v>0.30499999999999999</v>
      </c>
      <c r="AZ167" s="51">
        <f t="shared" si="21"/>
        <v>0.35</v>
      </c>
      <c r="BA167" s="51">
        <f>I167+$U167</f>
        <v>4.95</v>
      </c>
      <c r="BB167" s="51">
        <f>J167+$U167</f>
        <v>4.75</v>
      </c>
      <c r="BC167" s="51">
        <f>K167+$U167</f>
        <v>4.5049999999999999</v>
      </c>
      <c r="BD167" s="51">
        <f t="shared" si="22"/>
        <v>4.55</v>
      </c>
    </row>
    <row r="168" spans="8:56" ht="16" thickBot="1" x14ac:dyDescent="0.25">
      <c r="H168" s="9" t="s">
        <v>191</v>
      </c>
      <c r="I168" s="51">
        <f>(((ABS(Obras!C169-Plantas!$C$4)+ABS(Obras!D169-Plantas!$D$4))/10)/$B$4)*2</f>
        <v>0.20499999999999999</v>
      </c>
      <c r="J168" s="51">
        <f>(((ABS(Obras!C169-Plantas!$C$5)+ABS(Obras!D169-Plantas!$D$5))/10)/$B$4)*2</f>
        <v>5.0000000000000001E-3</v>
      </c>
      <c r="K168" s="51">
        <f>(((ABS(Obras!C169-Plantas!$C$6)+ABS(Obras!D169-Plantas!$D$6))/10)/$B$4)*2</f>
        <v>0.27</v>
      </c>
      <c r="L168" s="51">
        <f>(((ABS(Obras!C169-Plantas!$C$7)+ABS(Obras!D169-Plantas!$D$7))/10)/$B$4)*2</f>
        <v>0.29500000000000004</v>
      </c>
      <c r="M168" s="51">
        <f t="shared" si="23"/>
        <v>0.29500000000000004</v>
      </c>
      <c r="N168" s="3">
        <v>0.3</v>
      </c>
      <c r="O168" s="18">
        <f>$N168*(Obras!F169/10)</f>
        <v>4.32</v>
      </c>
      <c r="P168" s="18">
        <f>$N168*(Obras!G169/10)</f>
        <v>4.4099999999999993</v>
      </c>
      <c r="Q168" s="18">
        <f>$N168*(Obras!H169/10)</f>
        <v>5.8199999999999994</v>
      </c>
      <c r="R168" s="18">
        <f>$N168*(Obras!I169/10)</f>
        <v>0</v>
      </c>
      <c r="S168" s="18">
        <f>$N168*(Obras!J169/10)</f>
        <v>4.95</v>
      </c>
      <c r="T168" s="18">
        <f>$N168*(Obras!K169/10)</f>
        <v>0</v>
      </c>
      <c r="U168" s="18">
        <f>$N168*(Obras!L169/10)</f>
        <v>0</v>
      </c>
      <c r="V168" s="64">
        <f t="shared" si="24"/>
        <v>4.6150000000000002</v>
      </c>
      <c r="W168" s="64">
        <f t="shared" si="24"/>
        <v>4.7049999999999992</v>
      </c>
      <c r="X168" s="64">
        <f t="shared" si="24"/>
        <v>6.1149999999999993</v>
      </c>
      <c r="Y168" s="64">
        <f t="shared" si="16"/>
        <v>0.29500000000000004</v>
      </c>
      <c r="Z168" s="64">
        <f t="shared" si="15"/>
        <v>5.2450000000000001</v>
      </c>
      <c r="AA168" s="64">
        <f t="shared" si="15"/>
        <v>0.29500000000000004</v>
      </c>
      <c r="AB168" s="64">
        <f t="shared" si="15"/>
        <v>0.29500000000000004</v>
      </c>
      <c r="AC168" s="64">
        <f t="shared" si="25"/>
        <v>4.5250000000000004</v>
      </c>
      <c r="AD168" s="64">
        <f t="shared" si="26"/>
        <v>4.3250000000000002</v>
      </c>
      <c r="AE168" s="64">
        <f t="shared" si="27"/>
        <v>4.59</v>
      </c>
      <c r="AF168" s="64">
        <f t="shared" si="28"/>
        <v>4.6150000000000002</v>
      </c>
      <c r="AG168" s="51">
        <f>I168+$P168</f>
        <v>4.6149999999999993</v>
      </c>
      <c r="AH168" s="51">
        <f>J168+$P168</f>
        <v>4.4149999999999991</v>
      </c>
      <c r="AI168" s="51">
        <f>K168+$P168</f>
        <v>4.68</v>
      </c>
      <c r="AJ168" s="51">
        <f t="shared" si="17"/>
        <v>4.7049999999999992</v>
      </c>
      <c r="AK168" s="51">
        <f>I168+$Q168</f>
        <v>6.0249999999999995</v>
      </c>
      <c r="AL168" s="51">
        <f>J168+$Q168</f>
        <v>5.8249999999999993</v>
      </c>
      <c r="AM168" s="51">
        <f>K168+$Q168</f>
        <v>6.09</v>
      </c>
      <c r="AN168" s="51">
        <f t="shared" si="18"/>
        <v>6.1149999999999993</v>
      </c>
      <c r="AO168" s="51">
        <f>I168+$R168</f>
        <v>0.20499999999999999</v>
      </c>
      <c r="AP168" s="51">
        <f>J168+$R168</f>
        <v>5.0000000000000001E-3</v>
      </c>
      <c r="AQ168" s="51">
        <f>K168+$R168</f>
        <v>0.27</v>
      </c>
      <c r="AR168" s="51">
        <f t="shared" si="19"/>
        <v>0.29500000000000004</v>
      </c>
      <c r="AS168" s="51">
        <f>I168+$S168</f>
        <v>5.1550000000000002</v>
      </c>
      <c r="AT168" s="51">
        <f>J168+$S168</f>
        <v>4.9550000000000001</v>
      </c>
      <c r="AU168" s="51">
        <f>K168+$S168</f>
        <v>5.2200000000000006</v>
      </c>
      <c r="AV168" s="51">
        <f t="shared" si="20"/>
        <v>5.2450000000000001</v>
      </c>
      <c r="AW168" s="51">
        <f>I168+$T168</f>
        <v>0.20499999999999999</v>
      </c>
      <c r="AX168" s="51">
        <f>J168+$T168</f>
        <v>5.0000000000000001E-3</v>
      </c>
      <c r="AY168" s="51">
        <f>K168+$T168</f>
        <v>0.27</v>
      </c>
      <c r="AZ168" s="51">
        <f t="shared" si="21"/>
        <v>0.29500000000000004</v>
      </c>
      <c r="BA168" s="51">
        <f>I168+$U168</f>
        <v>0.20499999999999999</v>
      </c>
      <c r="BB168" s="51">
        <f>J168+$U168</f>
        <v>5.0000000000000001E-3</v>
      </c>
      <c r="BC168" s="51">
        <f>K168+$U168</f>
        <v>0.27</v>
      </c>
      <c r="BD168" s="51">
        <f t="shared" si="22"/>
        <v>0.29500000000000004</v>
      </c>
    </row>
    <row r="169" spans="8:56" ht="16" thickBot="1" x14ac:dyDescent="0.25">
      <c r="H169" s="9" t="s">
        <v>192</v>
      </c>
      <c r="I169" s="51">
        <f>(((ABS(Obras!C170-Plantas!$C$4)+ABS(Obras!D170-Plantas!$D$4))/10)/$B$4)*2</f>
        <v>0.53</v>
      </c>
      <c r="J169" s="51">
        <f>(((ABS(Obras!C170-Plantas!$C$5)+ABS(Obras!D170-Plantas!$D$5))/10)/$B$4)*2</f>
        <v>0.32999999999999996</v>
      </c>
      <c r="K169" s="51">
        <f>(((ABS(Obras!C170-Plantas!$C$6)+ABS(Obras!D170-Plantas!$D$6))/10)/$B$4)*2</f>
        <v>5.5000000000000007E-2</v>
      </c>
      <c r="L169" s="51">
        <f>(((ABS(Obras!C170-Plantas!$C$7)+ABS(Obras!D170-Plantas!$D$7))/10)/$B$4)*2</f>
        <v>0.41</v>
      </c>
      <c r="M169" s="51">
        <f t="shared" si="23"/>
        <v>0.53</v>
      </c>
      <c r="N169" s="3">
        <v>0.2</v>
      </c>
      <c r="O169" s="18">
        <f>$N169*(Obras!F170/10)</f>
        <v>3.38</v>
      </c>
      <c r="P169" s="18">
        <f>$N169*(Obras!G170/10)</f>
        <v>0.18000000000000002</v>
      </c>
      <c r="Q169" s="18">
        <f>$N169*(Obras!H170/10)</f>
        <v>0</v>
      </c>
      <c r="R169" s="18">
        <f>$N169*(Obras!I170/10)</f>
        <v>1.9000000000000001</v>
      </c>
      <c r="S169" s="18">
        <f>$N169*(Obras!J170/10)</f>
        <v>3.16</v>
      </c>
      <c r="T169" s="18">
        <f>$N169*(Obras!K170/10)</f>
        <v>1.46</v>
      </c>
      <c r="U169" s="18">
        <f>$N169*(Obras!L170/10)</f>
        <v>0</v>
      </c>
      <c r="V169" s="64">
        <f t="shared" si="24"/>
        <v>3.91</v>
      </c>
      <c r="W169" s="64">
        <f t="shared" si="24"/>
        <v>0.71000000000000008</v>
      </c>
      <c r="X169" s="64">
        <f t="shared" si="24"/>
        <v>0.53</v>
      </c>
      <c r="Y169" s="64">
        <f t="shared" si="16"/>
        <v>2.4300000000000002</v>
      </c>
      <c r="Z169" s="64">
        <f t="shared" si="15"/>
        <v>3.6900000000000004</v>
      </c>
      <c r="AA169" s="64">
        <f t="shared" si="15"/>
        <v>1.99</v>
      </c>
      <c r="AB169" s="64">
        <f t="shared" si="15"/>
        <v>0.53</v>
      </c>
      <c r="AC169" s="64">
        <f t="shared" si="25"/>
        <v>3.91</v>
      </c>
      <c r="AD169" s="64">
        <f t="shared" si="26"/>
        <v>3.71</v>
      </c>
      <c r="AE169" s="64">
        <f t="shared" si="27"/>
        <v>3.4350000000000001</v>
      </c>
      <c r="AF169" s="64">
        <f t="shared" si="28"/>
        <v>3.79</v>
      </c>
      <c r="AG169" s="51">
        <f>I169+$P169</f>
        <v>0.71000000000000008</v>
      </c>
      <c r="AH169" s="51">
        <f>J169+$P169</f>
        <v>0.51</v>
      </c>
      <c r="AI169" s="51">
        <f>K169+$P169</f>
        <v>0.23500000000000004</v>
      </c>
      <c r="AJ169" s="51">
        <f t="shared" si="17"/>
        <v>0.59</v>
      </c>
      <c r="AK169" s="51">
        <f>I169+$Q169</f>
        <v>0.53</v>
      </c>
      <c r="AL169" s="51">
        <f>J169+$Q169</f>
        <v>0.32999999999999996</v>
      </c>
      <c r="AM169" s="51">
        <f>K169+$Q169</f>
        <v>5.5000000000000007E-2</v>
      </c>
      <c r="AN169" s="51">
        <f t="shared" si="18"/>
        <v>0.41</v>
      </c>
      <c r="AO169" s="51">
        <f>I169+$R169</f>
        <v>2.4300000000000002</v>
      </c>
      <c r="AP169" s="51">
        <f>J169+$R169</f>
        <v>2.23</v>
      </c>
      <c r="AQ169" s="51">
        <f>K169+$R169</f>
        <v>1.9550000000000001</v>
      </c>
      <c r="AR169" s="51">
        <f t="shared" si="19"/>
        <v>2.31</v>
      </c>
      <c r="AS169" s="51">
        <f>I169+$S169</f>
        <v>3.6900000000000004</v>
      </c>
      <c r="AT169" s="51">
        <f>J169+$S169</f>
        <v>3.49</v>
      </c>
      <c r="AU169" s="51">
        <f>K169+$S169</f>
        <v>3.2150000000000003</v>
      </c>
      <c r="AV169" s="51">
        <f t="shared" si="20"/>
        <v>3.5700000000000003</v>
      </c>
      <c r="AW169" s="51">
        <f>I169+$T169</f>
        <v>1.99</v>
      </c>
      <c r="AX169" s="51">
        <f>J169+$T169</f>
        <v>1.79</v>
      </c>
      <c r="AY169" s="51">
        <f>K169+$T169</f>
        <v>1.5149999999999999</v>
      </c>
      <c r="AZ169" s="51">
        <f t="shared" si="21"/>
        <v>1.8699999999999999</v>
      </c>
      <c r="BA169" s="51">
        <f>I169+$U169</f>
        <v>0.53</v>
      </c>
      <c r="BB169" s="51">
        <f>J169+$U169</f>
        <v>0.32999999999999996</v>
      </c>
      <c r="BC169" s="51">
        <f>K169+$U169</f>
        <v>5.5000000000000007E-2</v>
      </c>
      <c r="BD169" s="51">
        <f t="shared" si="22"/>
        <v>0.41</v>
      </c>
    </row>
    <row r="170" spans="8:56" ht="16" thickBot="1" x14ac:dyDescent="0.25">
      <c r="H170" s="9" t="s">
        <v>193</v>
      </c>
      <c r="I170" s="51">
        <f>(((ABS(Obras!C171-Plantas!$C$4)+ABS(Obras!D171-Plantas!$D$4))/10)/$B$4)*2</f>
        <v>0.80500000000000005</v>
      </c>
      <c r="J170" s="51">
        <f>(((ABS(Obras!C171-Plantas!$C$5)+ABS(Obras!D171-Plantas!$D$5))/10)/$B$4)*2</f>
        <v>0.60499999999999998</v>
      </c>
      <c r="K170" s="51">
        <f>(((ABS(Obras!C171-Plantas!$C$6)+ABS(Obras!D171-Plantas!$D$6))/10)/$B$4)*2</f>
        <v>0.32999999999999996</v>
      </c>
      <c r="L170" s="51">
        <f>(((ABS(Obras!C171-Plantas!$C$7)+ABS(Obras!D171-Plantas!$D$7))/10)/$B$4)*2</f>
        <v>0.42499999999999999</v>
      </c>
      <c r="M170" s="51">
        <f t="shared" si="23"/>
        <v>0.80500000000000005</v>
      </c>
      <c r="N170" s="3">
        <v>0.4</v>
      </c>
      <c r="O170" s="18">
        <f>$N170*(Obras!F171/10)</f>
        <v>6.88</v>
      </c>
      <c r="P170" s="18">
        <f>$N170*(Obras!G171/10)</f>
        <v>4.8000000000000007</v>
      </c>
      <c r="Q170" s="18">
        <f>$N170*(Obras!H171/10)</f>
        <v>1.04</v>
      </c>
      <c r="R170" s="18">
        <f>$N170*(Obras!I171/10)</f>
        <v>0</v>
      </c>
      <c r="S170" s="18">
        <f>$N170*(Obras!J171/10)</f>
        <v>3.6799999999999997</v>
      </c>
      <c r="T170" s="18">
        <f>$N170*(Obras!K171/10)</f>
        <v>6.32</v>
      </c>
      <c r="U170" s="18">
        <f>$N170*(Obras!L171/10)</f>
        <v>5.68</v>
      </c>
      <c r="V170" s="64">
        <f t="shared" si="24"/>
        <v>7.6849999999999996</v>
      </c>
      <c r="W170" s="64">
        <f t="shared" si="24"/>
        <v>5.6050000000000004</v>
      </c>
      <c r="X170" s="64">
        <f t="shared" si="24"/>
        <v>1.8450000000000002</v>
      </c>
      <c r="Y170" s="64">
        <f t="shared" si="16"/>
        <v>0.80500000000000005</v>
      </c>
      <c r="Z170" s="64">
        <f t="shared" si="15"/>
        <v>4.4849999999999994</v>
      </c>
      <c r="AA170" s="64">
        <f t="shared" si="15"/>
        <v>7.125</v>
      </c>
      <c r="AB170" s="64">
        <f t="shared" si="15"/>
        <v>6.4849999999999994</v>
      </c>
      <c r="AC170" s="64">
        <f t="shared" si="25"/>
        <v>7.6849999999999996</v>
      </c>
      <c r="AD170" s="64">
        <f t="shared" si="26"/>
        <v>7.4849999999999994</v>
      </c>
      <c r="AE170" s="64">
        <f t="shared" si="27"/>
        <v>7.21</v>
      </c>
      <c r="AF170" s="64">
        <f t="shared" si="28"/>
        <v>7.3049999999999997</v>
      </c>
      <c r="AG170" s="51">
        <f>I170+$P170</f>
        <v>5.6050000000000004</v>
      </c>
      <c r="AH170" s="51">
        <f>J170+$P170</f>
        <v>5.4050000000000011</v>
      </c>
      <c r="AI170" s="51">
        <f>K170+$P170</f>
        <v>5.1300000000000008</v>
      </c>
      <c r="AJ170" s="51">
        <f t="shared" si="17"/>
        <v>5.2250000000000005</v>
      </c>
      <c r="AK170" s="51">
        <f>I170+$Q170</f>
        <v>1.8450000000000002</v>
      </c>
      <c r="AL170" s="51">
        <f>J170+$Q170</f>
        <v>1.645</v>
      </c>
      <c r="AM170" s="51">
        <f>K170+$Q170</f>
        <v>1.37</v>
      </c>
      <c r="AN170" s="51">
        <f t="shared" si="18"/>
        <v>1.4650000000000001</v>
      </c>
      <c r="AO170" s="51">
        <f>I170+$R170</f>
        <v>0.80500000000000005</v>
      </c>
      <c r="AP170" s="51">
        <f>J170+$R170</f>
        <v>0.60499999999999998</v>
      </c>
      <c r="AQ170" s="51">
        <f>K170+$R170</f>
        <v>0.32999999999999996</v>
      </c>
      <c r="AR170" s="51">
        <f t="shared" si="19"/>
        <v>0.42499999999999999</v>
      </c>
      <c r="AS170" s="51">
        <f>I170+$S170</f>
        <v>4.4849999999999994</v>
      </c>
      <c r="AT170" s="51">
        <f>J170+$S170</f>
        <v>4.2850000000000001</v>
      </c>
      <c r="AU170" s="51">
        <f>K170+$S170</f>
        <v>4.01</v>
      </c>
      <c r="AV170" s="51">
        <f t="shared" si="20"/>
        <v>4.1049999999999995</v>
      </c>
      <c r="AW170" s="51">
        <f>I170+$T170</f>
        <v>7.125</v>
      </c>
      <c r="AX170" s="51">
        <f>J170+$T170</f>
        <v>6.9250000000000007</v>
      </c>
      <c r="AY170" s="51">
        <f>K170+$T170</f>
        <v>6.65</v>
      </c>
      <c r="AZ170" s="51">
        <f t="shared" si="21"/>
        <v>6.7450000000000001</v>
      </c>
      <c r="BA170" s="51">
        <f>I170+$U170</f>
        <v>6.4849999999999994</v>
      </c>
      <c r="BB170" s="51">
        <f>J170+$U170</f>
        <v>6.2850000000000001</v>
      </c>
      <c r="BC170" s="51">
        <f>K170+$U170</f>
        <v>6.01</v>
      </c>
      <c r="BD170" s="51">
        <f t="shared" si="22"/>
        <v>6.1049999999999995</v>
      </c>
    </row>
    <row r="171" spans="8:56" ht="16" thickBot="1" x14ac:dyDescent="0.25">
      <c r="H171" s="9" t="s">
        <v>194</v>
      </c>
      <c r="I171" s="51">
        <f>(((ABS(Obras!C172-Plantas!$C$4)+ABS(Obras!D172-Plantas!$D$4))/10)/$B$4)*2</f>
        <v>0.12</v>
      </c>
      <c r="J171" s="51">
        <f>(((ABS(Obras!C172-Plantas!$C$5)+ABS(Obras!D172-Plantas!$D$5))/10)/$B$4)*2</f>
        <v>0.13</v>
      </c>
      <c r="K171" s="51">
        <f>(((ABS(Obras!C172-Plantas!$C$6)+ABS(Obras!D172-Plantas!$D$6))/10)/$B$4)*2</f>
        <v>0.40499999999999997</v>
      </c>
      <c r="L171" s="51">
        <f>(((ABS(Obras!C172-Plantas!$C$7)+ABS(Obras!D172-Plantas!$D$7))/10)/$B$4)*2</f>
        <v>0.32999999999999996</v>
      </c>
      <c r="M171" s="51">
        <f t="shared" si="23"/>
        <v>0.40499999999999997</v>
      </c>
      <c r="N171" s="3">
        <v>0.3</v>
      </c>
      <c r="O171" s="18">
        <f>$N171*(Obras!F172/10)</f>
        <v>5.25</v>
      </c>
      <c r="P171" s="18">
        <f>$N171*(Obras!G172/10)</f>
        <v>0</v>
      </c>
      <c r="Q171" s="18">
        <f>$N171*(Obras!H172/10)</f>
        <v>0.39</v>
      </c>
      <c r="R171" s="18">
        <f>$N171*(Obras!I172/10)</f>
        <v>0</v>
      </c>
      <c r="S171" s="18">
        <f>$N171*(Obras!J172/10)</f>
        <v>0</v>
      </c>
      <c r="T171" s="18">
        <f>$N171*(Obras!K172/10)</f>
        <v>4.2</v>
      </c>
      <c r="U171" s="18">
        <f>$N171*(Obras!L172/10)</f>
        <v>2.4299999999999997</v>
      </c>
      <c r="V171" s="64">
        <f t="shared" si="24"/>
        <v>5.6550000000000002</v>
      </c>
      <c r="W171" s="64">
        <f t="shared" si="24"/>
        <v>0.40499999999999997</v>
      </c>
      <c r="X171" s="64">
        <f t="shared" si="24"/>
        <v>0.79499999999999993</v>
      </c>
      <c r="Y171" s="64">
        <f t="shared" si="16"/>
        <v>0.40499999999999997</v>
      </c>
      <c r="Z171" s="64">
        <f t="shared" si="15"/>
        <v>0.40499999999999997</v>
      </c>
      <c r="AA171" s="64">
        <f t="shared" si="15"/>
        <v>4.6050000000000004</v>
      </c>
      <c r="AB171" s="64">
        <f t="shared" si="15"/>
        <v>2.8349999999999995</v>
      </c>
      <c r="AC171" s="64">
        <f t="shared" si="25"/>
        <v>5.37</v>
      </c>
      <c r="AD171" s="64">
        <f t="shared" si="26"/>
        <v>5.38</v>
      </c>
      <c r="AE171" s="64">
        <f t="shared" si="27"/>
        <v>5.6550000000000002</v>
      </c>
      <c r="AF171" s="64">
        <f t="shared" si="28"/>
        <v>5.58</v>
      </c>
      <c r="AG171" s="51">
        <f>I171+$P171</f>
        <v>0.12</v>
      </c>
      <c r="AH171" s="51">
        <f>J171+$P171</f>
        <v>0.13</v>
      </c>
      <c r="AI171" s="51">
        <f>K171+$P171</f>
        <v>0.40499999999999997</v>
      </c>
      <c r="AJ171" s="51">
        <f t="shared" si="17"/>
        <v>0.32999999999999996</v>
      </c>
      <c r="AK171" s="51">
        <f>I171+$Q171</f>
        <v>0.51</v>
      </c>
      <c r="AL171" s="51">
        <f>J171+$Q171</f>
        <v>0.52</v>
      </c>
      <c r="AM171" s="51">
        <f>K171+$Q171</f>
        <v>0.79499999999999993</v>
      </c>
      <c r="AN171" s="51">
        <f t="shared" si="18"/>
        <v>0.72</v>
      </c>
      <c r="AO171" s="51">
        <f>I171+$R171</f>
        <v>0.12</v>
      </c>
      <c r="AP171" s="51">
        <f>J171+$R171</f>
        <v>0.13</v>
      </c>
      <c r="AQ171" s="51">
        <f>K171+$R171</f>
        <v>0.40499999999999997</v>
      </c>
      <c r="AR171" s="51">
        <f t="shared" si="19"/>
        <v>0.32999999999999996</v>
      </c>
      <c r="AS171" s="51">
        <f>I171+$S171</f>
        <v>0.12</v>
      </c>
      <c r="AT171" s="51">
        <f>J171+$S171</f>
        <v>0.13</v>
      </c>
      <c r="AU171" s="51">
        <f>K171+$S171</f>
        <v>0.40499999999999997</v>
      </c>
      <c r="AV171" s="51">
        <f t="shared" si="20"/>
        <v>0.32999999999999996</v>
      </c>
      <c r="AW171" s="51">
        <f>I171+$T171</f>
        <v>4.32</v>
      </c>
      <c r="AX171" s="51">
        <f>J171+$T171</f>
        <v>4.33</v>
      </c>
      <c r="AY171" s="51">
        <f>K171+$T171</f>
        <v>4.6050000000000004</v>
      </c>
      <c r="AZ171" s="51">
        <f t="shared" si="21"/>
        <v>4.53</v>
      </c>
      <c r="BA171" s="51">
        <f>I171+$U171</f>
        <v>2.5499999999999998</v>
      </c>
      <c r="BB171" s="51">
        <f>J171+$U171</f>
        <v>2.5599999999999996</v>
      </c>
      <c r="BC171" s="51">
        <f>K171+$U171</f>
        <v>2.8349999999999995</v>
      </c>
      <c r="BD171" s="51">
        <f t="shared" si="22"/>
        <v>2.76</v>
      </c>
    </row>
    <row r="172" spans="8:56" ht="16" thickBot="1" x14ac:dyDescent="0.25">
      <c r="H172" s="9" t="s">
        <v>195</v>
      </c>
      <c r="I172" s="51">
        <f>(((ABS(Obras!C173-Plantas!$C$4)+ABS(Obras!D173-Plantas!$D$4))/10)/$B$4)*2</f>
        <v>0.33999999999999997</v>
      </c>
      <c r="J172" s="51">
        <f>(((ABS(Obras!C173-Plantas!$C$5)+ABS(Obras!D173-Plantas!$D$5))/10)/$B$4)*2</f>
        <v>0.33999999999999997</v>
      </c>
      <c r="K172" s="51">
        <f>(((ABS(Obras!C173-Plantas!$C$6)+ABS(Obras!D173-Plantas!$D$6))/10)/$B$4)*2</f>
        <v>0.46500000000000002</v>
      </c>
      <c r="L172" s="51">
        <f>(((ABS(Obras!C173-Plantas!$C$7)+ABS(Obras!D173-Plantas!$D$7))/10)/$B$4)*2</f>
        <v>6.9999999999999993E-2</v>
      </c>
      <c r="M172" s="51">
        <f t="shared" si="23"/>
        <v>0.46500000000000002</v>
      </c>
      <c r="N172" s="3">
        <v>0.4</v>
      </c>
      <c r="O172" s="18">
        <f>$N172*(Obras!F173/10)</f>
        <v>3.44</v>
      </c>
      <c r="P172" s="18">
        <f>$N172*(Obras!G173/10)</f>
        <v>0</v>
      </c>
      <c r="Q172" s="18">
        <f>$N172*(Obras!H173/10)</f>
        <v>6.48</v>
      </c>
      <c r="R172" s="18">
        <f>$N172*(Obras!I173/10)</f>
        <v>5.120000000000001</v>
      </c>
      <c r="S172" s="18">
        <f>$N172*(Obras!J173/10)</f>
        <v>0.55999999999999994</v>
      </c>
      <c r="T172" s="18">
        <f>$N172*(Obras!K173/10)</f>
        <v>1.8800000000000001</v>
      </c>
      <c r="U172" s="18">
        <f>$N172*(Obras!L173/10)</f>
        <v>5.08</v>
      </c>
      <c r="V172" s="64">
        <f t="shared" si="24"/>
        <v>3.9049999999999998</v>
      </c>
      <c r="W172" s="64">
        <f t="shared" si="24"/>
        <v>0.46500000000000002</v>
      </c>
      <c r="X172" s="64">
        <f t="shared" si="24"/>
        <v>6.9450000000000003</v>
      </c>
      <c r="Y172" s="64">
        <f t="shared" si="16"/>
        <v>5.5850000000000009</v>
      </c>
      <c r="Z172" s="64">
        <f t="shared" si="15"/>
        <v>1.0249999999999999</v>
      </c>
      <c r="AA172" s="64">
        <f t="shared" si="15"/>
        <v>2.3450000000000002</v>
      </c>
      <c r="AB172" s="64">
        <f t="shared" si="15"/>
        <v>5.5449999999999999</v>
      </c>
      <c r="AC172" s="64">
        <f t="shared" si="25"/>
        <v>3.78</v>
      </c>
      <c r="AD172" s="64">
        <f t="shared" si="26"/>
        <v>3.78</v>
      </c>
      <c r="AE172" s="64">
        <f t="shared" si="27"/>
        <v>3.9049999999999998</v>
      </c>
      <c r="AF172" s="64">
        <f t="shared" si="28"/>
        <v>3.51</v>
      </c>
      <c r="AG172" s="51">
        <f>I172+$P172</f>
        <v>0.33999999999999997</v>
      </c>
      <c r="AH172" s="51">
        <f>J172+$P172</f>
        <v>0.33999999999999997</v>
      </c>
      <c r="AI172" s="51">
        <f>K172+$P172</f>
        <v>0.46500000000000002</v>
      </c>
      <c r="AJ172" s="51">
        <f t="shared" si="17"/>
        <v>6.9999999999999993E-2</v>
      </c>
      <c r="AK172" s="51">
        <f>I172+$Q172</f>
        <v>6.82</v>
      </c>
      <c r="AL172" s="51">
        <f>J172+$Q172</f>
        <v>6.82</v>
      </c>
      <c r="AM172" s="51">
        <f>K172+$Q172</f>
        <v>6.9450000000000003</v>
      </c>
      <c r="AN172" s="51">
        <f t="shared" si="18"/>
        <v>6.5500000000000007</v>
      </c>
      <c r="AO172" s="51">
        <f>I172+$R172</f>
        <v>5.4600000000000009</v>
      </c>
      <c r="AP172" s="51">
        <f>J172+$R172</f>
        <v>5.4600000000000009</v>
      </c>
      <c r="AQ172" s="51">
        <f>K172+$R172</f>
        <v>5.5850000000000009</v>
      </c>
      <c r="AR172" s="51">
        <f t="shared" si="19"/>
        <v>5.1900000000000013</v>
      </c>
      <c r="AS172" s="51">
        <f>I172+$S172</f>
        <v>0.89999999999999991</v>
      </c>
      <c r="AT172" s="51">
        <f>J172+$S172</f>
        <v>0.89999999999999991</v>
      </c>
      <c r="AU172" s="51">
        <f>K172+$S172</f>
        <v>1.0249999999999999</v>
      </c>
      <c r="AV172" s="51">
        <f t="shared" si="20"/>
        <v>0.62999999999999989</v>
      </c>
      <c r="AW172" s="51">
        <f>I172+$T172</f>
        <v>2.2200000000000002</v>
      </c>
      <c r="AX172" s="51">
        <f>J172+$T172</f>
        <v>2.2200000000000002</v>
      </c>
      <c r="AY172" s="51">
        <f>K172+$T172</f>
        <v>2.3450000000000002</v>
      </c>
      <c r="AZ172" s="51">
        <f t="shared" si="21"/>
        <v>1.9500000000000002</v>
      </c>
      <c r="BA172" s="51">
        <f>I172+$U172</f>
        <v>5.42</v>
      </c>
      <c r="BB172" s="51">
        <f>J172+$U172</f>
        <v>5.42</v>
      </c>
      <c r="BC172" s="51">
        <f>K172+$U172</f>
        <v>5.5449999999999999</v>
      </c>
      <c r="BD172" s="51">
        <f t="shared" si="22"/>
        <v>5.15</v>
      </c>
    </row>
    <row r="173" spans="8:56" ht="16" thickBot="1" x14ac:dyDescent="0.25">
      <c r="H173" s="9" t="s">
        <v>196</v>
      </c>
      <c r="I173" s="51">
        <f>(((ABS(Obras!C174-Plantas!$C$4)+ABS(Obras!D174-Plantas!$D$4))/10)/$B$4)*2</f>
        <v>0.54</v>
      </c>
      <c r="J173" s="51">
        <f>(((ABS(Obras!C174-Plantas!$C$5)+ABS(Obras!D174-Plantas!$D$5))/10)/$B$4)*2</f>
        <v>0.54</v>
      </c>
      <c r="K173" s="51">
        <f>(((ABS(Obras!C174-Plantas!$C$6)+ABS(Obras!D174-Plantas!$D$6))/10)/$B$4)*2</f>
        <v>0.66500000000000004</v>
      </c>
      <c r="L173" s="51">
        <f>(((ABS(Obras!C174-Plantas!$C$7)+ABS(Obras!D174-Plantas!$D$7))/10)/$B$4)*2</f>
        <v>0.24</v>
      </c>
      <c r="M173" s="51">
        <f t="shared" si="23"/>
        <v>0.66500000000000004</v>
      </c>
      <c r="N173" s="3">
        <v>0.2</v>
      </c>
      <c r="O173" s="18">
        <f>$N173*(Obras!F174/10)</f>
        <v>2.08</v>
      </c>
      <c r="P173" s="18">
        <f>$N173*(Obras!G174/10)</f>
        <v>2.74</v>
      </c>
      <c r="Q173" s="18">
        <f>$N173*(Obras!H174/10)</f>
        <v>0.84000000000000008</v>
      </c>
      <c r="R173" s="18">
        <f>$N173*(Obras!I174/10)</f>
        <v>0.2</v>
      </c>
      <c r="S173" s="18">
        <f>$N173*(Obras!J174/10)</f>
        <v>2.64</v>
      </c>
      <c r="T173" s="18">
        <f>$N173*(Obras!K174/10)</f>
        <v>2.0000000000000004E-2</v>
      </c>
      <c r="U173" s="18">
        <f>$N173*(Obras!L174/10)</f>
        <v>3.9000000000000004</v>
      </c>
      <c r="V173" s="64">
        <f t="shared" si="24"/>
        <v>2.7450000000000001</v>
      </c>
      <c r="W173" s="64">
        <f t="shared" si="24"/>
        <v>3.4050000000000002</v>
      </c>
      <c r="X173" s="64">
        <f t="shared" si="24"/>
        <v>1.5050000000000001</v>
      </c>
      <c r="Y173" s="64">
        <f t="shared" si="16"/>
        <v>0.86499999999999999</v>
      </c>
      <c r="Z173" s="64">
        <f t="shared" si="15"/>
        <v>3.3050000000000002</v>
      </c>
      <c r="AA173" s="64">
        <f t="shared" si="15"/>
        <v>0.68500000000000005</v>
      </c>
      <c r="AB173" s="64">
        <f t="shared" si="15"/>
        <v>4.5650000000000004</v>
      </c>
      <c r="AC173" s="64">
        <f t="shared" si="25"/>
        <v>2.62</v>
      </c>
      <c r="AD173" s="64">
        <f t="shared" si="26"/>
        <v>2.62</v>
      </c>
      <c r="AE173" s="64">
        <f t="shared" si="27"/>
        <v>2.7450000000000001</v>
      </c>
      <c r="AF173" s="64">
        <f t="shared" si="28"/>
        <v>2.3200000000000003</v>
      </c>
      <c r="AG173" s="51">
        <f>I173+$P173</f>
        <v>3.2800000000000002</v>
      </c>
      <c r="AH173" s="51">
        <f>J173+$P173</f>
        <v>3.2800000000000002</v>
      </c>
      <c r="AI173" s="51">
        <f>K173+$P173</f>
        <v>3.4050000000000002</v>
      </c>
      <c r="AJ173" s="51">
        <f t="shared" si="17"/>
        <v>2.9800000000000004</v>
      </c>
      <c r="AK173" s="51">
        <f>I173+$Q173</f>
        <v>1.3800000000000001</v>
      </c>
      <c r="AL173" s="51">
        <f>J173+$Q173</f>
        <v>1.3800000000000001</v>
      </c>
      <c r="AM173" s="51">
        <f>K173+$Q173</f>
        <v>1.5050000000000001</v>
      </c>
      <c r="AN173" s="51">
        <f t="shared" si="18"/>
        <v>1.08</v>
      </c>
      <c r="AO173" s="51">
        <f>I173+$R173</f>
        <v>0.74</v>
      </c>
      <c r="AP173" s="51">
        <f>J173+$R173</f>
        <v>0.74</v>
      </c>
      <c r="AQ173" s="51">
        <f>K173+$R173</f>
        <v>0.86499999999999999</v>
      </c>
      <c r="AR173" s="51">
        <f t="shared" si="19"/>
        <v>0.44</v>
      </c>
      <c r="AS173" s="51">
        <f>I173+$S173</f>
        <v>3.18</v>
      </c>
      <c r="AT173" s="51">
        <f>J173+$S173</f>
        <v>3.18</v>
      </c>
      <c r="AU173" s="51">
        <f>K173+$S173</f>
        <v>3.3050000000000002</v>
      </c>
      <c r="AV173" s="51">
        <f t="shared" si="20"/>
        <v>2.88</v>
      </c>
      <c r="AW173" s="51">
        <f>I173+$T173</f>
        <v>0.56000000000000005</v>
      </c>
      <c r="AX173" s="51">
        <f>J173+$T173</f>
        <v>0.56000000000000005</v>
      </c>
      <c r="AY173" s="51">
        <f>K173+$T173</f>
        <v>0.68500000000000005</v>
      </c>
      <c r="AZ173" s="51">
        <f t="shared" si="21"/>
        <v>0.26</v>
      </c>
      <c r="BA173" s="51">
        <f>I173+$U173</f>
        <v>4.4400000000000004</v>
      </c>
      <c r="BB173" s="51">
        <f>J173+$U173</f>
        <v>4.4400000000000004</v>
      </c>
      <c r="BC173" s="51">
        <f>K173+$U173</f>
        <v>4.5650000000000004</v>
      </c>
      <c r="BD173" s="51">
        <f t="shared" si="22"/>
        <v>4.1400000000000006</v>
      </c>
    </row>
    <row r="174" spans="8:56" ht="16" thickBot="1" x14ac:dyDescent="0.25">
      <c r="H174" s="9" t="s">
        <v>197</v>
      </c>
      <c r="I174" s="51">
        <f>(((ABS(Obras!C175-Plantas!$C$4)+ABS(Obras!D175-Plantas!$D$4))/10)/$B$4)*2</f>
        <v>0.255</v>
      </c>
      <c r="J174" s="51">
        <f>(((ABS(Obras!C175-Plantas!$C$5)+ABS(Obras!D175-Plantas!$D$5))/10)/$B$4)*2</f>
        <v>0.255</v>
      </c>
      <c r="K174" s="51">
        <f>(((ABS(Obras!C175-Plantas!$C$6)+ABS(Obras!D175-Plantas!$D$6))/10)/$B$4)*2</f>
        <v>0.22999999999999998</v>
      </c>
      <c r="L174" s="51">
        <f>(((ABS(Obras!C175-Plantas!$C$7)+ABS(Obras!D175-Plantas!$D$7))/10)/$B$4)*2</f>
        <v>0.55499999999999994</v>
      </c>
      <c r="M174" s="51">
        <f t="shared" si="23"/>
        <v>0.55499999999999994</v>
      </c>
      <c r="N174" s="3">
        <v>0.2</v>
      </c>
      <c r="O174" s="18">
        <f>$N174*(Obras!F175/10)</f>
        <v>3.48</v>
      </c>
      <c r="P174" s="18">
        <f>$N174*(Obras!G175/10)</f>
        <v>4.12</v>
      </c>
      <c r="Q174" s="18">
        <f>$N174*(Obras!H175/10)</f>
        <v>1.7000000000000002</v>
      </c>
      <c r="R174" s="18">
        <f>$N174*(Obras!I175/10)</f>
        <v>0</v>
      </c>
      <c r="S174" s="18">
        <f>$N174*(Obras!J175/10)</f>
        <v>0.26</v>
      </c>
      <c r="T174" s="18">
        <f>$N174*(Obras!K175/10)</f>
        <v>1.72</v>
      </c>
      <c r="U174" s="18">
        <f>$N174*(Obras!L175/10)</f>
        <v>2.3800000000000003</v>
      </c>
      <c r="V174" s="64">
        <f t="shared" si="24"/>
        <v>4.0350000000000001</v>
      </c>
      <c r="W174" s="64">
        <f t="shared" si="24"/>
        <v>4.6749999999999998</v>
      </c>
      <c r="X174" s="64">
        <f t="shared" si="24"/>
        <v>2.2549999999999999</v>
      </c>
      <c r="Y174" s="64">
        <f t="shared" si="16"/>
        <v>0.55499999999999994</v>
      </c>
      <c r="Z174" s="64">
        <f t="shared" si="15"/>
        <v>0.81499999999999995</v>
      </c>
      <c r="AA174" s="64">
        <f t="shared" si="15"/>
        <v>2.2749999999999999</v>
      </c>
      <c r="AB174" s="64">
        <f t="shared" si="15"/>
        <v>2.9350000000000005</v>
      </c>
      <c r="AC174" s="64">
        <f t="shared" si="25"/>
        <v>3.7349999999999999</v>
      </c>
      <c r="AD174" s="64">
        <f t="shared" si="26"/>
        <v>3.7349999999999999</v>
      </c>
      <c r="AE174" s="64">
        <f t="shared" si="27"/>
        <v>3.71</v>
      </c>
      <c r="AF174" s="64">
        <f t="shared" si="28"/>
        <v>4.0350000000000001</v>
      </c>
      <c r="AG174" s="51">
        <f>I174+$P174</f>
        <v>4.375</v>
      </c>
      <c r="AH174" s="51">
        <f>J174+$P174</f>
        <v>4.375</v>
      </c>
      <c r="AI174" s="51">
        <f>K174+$P174</f>
        <v>4.3499999999999996</v>
      </c>
      <c r="AJ174" s="51">
        <f t="shared" si="17"/>
        <v>4.6749999999999998</v>
      </c>
      <c r="AK174" s="51">
        <f>I174+$Q174</f>
        <v>1.9550000000000001</v>
      </c>
      <c r="AL174" s="51">
        <f>J174+$Q174</f>
        <v>1.9550000000000001</v>
      </c>
      <c r="AM174" s="51">
        <f>K174+$Q174</f>
        <v>1.9300000000000002</v>
      </c>
      <c r="AN174" s="51">
        <f t="shared" si="18"/>
        <v>2.2549999999999999</v>
      </c>
      <c r="AO174" s="51">
        <f>I174+$R174</f>
        <v>0.255</v>
      </c>
      <c r="AP174" s="51">
        <f>J174+$R174</f>
        <v>0.255</v>
      </c>
      <c r="AQ174" s="51">
        <f>K174+$R174</f>
        <v>0.22999999999999998</v>
      </c>
      <c r="AR174" s="51">
        <f t="shared" si="19"/>
        <v>0.55499999999999994</v>
      </c>
      <c r="AS174" s="51">
        <f>I174+$S174</f>
        <v>0.51500000000000001</v>
      </c>
      <c r="AT174" s="51">
        <f>J174+$S174</f>
        <v>0.51500000000000001</v>
      </c>
      <c r="AU174" s="51">
        <f>K174+$S174</f>
        <v>0.49</v>
      </c>
      <c r="AV174" s="51">
        <f t="shared" si="20"/>
        <v>0.81499999999999995</v>
      </c>
      <c r="AW174" s="51">
        <f>I174+$T174</f>
        <v>1.9750000000000001</v>
      </c>
      <c r="AX174" s="51">
        <f>J174+$T174</f>
        <v>1.9750000000000001</v>
      </c>
      <c r="AY174" s="51">
        <f>K174+$T174</f>
        <v>1.95</v>
      </c>
      <c r="AZ174" s="51">
        <f t="shared" si="21"/>
        <v>2.2749999999999999</v>
      </c>
      <c r="BA174" s="51">
        <f>I174+$U174</f>
        <v>2.6350000000000002</v>
      </c>
      <c r="BB174" s="51">
        <f>J174+$U174</f>
        <v>2.6350000000000002</v>
      </c>
      <c r="BC174" s="51">
        <f>K174+$U174</f>
        <v>2.6100000000000003</v>
      </c>
      <c r="BD174" s="51">
        <f t="shared" si="22"/>
        <v>2.9350000000000005</v>
      </c>
    </row>
    <row r="175" spans="8:56" ht="16" thickBot="1" x14ac:dyDescent="0.25">
      <c r="H175" s="9" t="s">
        <v>198</v>
      </c>
      <c r="I175" s="51">
        <f>(((ABS(Obras!C176-Plantas!$C$4)+ABS(Obras!D176-Plantas!$D$4))/10)/$B$4)*2</f>
        <v>0.60499999999999998</v>
      </c>
      <c r="J175" s="51">
        <f>(((ABS(Obras!C176-Plantas!$C$5)+ABS(Obras!D176-Plantas!$D$5))/10)/$B$4)*2</f>
        <v>0.40499999999999997</v>
      </c>
      <c r="K175" s="51">
        <f>(((ABS(Obras!C176-Plantas!$C$6)+ABS(Obras!D176-Plantas!$D$6))/10)/$B$4)*2</f>
        <v>0.13</v>
      </c>
      <c r="L175" s="51">
        <f>(((ABS(Obras!C176-Plantas!$C$7)+ABS(Obras!D176-Plantas!$D$7))/10)/$B$4)*2</f>
        <v>0.44500000000000001</v>
      </c>
      <c r="M175" s="51">
        <f t="shared" si="23"/>
        <v>0.60499999999999998</v>
      </c>
      <c r="N175" s="3">
        <v>0.4</v>
      </c>
      <c r="O175" s="18">
        <f>$N175*(Obras!F176/10)</f>
        <v>5.2</v>
      </c>
      <c r="P175" s="18">
        <f>$N175*(Obras!G176/10)</f>
        <v>0</v>
      </c>
      <c r="Q175" s="18">
        <f>$N175*(Obras!H176/10)</f>
        <v>2.72</v>
      </c>
      <c r="R175" s="18">
        <f>$N175*(Obras!I176/10)</f>
        <v>0</v>
      </c>
      <c r="S175" s="18">
        <f>$N175*(Obras!J176/10)</f>
        <v>0.91999999999999993</v>
      </c>
      <c r="T175" s="18">
        <f>$N175*(Obras!K176/10)</f>
        <v>0</v>
      </c>
      <c r="U175" s="18">
        <f>$N175*(Obras!L176/10)</f>
        <v>7.2</v>
      </c>
      <c r="V175" s="64">
        <f t="shared" si="24"/>
        <v>5.8049999999999997</v>
      </c>
      <c r="W175" s="64">
        <f t="shared" si="24"/>
        <v>0.60499999999999998</v>
      </c>
      <c r="X175" s="64">
        <f t="shared" si="24"/>
        <v>3.3250000000000002</v>
      </c>
      <c r="Y175" s="64">
        <f t="shared" si="16"/>
        <v>0.60499999999999998</v>
      </c>
      <c r="Z175" s="64">
        <f t="shared" si="15"/>
        <v>1.5249999999999999</v>
      </c>
      <c r="AA175" s="64">
        <f t="shared" si="15"/>
        <v>0.60499999999999998</v>
      </c>
      <c r="AB175" s="64">
        <f t="shared" si="15"/>
        <v>7.8049999999999997</v>
      </c>
      <c r="AC175" s="64">
        <f t="shared" si="25"/>
        <v>5.8049999999999997</v>
      </c>
      <c r="AD175" s="64">
        <f t="shared" si="26"/>
        <v>5.6050000000000004</v>
      </c>
      <c r="AE175" s="64">
        <f t="shared" si="27"/>
        <v>5.33</v>
      </c>
      <c r="AF175" s="64">
        <f t="shared" si="28"/>
        <v>5.6450000000000005</v>
      </c>
      <c r="AG175" s="51">
        <f>I175+$P175</f>
        <v>0.60499999999999998</v>
      </c>
      <c r="AH175" s="51">
        <f>J175+$P175</f>
        <v>0.40499999999999997</v>
      </c>
      <c r="AI175" s="51">
        <f>K175+$P175</f>
        <v>0.13</v>
      </c>
      <c r="AJ175" s="51">
        <f t="shared" si="17"/>
        <v>0.44500000000000001</v>
      </c>
      <c r="AK175" s="51">
        <f>I175+$Q175</f>
        <v>3.3250000000000002</v>
      </c>
      <c r="AL175" s="51">
        <f>J175+$Q175</f>
        <v>3.125</v>
      </c>
      <c r="AM175" s="51">
        <f>K175+$Q175</f>
        <v>2.85</v>
      </c>
      <c r="AN175" s="51">
        <f t="shared" si="18"/>
        <v>3.165</v>
      </c>
      <c r="AO175" s="51">
        <f>I175+$R175</f>
        <v>0.60499999999999998</v>
      </c>
      <c r="AP175" s="51">
        <f>J175+$R175</f>
        <v>0.40499999999999997</v>
      </c>
      <c r="AQ175" s="51">
        <f>K175+$R175</f>
        <v>0.13</v>
      </c>
      <c r="AR175" s="51">
        <f t="shared" si="19"/>
        <v>0.44500000000000001</v>
      </c>
      <c r="AS175" s="51">
        <f>I175+$S175</f>
        <v>1.5249999999999999</v>
      </c>
      <c r="AT175" s="51">
        <f>J175+$S175</f>
        <v>1.325</v>
      </c>
      <c r="AU175" s="51">
        <f>K175+$S175</f>
        <v>1.0499999999999998</v>
      </c>
      <c r="AV175" s="51">
        <f t="shared" si="20"/>
        <v>1.365</v>
      </c>
      <c r="AW175" s="51">
        <f>I175+$T175</f>
        <v>0.60499999999999998</v>
      </c>
      <c r="AX175" s="51">
        <f>J175+$T175</f>
        <v>0.40499999999999997</v>
      </c>
      <c r="AY175" s="51">
        <f>K175+$T175</f>
        <v>0.13</v>
      </c>
      <c r="AZ175" s="51">
        <f t="shared" si="21"/>
        <v>0.44500000000000001</v>
      </c>
      <c r="BA175" s="51">
        <f>I175+$U175</f>
        <v>7.8049999999999997</v>
      </c>
      <c r="BB175" s="51">
        <f>J175+$U175</f>
        <v>7.6050000000000004</v>
      </c>
      <c r="BC175" s="51">
        <f>K175+$U175</f>
        <v>7.33</v>
      </c>
      <c r="BD175" s="51">
        <f t="shared" si="22"/>
        <v>7.6450000000000005</v>
      </c>
    </row>
    <row r="176" spans="8:56" ht="16" thickBot="1" x14ac:dyDescent="0.25">
      <c r="H176" s="9" t="s">
        <v>199</v>
      </c>
      <c r="I176" s="51">
        <f>(((ABS(Obras!C177-Plantas!$C$4)+ABS(Obras!D177-Plantas!$D$4))/10)/$B$4)*2</f>
        <v>0.32500000000000001</v>
      </c>
      <c r="J176" s="51">
        <f>(((ABS(Obras!C177-Plantas!$C$5)+ABS(Obras!D177-Plantas!$D$5))/10)/$B$4)*2</f>
        <v>0.27500000000000002</v>
      </c>
      <c r="K176" s="51">
        <f>(((ABS(Obras!C177-Plantas!$C$6)+ABS(Obras!D177-Plantas!$D$6))/10)/$B$4)*2</f>
        <v>0.15</v>
      </c>
      <c r="L176" s="51">
        <f>(((ABS(Obras!C177-Plantas!$C$7)+ABS(Obras!D177-Plantas!$D$7))/10)/$B$4)*2</f>
        <v>0.57499999999999996</v>
      </c>
      <c r="M176" s="51">
        <f t="shared" si="23"/>
        <v>0.57499999999999996</v>
      </c>
      <c r="N176" s="3">
        <v>0.3</v>
      </c>
      <c r="O176" s="18">
        <f>$N176*(Obras!F177/10)</f>
        <v>0</v>
      </c>
      <c r="P176" s="18">
        <f>$N176*(Obras!G177/10)</f>
        <v>0</v>
      </c>
      <c r="Q176" s="18">
        <f>$N176*(Obras!H177/10)</f>
        <v>6.3</v>
      </c>
      <c r="R176" s="18">
        <f>$N176*(Obras!I177/10)</f>
        <v>0</v>
      </c>
      <c r="S176" s="18">
        <f>$N176*(Obras!J177/10)</f>
        <v>0</v>
      </c>
      <c r="T176" s="18">
        <f>$N176*(Obras!K177/10)</f>
        <v>4.8899999999999997</v>
      </c>
      <c r="U176" s="18">
        <f>$N176*(Obras!L177/10)</f>
        <v>5.64</v>
      </c>
      <c r="V176" s="64">
        <f t="shared" si="24"/>
        <v>0.57499999999999996</v>
      </c>
      <c r="W176" s="64">
        <f t="shared" si="24"/>
        <v>0.57499999999999996</v>
      </c>
      <c r="X176" s="64">
        <f t="shared" si="24"/>
        <v>6.875</v>
      </c>
      <c r="Y176" s="64">
        <f t="shared" si="16"/>
        <v>0.57499999999999996</v>
      </c>
      <c r="Z176" s="64">
        <f t="shared" si="15"/>
        <v>0.57499999999999996</v>
      </c>
      <c r="AA176" s="64">
        <f t="shared" si="15"/>
        <v>5.4649999999999999</v>
      </c>
      <c r="AB176" s="64">
        <f t="shared" si="15"/>
        <v>6.2149999999999999</v>
      </c>
      <c r="AC176" s="64">
        <f t="shared" si="25"/>
        <v>0.32500000000000001</v>
      </c>
      <c r="AD176" s="64">
        <f t="shared" si="26"/>
        <v>0.27500000000000002</v>
      </c>
      <c r="AE176" s="64">
        <f t="shared" si="27"/>
        <v>0.15</v>
      </c>
      <c r="AF176" s="64">
        <f t="shared" si="28"/>
        <v>0.57499999999999996</v>
      </c>
      <c r="AG176" s="51">
        <f>I176+$P176</f>
        <v>0.32500000000000001</v>
      </c>
      <c r="AH176" s="51">
        <f>J176+$P176</f>
        <v>0.27500000000000002</v>
      </c>
      <c r="AI176" s="51">
        <f>K176+$P176</f>
        <v>0.15</v>
      </c>
      <c r="AJ176" s="51">
        <f t="shared" si="17"/>
        <v>0.57499999999999996</v>
      </c>
      <c r="AK176" s="51">
        <f>I176+$Q176</f>
        <v>6.625</v>
      </c>
      <c r="AL176" s="51">
        <f>J176+$Q176</f>
        <v>6.5750000000000002</v>
      </c>
      <c r="AM176" s="51">
        <f>K176+$Q176</f>
        <v>6.45</v>
      </c>
      <c r="AN176" s="51">
        <f t="shared" si="18"/>
        <v>6.875</v>
      </c>
      <c r="AO176" s="51">
        <f>I176+$R176</f>
        <v>0.32500000000000001</v>
      </c>
      <c r="AP176" s="51">
        <f>J176+$R176</f>
        <v>0.27500000000000002</v>
      </c>
      <c r="AQ176" s="51">
        <f>K176+$R176</f>
        <v>0.15</v>
      </c>
      <c r="AR176" s="51">
        <f t="shared" si="19"/>
        <v>0.57499999999999996</v>
      </c>
      <c r="AS176" s="51">
        <f>I176+$S176</f>
        <v>0.32500000000000001</v>
      </c>
      <c r="AT176" s="51">
        <f>J176+$S176</f>
        <v>0.27500000000000002</v>
      </c>
      <c r="AU176" s="51">
        <f>K176+$S176</f>
        <v>0.15</v>
      </c>
      <c r="AV176" s="51">
        <f t="shared" si="20"/>
        <v>0.57499999999999996</v>
      </c>
      <c r="AW176" s="51">
        <f>I176+$T176</f>
        <v>5.2149999999999999</v>
      </c>
      <c r="AX176" s="51">
        <f>J176+$T176</f>
        <v>5.165</v>
      </c>
      <c r="AY176" s="51">
        <f>K176+$T176</f>
        <v>5.04</v>
      </c>
      <c r="AZ176" s="51">
        <f t="shared" si="21"/>
        <v>5.4649999999999999</v>
      </c>
      <c r="BA176" s="51">
        <f>I176+$U176</f>
        <v>5.9649999999999999</v>
      </c>
      <c r="BB176" s="51">
        <f>J176+$U176</f>
        <v>5.915</v>
      </c>
      <c r="BC176" s="51">
        <f>K176+$U176</f>
        <v>5.79</v>
      </c>
      <c r="BD176" s="51">
        <f t="shared" si="22"/>
        <v>6.2149999999999999</v>
      </c>
    </row>
    <row r="177" spans="8:56" ht="16" thickBot="1" x14ac:dyDescent="0.25">
      <c r="H177" s="9" t="s">
        <v>200</v>
      </c>
      <c r="I177" s="51">
        <f>(((ABS(Obras!C178-Plantas!$C$4)+ABS(Obras!D178-Plantas!$D$4))/10)/$B$4)*2</f>
        <v>0.33999999999999997</v>
      </c>
      <c r="J177" s="51">
        <f>(((ABS(Obras!C178-Plantas!$C$5)+ABS(Obras!D178-Plantas!$D$5))/10)/$B$4)*2</f>
        <v>0.13999999999999999</v>
      </c>
      <c r="K177" s="51">
        <f>(((ABS(Obras!C178-Plantas!$C$6)+ABS(Obras!D178-Plantas!$D$6))/10)/$B$4)*2</f>
        <v>0.215</v>
      </c>
      <c r="L177" s="51">
        <f>(((ABS(Obras!C178-Plantas!$C$7)+ABS(Obras!D178-Plantas!$D$7))/10)/$B$4)*2</f>
        <v>0.21000000000000002</v>
      </c>
      <c r="M177" s="51">
        <f t="shared" si="23"/>
        <v>0.33999999999999997</v>
      </c>
      <c r="N177" s="3">
        <v>0.3</v>
      </c>
      <c r="O177" s="18">
        <f>$N177*(Obras!F178/10)</f>
        <v>0</v>
      </c>
      <c r="P177" s="18">
        <f>$N177*(Obras!G178/10)</f>
        <v>0</v>
      </c>
      <c r="Q177" s="18">
        <f>$N177*(Obras!H178/10)</f>
        <v>6.03</v>
      </c>
      <c r="R177" s="18">
        <f>$N177*(Obras!I178/10)</f>
        <v>3.0599999999999996</v>
      </c>
      <c r="S177" s="18">
        <f>$N177*(Obras!J178/10)</f>
        <v>1.77</v>
      </c>
      <c r="T177" s="18">
        <f>$N177*(Obras!K178/10)</f>
        <v>6.3</v>
      </c>
      <c r="U177" s="18">
        <f>$N177*(Obras!L178/10)</f>
        <v>0</v>
      </c>
      <c r="V177" s="64">
        <f t="shared" si="24"/>
        <v>0.33999999999999997</v>
      </c>
      <c r="W177" s="64">
        <f t="shared" si="24"/>
        <v>0.33999999999999997</v>
      </c>
      <c r="X177" s="64">
        <f t="shared" si="24"/>
        <v>6.37</v>
      </c>
      <c r="Y177" s="64">
        <f t="shared" si="16"/>
        <v>3.3999999999999995</v>
      </c>
      <c r="Z177" s="64">
        <f t="shared" si="15"/>
        <v>2.11</v>
      </c>
      <c r="AA177" s="64">
        <f t="shared" si="15"/>
        <v>6.64</v>
      </c>
      <c r="AB177" s="64">
        <f t="shared" si="15"/>
        <v>0.33999999999999997</v>
      </c>
      <c r="AC177" s="64">
        <f t="shared" si="25"/>
        <v>0.33999999999999997</v>
      </c>
      <c r="AD177" s="64">
        <f t="shared" si="26"/>
        <v>0.13999999999999999</v>
      </c>
      <c r="AE177" s="64">
        <f t="shared" si="27"/>
        <v>0.215</v>
      </c>
      <c r="AF177" s="64">
        <f t="shared" si="28"/>
        <v>0.21000000000000002</v>
      </c>
      <c r="AG177" s="51">
        <f>I177+$P177</f>
        <v>0.33999999999999997</v>
      </c>
      <c r="AH177" s="51">
        <f>J177+$P177</f>
        <v>0.13999999999999999</v>
      </c>
      <c r="AI177" s="51">
        <f>K177+$P177</f>
        <v>0.215</v>
      </c>
      <c r="AJ177" s="51">
        <f t="shared" si="17"/>
        <v>0.21000000000000002</v>
      </c>
      <c r="AK177" s="51">
        <f>I177+$Q177</f>
        <v>6.37</v>
      </c>
      <c r="AL177" s="51">
        <f>J177+$Q177</f>
        <v>6.17</v>
      </c>
      <c r="AM177" s="51">
        <f>K177+$Q177</f>
        <v>6.2450000000000001</v>
      </c>
      <c r="AN177" s="51">
        <f t="shared" si="18"/>
        <v>6.24</v>
      </c>
      <c r="AO177" s="51">
        <f>I177+$R177</f>
        <v>3.3999999999999995</v>
      </c>
      <c r="AP177" s="51">
        <f>J177+$R177</f>
        <v>3.1999999999999997</v>
      </c>
      <c r="AQ177" s="51">
        <f>K177+$R177</f>
        <v>3.2749999999999995</v>
      </c>
      <c r="AR177" s="51">
        <f t="shared" si="19"/>
        <v>3.2699999999999996</v>
      </c>
      <c r="AS177" s="51">
        <f>I177+$S177</f>
        <v>2.11</v>
      </c>
      <c r="AT177" s="51">
        <f>J177+$S177</f>
        <v>1.91</v>
      </c>
      <c r="AU177" s="51">
        <f>K177+$S177</f>
        <v>1.9850000000000001</v>
      </c>
      <c r="AV177" s="51">
        <f t="shared" si="20"/>
        <v>1.98</v>
      </c>
      <c r="AW177" s="51">
        <f>I177+$T177</f>
        <v>6.64</v>
      </c>
      <c r="AX177" s="51">
        <f>J177+$T177</f>
        <v>6.4399999999999995</v>
      </c>
      <c r="AY177" s="51">
        <f>K177+$T177</f>
        <v>6.5149999999999997</v>
      </c>
      <c r="AZ177" s="51">
        <f t="shared" si="21"/>
        <v>6.51</v>
      </c>
      <c r="BA177" s="51">
        <f>I177+$U177</f>
        <v>0.33999999999999997</v>
      </c>
      <c r="BB177" s="51">
        <f>J177+$U177</f>
        <v>0.13999999999999999</v>
      </c>
      <c r="BC177" s="51">
        <f>K177+$U177</f>
        <v>0.215</v>
      </c>
      <c r="BD177" s="51">
        <f t="shared" si="22"/>
        <v>0.21000000000000002</v>
      </c>
    </row>
    <row r="178" spans="8:56" ht="16" thickBot="1" x14ac:dyDescent="0.25">
      <c r="H178" s="9" t="s">
        <v>201</v>
      </c>
      <c r="I178" s="51">
        <f>(((ABS(Obras!C179-Plantas!$C$4)+ABS(Obras!D179-Plantas!$D$4))/10)/$B$4)*2</f>
        <v>0.57499999999999996</v>
      </c>
      <c r="J178" s="51">
        <f>(((ABS(Obras!C179-Plantas!$C$5)+ABS(Obras!D179-Plantas!$D$5))/10)/$B$4)*2</f>
        <v>0.375</v>
      </c>
      <c r="K178" s="51">
        <f>(((ABS(Obras!C179-Plantas!$C$6)+ABS(Obras!D179-Plantas!$D$6))/10)/$B$4)*2</f>
        <v>0.1</v>
      </c>
      <c r="L178" s="51">
        <f>(((ABS(Obras!C179-Plantas!$C$7)+ABS(Obras!D179-Plantas!$D$7))/10)/$B$4)*2</f>
        <v>0.39500000000000002</v>
      </c>
      <c r="M178" s="51">
        <f t="shared" si="23"/>
        <v>0.57499999999999996</v>
      </c>
      <c r="N178" s="3">
        <v>0.3</v>
      </c>
      <c r="O178" s="18">
        <f>$N178*(Obras!F179/10)</f>
        <v>0.18</v>
      </c>
      <c r="P178" s="18">
        <f>$N178*(Obras!G179/10)</f>
        <v>1.47</v>
      </c>
      <c r="Q178" s="18">
        <f>$N178*(Obras!H179/10)</f>
        <v>0</v>
      </c>
      <c r="R178" s="18">
        <f>$N178*(Obras!I179/10)</f>
        <v>4.2299999999999995</v>
      </c>
      <c r="S178" s="18">
        <f>$N178*(Obras!J179/10)</f>
        <v>3.24</v>
      </c>
      <c r="T178" s="18">
        <f>$N178*(Obras!K179/10)</f>
        <v>0.81</v>
      </c>
      <c r="U178" s="18">
        <f>$N178*(Obras!L179/10)</f>
        <v>5.49</v>
      </c>
      <c r="V178" s="64">
        <f t="shared" si="24"/>
        <v>0.75499999999999989</v>
      </c>
      <c r="W178" s="64">
        <f t="shared" si="24"/>
        <v>2.0449999999999999</v>
      </c>
      <c r="X178" s="64">
        <f t="shared" si="24"/>
        <v>0.57499999999999996</v>
      </c>
      <c r="Y178" s="64">
        <f t="shared" si="16"/>
        <v>4.8049999999999997</v>
      </c>
      <c r="Z178" s="64">
        <f t="shared" si="15"/>
        <v>3.8150000000000004</v>
      </c>
      <c r="AA178" s="64">
        <f t="shared" si="15"/>
        <v>1.385</v>
      </c>
      <c r="AB178" s="64">
        <f t="shared" si="15"/>
        <v>6.0650000000000004</v>
      </c>
      <c r="AC178" s="64">
        <f t="shared" si="25"/>
        <v>0.75499999999999989</v>
      </c>
      <c r="AD178" s="64">
        <f t="shared" si="26"/>
        <v>0.55499999999999994</v>
      </c>
      <c r="AE178" s="64">
        <f t="shared" si="27"/>
        <v>0.28000000000000003</v>
      </c>
      <c r="AF178" s="64">
        <f t="shared" si="28"/>
        <v>0.57499999999999996</v>
      </c>
      <c r="AG178" s="51">
        <f>I178+$P178</f>
        <v>2.0449999999999999</v>
      </c>
      <c r="AH178" s="51">
        <f>J178+$P178</f>
        <v>1.845</v>
      </c>
      <c r="AI178" s="51">
        <f>K178+$P178</f>
        <v>1.57</v>
      </c>
      <c r="AJ178" s="51">
        <f t="shared" si="17"/>
        <v>1.865</v>
      </c>
      <c r="AK178" s="51">
        <f>I178+$Q178</f>
        <v>0.57499999999999996</v>
      </c>
      <c r="AL178" s="51">
        <f>J178+$Q178</f>
        <v>0.375</v>
      </c>
      <c r="AM178" s="51">
        <f>K178+$Q178</f>
        <v>0.1</v>
      </c>
      <c r="AN178" s="51">
        <f t="shared" si="18"/>
        <v>0.39500000000000002</v>
      </c>
      <c r="AO178" s="51">
        <f>I178+$R178</f>
        <v>4.8049999999999997</v>
      </c>
      <c r="AP178" s="51">
        <f>J178+$R178</f>
        <v>4.6049999999999995</v>
      </c>
      <c r="AQ178" s="51">
        <f>K178+$R178</f>
        <v>4.3299999999999992</v>
      </c>
      <c r="AR178" s="51">
        <f t="shared" si="19"/>
        <v>4.625</v>
      </c>
      <c r="AS178" s="51">
        <f>I178+$S178</f>
        <v>3.8150000000000004</v>
      </c>
      <c r="AT178" s="51">
        <f>J178+$S178</f>
        <v>3.6150000000000002</v>
      </c>
      <c r="AU178" s="51">
        <f>K178+$S178</f>
        <v>3.3400000000000003</v>
      </c>
      <c r="AV178" s="51">
        <f t="shared" si="20"/>
        <v>3.6350000000000002</v>
      </c>
      <c r="AW178" s="51">
        <f>I178+$T178</f>
        <v>1.385</v>
      </c>
      <c r="AX178" s="51">
        <f>J178+$T178</f>
        <v>1.1850000000000001</v>
      </c>
      <c r="AY178" s="51">
        <f>K178+$T178</f>
        <v>0.91</v>
      </c>
      <c r="AZ178" s="51">
        <f t="shared" si="21"/>
        <v>1.2050000000000001</v>
      </c>
      <c r="BA178" s="51">
        <f>I178+$U178</f>
        <v>6.0650000000000004</v>
      </c>
      <c r="BB178" s="51">
        <f>J178+$U178</f>
        <v>5.8650000000000002</v>
      </c>
      <c r="BC178" s="51">
        <f>K178+$U178</f>
        <v>5.59</v>
      </c>
      <c r="BD178" s="51">
        <f t="shared" si="22"/>
        <v>5.8849999999999998</v>
      </c>
    </row>
    <row r="179" spans="8:56" ht="16" thickBot="1" x14ac:dyDescent="0.25">
      <c r="H179" s="9" t="s">
        <v>202</v>
      </c>
      <c r="I179" s="51">
        <f>(((ABS(Obras!C180-Plantas!$C$4)+ABS(Obras!D180-Plantas!$D$4))/10)/$B$4)*2</f>
        <v>0.93499999999999994</v>
      </c>
      <c r="J179" s="51">
        <f>(((ABS(Obras!C180-Plantas!$C$5)+ABS(Obras!D180-Plantas!$D$5))/10)/$B$4)*2</f>
        <v>0.73499999999999999</v>
      </c>
      <c r="K179" s="51">
        <f>(((ABS(Obras!C180-Plantas!$C$6)+ABS(Obras!D180-Plantas!$D$6))/10)/$B$4)*2</f>
        <v>0.45999999999999996</v>
      </c>
      <c r="L179" s="51">
        <f>(((ABS(Obras!C180-Plantas!$C$7)+ABS(Obras!D180-Plantas!$D$7))/10)/$B$4)*2</f>
        <v>0.53499999999999992</v>
      </c>
      <c r="M179" s="51">
        <f t="shared" si="23"/>
        <v>0.93499999999999994</v>
      </c>
      <c r="N179" s="3">
        <v>0.2</v>
      </c>
      <c r="O179" s="18">
        <f>$N179*(Obras!F180/10)</f>
        <v>2.3000000000000003</v>
      </c>
      <c r="P179" s="18">
        <f>$N179*(Obras!G180/10)</f>
        <v>0</v>
      </c>
      <c r="Q179" s="18">
        <f>$N179*(Obras!H180/10)</f>
        <v>0</v>
      </c>
      <c r="R179" s="18">
        <f>$N179*(Obras!I180/10)</f>
        <v>0</v>
      </c>
      <c r="S179" s="18">
        <f>$N179*(Obras!J180/10)</f>
        <v>3.78</v>
      </c>
      <c r="T179" s="18">
        <f>$N179*(Obras!K180/10)</f>
        <v>0.98000000000000009</v>
      </c>
      <c r="U179" s="18">
        <f>$N179*(Obras!L180/10)</f>
        <v>1.3</v>
      </c>
      <c r="V179" s="64">
        <f t="shared" si="24"/>
        <v>3.2350000000000003</v>
      </c>
      <c r="W179" s="64">
        <f t="shared" si="24"/>
        <v>0.93499999999999994</v>
      </c>
      <c r="X179" s="64">
        <f t="shared" si="24"/>
        <v>0.93499999999999994</v>
      </c>
      <c r="Y179" s="64">
        <f t="shared" si="16"/>
        <v>0.93499999999999994</v>
      </c>
      <c r="Z179" s="64">
        <f t="shared" si="15"/>
        <v>4.7149999999999999</v>
      </c>
      <c r="AA179" s="64">
        <f t="shared" si="15"/>
        <v>1.915</v>
      </c>
      <c r="AB179" s="64">
        <f t="shared" si="15"/>
        <v>2.2349999999999999</v>
      </c>
      <c r="AC179" s="64">
        <f t="shared" si="25"/>
        <v>3.2350000000000003</v>
      </c>
      <c r="AD179" s="64">
        <f t="shared" si="26"/>
        <v>3.0350000000000001</v>
      </c>
      <c r="AE179" s="64">
        <f t="shared" si="27"/>
        <v>2.7600000000000002</v>
      </c>
      <c r="AF179" s="64">
        <f t="shared" si="28"/>
        <v>2.835</v>
      </c>
      <c r="AG179" s="51">
        <f>I179+$P179</f>
        <v>0.93499999999999994</v>
      </c>
      <c r="AH179" s="51">
        <f>J179+$P179</f>
        <v>0.73499999999999999</v>
      </c>
      <c r="AI179" s="51">
        <f>K179+$P179</f>
        <v>0.45999999999999996</v>
      </c>
      <c r="AJ179" s="51">
        <f t="shared" si="17"/>
        <v>0.53499999999999992</v>
      </c>
      <c r="AK179" s="51">
        <f>I179+$Q179</f>
        <v>0.93499999999999994</v>
      </c>
      <c r="AL179" s="51">
        <f>J179+$Q179</f>
        <v>0.73499999999999999</v>
      </c>
      <c r="AM179" s="51">
        <f>K179+$Q179</f>
        <v>0.45999999999999996</v>
      </c>
      <c r="AN179" s="51">
        <f t="shared" si="18"/>
        <v>0.53499999999999992</v>
      </c>
      <c r="AO179" s="51">
        <f>I179+$R179</f>
        <v>0.93499999999999994</v>
      </c>
      <c r="AP179" s="51">
        <f>J179+$R179</f>
        <v>0.73499999999999999</v>
      </c>
      <c r="AQ179" s="51">
        <f>K179+$R179</f>
        <v>0.45999999999999996</v>
      </c>
      <c r="AR179" s="51">
        <f t="shared" si="19"/>
        <v>0.53499999999999992</v>
      </c>
      <c r="AS179" s="51">
        <f>I179+$S179</f>
        <v>4.7149999999999999</v>
      </c>
      <c r="AT179" s="51">
        <f>J179+$S179</f>
        <v>4.5149999999999997</v>
      </c>
      <c r="AU179" s="51">
        <f>K179+$S179</f>
        <v>4.24</v>
      </c>
      <c r="AV179" s="51">
        <f t="shared" si="20"/>
        <v>4.3149999999999995</v>
      </c>
      <c r="AW179" s="51">
        <f>I179+$T179</f>
        <v>1.915</v>
      </c>
      <c r="AX179" s="51">
        <f>J179+$T179</f>
        <v>1.7150000000000001</v>
      </c>
      <c r="AY179" s="51">
        <f>K179+$T179</f>
        <v>1.44</v>
      </c>
      <c r="AZ179" s="51">
        <f t="shared" si="21"/>
        <v>1.5150000000000001</v>
      </c>
      <c r="BA179" s="51">
        <f>I179+$U179</f>
        <v>2.2349999999999999</v>
      </c>
      <c r="BB179" s="51">
        <f>J179+$U179</f>
        <v>2.0350000000000001</v>
      </c>
      <c r="BC179" s="51">
        <f>K179+$U179</f>
        <v>1.76</v>
      </c>
      <c r="BD179" s="51">
        <f t="shared" si="22"/>
        <v>1.835</v>
      </c>
    </row>
    <row r="180" spans="8:56" ht="16" thickBot="1" x14ac:dyDescent="0.25">
      <c r="H180" s="9" t="s">
        <v>203</v>
      </c>
      <c r="I180" s="51">
        <f>(((ABS(Obras!C181-Plantas!$C$4)+ABS(Obras!D181-Plantas!$D$4))/10)/$B$4)*2</f>
        <v>0.255</v>
      </c>
      <c r="J180" s="51">
        <f>(((ABS(Obras!C181-Plantas!$C$5)+ABS(Obras!D181-Plantas!$D$5))/10)/$B$4)*2</f>
        <v>8.4999999999999992E-2</v>
      </c>
      <c r="K180" s="51">
        <f>(((ABS(Obras!C181-Plantas!$C$6)+ABS(Obras!D181-Plantas!$D$6))/10)/$B$4)*2</f>
        <v>0.22000000000000003</v>
      </c>
      <c r="L180" s="51">
        <f>(((ABS(Obras!C181-Plantas!$C$7)+ABS(Obras!D181-Plantas!$D$7))/10)/$B$4)*2</f>
        <v>0.38500000000000001</v>
      </c>
      <c r="M180" s="51">
        <f t="shared" si="23"/>
        <v>0.38500000000000001</v>
      </c>
      <c r="N180" s="3">
        <v>0.4</v>
      </c>
      <c r="O180" s="18">
        <f>$N180*(Obras!F181/10)</f>
        <v>0</v>
      </c>
      <c r="P180" s="18">
        <f>$N180*(Obras!G181/10)</f>
        <v>0</v>
      </c>
      <c r="Q180" s="18">
        <f>$N180*(Obras!H181/10)</f>
        <v>6.5200000000000005</v>
      </c>
      <c r="R180" s="18">
        <f>$N180*(Obras!I181/10)</f>
        <v>0.24</v>
      </c>
      <c r="S180" s="18">
        <f>$N180*(Obras!J181/10)</f>
        <v>1</v>
      </c>
      <c r="T180" s="18">
        <f>$N180*(Obras!K181/10)</f>
        <v>2.72</v>
      </c>
      <c r="U180" s="18">
        <f>$N180*(Obras!L181/10)</f>
        <v>3.84</v>
      </c>
      <c r="V180" s="64">
        <f t="shared" si="24"/>
        <v>0.38500000000000001</v>
      </c>
      <c r="W180" s="64">
        <f t="shared" si="24"/>
        <v>0.38500000000000001</v>
      </c>
      <c r="X180" s="64">
        <f t="shared" si="24"/>
        <v>6.9050000000000002</v>
      </c>
      <c r="Y180" s="64">
        <f t="shared" si="16"/>
        <v>0.625</v>
      </c>
      <c r="Z180" s="64">
        <f t="shared" si="15"/>
        <v>1.385</v>
      </c>
      <c r="AA180" s="64">
        <f t="shared" si="15"/>
        <v>3.1050000000000004</v>
      </c>
      <c r="AB180" s="64">
        <f t="shared" si="15"/>
        <v>4.2249999999999996</v>
      </c>
      <c r="AC180" s="64">
        <f t="shared" si="25"/>
        <v>0.255</v>
      </c>
      <c r="AD180" s="64">
        <f t="shared" si="26"/>
        <v>8.4999999999999992E-2</v>
      </c>
      <c r="AE180" s="64">
        <f t="shared" si="27"/>
        <v>0.22000000000000003</v>
      </c>
      <c r="AF180" s="64">
        <f t="shared" si="28"/>
        <v>0.38500000000000001</v>
      </c>
      <c r="AG180" s="51">
        <f>I180+$P180</f>
        <v>0.255</v>
      </c>
      <c r="AH180" s="51">
        <f>J180+$P180</f>
        <v>8.4999999999999992E-2</v>
      </c>
      <c r="AI180" s="51">
        <f>K180+$P180</f>
        <v>0.22000000000000003</v>
      </c>
      <c r="AJ180" s="51">
        <f t="shared" si="17"/>
        <v>0.38500000000000001</v>
      </c>
      <c r="AK180" s="51">
        <f>I180+$Q180</f>
        <v>6.7750000000000004</v>
      </c>
      <c r="AL180" s="51">
        <f>J180+$Q180</f>
        <v>6.6050000000000004</v>
      </c>
      <c r="AM180" s="51">
        <f>K180+$Q180</f>
        <v>6.74</v>
      </c>
      <c r="AN180" s="51">
        <f t="shared" si="18"/>
        <v>6.9050000000000002</v>
      </c>
      <c r="AO180" s="51">
        <f>I180+$R180</f>
        <v>0.495</v>
      </c>
      <c r="AP180" s="51">
        <f>J180+$R180</f>
        <v>0.32499999999999996</v>
      </c>
      <c r="AQ180" s="51">
        <f>K180+$R180</f>
        <v>0.46</v>
      </c>
      <c r="AR180" s="51">
        <f t="shared" si="19"/>
        <v>0.625</v>
      </c>
      <c r="AS180" s="51">
        <f>I180+$S180</f>
        <v>1.2549999999999999</v>
      </c>
      <c r="AT180" s="51">
        <f>J180+$S180</f>
        <v>1.085</v>
      </c>
      <c r="AU180" s="51">
        <f>K180+$S180</f>
        <v>1.22</v>
      </c>
      <c r="AV180" s="51">
        <f t="shared" si="20"/>
        <v>1.385</v>
      </c>
      <c r="AW180" s="51">
        <f>I180+$T180</f>
        <v>2.9750000000000001</v>
      </c>
      <c r="AX180" s="51">
        <f>J180+$T180</f>
        <v>2.8050000000000002</v>
      </c>
      <c r="AY180" s="51">
        <f>K180+$T180</f>
        <v>2.9400000000000004</v>
      </c>
      <c r="AZ180" s="51">
        <f t="shared" si="21"/>
        <v>3.1050000000000004</v>
      </c>
      <c r="BA180" s="51">
        <f>I180+$U180</f>
        <v>4.0949999999999998</v>
      </c>
      <c r="BB180" s="51">
        <f>J180+$U180</f>
        <v>3.9249999999999998</v>
      </c>
      <c r="BC180" s="51">
        <f>K180+$U180</f>
        <v>4.0599999999999996</v>
      </c>
      <c r="BD180" s="51">
        <f t="shared" si="22"/>
        <v>4.2249999999999996</v>
      </c>
    </row>
    <row r="181" spans="8:56" ht="16" thickBot="1" x14ac:dyDescent="0.25">
      <c r="H181" s="9" t="s">
        <v>204</v>
      </c>
      <c r="I181" s="51">
        <f>(((ABS(Obras!C182-Plantas!$C$4)+ABS(Obras!D182-Plantas!$D$4))/10)/$B$4)*2</f>
        <v>0.73</v>
      </c>
      <c r="J181" s="51">
        <f>(((ABS(Obras!C182-Plantas!$C$5)+ABS(Obras!D182-Plantas!$D$5))/10)/$B$4)*2</f>
        <v>0.53</v>
      </c>
      <c r="K181" s="51">
        <f>(((ABS(Obras!C182-Plantas!$C$6)+ABS(Obras!D182-Plantas!$D$6))/10)/$B$4)*2</f>
        <v>0.38500000000000001</v>
      </c>
      <c r="L181" s="51">
        <f>(((ABS(Obras!C182-Plantas!$C$7)+ABS(Obras!D182-Plantas!$D$7))/10)/$B$4)*2</f>
        <v>0.32999999999999996</v>
      </c>
      <c r="M181" s="51">
        <f t="shared" si="23"/>
        <v>0.73</v>
      </c>
      <c r="N181" s="3">
        <v>0.4</v>
      </c>
      <c r="O181" s="18">
        <f>$N181*(Obras!F182/10)</f>
        <v>3.24</v>
      </c>
      <c r="P181" s="18">
        <f>$N181*(Obras!G182/10)</f>
        <v>2.16</v>
      </c>
      <c r="Q181" s="18">
        <f>$N181*(Obras!H182/10)</f>
        <v>0</v>
      </c>
      <c r="R181" s="18">
        <f>$N181*(Obras!I182/10)</f>
        <v>4.24</v>
      </c>
      <c r="S181" s="18">
        <f>$N181*(Obras!J182/10)</f>
        <v>6.8000000000000007</v>
      </c>
      <c r="T181" s="18">
        <f>$N181*(Obras!K182/10)</f>
        <v>0</v>
      </c>
      <c r="U181" s="18">
        <f>$N181*(Obras!L182/10)</f>
        <v>0</v>
      </c>
      <c r="V181" s="64">
        <f t="shared" si="24"/>
        <v>3.97</v>
      </c>
      <c r="W181" s="64">
        <f t="shared" si="24"/>
        <v>2.89</v>
      </c>
      <c r="X181" s="64">
        <f t="shared" si="24"/>
        <v>0.73</v>
      </c>
      <c r="Y181" s="64">
        <f t="shared" si="16"/>
        <v>4.9700000000000006</v>
      </c>
      <c r="Z181" s="64">
        <f t="shared" si="15"/>
        <v>7.5300000000000011</v>
      </c>
      <c r="AA181" s="64">
        <f t="shared" si="15"/>
        <v>0.73</v>
      </c>
      <c r="AB181" s="64">
        <f t="shared" si="15"/>
        <v>0.73</v>
      </c>
      <c r="AC181" s="64">
        <f t="shared" si="25"/>
        <v>3.97</v>
      </c>
      <c r="AD181" s="64">
        <f t="shared" si="26"/>
        <v>3.7700000000000005</v>
      </c>
      <c r="AE181" s="64">
        <f t="shared" si="27"/>
        <v>3.625</v>
      </c>
      <c r="AF181" s="64">
        <f t="shared" si="28"/>
        <v>3.5700000000000003</v>
      </c>
      <c r="AG181" s="51">
        <f>I181+$P181</f>
        <v>2.89</v>
      </c>
      <c r="AH181" s="51">
        <f>J181+$P181</f>
        <v>2.6900000000000004</v>
      </c>
      <c r="AI181" s="51">
        <f>K181+$P181</f>
        <v>2.5449999999999999</v>
      </c>
      <c r="AJ181" s="51">
        <f t="shared" si="17"/>
        <v>2.4900000000000002</v>
      </c>
      <c r="AK181" s="51">
        <f>I181+$Q181</f>
        <v>0.73</v>
      </c>
      <c r="AL181" s="51">
        <f>J181+$Q181</f>
        <v>0.53</v>
      </c>
      <c r="AM181" s="51">
        <f>K181+$Q181</f>
        <v>0.38500000000000001</v>
      </c>
      <c r="AN181" s="51">
        <f t="shared" si="18"/>
        <v>0.32999999999999996</v>
      </c>
      <c r="AO181" s="51">
        <f>I181+$R181</f>
        <v>4.9700000000000006</v>
      </c>
      <c r="AP181" s="51">
        <f>J181+$R181</f>
        <v>4.7700000000000005</v>
      </c>
      <c r="AQ181" s="51">
        <f>K181+$R181</f>
        <v>4.625</v>
      </c>
      <c r="AR181" s="51">
        <f t="shared" si="19"/>
        <v>4.57</v>
      </c>
      <c r="AS181" s="51">
        <f>I181+$S181</f>
        <v>7.5300000000000011</v>
      </c>
      <c r="AT181" s="51">
        <f>J181+$S181</f>
        <v>7.330000000000001</v>
      </c>
      <c r="AU181" s="51">
        <f>K181+$S181</f>
        <v>7.1850000000000005</v>
      </c>
      <c r="AV181" s="51">
        <f t="shared" si="20"/>
        <v>7.1300000000000008</v>
      </c>
      <c r="AW181" s="51">
        <f>I181+$T181</f>
        <v>0.73</v>
      </c>
      <c r="AX181" s="51">
        <f>J181+$T181</f>
        <v>0.53</v>
      </c>
      <c r="AY181" s="51">
        <f>K181+$T181</f>
        <v>0.38500000000000001</v>
      </c>
      <c r="AZ181" s="51">
        <f t="shared" si="21"/>
        <v>0.32999999999999996</v>
      </c>
      <c r="BA181" s="51">
        <f>I181+$U181</f>
        <v>0.73</v>
      </c>
      <c r="BB181" s="51">
        <f>J181+$U181</f>
        <v>0.53</v>
      </c>
      <c r="BC181" s="51">
        <f>K181+$U181</f>
        <v>0.38500000000000001</v>
      </c>
      <c r="BD181" s="51">
        <f t="shared" si="22"/>
        <v>0.32999999999999996</v>
      </c>
    </row>
    <row r="182" spans="8:56" ht="16" thickBot="1" x14ac:dyDescent="0.25">
      <c r="H182" s="9" t="s">
        <v>205</v>
      </c>
      <c r="I182" s="51">
        <f>(((ABS(Obras!C183-Plantas!$C$4)+ABS(Obras!D183-Plantas!$D$4))/10)/$B$4)*2</f>
        <v>0.625</v>
      </c>
      <c r="J182" s="51">
        <f>(((ABS(Obras!C183-Plantas!$C$5)+ABS(Obras!D183-Plantas!$D$5))/10)/$B$4)*2</f>
        <v>0.44500000000000001</v>
      </c>
      <c r="K182" s="51">
        <f>(((ABS(Obras!C183-Plantas!$C$6)+ABS(Obras!D183-Plantas!$D$6))/10)/$B$4)*2</f>
        <v>0.57000000000000006</v>
      </c>
      <c r="L182" s="51">
        <f>(((ABS(Obras!C183-Plantas!$C$7)+ABS(Obras!D183-Plantas!$D$7))/10)/$B$4)*2</f>
        <v>0.22500000000000001</v>
      </c>
      <c r="M182" s="51">
        <f t="shared" si="23"/>
        <v>0.625</v>
      </c>
      <c r="N182" s="3">
        <v>0.4</v>
      </c>
      <c r="O182" s="18">
        <f>$N182*(Obras!F183/10)</f>
        <v>7</v>
      </c>
      <c r="P182" s="18">
        <f>$N182*(Obras!G183/10)</f>
        <v>1.7600000000000002</v>
      </c>
      <c r="Q182" s="18">
        <f>$N182*(Obras!H183/10)</f>
        <v>0</v>
      </c>
      <c r="R182" s="18">
        <f>$N182*(Obras!I183/10)</f>
        <v>0</v>
      </c>
      <c r="S182" s="18">
        <f>$N182*(Obras!J183/10)</f>
        <v>0</v>
      </c>
      <c r="T182" s="18">
        <f>$N182*(Obras!K183/10)</f>
        <v>0</v>
      </c>
      <c r="U182" s="18">
        <f>$N182*(Obras!L183/10)</f>
        <v>1.52</v>
      </c>
      <c r="V182" s="64">
        <f t="shared" si="24"/>
        <v>7.625</v>
      </c>
      <c r="W182" s="64">
        <f t="shared" si="24"/>
        <v>2.3850000000000002</v>
      </c>
      <c r="X182" s="64">
        <f t="shared" si="24"/>
        <v>0.625</v>
      </c>
      <c r="Y182" s="64">
        <f t="shared" si="16"/>
        <v>0.625</v>
      </c>
      <c r="Z182" s="64">
        <f t="shared" si="15"/>
        <v>0.625</v>
      </c>
      <c r="AA182" s="64">
        <f t="shared" si="15"/>
        <v>0.625</v>
      </c>
      <c r="AB182" s="64">
        <f t="shared" si="15"/>
        <v>2.145</v>
      </c>
      <c r="AC182" s="64">
        <f t="shared" si="25"/>
        <v>7.625</v>
      </c>
      <c r="AD182" s="64">
        <f t="shared" si="26"/>
        <v>7.4450000000000003</v>
      </c>
      <c r="AE182" s="64">
        <f t="shared" si="27"/>
        <v>7.57</v>
      </c>
      <c r="AF182" s="64">
        <f t="shared" si="28"/>
        <v>7.2249999999999996</v>
      </c>
      <c r="AG182" s="51">
        <f>I182+$P182</f>
        <v>2.3850000000000002</v>
      </c>
      <c r="AH182" s="51">
        <f>J182+$P182</f>
        <v>2.2050000000000001</v>
      </c>
      <c r="AI182" s="51">
        <f>K182+$P182</f>
        <v>2.33</v>
      </c>
      <c r="AJ182" s="51">
        <f t="shared" si="17"/>
        <v>1.9850000000000003</v>
      </c>
      <c r="AK182" s="51">
        <f>I182+$Q182</f>
        <v>0.625</v>
      </c>
      <c r="AL182" s="51">
        <f>J182+$Q182</f>
        <v>0.44500000000000001</v>
      </c>
      <c r="AM182" s="51">
        <f>K182+$Q182</f>
        <v>0.57000000000000006</v>
      </c>
      <c r="AN182" s="51">
        <f t="shared" si="18"/>
        <v>0.22500000000000001</v>
      </c>
      <c r="AO182" s="51">
        <f>I182+$R182</f>
        <v>0.625</v>
      </c>
      <c r="AP182" s="51">
        <f>J182+$R182</f>
        <v>0.44500000000000001</v>
      </c>
      <c r="AQ182" s="51">
        <f>K182+$R182</f>
        <v>0.57000000000000006</v>
      </c>
      <c r="AR182" s="51">
        <f t="shared" si="19"/>
        <v>0.22500000000000001</v>
      </c>
      <c r="AS182" s="51">
        <f>I182+$S182</f>
        <v>0.625</v>
      </c>
      <c r="AT182" s="51">
        <f>J182+$S182</f>
        <v>0.44500000000000001</v>
      </c>
      <c r="AU182" s="51">
        <f>K182+$S182</f>
        <v>0.57000000000000006</v>
      </c>
      <c r="AV182" s="51">
        <f t="shared" si="20"/>
        <v>0.22500000000000001</v>
      </c>
      <c r="AW182" s="51">
        <f>I182+$T182</f>
        <v>0.625</v>
      </c>
      <c r="AX182" s="51">
        <f>J182+$T182</f>
        <v>0.44500000000000001</v>
      </c>
      <c r="AY182" s="51">
        <f>K182+$T182</f>
        <v>0.57000000000000006</v>
      </c>
      <c r="AZ182" s="51">
        <f t="shared" si="21"/>
        <v>0.22500000000000001</v>
      </c>
      <c r="BA182" s="51">
        <f>I182+$U182</f>
        <v>2.145</v>
      </c>
      <c r="BB182" s="51">
        <f>J182+$U182</f>
        <v>1.9650000000000001</v>
      </c>
      <c r="BC182" s="51">
        <f>K182+$U182</f>
        <v>2.09</v>
      </c>
      <c r="BD182" s="51">
        <f t="shared" si="22"/>
        <v>1.7450000000000001</v>
      </c>
    </row>
    <row r="183" spans="8:56" ht="16" thickBot="1" x14ac:dyDescent="0.25">
      <c r="H183" s="9" t="s">
        <v>206</v>
      </c>
      <c r="I183" s="51">
        <f>(((ABS(Obras!C184-Plantas!$C$4)+ABS(Obras!D184-Plantas!$D$4))/10)/$B$4)*2</f>
        <v>0.76</v>
      </c>
      <c r="J183" s="51">
        <f>(((ABS(Obras!C184-Plantas!$C$5)+ABS(Obras!D184-Plantas!$D$5))/10)/$B$4)*2</f>
        <v>0.55999999999999994</v>
      </c>
      <c r="K183" s="51">
        <f>(((ABS(Obras!C184-Plantas!$C$6)+ABS(Obras!D184-Plantas!$D$6))/10)/$B$4)*2</f>
        <v>0.28500000000000003</v>
      </c>
      <c r="L183" s="51">
        <f>(((ABS(Obras!C184-Plantas!$C$7)+ABS(Obras!D184-Plantas!$D$7))/10)/$B$4)*2</f>
        <v>0.39</v>
      </c>
      <c r="M183" s="51">
        <f t="shared" si="23"/>
        <v>0.76</v>
      </c>
      <c r="N183" s="3">
        <v>0.3</v>
      </c>
      <c r="O183" s="18">
        <f>$N183*(Obras!F184/10)</f>
        <v>2.85</v>
      </c>
      <c r="P183" s="18">
        <f>$N183*(Obras!G184/10)</f>
        <v>1.02</v>
      </c>
      <c r="Q183" s="18">
        <f>$N183*(Obras!H184/10)</f>
        <v>4.5299999999999994</v>
      </c>
      <c r="R183" s="18">
        <f>$N183*(Obras!I184/10)</f>
        <v>0</v>
      </c>
      <c r="S183" s="18">
        <f>$N183*(Obras!J184/10)</f>
        <v>3.78</v>
      </c>
      <c r="T183" s="18">
        <f>$N183*(Obras!K184/10)</f>
        <v>0</v>
      </c>
      <c r="U183" s="18">
        <f>$N183*(Obras!L184/10)</f>
        <v>0</v>
      </c>
      <c r="V183" s="64">
        <f t="shared" si="24"/>
        <v>3.6100000000000003</v>
      </c>
      <c r="W183" s="64">
        <f t="shared" si="24"/>
        <v>1.78</v>
      </c>
      <c r="X183" s="64">
        <f t="shared" si="24"/>
        <v>5.2899999999999991</v>
      </c>
      <c r="Y183" s="64">
        <f t="shared" si="16"/>
        <v>0.76</v>
      </c>
      <c r="Z183" s="64">
        <f t="shared" si="15"/>
        <v>4.54</v>
      </c>
      <c r="AA183" s="64">
        <f t="shared" si="15"/>
        <v>0.76</v>
      </c>
      <c r="AB183" s="64">
        <f t="shared" si="15"/>
        <v>0.76</v>
      </c>
      <c r="AC183" s="64">
        <f t="shared" si="25"/>
        <v>3.6100000000000003</v>
      </c>
      <c r="AD183" s="64">
        <f t="shared" si="26"/>
        <v>3.41</v>
      </c>
      <c r="AE183" s="64">
        <f t="shared" si="27"/>
        <v>3.1350000000000002</v>
      </c>
      <c r="AF183" s="64">
        <f t="shared" si="28"/>
        <v>3.24</v>
      </c>
      <c r="AG183" s="51">
        <f>I183+$P183</f>
        <v>1.78</v>
      </c>
      <c r="AH183" s="51">
        <f>J183+$P183</f>
        <v>1.58</v>
      </c>
      <c r="AI183" s="51">
        <f>K183+$P183</f>
        <v>1.3050000000000002</v>
      </c>
      <c r="AJ183" s="51">
        <f t="shared" si="17"/>
        <v>1.4100000000000001</v>
      </c>
      <c r="AK183" s="51">
        <f>I183+$Q183</f>
        <v>5.2899999999999991</v>
      </c>
      <c r="AL183" s="51">
        <f>J183+$Q183</f>
        <v>5.089999999999999</v>
      </c>
      <c r="AM183" s="51">
        <f>K183+$Q183</f>
        <v>4.8149999999999995</v>
      </c>
      <c r="AN183" s="51">
        <f t="shared" si="18"/>
        <v>4.919999999999999</v>
      </c>
      <c r="AO183" s="51">
        <f>I183+$R183</f>
        <v>0.76</v>
      </c>
      <c r="AP183" s="51">
        <f>J183+$R183</f>
        <v>0.55999999999999994</v>
      </c>
      <c r="AQ183" s="51">
        <f>K183+$R183</f>
        <v>0.28500000000000003</v>
      </c>
      <c r="AR183" s="51">
        <f t="shared" si="19"/>
        <v>0.39</v>
      </c>
      <c r="AS183" s="51">
        <f>I183+$S183</f>
        <v>4.54</v>
      </c>
      <c r="AT183" s="51">
        <f>J183+$S183</f>
        <v>4.34</v>
      </c>
      <c r="AU183" s="51">
        <f>K183+$S183</f>
        <v>4.0649999999999995</v>
      </c>
      <c r="AV183" s="51">
        <f t="shared" si="20"/>
        <v>4.17</v>
      </c>
      <c r="AW183" s="51">
        <f>I183+$T183</f>
        <v>0.76</v>
      </c>
      <c r="AX183" s="51">
        <f>J183+$T183</f>
        <v>0.55999999999999994</v>
      </c>
      <c r="AY183" s="51">
        <f>K183+$T183</f>
        <v>0.28500000000000003</v>
      </c>
      <c r="AZ183" s="51">
        <f t="shared" si="21"/>
        <v>0.39</v>
      </c>
      <c r="BA183" s="51">
        <f>I183+$U183</f>
        <v>0.76</v>
      </c>
      <c r="BB183" s="51">
        <f>J183+$U183</f>
        <v>0.55999999999999994</v>
      </c>
      <c r="BC183" s="51">
        <f>K183+$U183</f>
        <v>0.28500000000000003</v>
      </c>
      <c r="BD183" s="51">
        <f t="shared" si="22"/>
        <v>0.39</v>
      </c>
    </row>
    <row r="184" spans="8:56" ht="16" thickBot="1" x14ac:dyDescent="0.25">
      <c r="H184" s="9" t="s">
        <v>207</v>
      </c>
      <c r="I184" s="51">
        <f>(((ABS(Obras!C185-Plantas!$C$4)+ABS(Obras!D185-Plantas!$D$4))/10)/$B$4)*2</f>
        <v>0.76</v>
      </c>
      <c r="J184" s="51">
        <f>(((ABS(Obras!C185-Plantas!$C$5)+ABS(Obras!D185-Plantas!$D$5))/10)/$B$4)*2</f>
        <v>0.55999999999999994</v>
      </c>
      <c r="K184" s="51">
        <f>(((ABS(Obras!C185-Plantas!$C$6)+ABS(Obras!D185-Plantas!$D$6))/10)/$B$4)*2</f>
        <v>0.36499999999999999</v>
      </c>
      <c r="L184" s="51">
        <f>(((ABS(Obras!C185-Plantas!$C$7)+ABS(Obras!D185-Plantas!$D$7))/10)/$B$4)*2</f>
        <v>0.36</v>
      </c>
      <c r="M184" s="51">
        <f t="shared" si="23"/>
        <v>0.76</v>
      </c>
      <c r="N184" s="3">
        <v>0.2</v>
      </c>
      <c r="O184" s="18">
        <f>$N184*(Obras!F185/10)</f>
        <v>3.88</v>
      </c>
      <c r="P184" s="18">
        <f>$N184*(Obras!G185/10)</f>
        <v>2.5</v>
      </c>
      <c r="Q184" s="18">
        <f>$N184*(Obras!H185/10)</f>
        <v>0</v>
      </c>
      <c r="R184" s="18">
        <f>$N184*(Obras!I185/10)</f>
        <v>0</v>
      </c>
      <c r="S184" s="18">
        <f>$N184*(Obras!J185/10)</f>
        <v>2.7800000000000002</v>
      </c>
      <c r="T184" s="18">
        <f>$N184*(Obras!K185/10)</f>
        <v>3.18</v>
      </c>
      <c r="U184" s="18">
        <f>$N184*(Obras!L185/10)</f>
        <v>1.54</v>
      </c>
      <c r="V184" s="64">
        <f t="shared" si="24"/>
        <v>4.6399999999999997</v>
      </c>
      <c r="W184" s="64">
        <f t="shared" si="24"/>
        <v>3.26</v>
      </c>
      <c r="X184" s="64">
        <f t="shared" si="24"/>
        <v>0.76</v>
      </c>
      <c r="Y184" s="64">
        <f t="shared" si="16"/>
        <v>0.76</v>
      </c>
      <c r="Z184" s="64">
        <f t="shared" si="15"/>
        <v>3.54</v>
      </c>
      <c r="AA184" s="64">
        <f t="shared" si="15"/>
        <v>3.9400000000000004</v>
      </c>
      <c r="AB184" s="64">
        <f t="shared" si="15"/>
        <v>2.2999999999999998</v>
      </c>
      <c r="AC184" s="64">
        <f t="shared" si="25"/>
        <v>4.6399999999999997</v>
      </c>
      <c r="AD184" s="64">
        <f t="shared" si="26"/>
        <v>4.4399999999999995</v>
      </c>
      <c r="AE184" s="64">
        <f t="shared" si="27"/>
        <v>4.2450000000000001</v>
      </c>
      <c r="AF184" s="64">
        <f t="shared" si="28"/>
        <v>4.24</v>
      </c>
      <c r="AG184" s="51">
        <f>I184+$P184</f>
        <v>3.26</v>
      </c>
      <c r="AH184" s="51">
        <f>J184+$P184</f>
        <v>3.06</v>
      </c>
      <c r="AI184" s="51">
        <f>K184+$P184</f>
        <v>2.8650000000000002</v>
      </c>
      <c r="AJ184" s="51">
        <f t="shared" si="17"/>
        <v>2.86</v>
      </c>
      <c r="AK184" s="51">
        <f>I184+$Q184</f>
        <v>0.76</v>
      </c>
      <c r="AL184" s="51">
        <f>J184+$Q184</f>
        <v>0.55999999999999994</v>
      </c>
      <c r="AM184" s="51">
        <f>K184+$Q184</f>
        <v>0.36499999999999999</v>
      </c>
      <c r="AN184" s="51">
        <f t="shared" si="18"/>
        <v>0.36</v>
      </c>
      <c r="AO184" s="51">
        <f>I184+$R184</f>
        <v>0.76</v>
      </c>
      <c r="AP184" s="51">
        <f>J184+$R184</f>
        <v>0.55999999999999994</v>
      </c>
      <c r="AQ184" s="51">
        <f>K184+$R184</f>
        <v>0.36499999999999999</v>
      </c>
      <c r="AR184" s="51">
        <f t="shared" si="19"/>
        <v>0.36</v>
      </c>
      <c r="AS184" s="51">
        <f>I184+$S184</f>
        <v>3.54</v>
      </c>
      <c r="AT184" s="51">
        <f>J184+$S184</f>
        <v>3.3400000000000003</v>
      </c>
      <c r="AU184" s="51">
        <f>K184+$S184</f>
        <v>3.1450000000000005</v>
      </c>
      <c r="AV184" s="51">
        <f t="shared" si="20"/>
        <v>3.14</v>
      </c>
      <c r="AW184" s="51">
        <f>I184+$T184</f>
        <v>3.9400000000000004</v>
      </c>
      <c r="AX184" s="51">
        <f>J184+$T184</f>
        <v>3.74</v>
      </c>
      <c r="AY184" s="51">
        <f>K184+$T184</f>
        <v>3.5449999999999999</v>
      </c>
      <c r="AZ184" s="51">
        <f t="shared" si="21"/>
        <v>3.54</v>
      </c>
      <c r="BA184" s="51">
        <f>I184+$U184</f>
        <v>2.2999999999999998</v>
      </c>
      <c r="BB184" s="51">
        <f>J184+$U184</f>
        <v>2.1</v>
      </c>
      <c r="BC184" s="51">
        <f>K184+$U184</f>
        <v>1.905</v>
      </c>
      <c r="BD184" s="51">
        <f t="shared" si="22"/>
        <v>1.9</v>
      </c>
    </row>
    <row r="185" spans="8:56" ht="16" thickBot="1" x14ac:dyDescent="0.25">
      <c r="H185" s="9" t="s">
        <v>208</v>
      </c>
      <c r="I185" s="51">
        <f>(((ABS(Obras!C186-Plantas!$C$4)+ABS(Obras!D186-Plantas!$D$4))/10)/$B$4)*2</f>
        <v>0.155</v>
      </c>
      <c r="J185" s="51">
        <f>(((ABS(Obras!C186-Plantas!$C$5)+ABS(Obras!D186-Plantas!$D$5))/10)/$B$4)*2</f>
        <v>0.155</v>
      </c>
      <c r="K185" s="51">
        <f>(((ABS(Obras!C186-Plantas!$C$6)+ABS(Obras!D186-Plantas!$D$6))/10)/$B$4)*2</f>
        <v>0.37</v>
      </c>
      <c r="L185" s="51">
        <f>(((ABS(Obras!C186-Plantas!$C$7)+ABS(Obras!D186-Plantas!$D$7))/10)/$B$4)*2</f>
        <v>0.45499999999999996</v>
      </c>
      <c r="M185" s="51">
        <f t="shared" si="23"/>
        <v>0.45499999999999996</v>
      </c>
      <c r="N185" s="3">
        <v>0.4</v>
      </c>
      <c r="O185" s="18">
        <f>$N185*(Obras!F186/10)</f>
        <v>4.9600000000000009</v>
      </c>
      <c r="P185" s="18">
        <f>$N185*(Obras!G186/10)</f>
        <v>4.7200000000000006</v>
      </c>
      <c r="Q185" s="18">
        <f>$N185*(Obras!H186/10)</f>
        <v>8.120000000000001</v>
      </c>
      <c r="R185" s="18">
        <f>$N185*(Obras!I186/10)</f>
        <v>0.32000000000000006</v>
      </c>
      <c r="S185" s="18">
        <f>$N185*(Obras!J186/10)</f>
        <v>7.4</v>
      </c>
      <c r="T185" s="18">
        <f>$N185*(Obras!K186/10)</f>
        <v>1.6</v>
      </c>
      <c r="U185" s="18">
        <f>$N185*(Obras!L186/10)</f>
        <v>8.08</v>
      </c>
      <c r="V185" s="64">
        <f t="shared" si="24"/>
        <v>5.4150000000000009</v>
      </c>
      <c r="W185" s="64">
        <f t="shared" si="24"/>
        <v>5.1750000000000007</v>
      </c>
      <c r="X185" s="64">
        <f t="shared" si="24"/>
        <v>8.5750000000000011</v>
      </c>
      <c r="Y185" s="64">
        <f t="shared" si="16"/>
        <v>0.77500000000000002</v>
      </c>
      <c r="Z185" s="64">
        <f t="shared" si="15"/>
        <v>7.8550000000000004</v>
      </c>
      <c r="AA185" s="64">
        <f t="shared" si="15"/>
        <v>2.0550000000000002</v>
      </c>
      <c r="AB185" s="64">
        <f t="shared" si="15"/>
        <v>8.5350000000000001</v>
      </c>
      <c r="AC185" s="64">
        <f t="shared" si="25"/>
        <v>5.1150000000000011</v>
      </c>
      <c r="AD185" s="64">
        <f t="shared" si="26"/>
        <v>5.1150000000000011</v>
      </c>
      <c r="AE185" s="64">
        <f t="shared" si="27"/>
        <v>5.330000000000001</v>
      </c>
      <c r="AF185" s="64">
        <f t="shared" si="28"/>
        <v>5.4150000000000009</v>
      </c>
      <c r="AG185" s="51">
        <f>I185+$P185</f>
        <v>4.8750000000000009</v>
      </c>
      <c r="AH185" s="51">
        <f>J185+$P185</f>
        <v>4.8750000000000009</v>
      </c>
      <c r="AI185" s="51">
        <f>K185+$P185</f>
        <v>5.0900000000000007</v>
      </c>
      <c r="AJ185" s="51">
        <f t="shared" si="17"/>
        <v>5.1750000000000007</v>
      </c>
      <c r="AK185" s="51">
        <f>I185+$Q185</f>
        <v>8.2750000000000004</v>
      </c>
      <c r="AL185" s="51">
        <f>J185+$Q185</f>
        <v>8.2750000000000004</v>
      </c>
      <c r="AM185" s="51">
        <f>K185+$Q185</f>
        <v>8.49</v>
      </c>
      <c r="AN185" s="51">
        <f t="shared" si="18"/>
        <v>8.5750000000000011</v>
      </c>
      <c r="AO185" s="51">
        <f>I185+$R185</f>
        <v>0.47500000000000009</v>
      </c>
      <c r="AP185" s="51">
        <f>J185+$R185</f>
        <v>0.47500000000000009</v>
      </c>
      <c r="AQ185" s="51">
        <f>K185+$R185</f>
        <v>0.69000000000000006</v>
      </c>
      <c r="AR185" s="51">
        <f t="shared" si="19"/>
        <v>0.77500000000000002</v>
      </c>
      <c r="AS185" s="51">
        <f>I185+$S185</f>
        <v>7.5550000000000006</v>
      </c>
      <c r="AT185" s="51">
        <f>J185+$S185</f>
        <v>7.5550000000000006</v>
      </c>
      <c r="AU185" s="51">
        <f>K185+$S185</f>
        <v>7.7700000000000005</v>
      </c>
      <c r="AV185" s="51">
        <f t="shared" si="20"/>
        <v>7.8550000000000004</v>
      </c>
      <c r="AW185" s="51">
        <f>I185+$T185</f>
        <v>1.7550000000000001</v>
      </c>
      <c r="AX185" s="51">
        <f>J185+$T185</f>
        <v>1.7550000000000001</v>
      </c>
      <c r="AY185" s="51">
        <f>K185+$T185</f>
        <v>1.9700000000000002</v>
      </c>
      <c r="AZ185" s="51">
        <f t="shared" si="21"/>
        <v>2.0550000000000002</v>
      </c>
      <c r="BA185" s="51">
        <f>I185+$U185</f>
        <v>8.2349999999999994</v>
      </c>
      <c r="BB185" s="51">
        <f>J185+$U185</f>
        <v>8.2349999999999994</v>
      </c>
      <c r="BC185" s="51">
        <f>K185+$U185</f>
        <v>8.4499999999999993</v>
      </c>
      <c r="BD185" s="51">
        <f t="shared" si="22"/>
        <v>8.5350000000000001</v>
      </c>
    </row>
    <row r="186" spans="8:56" ht="16" thickBot="1" x14ac:dyDescent="0.25">
      <c r="H186" s="9" t="s">
        <v>209</v>
      </c>
      <c r="I186" s="51">
        <f>(((ABS(Obras!C187-Plantas!$C$4)+ABS(Obras!D187-Plantas!$D$4))/10)/$B$4)*2</f>
        <v>0.76500000000000001</v>
      </c>
      <c r="J186" s="51">
        <f>(((ABS(Obras!C187-Plantas!$C$5)+ABS(Obras!D187-Plantas!$D$5))/10)/$B$4)*2</f>
        <v>0.56500000000000006</v>
      </c>
      <c r="K186" s="51">
        <f>(((ABS(Obras!C187-Plantas!$C$6)+ABS(Obras!D187-Plantas!$D$6))/10)/$B$4)*2</f>
        <v>0.28999999999999998</v>
      </c>
      <c r="L186" s="51">
        <f>(((ABS(Obras!C187-Plantas!$C$7)+ABS(Obras!D187-Plantas!$D$7))/10)/$B$4)*2</f>
        <v>0.36499999999999999</v>
      </c>
      <c r="M186" s="51">
        <f t="shared" si="23"/>
        <v>0.76500000000000001</v>
      </c>
      <c r="N186" s="3">
        <v>0.2</v>
      </c>
      <c r="O186" s="18">
        <f>$N186*(Obras!F187/10)</f>
        <v>2.0000000000000004E-2</v>
      </c>
      <c r="P186" s="18">
        <f>$N186*(Obras!G187/10)</f>
        <v>0.27999999999999997</v>
      </c>
      <c r="Q186" s="18">
        <f>$N186*(Obras!H187/10)</f>
        <v>1.56</v>
      </c>
      <c r="R186" s="18">
        <f>$N186*(Obras!I187/10)</f>
        <v>0.24</v>
      </c>
      <c r="S186" s="18">
        <f>$N186*(Obras!J187/10)</f>
        <v>2</v>
      </c>
      <c r="T186" s="18">
        <f>$N186*(Obras!K187/10)</f>
        <v>0</v>
      </c>
      <c r="U186" s="18">
        <f>$N186*(Obras!L187/10)</f>
        <v>3.4000000000000004</v>
      </c>
      <c r="V186" s="64">
        <f t="shared" si="24"/>
        <v>0.78500000000000003</v>
      </c>
      <c r="W186" s="64">
        <f t="shared" si="24"/>
        <v>1.0449999999999999</v>
      </c>
      <c r="X186" s="64">
        <f t="shared" si="24"/>
        <v>2.3250000000000002</v>
      </c>
      <c r="Y186" s="64">
        <f t="shared" si="16"/>
        <v>1.0049999999999999</v>
      </c>
      <c r="Z186" s="64">
        <f t="shared" si="15"/>
        <v>2.7650000000000001</v>
      </c>
      <c r="AA186" s="64">
        <f t="shared" si="15"/>
        <v>0.76500000000000001</v>
      </c>
      <c r="AB186" s="64">
        <f t="shared" si="15"/>
        <v>4.165</v>
      </c>
      <c r="AC186" s="64">
        <f t="shared" si="25"/>
        <v>0.78500000000000003</v>
      </c>
      <c r="AD186" s="64">
        <f t="shared" si="26"/>
        <v>0.58500000000000008</v>
      </c>
      <c r="AE186" s="64">
        <f t="shared" si="27"/>
        <v>0.31</v>
      </c>
      <c r="AF186" s="64">
        <f t="shared" si="28"/>
        <v>0.38500000000000001</v>
      </c>
      <c r="AG186" s="51">
        <f>I186+$P186</f>
        <v>1.0449999999999999</v>
      </c>
      <c r="AH186" s="51">
        <f>J186+$P186</f>
        <v>0.84499999999999997</v>
      </c>
      <c r="AI186" s="51">
        <f>K186+$P186</f>
        <v>0.56999999999999995</v>
      </c>
      <c r="AJ186" s="51">
        <f t="shared" si="17"/>
        <v>0.64500000000000002</v>
      </c>
      <c r="AK186" s="51">
        <f>I186+$Q186</f>
        <v>2.3250000000000002</v>
      </c>
      <c r="AL186" s="51">
        <f>J186+$Q186</f>
        <v>2.125</v>
      </c>
      <c r="AM186" s="51">
        <f>K186+$Q186</f>
        <v>1.85</v>
      </c>
      <c r="AN186" s="51">
        <f t="shared" si="18"/>
        <v>1.925</v>
      </c>
      <c r="AO186" s="51">
        <f>I186+$R186</f>
        <v>1.0049999999999999</v>
      </c>
      <c r="AP186" s="51">
        <f>J186+$R186</f>
        <v>0.80500000000000005</v>
      </c>
      <c r="AQ186" s="51">
        <f>K186+$R186</f>
        <v>0.53</v>
      </c>
      <c r="AR186" s="51">
        <f t="shared" si="19"/>
        <v>0.60499999999999998</v>
      </c>
      <c r="AS186" s="51">
        <f>I186+$S186</f>
        <v>2.7650000000000001</v>
      </c>
      <c r="AT186" s="51">
        <f>J186+$S186</f>
        <v>2.5649999999999999</v>
      </c>
      <c r="AU186" s="51">
        <f>K186+$S186</f>
        <v>2.29</v>
      </c>
      <c r="AV186" s="51">
        <f t="shared" si="20"/>
        <v>2.3650000000000002</v>
      </c>
      <c r="AW186" s="51">
        <f>I186+$T186</f>
        <v>0.76500000000000001</v>
      </c>
      <c r="AX186" s="51">
        <f>J186+$T186</f>
        <v>0.56500000000000006</v>
      </c>
      <c r="AY186" s="51">
        <f>K186+$T186</f>
        <v>0.28999999999999998</v>
      </c>
      <c r="AZ186" s="51">
        <f t="shared" si="21"/>
        <v>0.36499999999999999</v>
      </c>
      <c r="BA186" s="51">
        <f>I186+$U186</f>
        <v>4.165</v>
      </c>
      <c r="BB186" s="51">
        <f>J186+$U186</f>
        <v>3.9650000000000003</v>
      </c>
      <c r="BC186" s="51">
        <f>K186+$U186</f>
        <v>3.6900000000000004</v>
      </c>
      <c r="BD186" s="51">
        <f t="shared" si="22"/>
        <v>3.7650000000000006</v>
      </c>
    </row>
    <row r="187" spans="8:56" ht="16" thickBot="1" x14ac:dyDescent="0.25">
      <c r="H187" s="9" t="s">
        <v>210</v>
      </c>
      <c r="I187" s="51">
        <f>(((ABS(Obras!C188-Plantas!$C$4)+ABS(Obras!D188-Plantas!$D$4))/10)/$B$4)*2</f>
        <v>0.83000000000000007</v>
      </c>
      <c r="J187" s="51">
        <f>(((ABS(Obras!C188-Plantas!$C$5)+ABS(Obras!D188-Plantas!$D$5))/10)/$B$4)*2</f>
        <v>0.63</v>
      </c>
      <c r="K187" s="51">
        <f>(((ABS(Obras!C188-Plantas!$C$6)+ABS(Obras!D188-Plantas!$D$6))/10)/$B$4)*2</f>
        <v>0.35499999999999998</v>
      </c>
      <c r="L187" s="51">
        <f>(((ABS(Obras!C188-Plantas!$C$7)+ABS(Obras!D188-Plantas!$D$7))/10)/$B$4)*2</f>
        <v>0.43</v>
      </c>
      <c r="M187" s="51">
        <f t="shared" si="23"/>
        <v>0.83000000000000007</v>
      </c>
      <c r="N187" s="3">
        <v>0.3</v>
      </c>
      <c r="O187" s="18">
        <f>$N187*(Obras!F188/10)</f>
        <v>3.57</v>
      </c>
      <c r="P187" s="18">
        <f>$N187*(Obras!G188/10)</f>
        <v>5.01</v>
      </c>
      <c r="Q187" s="18">
        <f>$N187*(Obras!H188/10)</f>
        <v>1.56</v>
      </c>
      <c r="R187" s="18">
        <f>$N187*(Obras!I188/10)</f>
        <v>0</v>
      </c>
      <c r="S187" s="18">
        <f>$N187*(Obras!J188/10)</f>
        <v>3.2099999999999995</v>
      </c>
      <c r="T187" s="18">
        <f>$N187*(Obras!K188/10)</f>
        <v>2.0699999999999998</v>
      </c>
      <c r="U187" s="18">
        <f>$N187*(Obras!L188/10)</f>
        <v>4.5599999999999996</v>
      </c>
      <c r="V187" s="64">
        <f t="shared" si="24"/>
        <v>4.4000000000000004</v>
      </c>
      <c r="W187" s="64">
        <f t="shared" si="24"/>
        <v>5.84</v>
      </c>
      <c r="X187" s="64">
        <f t="shared" si="24"/>
        <v>2.39</v>
      </c>
      <c r="Y187" s="64">
        <f t="shared" si="16"/>
        <v>0.83000000000000007</v>
      </c>
      <c r="Z187" s="64">
        <f t="shared" si="15"/>
        <v>4.0399999999999991</v>
      </c>
      <c r="AA187" s="64">
        <f t="shared" si="15"/>
        <v>2.9</v>
      </c>
      <c r="AB187" s="64">
        <f t="shared" si="15"/>
        <v>5.39</v>
      </c>
      <c r="AC187" s="64">
        <f t="shared" si="25"/>
        <v>4.4000000000000004</v>
      </c>
      <c r="AD187" s="64">
        <f t="shared" si="26"/>
        <v>4.2</v>
      </c>
      <c r="AE187" s="64">
        <f t="shared" si="27"/>
        <v>3.9249999999999998</v>
      </c>
      <c r="AF187" s="64">
        <f t="shared" si="28"/>
        <v>4</v>
      </c>
      <c r="AG187" s="51">
        <f>I187+$P187</f>
        <v>5.84</v>
      </c>
      <c r="AH187" s="51">
        <f>J187+$P187</f>
        <v>5.64</v>
      </c>
      <c r="AI187" s="51">
        <f>K187+$P187</f>
        <v>5.3650000000000002</v>
      </c>
      <c r="AJ187" s="51">
        <f t="shared" si="17"/>
        <v>5.4399999999999995</v>
      </c>
      <c r="AK187" s="51">
        <f>I187+$Q187</f>
        <v>2.39</v>
      </c>
      <c r="AL187" s="51">
        <f>J187+$Q187</f>
        <v>2.19</v>
      </c>
      <c r="AM187" s="51">
        <f>K187+$Q187</f>
        <v>1.915</v>
      </c>
      <c r="AN187" s="51">
        <f t="shared" si="18"/>
        <v>1.99</v>
      </c>
      <c r="AO187" s="51">
        <f>I187+$R187</f>
        <v>0.83000000000000007</v>
      </c>
      <c r="AP187" s="51">
        <f>J187+$R187</f>
        <v>0.63</v>
      </c>
      <c r="AQ187" s="51">
        <f>K187+$R187</f>
        <v>0.35499999999999998</v>
      </c>
      <c r="AR187" s="51">
        <f t="shared" si="19"/>
        <v>0.43</v>
      </c>
      <c r="AS187" s="51">
        <f>I187+$S187</f>
        <v>4.0399999999999991</v>
      </c>
      <c r="AT187" s="51">
        <f>J187+$S187</f>
        <v>3.8399999999999994</v>
      </c>
      <c r="AU187" s="51">
        <f>K187+$S187</f>
        <v>3.5649999999999995</v>
      </c>
      <c r="AV187" s="51">
        <f t="shared" si="20"/>
        <v>3.6399999999999997</v>
      </c>
      <c r="AW187" s="51">
        <f>I187+$T187</f>
        <v>2.9</v>
      </c>
      <c r="AX187" s="51">
        <f>J187+$T187</f>
        <v>2.6999999999999997</v>
      </c>
      <c r="AY187" s="51">
        <f>K187+$T187</f>
        <v>2.4249999999999998</v>
      </c>
      <c r="AZ187" s="51">
        <f t="shared" si="21"/>
        <v>2.5</v>
      </c>
      <c r="BA187" s="51">
        <f>I187+$U187</f>
        <v>5.39</v>
      </c>
      <c r="BB187" s="51">
        <f>J187+$U187</f>
        <v>5.1899999999999995</v>
      </c>
      <c r="BC187" s="51">
        <f>K187+$U187</f>
        <v>4.9149999999999991</v>
      </c>
      <c r="BD187" s="51">
        <f t="shared" si="22"/>
        <v>4.9899999999999993</v>
      </c>
    </row>
    <row r="188" spans="8:56" ht="16" thickBot="1" x14ac:dyDescent="0.25">
      <c r="H188" s="9" t="s">
        <v>211</v>
      </c>
      <c r="I188" s="51">
        <f>(((ABS(Obras!C189-Plantas!$C$4)+ABS(Obras!D189-Plantas!$D$4))/10)/$B$4)*2</f>
        <v>0.23500000000000001</v>
      </c>
      <c r="J188" s="51">
        <f>(((ABS(Obras!C189-Plantas!$C$5)+ABS(Obras!D189-Plantas!$D$5))/10)/$B$4)*2</f>
        <v>4.4999999999999998E-2</v>
      </c>
      <c r="K188" s="51">
        <f>(((ABS(Obras!C189-Plantas!$C$6)+ABS(Obras!D189-Plantas!$D$6))/10)/$B$4)*2</f>
        <v>0.24</v>
      </c>
      <c r="L188" s="51">
        <f>(((ABS(Obras!C189-Plantas!$C$7)+ABS(Obras!D189-Plantas!$D$7))/10)/$B$4)*2</f>
        <v>0.255</v>
      </c>
      <c r="M188" s="51">
        <f t="shared" si="23"/>
        <v>0.255</v>
      </c>
      <c r="N188" s="3">
        <v>0.2</v>
      </c>
      <c r="O188" s="18">
        <f>$N188*(Obras!F189/10)</f>
        <v>1.64</v>
      </c>
      <c r="P188" s="18">
        <f>$N188*(Obras!G189/10)</f>
        <v>0</v>
      </c>
      <c r="Q188" s="18">
        <f>$N188*(Obras!H189/10)</f>
        <v>1</v>
      </c>
      <c r="R188" s="18">
        <f>$N188*(Obras!I189/10)</f>
        <v>0.24</v>
      </c>
      <c r="S188" s="18">
        <f>$N188*(Obras!J189/10)</f>
        <v>0</v>
      </c>
      <c r="T188" s="18">
        <f>$N188*(Obras!K189/10)</f>
        <v>0</v>
      </c>
      <c r="U188" s="18">
        <f>$N188*(Obras!L189/10)</f>
        <v>0</v>
      </c>
      <c r="V188" s="64">
        <f t="shared" si="24"/>
        <v>1.895</v>
      </c>
      <c r="W188" s="64">
        <f t="shared" si="24"/>
        <v>0.255</v>
      </c>
      <c r="X188" s="64">
        <f t="shared" si="24"/>
        <v>1.2549999999999999</v>
      </c>
      <c r="Y188" s="64">
        <f t="shared" si="16"/>
        <v>0.495</v>
      </c>
      <c r="Z188" s="64">
        <f t="shared" si="15"/>
        <v>0.255</v>
      </c>
      <c r="AA188" s="64">
        <f t="shared" si="15"/>
        <v>0.255</v>
      </c>
      <c r="AB188" s="64">
        <f t="shared" si="15"/>
        <v>0.255</v>
      </c>
      <c r="AC188" s="64">
        <f t="shared" si="25"/>
        <v>1.875</v>
      </c>
      <c r="AD188" s="64">
        <f t="shared" si="26"/>
        <v>1.6849999999999998</v>
      </c>
      <c r="AE188" s="64">
        <f t="shared" si="27"/>
        <v>1.88</v>
      </c>
      <c r="AF188" s="64">
        <f t="shared" si="28"/>
        <v>1.895</v>
      </c>
      <c r="AG188" s="51">
        <f>I188+$P188</f>
        <v>0.23500000000000001</v>
      </c>
      <c r="AH188" s="51">
        <f>J188+$P188</f>
        <v>4.4999999999999998E-2</v>
      </c>
      <c r="AI188" s="51">
        <f>K188+$P188</f>
        <v>0.24</v>
      </c>
      <c r="AJ188" s="51">
        <f t="shared" si="17"/>
        <v>0.255</v>
      </c>
      <c r="AK188" s="51">
        <f>I188+$Q188</f>
        <v>1.2350000000000001</v>
      </c>
      <c r="AL188" s="51">
        <f>J188+$Q188</f>
        <v>1.0449999999999999</v>
      </c>
      <c r="AM188" s="51">
        <f>K188+$Q188</f>
        <v>1.24</v>
      </c>
      <c r="AN188" s="51">
        <f t="shared" si="18"/>
        <v>1.2549999999999999</v>
      </c>
      <c r="AO188" s="51">
        <f>I188+$R188</f>
        <v>0.47499999999999998</v>
      </c>
      <c r="AP188" s="51">
        <f>J188+$R188</f>
        <v>0.28499999999999998</v>
      </c>
      <c r="AQ188" s="51">
        <f>K188+$R188</f>
        <v>0.48</v>
      </c>
      <c r="AR188" s="51">
        <f t="shared" si="19"/>
        <v>0.495</v>
      </c>
      <c r="AS188" s="51">
        <f>I188+$S188</f>
        <v>0.23500000000000001</v>
      </c>
      <c r="AT188" s="51">
        <f>J188+$S188</f>
        <v>4.4999999999999998E-2</v>
      </c>
      <c r="AU188" s="51">
        <f>K188+$S188</f>
        <v>0.24</v>
      </c>
      <c r="AV188" s="51">
        <f t="shared" si="20"/>
        <v>0.255</v>
      </c>
      <c r="AW188" s="51">
        <f>I188+$T188</f>
        <v>0.23500000000000001</v>
      </c>
      <c r="AX188" s="51">
        <f>J188+$T188</f>
        <v>4.4999999999999998E-2</v>
      </c>
      <c r="AY188" s="51">
        <f>K188+$T188</f>
        <v>0.24</v>
      </c>
      <c r="AZ188" s="51">
        <f t="shared" si="21"/>
        <v>0.255</v>
      </c>
      <c r="BA188" s="51">
        <f>I188+$U188</f>
        <v>0.23500000000000001</v>
      </c>
      <c r="BB188" s="51">
        <f>J188+$U188</f>
        <v>4.4999999999999998E-2</v>
      </c>
      <c r="BC188" s="51">
        <f>K188+$U188</f>
        <v>0.24</v>
      </c>
      <c r="BD188" s="51">
        <f t="shared" si="22"/>
        <v>0.255</v>
      </c>
    </row>
    <row r="189" spans="8:56" ht="16" thickBot="1" x14ac:dyDescent="0.25">
      <c r="H189" s="9" t="s">
        <v>212</v>
      </c>
      <c r="I189" s="51">
        <f>(((ABS(Obras!C190-Plantas!$C$4)+ABS(Obras!D190-Plantas!$D$4))/10)/$B$4)*2</f>
        <v>0.05</v>
      </c>
      <c r="J189" s="51">
        <f>(((ABS(Obras!C190-Plantas!$C$5)+ABS(Obras!D190-Plantas!$D$5))/10)/$B$4)*2</f>
        <v>0.16999999999999998</v>
      </c>
      <c r="K189" s="51">
        <f>(((ABS(Obras!C190-Plantas!$C$6)+ABS(Obras!D190-Plantas!$D$6))/10)/$B$4)*2</f>
        <v>0.44500000000000001</v>
      </c>
      <c r="L189" s="51">
        <f>(((ABS(Obras!C190-Plantas!$C$7)+ABS(Obras!D190-Plantas!$D$7))/10)/$B$4)*2</f>
        <v>0.37</v>
      </c>
      <c r="M189" s="51">
        <f t="shared" si="23"/>
        <v>0.44500000000000001</v>
      </c>
      <c r="N189" s="3">
        <v>0.3</v>
      </c>
      <c r="O189" s="18">
        <f>$N189*(Obras!F190/10)</f>
        <v>0.12</v>
      </c>
      <c r="P189" s="18">
        <f>$N189*(Obras!G190/10)</f>
        <v>4.5599999999999996</v>
      </c>
      <c r="Q189" s="18">
        <f>$N189*(Obras!H190/10)</f>
        <v>3.63</v>
      </c>
      <c r="R189" s="18">
        <f>$N189*(Obras!I190/10)</f>
        <v>1.5</v>
      </c>
      <c r="S189" s="18">
        <f>$N189*(Obras!J190/10)</f>
        <v>2.0699999999999998</v>
      </c>
      <c r="T189" s="18">
        <f>$N189*(Obras!K190/10)</f>
        <v>3.12</v>
      </c>
      <c r="U189" s="18">
        <f>$N189*(Obras!L190/10)</f>
        <v>0.03</v>
      </c>
      <c r="V189" s="64">
        <f t="shared" si="24"/>
        <v>0.56499999999999995</v>
      </c>
      <c r="W189" s="64">
        <f t="shared" si="24"/>
        <v>5.0049999999999999</v>
      </c>
      <c r="X189" s="64">
        <f t="shared" si="24"/>
        <v>4.0750000000000002</v>
      </c>
      <c r="Y189" s="64">
        <f t="shared" si="16"/>
        <v>1.9450000000000001</v>
      </c>
      <c r="Z189" s="64">
        <f t="shared" si="15"/>
        <v>2.5149999999999997</v>
      </c>
      <c r="AA189" s="64">
        <f t="shared" si="15"/>
        <v>3.5649999999999999</v>
      </c>
      <c r="AB189" s="64">
        <f t="shared" si="15"/>
        <v>0.47499999999999998</v>
      </c>
      <c r="AC189" s="64">
        <f t="shared" si="25"/>
        <v>0.16999999999999998</v>
      </c>
      <c r="AD189" s="64">
        <f t="shared" si="26"/>
        <v>0.28999999999999998</v>
      </c>
      <c r="AE189" s="64">
        <f t="shared" si="27"/>
        <v>0.56499999999999995</v>
      </c>
      <c r="AF189" s="64">
        <f t="shared" si="28"/>
        <v>0.49</v>
      </c>
      <c r="AG189" s="51">
        <f>I189+$P189</f>
        <v>4.6099999999999994</v>
      </c>
      <c r="AH189" s="51">
        <f>J189+$P189</f>
        <v>4.7299999999999995</v>
      </c>
      <c r="AI189" s="51">
        <f>K189+$P189</f>
        <v>5.0049999999999999</v>
      </c>
      <c r="AJ189" s="51">
        <f t="shared" si="17"/>
        <v>4.93</v>
      </c>
      <c r="AK189" s="51">
        <f>I189+$Q189</f>
        <v>3.6799999999999997</v>
      </c>
      <c r="AL189" s="51">
        <f>J189+$Q189</f>
        <v>3.8</v>
      </c>
      <c r="AM189" s="51">
        <f>K189+$Q189</f>
        <v>4.0750000000000002</v>
      </c>
      <c r="AN189" s="51">
        <f t="shared" si="18"/>
        <v>4</v>
      </c>
      <c r="AO189" s="51">
        <f>I189+$R189</f>
        <v>1.55</v>
      </c>
      <c r="AP189" s="51">
        <f>J189+$R189</f>
        <v>1.67</v>
      </c>
      <c r="AQ189" s="51">
        <f>K189+$R189</f>
        <v>1.9450000000000001</v>
      </c>
      <c r="AR189" s="51">
        <f t="shared" si="19"/>
        <v>1.87</v>
      </c>
      <c r="AS189" s="51">
        <f>I189+$S189</f>
        <v>2.1199999999999997</v>
      </c>
      <c r="AT189" s="51">
        <f>J189+$S189</f>
        <v>2.2399999999999998</v>
      </c>
      <c r="AU189" s="51">
        <f>K189+$S189</f>
        <v>2.5149999999999997</v>
      </c>
      <c r="AV189" s="51">
        <f t="shared" si="20"/>
        <v>2.44</v>
      </c>
      <c r="AW189" s="51">
        <f>I189+$T189</f>
        <v>3.17</v>
      </c>
      <c r="AX189" s="51">
        <f>J189+$T189</f>
        <v>3.29</v>
      </c>
      <c r="AY189" s="51">
        <f>K189+$T189</f>
        <v>3.5649999999999999</v>
      </c>
      <c r="AZ189" s="51">
        <f t="shared" si="21"/>
        <v>3.49</v>
      </c>
      <c r="BA189" s="51">
        <f>I189+$U189</f>
        <v>0.08</v>
      </c>
      <c r="BB189" s="51">
        <f>J189+$U189</f>
        <v>0.19999999999999998</v>
      </c>
      <c r="BC189" s="51">
        <f>K189+$U189</f>
        <v>0.47499999999999998</v>
      </c>
      <c r="BD189" s="51">
        <f t="shared" si="22"/>
        <v>0.4</v>
      </c>
    </row>
    <row r="190" spans="8:56" ht="16" thickBot="1" x14ac:dyDescent="0.25">
      <c r="H190" s="9" t="s">
        <v>213</v>
      </c>
      <c r="I190" s="51">
        <f>(((ABS(Obras!C191-Plantas!$C$4)+ABS(Obras!D191-Plantas!$D$4))/10)/$B$4)*2</f>
        <v>0.65500000000000003</v>
      </c>
      <c r="J190" s="51">
        <f>(((ABS(Obras!C191-Plantas!$C$5)+ABS(Obras!D191-Plantas!$D$5))/10)/$B$4)*2</f>
        <v>0.45499999999999996</v>
      </c>
      <c r="K190" s="51">
        <f>(((ABS(Obras!C191-Plantas!$C$6)+ABS(Obras!D191-Plantas!$D$6))/10)/$B$4)*2</f>
        <v>0.19</v>
      </c>
      <c r="L190" s="51">
        <f>(((ABS(Obras!C191-Plantas!$C$7)+ABS(Obras!D191-Plantas!$D$7))/10)/$B$4)*2</f>
        <v>0.61499999999999999</v>
      </c>
      <c r="M190" s="51">
        <f t="shared" si="23"/>
        <v>0.65500000000000003</v>
      </c>
      <c r="N190" s="3">
        <v>0.4</v>
      </c>
      <c r="O190" s="18">
        <f>$N190*(Obras!F191/10)</f>
        <v>0</v>
      </c>
      <c r="P190" s="18">
        <f>$N190*(Obras!G191/10)</f>
        <v>5.44</v>
      </c>
      <c r="Q190" s="18">
        <f>$N190*(Obras!H191/10)</f>
        <v>0</v>
      </c>
      <c r="R190" s="18">
        <f>$N190*(Obras!I191/10)</f>
        <v>0.2</v>
      </c>
      <c r="S190" s="18">
        <f>$N190*(Obras!J191/10)</f>
        <v>1.6</v>
      </c>
      <c r="T190" s="18">
        <f>$N190*(Obras!K191/10)</f>
        <v>8.16</v>
      </c>
      <c r="U190" s="18">
        <f>$N190*(Obras!L191/10)</f>
        <v>0</v>
      </c>
      <c r="V190" s="64">
        <f t="shared" si="24"/>
        <v>0.65500000000000003</v>
      </c>
      <c r="W190" s="64">
        <f t="shared" si="24"/>
        <v>6.0950000000000006</v>
      </c>
      <c r="X190" s="64">
        <f t="shared" si="24"/>
        <v>0.65500000000000003</v>
      </c>
      <c r="Y190" s="64">
        <f t="shared" si="16"/>
        <v>0.85499999999999998</v>
      </c>
      <c r="Z190" s="64">
        <f t="shared" si="15"/>
        <v>2.2549999999999999</v>
      </c>
      <c r="AA190" s="64">
        <f t="shared" si="15"/>
        <v>8.8149999999999995</v>
      </c>
      <c r="AB190" s="64">
        <f t="shared" si="15"/>
        <v>0.65500000000000003</v>
      </c>
      <c r="AC190" s="64">
        <f t="shared" si="25"/>
        <v>0.65500000000000003</v>
      </c>
      <c r="AD190" s="64">
        <f t="shared" si="26"/>
        <v>0.45499999999999996</v>
      </c>
      <c r="AE190" s="64">
        <f t="shared" si="27"/>
        <v>0.19</v>
      </c>
      <c r="AF190" s="64">
        <f t="shared" si="28"/>
        <v>0.61499999999999999</v>
      </c>
      <c r="AG190" s="51">
        <f>I190+$P190</f>
        <v>6.0950000000000006</v>
      </c>
      <c r="AH190" s="51">
        <f>J190+$P190</f>
        <v>5.8950000000000005</v>
      </c>
      <c r="AI190" s="51">
        <f>K190+$P190</f>
        <v>5.6300000000000008</v>
      </c>
      <c r="AJ190" s="51">
        <f t="shared" si="17"/>
        <v>6.0550000000000006</v>
      </c>
      <c r="AK190" s="51">
        <f>I190+$Q190</f>
        <v>0.65500000000000003</v>
      </c>
      <c r="AL190" s="51">
        <f>J190+$Q190</f>
        <v>0.45499999999999996</v>
      </c>
      <c r="AM190" s="51">
        <f>K190+$Q190</f>
        <v>0.19</v>
      </c>
      <c r="AN190" s="51">
        <f t="shared" si="18"/>
        <v>0.61499999999999999</v>
      </c>
      <c r="AO190" s="51">
        <f>I190+$R190</f>
        <v>0.85499999999999998</v>
      </c>
      <c r="AP190" s="51">
        <f>J190+$R190</f>
        <v>0.65500000000000003</v>
      </c>
      <c r="AQ190" s="51">
        <f>K190+$R190</f>
        <v>0.39</v>
      </c>
      <c r="AR190" s="51">
        <f t="shared" si="19"/>
        <v>0.81499999999999995</v>
      </c>
      <c r="AS190" s="51">
        <f>I190+$S190</f>
        <v>2.2549999999999999</v>
      </c>
      <c r="AT190" s="51">
        <f>J190+$S190</f>
        <v>2.0550000000000002</v>
      </c>
      <c r="AU190" s="51">
        <f>K190+$S190</f>
        <v>1.79</v>
      </c>
      <c r="AV190" s="51">
        <f t="shared" si="20"/>
        <v>2.2149999999999999</v>
      </c>
      <c r="AW190" s="51">
        <f>I190+$T190</f>
        <v>8.8149999999999995</v>
      </c>
      <c r="AX190" s="51">
        <f>J190+$T190</f>
        <v>8.6150000000000002</v>
      </c>
      <c r="AY190" s="51">
        <f>K190+$T190</f>
        <v>8.35</v>
      </c>
      <c r="AZ190" s="51">
        <f t="shared" si="21"/>
        <v>8.7750000000000004</v>
      </c>
      <c r="BA190" s="51">
        <f>I190+$U190</f>
        <v>0.65500000000000003</v>
      </c>
      <c r="BB190" s="51">
        <f>J190+$U190</f>
        <v>0.45499999999999996</v>
      </c>
      <c r="BC190" s="51">
        <f>K190+$U190</f>
        <v>0.19</v>
      </c>
      <c r="BD190" s="51">
        <f t="shared" si="22"/>
        <v>0.61499999999999999</v>
      </c>
    </row>
    <row r="191" spans="8:56" ht="16" thickBot="1" x14ac:dyDescent="0.25">
      <c r="H191" s="9" t="s">
        <v>214</v>
      </c>
      <c r="I191" s="51">
        <f>(((ABS(Obras!C192-Plantas!$C$4)+ABS(Obras!D192-Plantas!$D$4))/10)/$B$4)*2</f>
        <v>0.78499999999999992</v>
      </c>
      <c r="J191" s="51">
        <f>(((ABS(Obras!C192-Plantas!$C$5)+ABS(Obras!D192-Plantas!$D$5))/10)/$B$4)*2</f>
        <v>0.58499999999999996</v>
      </c>
      <c r="K191" s="51">
        <f>(((ABS(Obras!C192-Plantas!$C$6)+ABS(Obras!D192-Plantas!$D$6))/10)/$B$4)*2</f>
        <v>0.33999999999999997</v>
      </c>
      <c r="L191" s="51">
        <f>(((ABS(Obras!C192-Plantas!$C$7)+ABS(Obras!D192-Plantas!$D$7))/10)/$B$4)*2</f>
        <v>0.38500000000000001</v>
      </c>
      <c r="M191" s="51">
        <f t="shared" si="23"/>
        <v>0.78499999999999992</v>
      </c>
      <c r="N191" s="3">
        <v>0.3</v>
      </c>
      <c r="O191" s="18">
        <f>$N191*(Obras!F192/10)</f>
        <v>0</v>
      </c>
      <c r="P191" s="18">
        <f>$N191*(Obras!G192/10)</f>
        <v>3.69</v>
      </c>
      <c r="Q191" s="18">
        <f>$N191*(Obras!H192/10)</f>
        <v>1.2899999999999998</v>
      </c>
      <c r="R191" s="18">
        <f>$N191*(Obras!I192/10)</f>
        <v>4.62</v>
      </c>
      <c r="S191" s="18">
        <f>$N191*(Obras!J192/10)</f>
        <v>0</v>
      </c>
      <c r="T191" s="18">
        <f>$N191*(Obras!K192/10)</f>
        <v>0</v>
      </c>
      <c r="U191" s="18">
        <f>$N191*(Obras!L192/10)</f>
        <v>2.0699999999999998</v>
      </c>
      <c r="V191" s="64">
        <f t="shared" si="24"/>
        <v>0.78499999999999992</v>
      </c>
      <c r="W191" s="64">
        <f t="shared" si="24"/>
        <v>4.4749999999999996</v>
      </c>
      <c r="X191" s="64">
        <f t="shared" si="24"/>
        <v>2.0749999999999997</v>
      </c>
      <c r="Y191" s="64">
        <f t="shared" si="16"/>
        <v>5.4050000000000002</v>
      </c>
      <c r="Z191" s="64">
        <f t="shared" si="15"/>
        <v>0.78499999999999992</v>
      </c>
      <c r="AA191" s="64">
        <f t="shared" si="15"/>
        <v>0.78499999999999992</v>
      </c>
      <c r="AB191" s="64">
        <f t="shared" si="15"/>
        <v>2.8549999999999995</v>
      </c>
      <c r="AC191" s="64">
        <f t="shared" si="25"/>
        <v>0.78499999999999992</v>
      </c>
      <c r="AD191" s="64">
        <f t="shared" si="26"/>
        <v>0.58499999999999996</v>
      </c>
      <c r="AE191" s="64">
        <f t="shared" si="27"/>
        <v>0.33999999999999997</v>
      </c>
      <c r="AF191" s="64">
        <f t="shared" si="28"/>
        <v>0.38500000000000001</v>
      </c>
      <c r="AG191" s="51">
        <f>I191+$P191</f>
        <v>4.4749999999999996</v>
      </c>
      <c r="AH191" s="51">
        <f>J191+$P191</f>
        <v>4.2750000000000004</v>
      </c>
      <c r="AI191" s="51">
        <f>K191+$P191</f>
        <v>4.03</v>
      </c>
      <c r="AJ191" s="51">
        <f t="shared" si="17"/>
        <v>4.0750000000000002</v>
      </c>
      <c r="AK191" s="51">
        <f>I191+$Q191</f>
        <v>2.0749999999999997</v>
      </c>
      <c r="AL191" s="51">
        <f>J191+$Q191</f>
        <v>1.8749999999999998</v>
      </c>
      <c r="AM191" s="51">
        <f>K191+$Q191</f>
        <v>1.63</v>
      </c>
      <c r="AN191" s="51">
        <f t="shared" si="18"/>
        <v>1.6749999999999998</v>
      </c>
      <c r="AO191" s="51">
        <f>I191+$R191</f>
        <v>5.4050000000000002</v>
      </c>
      <c r="AP191" s="51">
        <f>J191+$R191</f>
        <v>5.2050000000000001</v>
      </c>
      <c r="AQ191" s="51">
        <f>K191+$R191</f>
        <v>4.96</v>
      </c>
      <c r="AR191" s="51">
        <f t="shared" si="19"/>
        <v>5.0049999999999999</v>
      </c>
      <c r="AS191" s="51">
        <f>I191+$S191</f>
        <v>0.78499999999999992</v>
      </c>
      <c r="AT191" s="51">
        <f>J191+$S191</f>
        <v>0.58499999999999996</v>
      </c>
      <c r="AU191" s="51">
        <f>K191+$S191</f>
        <v>0.33999999999999997</v>
      </c>
      <c r="AV191" s="51">
        <f t="shared" si="20"/>
        <v>0.38500000000000001</v>
      </c>
      <c r="AW191" s="51">
        <f>I191+$T191</f>
        <v>0.78499999999999992</v>
      </c>
      <c r="AX191" s="51">
        <f>J191+$T191</f>
        <v>0.58499999999999996</v>
      </c>
      <c r="AY191" s="51">
        <f>K191+$T191</f>
        <v>0.33999999999999997</v>
      </c>
      <c r="AZ191" s="51">
        <f t="shared" si="21"/>
        <v>0.38500000000000001</v>
      </c>
      <c r="BA191" s="51">
        <f>I191+$U191</f>
        <v>2.8549999999999995</v>
      </c>
      <c r="BB191" s="51">
        <f>J191+$U191</f>
        <v>2.6549999999999998</v>
      </c>
      <c r="BC191" s="51">
        <f>K191+$U191</f>
        <v>2.4099999999999997</v>
      </c>
      <c r="BD191" s="51">
        <f t="shared" si="22"/>
        <v>2.4550000000000001</v>
      </c>
    </row>
    <row r="192" spans="8:56" ht="16" thickBot="1" x14ac:dyDescent="0.25">
      <c r="H192" s="9" t="s">
        <v>215</v>
      </c>
      <c r="I192" s="51">
        <f>(((ABS(Obras!C193-Plantas!$C$4)+ABS(Obras!D193-Plantas!$D$4))/10)/$B$4)*2</f>
        <v>0.54</v>
      </c>
      <c r="J192" s="51">
        <f>(((ABS(Obras!C193-Plantas!$C$5)+ABS(Obras!D193-Plantas!$D$5))/10)/$B$4)*2</f>
        <v>0.42000000000000004</v>
      </c>
      <c r="K192" s="51">
        <f>(((ABS(Obras!C193-Plantas!$C$6)+ABS(Obras!D193-Plantas!$D$6))/10)/$B$4)*2</f>
        <v>0.54500000000000004</v>
      </c>
      <c r="L192" s="51">
        <f>(((ABS(Obras!C193-Plantas!$C$7)+ABS(Obras!D193-Plantas!$D$7))/10)/$B$4)*2</f>
        <v>0.13999999999999999</v>
      </c>
      <c r="M192" s="51">
        <f t="shared" si="23"/>
        <v>0.54500000000000004</v>
      </c>
      <c r="N192" s="3">
        <v>0.3</v>
      </c>
      <c r="O192" s="18">
        <f>$N192*(Obras!F193/10)</f>
        <v>1.1399999999999999</v>
      </c>
      <c r="P192" s="18">
        <f>$N192*(Obras!G193/10)</f>
        <v>3.5999999999999996</v>
      </c>
      <c r="Q192" s="18">
        <f>$N192*(Obras!H193/10)</f>
        <v>5.0999999999999996</v>
      </c>
      <c r="R192" s="18">
        <f>$N192*(Obras!I193/10)</f>
        <v>0.66</v>
      </c>
      <c r="S192" s="18">
        <f>$N192*(Obras!J193/10)</f>
        <v>0</v>
      </c>
      <c r="T192" s="18">
        <f>$N192*(Obras!K193/10)</f>
        <v>1.47</v>
      </c>
      <c r="U192" s="18">
        <f>$N192*(Obras!L193/10)</f>
        <v>2.0699999999999998</v>
      </c>
      <c r="V192" s="64">
        <f t="shared" si="24"/>
        <v>1.6850000000000001</v>
      </c>
      <c r="W192" s="64">
        <f t="shared" si="24"/>
        <v>4.1449999999999996</v>
      </c>
      <c r="X192" s="64">
        <f t="shared" si="24"/>
        <v>5.6449999999999996</v>
      </c>
      <c r="Y192" s="64">
        <f t="shared" si="16"/>
        <v>1.2050000000000001</v>
      </c>
      <c r="Z192" s="64">
        <f t="shared" si="16"/>
        <v>0.54500000000000004</v>
      </c>
      <c r="AA192" s="64">
        <f t="shared" si="16"/>
        <v>2.0150000000000001</v>
      </c>
      <c r="AB192" s="64">
        <f t="shared" si="16"/>
        <v>2.6149999999999998</v>
      </c>
      <c r="AC192" s="64">
        <f t="shared" si="25"/>
        <v>1.68</v>
      </c>
      <c r="AD192" s="64">
        <f t="shared" si="26"/>
        <v>1.56</v>
      </c>
      <c r="AE192" s="64">
        <f t="shared" si="27"/>
        <v>1.6850000000000001</v>
      </c>
      <c r="AF192" s="64">
        <f t="shared" si="28"/>
        <v>1.2799999999999998</v>
      </c>
      <c r="AG192" s="51">
        <f>I192+$P192</f>
        <v>4.1399999999999997</v>
      </c>
      <c r="AH192" s="51">
        <f>J192+$P192</f>
        <v>4.0199999999999996</v>
      </c>
      <c r="AI192" s="51">
        <f>K192+$P192</f>
        <v>4.1449999999999996</v>
      </c>
      <c r="AJ192" s="51">
        <f t="shared" si="17"/>
        <v>3.7399999999999998</v>
      </c>
      <c r="AK192" s="51">
        <f>I192+$Q192</f>
        <v>5.64</v>
      </c>
      <c r="AL192" s="51">
        <f>J192+$Q192</f>
        <v>5.52</v>
      </c>
      <c r="AM192" s="51">
        <f>K192+$Q192</f>
        <v>5.6449999999999996</v>
      </c>
      <c r="AN192" s="51">
        <f t="shared" si="18"/>
        <v>5.2399999999999993</v>
      </c>
      <c r="AO192" s="51">
        <f>I192+$R192</f>
        <v>1.2000000000000002</v>
      </c>
      <c r="AP192" s="51">
        <f>J192+$R192</f>
        <v>1.08</v>
      </c>
      <c r="AQ192" s="51">
        <f>K192+$R192</f>
        <v>1.2050000000000001</v>
      </c>
      <c r="AR192" s="51">
        <f t="shared" si="19"/>
        <v>0.8</v>
      </c>
      <c r="AS192" s="51">
        <f>I192+$S192</f>
        <v>0.54</v>
      </c>
      <c r="AT192" s="51">
        <f>J192+$S192</f>
        <v>0.42000000000000004</v>
      </c>
      <c r="AU192" s="51">
        <f>K192+$S192</f>
        <v>0.54500000000000004</v>
      </c>
      <c r="AV192" s="51">
        <f t="shared" si="20"/>
        <v>0.13999999999999999</v>
      </c>
      <c r="AW192" s="51">
        <f>I192+$T192</f>
        <v>2.0099999999999998</v>
      </c>
      <c r="AX192" s="51">
        <f>J192+$T192</f>
        <v>1.8900000000000001</v>
      </c>
      <c r="AY192" s="51">
        <f>K192+$T192</f>
        <v>2.0150000000000001</v>
      </c>
      <c r="AZ192" s="51">
        <f t="shared" si="21"/>
        <v>1.6099999999999999</v>
      </c>
      <c r="BA192" s="51">
        <f>I192+$U192</f>
        <v>2.61</v>
      </c>
      <c r="BB192" s="51">
        <f>J192+$U192</f>
        <v>2.4899999999999998</v>
      </c>
      <c r="BC192" s="51">
        <f>K192+$U192</f>
        <v>2.6149999999999998</v>
      </c>
      <c r="BD192" s="51">
        <f t="shared" si="22"/>
        <v>2.21</v>
      </c>
    </row>
    <row r="193" spans="8:56" ht="16" thickBot="1" x14ac:dyDescent="0.25">
      <c r="H193" s="9" t="s">
        <v>216</v>
      </c>
      <c r="I193" s="51">
        <f>(((ABS(Obras!C194-Plantas!$C$4)+ABS(Obras!D194-Plantas!$D$4))/10)/$B$4)*2</f>
        <v>0.35</v>
      </c>
      <c r="J193" s="51">
        <f>(((ABS(Obras!C194-Plantas!$C$5)+ABS(Obras!D194-Plantas!$D$5))/10)/$B$4)*2</f>
        <v>0.15</v>
      </c>
      <c r="K193" s="51">
        <f>(((ABS(Obras!C194-Plantas!$C$6)+ABS(Obras!D194-Plantas!$D$6))/10)/$B$4)*2</f>
        <v>0.125</v>
      </c>
      <c r="L193" s="51">
        <f>(((ABS(Obras!C194-Plantas!$C$7)+ABS(Obras!D194-Plantas!$D$7))/10)/$B$4)*2</f>
        <v>0.42000000000000004</v>
      </c>
      <c r="M193" s="51">
        <f t="shared" si="23"/>
        <v>0.42000000000000004</v>
      </c>
      <c r="N193" s="3">
        <v>0.2</v>
      </c>
      <c r="O193" s="18">
        <f>$N193*(Obras!F194/10)</f>
        <v>3.2200000000000006</v>
      </c>
      <c r="P193" s="18">
        <f>$N193*(Obras!G194/10)</f>
        <v>0</v>
      </c>
      <c r="Q193" s="18">
        <f>$N193*(Obras!H194/10)</f>
        <v>0</v>
      </c>
      <c r="R193" s="18">
        <f>$N193*(Obras!I194/10)</f>
        <v>0</v>
      </c>
      <c r="S193" s="18">
        <f>$N193*(Obras!J194/10)</f>
        <v>0.06</v>
      </c>
      <c r="T193" s="18">
        <f>$N193*(Obras!K194/10)</f>
        <v>3</v>
      </c>
      <c r="U193" s="18">
        <f>$N193*(Obras!L194/10)</f>
        <v>0</v>
      </c>
      <c r="V193" s="64">
        <f t="shared" si="24"/>
        <v>3.6400000000000006</v>
      </c>
      <c r="W193" s="64">
        <f t="shared" si="24"/>
        <v>0.42000000000000004</v>
      </c>
      <c r="X193" s="64">
        <f t="shared" si="24"/>
        <v>0.42000000000000004</v>
      </c>
      <c r="Y193" s="64">
        <f t="shared" si="16"/>
        <v>0.42000000000000004</v>
      </c>
      <c r="Z193" s="64">
        <f t="shared" si="16"/>
        <v>0.48000000000000004</v>
      </c>
      <c r="AA193" s="64">
        <f t="shared" si="16"/>
        <v>3.42</v>
      </c>
      <c r="AB193" s="64">
        <f t="shared" si="16"/>
        <v>0.42000000000000004</v>
      </c>
      <c r="AC193" s="64">
        <f t="shared" si="25"/>
        <v>3.5700000000000007</v>
      </c>
      <c r="AD193" s="64">
        <f t="shared" si="26"/>
        <v>3.3700000000000006</v>
      </c>
      <c r="AE193" s="64">
        <f t="shared" si="27"/>
        <v>3.3450000000000006</v>
      </c>
      <c r="AF193" s="64">
        <f t="shared" si="28"/>
        <v>3.6400000000000006</v>
      </c>
      <c r="AG193" s="51">
        <f>I193+$P193</f>
        <v>0.35</v>
      </c>
      <c r="AH193" s="51">
        <f>J193+$P193</f>
        <v>0.15</v>
      </c>
      <c r="AI193" s="51">
        <f>K193+$P193</f>
        <v>0.125</v>
      </c>
      <c r="AJ193" s="51">
        <f t="shared" si="17"/>
        <v>0.42000000000000004</v>
      </c>
      <c r="AK193" s="51">
        <f>I193+$Q193</f>
        <v>0.35</v>
      </c>
      <c r="AL193" s="51">
        <f>J193+$Q193</f>
        <v>0.15</v>
      </c>
      <c r="AM193" s="51">
        <f>K193+$Q193</f>
        <v>0.125</v>
      </c>
      <c r="AN193" s="51">
        <f t="shared" si="18"/>
        <v>0.42000000000000004</v>
      </c>
      <c r="AO193" s="51">
        <f>I193+$R193</f>
        <v>0.35</v>
      </c>
      <c r="AP193" s="51">
        <f>J193+$R193</f>
        <v>0.15</v>
      </c>
      <c r="AQ193" s="51">
        <f>K193+$R193</f>
        <v>0.125</v>
      </c>
      <c r="AR193" s="51">
        <f t="shared" si="19"/>
        <v>0.42000000000000004</v>
      </c>
      <c r="AS193" s="51">
        <f>I193+$S193</f>
        <v>0.41</v>
      </c>
      <c r="AT193" s="51">
        <f>J193+$S193</f>
        <v>0.21</v>
      </c>
      <c r="AU193" s="51">
        <f>K193+$S193</f>
        <v>0.185</v>
      </c>
      <c r="AV193" s="51">
        <f t="shared" si="20"/>
        <v>0.48000000000000004</v>
      </c>
      <c r="AW193" s="51">
        <f>I193+$T193</f>
        <v>3.35</v>
      </c>
      <c r="AX193" s="51">
        <f>J193+$T193</f>
        <v>3.15</v>
      </c>
      <c r="AY193" s="51">
        <f>K193+$T193</f>
        <v>3.125</v>
      </c>
      <c r="AZ193" s="51">
        <f t="shared" si="21"/>
        <v>3.42</v>
      </c>
      <c r="BA193" s="51">
        <f>I193+$U193</f>
        <v>0.35</v>
      </c>
      <c r="BB193" s="51">
        <f>J193+$U193</f>
        <v>0.15</v>
      </c>
      <c r="BC193" s="51">
        <f>K193+$U193</f>
        <v>0.125</v>
      </c>
      <c r="BD193" s="51">
        <f t="shared" si="22"/>
        <v>0.42000000000000004</v>
      </c>
    </row>
    <row r="194" spans="8:56" ht="16" thickBot="1" x14ac:dyDescent="0.25">
      <c r="H194" s="9" t="s">
        <v>217</v>
      </c>
      <c r="I194" s="51">
        <f>(((ABS(Obras!C195-Plantas!$C$4)+ABS(Obras!D195-Plantas!$D$4))/10)/$B$4)*2</f>
        <v>1.4999999999999999E-2</v>
      </c>
      <c r="J194" s="51">
        <f>(((ABS(Obras!C195-Plantas!$C$5)+ABS(Obras!D195-Plantas!$D$5))/10)/$B$4)*2</f>
        <v>0.20499999999999999</v>
      </c>
      <c r="K194" s="51">
        <f>(((ABS(Obras!C195-Plantas!$C$6)+ABS(Obras!D195-Plantas!$D$6))/10)/$B$4)*2</f>
        <v>0.48</v>
      </c>
      <c r="L194" s="51">
        <f>(((ABS(Obras!C195-Plantas!$C$7)+ABS(Obras!D195-Plantas!$D$7))/10)/$B$4)*2</f>
        <v>0.40499999999999997</v>
      </c>
      <c r="M194" s="51">
        <f t="shared" si="23"/>
        <v>0.48</v>
      </c>
      <c r="N194" s="3">
        <v>0.5</v>
      </c>
      <c r="O194" s="18">
        <f>$N194*(Obras!F195/10)</f>
        <v>6.2</v>
      </c>
      <c r="P194" s="18">
        <f>$N194*(Obras!G195/10)</f>
        <v>0</v>
      </c>
      <c r="Q194" s="18">
        <f>$N194*(Obras!H195/10)</f>
        <v>0</v>
      </c>
      <c r="R194" s="18">
        <f>$N194*(Obras!I195/10)</f>
        <v>5.05</v>
      </c>
      <c r="S194" s="18">
        <f>$N194*(Obras!J195/10)</f>
        <v>0</v>
      </c>
      <c r="T194" s="18">
        <f>$N194*(Obras!K195/10)</f>
        <v>0</v>
      </c>
      <c r="U194" s="18">
        <f>$N194*(Obras!L195/10)</f>
        <v>4.05</v>
      </c>
      <c r="V194" s="64">
        <f t="shared" si="24"/>
        <v>6.68</v>
      </c>
      <c r="W194" s="64">
        <f t="shared" si="24"/>
        <v>0.48</v>
      </c>
      <c r="X194" s="64">
        <f t="shared" si="24"/>
        <v>0.48</v>
      </c>
      <c r="Y194" s="64">
        <f t="shared" si="16"/>
        <v>5.5299999999999994</v>
      </c>
      <c r="Z194" s="64">
        <f t="shared" si="16"/>
        <v>0.48</v>
      </c>
      <c r="AA194" s="64">
        <f t="shared" si="16"/>
        <v>0.48</v>
      </c>
      <c r="AB194" s="64">
        <f t="shared" si="16"/>
        <v>4.5299999999999994</v>
      </c>
      <c r="AC194" s="64">
        <f t="shared" si="25"/>
        <v>6.2149999999999999</v>
      </c>
      <c r="AD194" s="64">
        <f t="shared" si="26"/>
        <v>6.4050000000000002</v>
      </c>
      <c r="AE194" s="64">
        <f t="shared" si="27"/>
        <v>6.68</v>
      </c>
      <c r="AF194" s="64">
        <f t="shared" si="28"/>
        <v>6.6050000000000004</v>
      </c>
      <c r="AG194" s="51">
        <f>I194+$P194</f>
        <v>1.4999999999999999E-2</v>
      </c>
      <c r="AH194" s="51">
        <f>J194+$P194</f>
        <v>0.20499999999999999</v>
      </c>
      <c r="AI194" s="51">
        <f>K194+$P194</f>
        <v>0.48</v>
      </c>
      <c r="AJ194" s="51">
        <f t="shared" si="17"/>
        <v>0.40499999999999997</v>
      </c>
      <c r="AK194" s="51">
        <f>I194+$Q194</f>
        <v>1.4999999999999999E-2</v>
      </c>
      <c r="AL194" s="51">
        <f>J194+$Q194</f>
        <v>0.20499999999999999</v>
      </c>
      <c r="AM194" s="51">
        <f>K194+$Q194</f>
        <v>0.48</v>
      </c>
      <c r="AN194" s="51">
        <f t="shared" si="18"/>
        <v>0.40499999999999997</v>
      </c>
      <c r="AO194" s="51">
        <f>I194+$R194</f>
        <v>5.0649999999999995</v>
      </c>
      <c r="AP194" s="51">
        <f>J194+$R194</f>
        <v>5.2549999999999999</v>
      </c>
      <c r="AQ194" s="51">
        <f>K194+$R194</f>
        <v>5.5299999999999994</v>
      </c>
      <c r="AR194" s="51">
        <f t="shared" si="19"/>
        <v>5.4550000000000001</v>
      </c>
      <c r="AS194" s="51">
        <f>I194+$S194</f>
        <v>1.4999999999999999E-2</v>
      </c>
      <c r="AT194" s="51">
        <f>J194+$S194</f>
        <v>0.20499999999999999</v>
      </c>
      <c r="AU194" s="51">
        <f>K194+$S194</f>
        <v>0.48</v>
      </c>
      <c r="AV194" s="51">
        <f t="shared" si="20"/>
        <v>0.40499999999999997</v>
      </c>
      <c r="AW194" s="51">
        <f>I194+$T194</f>
        <v>1.4999999999999999E-2</v>
      </c>
      <c r="AX194" s="51">
        <f>J194+$T194</f>
        <v>0.20499999999999999</v>
      </c>
      <c r="AY194" s="51">
        <f>K194+$T194</f>
        <v>0.48</v>
      </c>
      <c r="AZ194" s="51">
        <f t="shared" si="21"/>
        <v>0.40499999999999997</v>
      </c>
      <c r="BA194" s="51">
        <f>I194+$U194</f>
        <v>4.0649999999999995</v>
      </c>
      <c r="BB194" s="51">
        <f>J194+$U194</f>
        <v>4.2549999999999999</v>
      </c>
      <c r="BC194" s="51">
        <f>K194+$U194</f>
        <v>4.5299999999999994</v>
      </c>
      <c r="BD194" s="51">
        <f t="shared" si="22"/>
        <v>4.4550000000000001</v>
      </c>
    </row>
    <row r="195" spans="8:56" ht="16" thickBot="1" x14ac:dyDescent="0.25">
      <c r="H195" s="9" t="s">
        <v>218</v>
      </c>
      <c r="I195" s="51">
        <f>(((ABS(Obras!C196-Plantas!$C$4)+ABS(Obras!D196-Plantas!$D$4))/10)/$B$4)*2</f>
        <v>0.3</v>
      </c>
      <c r="J195" s="51">
        <f>(((ABS(Obras!C196-Plantas!$C$5)+ABS(Obras!D196-Plantas!$D$5))/10)/$B$4)*2</f>
        <v>0.15</v>
      </c>
      <c r="K195" s="51">
        <f>(((ABS(Obras!C196-Plantas!$C$6)+ABS(Obras!D196-Plantas!$D$6))/10)/$B$4)*2</f>
        <v>0.27500000000000002</v>
      </c>
      <c r="L195" s="51">
        <f>(((ABS(Obras!C196-Plantas!$C$7)+ABS(Obras!D196-Plantas!$D$7))/10)/$B$4)*2</f>
        <v>0.15</v>
      </c>
      <c r="M195" s="51">
        <f t="shared" si="23"/>
        <v>0.3</v>
      </c>
      <c r="N195" s="3">
        <v>0.3</v>
      </c>
      <c r="O195" s="18">
        <f>$N195*(Obras!F196/10)</f>
        <v>2.82</v>
      </c>
      <c r="P195" s="18">
        <f>$N195*(Obras!G196/10)</f>
        <v>1.08</v>
      </c>
      <c r="Q195" s="18">
        <f>$N195*(Obras!H196/10)</f>
        <v>0.89999999999999991</v>
      </c>
      <c r="R195" s="18">
        <f>$N195*(Obras!I196/10)</f>
        <v>3.03</v>
      </c>
      <c r="S195" s="18">
        <f>$N195*(Obras!J196/10)</f>
        <v>1.77</v>
      </c>
      <c r="T195" s="18">
        <f>$N195*(Obras!K196/10)</f>
        <v>0</v>
      </c>
      <c r="U195" s="18">
        <f>$N195*(Obras!L196/10)</f>
        <v>0.72</v>
      </c>
      <c r="V195" s="64">
        <f t="shared" si="24"/>
        <v>3.1199999999999997</v>
      </c>
      <c r="W195" s="64">
        <f t="shared" si="24"/>
        <v>1.3800000000000001</v>
      </c>
      <c r="X195" s="64">
        <f t="shared" si="24"/>
        <v>1.2</v>
      </c>
      <c r="Y195" s="64">
        <f t="shared" si="16"/>
        <v>3.3299999999999996</v>
      </c>
      <c r="Z195" s="64">
        <f t="shared" si="16"/>
        <v>2.0699999999999998</v>
      </c>
      <c r="AA195" s="64">
        <f t="shared" si="16"/>
        <v>0.3</v>
      </c>
      <c r="AB195" s="64">
        <f t="shared" si="16"/>
        <v>1.02</v>
      </c>
      <c r="AC195" s="64">
        <f t="shared" si="25"/>
        <v>3.1199999999999997</v>
      </c>
      <c r="AD195" s="64">
        <f t="shared" si="26"/>
        <v>2.9699999999999998</v>
      </c>
      <c r="AE195" s="64">
        <f t="shared" si="27"/>
        <v>3.0949999999999998</v>
      </c>
      <c r="AF195" s="64">
        <f t="shared" si="28"/>
        <v>2.9699999999999998</v>
      </c>
      <c r="AG195" s="51">
        <f>I195+$P195</f>
        <v>1.3800000000000001</v>
      </c>
      <c r="AH195" s="51">
        <f>J195+$P195</f>
        <v>1.23</v>
      </c>
      <c r="AI195" s="51">
        <f>K195+$P195</f>
        <v>1.355</v>
      </c>
      <c r="AJ195" s="51">
        <f t="shared" si="17"/>
        <v>1.23</v>
      </c>
      <c r="AK195" s="51">
        <f>I195+$Q195</f>
        <v>1.2</v>
      </c>
      <c r="AL195" s="51">
        <f>J195+$Q195</f>
        <v>1.0499999999999998</v>
      </c>
      <c r="AM195" s="51">
        <f>K195+$Q195</f>
        <v>1.1749999999999998</v>
      </c>
      <c r="AN195" s="51">
        <f t="shared" si="18"/>
        <v>1.0499999999999998</v>
      </c>
      <c r="AO195" s="51">
        <f>I195+$R195</f>
        <v>3.3299999999999996</v>
      </c>
      <c r="AP195" s="51">
        <f>J195+$R195</f>
        <v>3.1799999999999997</v>
      </c>
      <c r="AQ195" s="51">
        <f>K195+$R195</f>
        <v>3.3049999999999997</v>
      </c>
      <c r="AR195" s="51">
        <f t="shared" si="19"/>
        <v>3.1799999999999997</v>
      </c>
      <c r="AS195" s="51">
        <f>I195+$S195</f>
        <v>2.0699999999999998</v>
      </c>
      <c r="AT195" s="51">
        <f>J195+$S195</f>
        <v>1.92</v>
      </c>
      <c r="AU195" s="51">
        <f>K195+$S195</f>
        <v>2.0449999999999999</v>
      </c>
      <c r="AV195" s="51">
        <f t="shared" si="20"/>
        <v>1.92</v>
      </c>
      <c r="AW195" s="51">
        <f>I195+$T195</f>
        <v>0.3</v>
      </c>
      <c r="AX195" s="51">
        <f>J195+$T195</f>
        <v>0.15</v>
      </c>
      <c r="AY195" s="51">
        <f>K195+$T195</f>
        <v>0.27500000000000002</v>
      </c>
      <c r="AZ195" s="51">
        <f t="shared" si="21"/>
        <v>0.15</v>
      </c>
      <c r="BA195" s="51">
        <f>I195+$U195</f>
        <v>1.02</v>
      </c>
      <c r="BB195" s="51">
        <f>J195+$U195</f>
        <v>0.87</v>
      </c>
      <c r="BC195" s="51">
        <f>K195+$U195</f>
        <v>0.995</v>
      </c>
      <c r="BD195" s="51">
        <f t="shared" si="22"/>
        <v>0.87</v>
      </c>
    </row>
    <row r="196" spans="8:56" ht="16" thickBot="1" x14ac:dyDescent="0.25">
      <c r="H196" s="9" t="s">
        <v>219</v>
      </c>
      <c r="I196" s="51">
        <f>(((ABS(Obras!C197-Plantas!$C$4)+ABS(Obras!D197-Plantas!$D$4))/10)/$B$4)*2</f>
        <v>0.72499999999999998</v>
      </c>
      <c r="J196" s="51">
        <f>(((ABS(Obras!C197-Plantas!$C$5)+ABS(Obras!D197-Plantas!$D$5))/10)/$B$4)*2</f>
        <v>0.52500000000000002</v>
      </c>
      <c r="K196" s="51">
        <f>(((ABS(Obras!C197-Plantas!$C$6)+ABS(Obras!D197-Plantas!$D$6))/10)/$B$4)*2</f>
        <v>0.25</v>
      </c>
      <c r="L196" s="51">
        <f>(((ABS(Obras!C197-Plantas!$C$7)+ABS(Obras!D197-Plantas!$D$7))/10)/$B$4)*2</f>
        <v>0.32500000000000001</v>
      </c>
      <c r="M196" s="51">
        <f t="shared" si="23"/>
        <v>0.72499999999999998</v>
      </c>
      <c r="N196" s="3">
        <v>0.2</v>
      </c>
      <c r="O196" s="18">
        <f>$N196*(Obras!F197/10)</f>
        <v>3.34</v>
      </c>
      <c r="P196" s="18">
        <f>$N196*(Obras!G197/10)</f>
        <v>3.8600000000000003</v>
      </c>
      <c r="Q196" s="18">
        <f>$N196*(Obras!H197/10)</f>
        <v>3.8200000000000003</v>
      </c>
      <c r="R196" s="18">
        <f>$N196*(Obras!I197/10)</f>
        <v>0.64000000000000012</v>
      </c>
      <c r="S196" s="18">
        <f>$N196*(Obras!J197/10)</f>
        <v>2.9800000000000004</v>
      </c>
      <c r="T196" s="18">
        <f>$N196*(Obras!K197/10)</f>
        <v>3.7200000000000006</v>
      </c>
      <c r="U196" s="18">
        <f>$N196*(Obras!L197/10)</f>
        <v>0.1</v>
      </c>
      <c r="V196" s="64">
        <f t="shared" si="24"/>
        <v>4.0649999999999995</v>
      </c>
      <c r="W196" s="64">
        <f t="shared" si="24"/>
        <v>4.585</v>
      </c>
      <c r="X196" s="64">
        <f t="shared" si="24"/>
        <v>4.5449999999999999</v>
      </c>
      <c r="Y196" s="64">
        <f t="shared" si="24"/>
        <v>1.3650000000000002</v>
      </c>
      <c r="Z196" s="64">
        <f t="shared" si="24"/>
        <v>3.7050000000000005</v>
      </c>
      <c r="AA196" s="64">
        <f t="shared" si="24"/>
        <v>4.4450000000000003</v>
      </c>
      <c r="AB196" s="64">
        <f t="shared" si="24"/>
        <v>0.82499999999999996</v>
      </c>
      <c r="AC196" s="64">
        <f t="shared" si="25"/>
        <v>4.0649999999999995</v>
      </c>
      <c r="AD196" s="64">
        <f t="shared" si="26"/>
        <v>3.8649999999999998</v>
      </c>
      <c r="AE196" s="64">
        <f t="shared" si="27"/>
        <v>3.59</v>
      </c>
      <c r="AF196" s="64">
        <f t="shared" si="28"/>
        <v>3.665</v>
      </c>
      <c r="AG196" s="51">
        <f>I196+$P196</f>
        <v>4.585</v>
      </c>
      <c r="AH196" s="51">
        <f>J196+$P196</f>
        <v>4.3850000000000007</v>
      </c>
      <c r="AI196" s="51">
        <f>K196+$P196</f>
        <v>4.1100000000000003</v>
      </c>
      <c r="AJ196" s="51">
        <f>L196+$P196</f>
        <v>4.1850000000000005</v>
      </c>
      <c r="AK196" s="51">
        <f>I196+$Q196</f>
        <v>4.5449999999999999</v>
      </c>
      <c r="AL196" s="51">
        <f>J196+$Q196</f>
        <v>4.3450000000000006</v>
      </c>
      <c r="AM196" s="51">
        <f>K196+$Q196</f>
        <v>4.07</v>
      </c>
      <c r="AN196" s="51">
        <f>L196+$Q196</f>
        <v>4.1450000000000005</v>
      </c>
      <c r="AO196" s="51">
        <f>I196+$R196</f>
        <v>1.3650000000000002</v>
      </c>
      <c r="AP196" s="51">
        <f>J196+$R196</f>
        <v>1.165</v>
      </c>
      <c r="AQ196" s="51">
        <f>K196+$R196</f>
        <v>0.89000000000000012</v>
      </c>
      <c r="AR196" s="51">
        <f>L196+$R196</f>
        <v>0.96500000000000008</v>
      </c>
      <c r="AS196" s="51">
        <f>I196+$S196</f>
        <v>3.7050000000000005</v>
      </c>
      <c r="AT196" s="51">
        <f>J196+$S196</f>
        <v>3.5050000000000003</v>
      </c>
      <c r="AU196" s="51">
        <f>K196+$S196</f>
        <v>3.2300000000000004</v>
      </c>
      <c r="AV196" s="51">
        <f>L196+$S196</f>
        <v>3.3050000000000006</v>
      </c>
      <c r="AW196" s="51">
        <f>I196+$T196</f>
        <v>4.4450000000000003</v>
      </c>
      <c r="AX196" s="51">
        <f>J196+$T196</f>
        <v>4.245000000000001</v>
      </c>
      <c r="AY196" s="51">
        <f>K196+$T196</f>
        <v>3.9700000000000006</v>
      </c>
      <c r="AZ196" s="51">
        <f>L196+$T196</f>
        <v>4.0450000000000008</v>
      </c>
      <c r="BA196" s="51">
        <f>I196+$U196</f>
        <v>0.82499999999999996</v>
      </c>
      <c r="BB196" s="51">
        <f>J196+$U196</f>
        <v>0.625</v>
      </c>
      <c r="BC196" s="51">
        <f>K196+$U196</f>
        <v>0.35</v>
      </c>
      <c r="BD196" s="51">
        <f>L196+$U196</f>
        <v>0.42500000000000004</v>
      </c>
    </row>
    <row r="197" spans="8:56" ht="16" thickBot="1" x14ac:dyDescent="0.25">
      <c r="H197" s="9" t="s">
        <v>220</v>
      </c>
      <c r="I197" s="51">
        <f>(((ABS(Obras!C198-Plantas!$C$4)+ABS(Obras!D198-Plantas!$D$4))/10)/$B$4)*2</f>
        <v>0.82</v>
      </c>
      <c r="J197" s="51">
        <f>(((ABS(Obras!C198-Plantas!$C$5)+ABS(Obras!D198-Plantas!$D$5))/10)/$B$4)*2</f>
        <v>0.62</v>
      </c>
      <c r="K197" s="51">
        <f>(((ABS(Obras!C198-Plantas!$C$6)+ABS(Obras!D198-Plantas!$D$6))/10)/$B$4)*2</f>
        <v>0.34500000000000003</v>
      </c>
      <c r="L197" s="51">
        <f>(((ABS(Obras!C198-Plantas!$C$7)+ABS(Obras!D198-Plantas!$D$7))/10)/$B$4)*2</f>
        <v>0.51</v>
      </c>
      <c r="M197" s="51">
        <f t="shared" ref="M197:M228" si="29">MAX(I197:L197)</f>
        <v>0.82</v>
      </c>
      <c r="N197" s="3">
        <v>0.3</v>
      </c>
      <c r="O197" s="18">
        <f>$N197*(Obras!F198/10)</f>
        <v>0.63</v>
      </c>
      <c r="P197" s="18">
        <f>$N197*(Obras!G198/10)</f>
        <v>5.4300000000000006</v>
      </c>
      <c r="Q197" s="18">
        <f>$N197*(Obras!H198/10)</f>
        <v>2.4</v>
      </c>
      <c r="R197" s="18">
        <f>$N197*(Obras!I198/10)</f>
        <v>0.21</v>
      </c>
      <c r="S197" s="18">
        <f>$N197*(Obras!J198/10)</f>
        <v>0</v>
      </c>
      <c r="T197" s="18">
        <f>$N197*(Obras!K198/10)</f>
        <v>0</v>
      </c>
      <c r="U197" s="18">
        <f>$N197*(Obras!L198/10)</f>
        <v>6.1800000000000006</v>
      </c>
      <c r="V197" s="64">
        <f t="shared" ref="V197:AB228" si="30">MAX($I197:$L197)+O197</f>
        <v>1.45</v>
      </c>
      <c r="W197" s="64">
        <f t="shared" si="30"/>
        <v>6.2500000000000009</v>
      </c>
      <c r="X197" s="64">
        <f t="shared" si="30"/>
        <v>3.2199999999999998</v>
      </c>
      <c r="Y197" s="64">
        <f t="shared" si="30"/>
        <v>1.03</v>
      </c>
      <c r="Z197" s="64">
        <f t="shared" si="30"/>
        <v>0.82</v>
      </c>
      <c r="AA197" s="64">
        <f t="shared" si="30"/>
        <v>0.82</v>
      </c>
      <c r="AB197" s="64">
        <f t="shared" si="30"/>
        <v>7.0000000000000009</v>
      </c>
      <c r="AC197" s="64">
        <f t="shared" ref="AC197:AC228" si="31">I197+$O197</f>
        <v>1.45</v>
      </c>
      <c r="AD197" s="64">
        <f t="shared" ref="AD197:AD228" si="32">J197+$O197</f>
        <v>1.25</v>
      </c>
      <c r="AE197" s="64">
        <f t="shared" ref="AE197:AE228" si="33">K197+$O197</f>
        <v>0.97500000000000009</v>
      </c>
      <c r="AF197" s="64">
        <f t="shared" ref="AF197:AF228" si="34">L197+$O197</f>
        <v>1.1400000000000001</v>
      </c>
      <c r="AG197" s="51">
        <f>I197+$P197</f>
        <v>6.2500000000000009</v>
      </c>
      <c r="AH197" s="51">
        <f>J197+$P197</f>
        <v>6.0500000000000007</v>
      </c>
      <c r="AI197" s="51">
        <f>K197+$P197</f>
        <v>5.7750000000000004</v>
      </c>
      <c r="AJ197" s="51">
        <f>L197+$P197</f>
        <v>5.94</v>
      </c>
      <c r="AK197" s="51">
        <f>I197+$Q197</f>
        <v>3.2199999999999998</v>
      </c>
      <c r="AL197" s="51">
        <f>J197+$Q197</f>
        <v>3.02</v>
      </c>
      <c r="AM197" s="51">
        <f>K197+$Q197</f>
        <v>2.7450000000000001</v>
      </c>
      <c r="AN197" s="51">
        <f>L197+$Q197</f>
        <v>2.91</v>
      </c>
      <c r="AO197" s="51">
        <f>I197+$R197</f>
        <v>1.03</v>
      </c>
      <c r="AP197" s="51">
        <f>J197+$R197</f>
        <v>0.83</v>
      </c>
      <c r="AQ197" s="51">
        <f>K197+$R197</f>
        <v>0.55500000000000005</v>
      </c>
      <c r="AR197" s="51">
        <f>L197+$R197</f>
        <v>0.72</v>
      </c>
      <c r="AS197" s="51">
        <f>I197+$S197</f>
        <v>0.82</v>
      </c>
      <c r="AT197" s="51">
        <f>J197+$S197</f>
        <v>0.62</v>
      </c>
      <c r="AU197" s="51">
        <f>K197+$S197</f>
        <v>0.34500000000000003</v>
      </c>
      <c r="AV197" s="51">
        <f>L197+$S197</f>
        <v>0.51</v>
      </c>
      <c r="AW197" s="51">
        <f>I197+$T197</f>
        <v>0.82</v>
      </c>
      <c r="AX197" s="51">
        <f>J197+$T197</f>
        <v>0.62</v>
      </c>
      <c r="AY197" s="51">
        <f>K197+$T197</f>
        <v>0.34500000000000003</v>
      </c>
      <c r="AZ197" s="51">
        <f>L197+$T197</f>
        <v>0.51</v>
      </c>
      <c r="BA197" s="51">
        <f>I197+$U197</f>
        <v>7.0000000000000009</v>
      </c>
      <c r="BB197" s="51">
        <f>J197+$U197</f>
        <v>6.8000000000000007</v>
      </c>
      <c r="BC197" s="51">
        <f>K197+$U197</f>
        <v>6.5250000000000004</v>
      </c>
      <c r="BD197" s="51">
        <f>L197+$U197</f>
        <v>6.69</v>
      </c>
    </row>
    <row r="198" spans="8:56" ht="16" thickBot="1" x14ac:dyDescent="0.25">
      <c r="H198" s="9" t="s">
        <v>221</v>
      </c>
      <c r="I198" s="51">
        <f>(((ABS(Obras!C199-Plantas!$C$4)+ABS(Obras!D199-Plantas!$D$4))/10)/$B$4)*2</f>
        <v>9.5000000000000001E-2</v>
      </c>
      <c r="J198" s="51">
        <f>(((ABS(Obras!C199-Plantas!$C$5)+ABS(Obras!D199-Plantas!$D$5))/10)/$B$4)*2</f>
        <v>0.17499999999999999</v>
      </c>
      <c r="K198" s="51">
        <f>(((ABS(Obras!C199-Plantas!$C$6)+ABS(Obras!D199-Plantas!$D$6))/10)/$B$4)*2</f>
        <v>0.45</v>
      </c>
      <c r="L198" s="51">
        <f>(((ABS(Obras!C199-Plantas!$C$7)+ABS(Obras!D199-Plantas!$D$7))/10)/$B$4)*2</f>
        <v>0.375</v>
      </c>
      <c r="M198" s="51">
        <f t="shared" si="29"/>
        <v>0.45</v>
      </c>
      <c r="N198" s="3">
        <v>0.4</v>
      </c>
      <c r="O198" s="18">
        <f>$N198*(Obras!F199/10)</f>
        <v>1.7600000000000002</v>
      </c>
      <c r="P198" s="18">
        <f>$N198*(Obras!G199/10)</f>
        <v>3.24</v>
      </c>
      <c r="Q198" s="18">
        <f>$N198*(Obras!H199/10)</f>
        <v>0</v>
      </c>
      <c r="R198" s="18">
        <f>$N198*(Obras!I199/10)</f>
        <v>7.9200000000000008</v>
      </c>
      <c r="S198" s="18">
        <f>$N198*(Obras!J199/10)</f>
        <v>0</v>
      </c>
      <c r="T198" s="18">
        <f>$N198*(Obras!K199/10)</f>
        <v>0</v>
      </c>
      <c r="U198" s="18">
        <f>$N198*(Obras!L199/10)</f>
        <v>0</v>
      </c>
      <c r="V198" s="64">
        <f t="shared" si="30"/>
        <v>2.2100000000000004</v>
      </c>
      <c r="W198" s="64">
        <f t="shared" si="30"/>
        <v>3.6900000000000004</v>
      </c>
      <c r="X198" s="64">
        <f t="shared" si="30"/>
        <v>0.45</v>
      </c>
      <c r="Y198" s="64">
        <f t="shared" si="30"/>
        <v>8.370000000000001</v>
      </c>
      <c r="Z198" s="64">
        <f t="shared" si="30"/>
        <v>0.45</v>
      </c>
      <c r="AA198" s="64">
        <f t="shared" si="30"/>
        <v>0.45</v>
      </c>
      <c r="AB198" s="64">
        <f t="shared" si="30"/>
        <v>0.45</v>
      </c>
      <c r="AC198" s="64">
        <f t="shared" si="31"/>
        <v>1.8550000000000002</v>
      </c>
      <c r="AD198" s="64">
        <f t="shared" si="32"/>
        <v>1.9350000000000003</v>
      </c>
      <c r="AE198" s="64">
        <f t="shared" si="33"/>
        <v>2.2100000000000004</v>
      </c>
      <c r="AF198" s="64">
        <f t="shared" si="34"/>
        <v>2.1350000000000002</v>
      </c>
      <c r="AG198" s="51">
        <f>I198+$P198</f>
        <v>3.3350000000000004</v>
      </c>
      <c r="AH198" s="51">
        <f>J198+$P198</f>
        <v>3.415</v>
      </c>
      <c r="AI198" s="51">
        <f>K198+$P198</f>
        <v>3.6900000000000004</v>
      </c>
      <c r="AJ198" s="51">
        <f>L198+$P198</f>
        <v>3.6150000000000002</v>
      </c>
      <c r="AK198" s="51">
        <f>I198+$Q198</f>
        <v>9.5000000000000001E-2</v>
      </c>
      <c r="AL198" s="51">
        <f>J198+$Q198</f>
        <v>0.17499999999999999</v>
      </c>
      <c r="AM198" s="51">
        <f>K198+$Q198</f>
        <v>0.45</v>
      </c>
      <c r="AN198" s="51">
        <f>L198+$Q198</f>
        <v>0.375</v>
      </c>
      <c r="AO198" s="51">
        <f>I198+$R198</f>
        <v>8.0150000000000006</v>
      </c>
      <c r="AP198" s="51">
        <f>J198+$R198</f>
        <v>8.0950000000000006</v>
      </c>
      <c r="AQ198" s="51">
        <f>K198+$R198</f>
        <v>8.370000000000001</v>
      </c>
      <c r="AR198" s="51">
        <f>L198+$R198</f>
        <v>8.2950000000000017</v>
      </c>
      <c r="AS198" s="51">
        <f>I198+$S198</f>
        <v>9.5000000000000001E-2</v>
      </c>
      <c r="AT198" s="51">
        <f>J198+$S198</f>
        <v>0.17499999999999999</v>
      </c>
      <c r="AU198" s="51">
        <f>K198+$S198</f>
        <v>0.45</v>
      </c>
      <c r="AV198" s="51">
        <f>L198+$S198</f>
        <v>0.375</v>
      </c>
      <c r="AW198" s="51">
        <f>I198+$T198</f>
        <v>9.5000000000000001E-2</v>
      </c>
      <c r="AX198" s="51">
        <f>J198+$T198</f>
        <v>0.17499999999999999</v>
      </c>
      <c r="AY198" s="51">
        <f>K198+$T198</f>
        <v>0.45</v>
      </c>
      <c r="AZ198" s="51">
        <f>L198+$T198</f>
        <v>0.375</v>
      </c>
      <c r="BA198" s="51">
        <f>I198+$U198</f>
        <v>9.5000000000000001E-2</v>
      </c>
      <c r="BB198" s="51">
        <f>J198+$U198</f>
        <v>0.17499999999999999</v>
      </c>
      <c r="BC198" s="51">
        <f>K198+$U198</f>
        <v>0.45</v>
      </c>
      <c r="BD198" s="51">
        <f>L198+$U198</f>
        <v>0.375</v>
      </c>
    </row>
    <row r="199" spans="8:56" ht="16" thickBot="1" x14ac:dyDescent="0.25">
      <c r="H199" s="9" t="s">
        <v>222</v>
      </c>
      <c r="I199" s="51">
        <f>(((ABS(Obras!C200-Plantas!$C$4)+ABS(Obras!D200-Plantas!$D$4))/10)/$B$4)*2</f>
        <v>0.57999999999999996</v>
      </c>
      <c r="J199" s="51">
        <f>(((ABS(Obras!C200-Plantas!$C$5)+ABS(Obras!D200-Plantas!$D$5))/10)/$B$4)*2</f>
        <v>0.38</v>
      </c>
      <c r="K199" s="51">
        <f>(((ABS(Obras!C200-Plantas!$C$6)+ABS(Obras!D200-Plantas!$D$6))/10)/$B$4)*2</f>
        <v>0.10500000000000001</v>
      </c>
      <c r="L199" s="51">
        <f>(((ABS(Obras!C200-Plantas!$C$7)+ABS(Obras!D200-Plantas!$D$7))/10)/$B$4)*2</f>
        <v>0.4</v>
      </c>
      <c r="M199" s="51">
        <f t="shared" si="29"/>
        <v>0.57999999999999996</v>
      </c>
      <c r="N199" s="3">
        <v>0.2</v>
      </c>
      <c r="O199" s="18">
        <f>$N199*(Obras!F200/10)</f>
        <v>1.32</v>
      </c>
      <c r="P199" s="18">
        <f>$N199*(Obras!G200/10)</f>
        <v>0</v>
      </c>
      <c r="Q199" s="18">
        <f>$N199*(Obras!H200/10)</f>
        <v>0.60000000000000009</v>
      </c>
      <c r="R199" s="18">
        <f>$N199*(Obras!I200/10)</f>
        <v>1.22</v>
      </c>
      <c r="S199" s="18">
        <f>$N199*(Obras!J200/10)</f>
        <v>0</v>
      </c>
      <c r="T199" s="18">
        <f>$N199*(Obras!K200/10)</f>
        <v>2.7800000000000002</v>
      </c>
      <c r="U199" s="18">
        <f>$N199*(Obras!L200/10)</f>
        <v>3.4000000000000004</v>
      </c>
      <c r="V199" s="64">
        <f t="shared" si="30"/>
        <v>1.9</v>
      </c>
      <c r="W199" s="64">
        <f t="shared" si="30"/>
        <v>0.57999999999999996</v>
      </c>
      <c r="X199" s="64">
        <f t="shared" si="30"/>
        <v>1.1800000000000002</v>
      </c>
      <c r="Y199" s="64">
        <f t="shared" si="30"/>
        <v>1.7999999999999998</v>
      </c>
      <c r="Z199" s="64">
        <f t="shared" si="30"/>
        <v>0.57999999999999996</v>
      </c>
      <c r="AA199" s="64">
        <f t="shared" si="30"/>
        <v>3.3600000000000003</v>
      </c>
      <c r="AB199" s="64">
        <f t="shared" si="30"/>
        <v>3.9800000000000004</v>
      </c>
      <c r="AC199" s="64">
        <f t="shared" si="31"/>
        <v>1.9</v>
      </c>
      <c r="AD199" s="64">
        <f t="shared" si="32"/>
        <v>1.7000000000000002</v>
      </c>
      <c r="AE199" s="64">
        <f t="shared" si="33"/>
        <v>1.425</v>
      </c>
      <c r="AF199" s="64">
        <f t="shared" si="34"/>
        <v>1.7200000000000002</v>
      </c>
      <c r="AG199" s="51">
        <f>I199+$P199</f>
        <v>0.57999999999999996</v>
      </c>
      <c r="AH199" s="51">
        <f>J199+$P199</f>
        <v>0.38</v>
      </c>
      <c r="AI199" s="51">
        <f>K199+$P199</f>
        <v>0.10500000000000001</v>
      </c>
      <c r="AJ199" s="51">
        <f>L199+$P199</f>
        <v>0.4</v>
      </c>
      <c r="AK199" s="51">
        <f>I199+$Q199</f>
        <v>1.1800000000000002</v>
      </c>
      <c r="AL199" s="51">
        <f>J199+$Q199</f>
        <v>0.98000000000000009</v>
      </c>
      <c r="AM199" s="51">
        <f>K199+$Q199</f>
        <v>0.70500000000000007</v>
      </c>
      <c r="AN199" s="51">
        <f>L199+$Q199</f>
        <v>1</v>
      </c>
      <c r="AO199" s="51">
        <f>I199+$R199</f>
        <v>1.7999999999999998</v>
      </c>
      <c r="AP199" s="51">
        <f>J199+$R199</f>
        <v>1.6</v>
      </c>
      <c r="AQ199" s="51">
        <f>K199+$R199</f>
        <v>1.325</v>
      </c>
      <c r="AR199" s="51">
        <f>L199+$R199</f>
        <v>1.62</v>
      </c>
      <c r="AS199" s="51">
        <f>I199+$S199</f>
        <v>0.57999999999999996</v>
      </c>
      <c r="AT199" s="51">
        <f>J199+$S199</f>
        <v>0.38</v>
      </c>
      <c r="AU199" s="51">
        <f>K199+$S199</f>
        <v>0.10500000000000001</v>
      </c>
      <c r="AV199" s="51">
        <f>L199+$S199</f>
        <v>0.4</v>
      </c>
      <c r="AW199" s="51">
        <f>I199+$T199</f>
        <v>3.3600000000000003</v>
      </c>
      <c r="AX199" s="51">
        <f>J199+$T199</f>
        <v>3.16</v>
      </c>
      <c r="AY199" s="51">
        <f>K199+$T199</f>
        <v>2.8850000000000002</v>
      </c>
      <c r="AZ199" s="51">
        <f>L199+$T199</f>
        <v>3.18</v>
      </c>
      <c r="BA199" s="51">
        <f>I199+$U199</f>
        <v>3.9800000000000004</v>
      </c>
      <c r="BB199" s="51">
        <f>J199+$U199</f>
        <v>3.7800000000000002</v>
      </c>
      <c r="BC199" s="51">
        <f>K199+$U199</f>
        <v>3.5050000000000003</v>
      </c>
      <c r="BD199" s="51">
        <f>L199+$U199</f>
        <v>3.8000000000000003</v>
      </c>
    </row>
    <row r="200" spans="8:56" ht="16" thickBot="1" x14ac:dyDescent="0.25">
      <c r="H200" s="9" t="s">
        <v>223</v>
      </c>
      <c r="I200" s="51">
        <f>(((ABS(Obras!C201-Plantas!$C$4)+ABS(Obras!D201-Plantas!$D$4))/10)/$B$4)*2</f>
        <v>0.51500000000000001</v>
      </c>
      <c r="J200" s="51">
        <f>(((ABS(Obras!C201-Plantas!$C$5)+ABS(Obras!D201-Plantas!$D$5))/10)/$B$4)*2</f>
        <v>0.51500000000000001</v>
      </c>
      <c r="K200" s="51">
        <f>(((ABS(Obras!C201-Plantas!$C$6)+ABS(Obras!D201-Plantas!$D$6))/10)/$B$4)*2</f>
        <v>0.64</v>
      </c>
      <c r="L200" s="51">
        <f>(((ABS(Obras!C201-Plantas!$C$7)+ABS(Obras!D201-Plantas!$D$7))/10)/$B$4)*2</f>
        <v>0.215</v>
      </c>
      <c r="M200" s="51">
        <f t="shared" si="29"/>
        <v>0.64</v>
      </c>
      <c r="N200" s="3">
        <v>0.3</v>
      </c>
      <c r="O200" s="18">
        <f>$N200*(Obras!F201/10)</f>
        <v>0</v>
      </c>
      <c r="P200" s="18">
        <f>$N200*(Obras!G201/10)</f>
        <v>0</v>
      </c>
      <c r="Q200" s="18">
        <f>$N200*(Obras!H201/10)</f>
        <v>4.0199999999999996</v>
      </c>
      <c r="R200" s="18">
        <f>$N200*(Obras!I201/10)</f>
        <v>0</v>
      </c>
      <c r="S200" s="18">
        <f>$N200*(Obras!J201/10)</f>
        <v>0.66</v>
      </c>
      <c r="T200" s="18">
        <f>$N200*(Obras!K201/10)</f>
        <v>1.44</v>
      </c>
      <c r="U200" s="18">
        <f>$N200*(Obras!L201/10)</f>
        <v>0</v>
      </c>
      <c r="V200" s="64">
        <f t="shared" si="30"/>
        <v>0.64</v>
      </c>
      <c r="W200" s="64">
        <f t="shared" si="30"/>
        <v>0.64</v>
      </c>
      <c r="X200" s="64">
        <f t="shared" si="30"/>
        <v>4.6599999999999993</v>
      </c>
      <c r="Y200" s="64">
        <f t="shared" si="30"/>
        <v>0.64</v>
      </c>
      <c r="Z200" s="64">
        <f t="shared" si="30"/>
        <v>1.3</v>
      </c>
      <c r="AA200" s="64">
        <f t="shared" si="30"/>
        <v>2.08</v>
      </c>
      <c r="AB200" s="64">
        <f t="shared" si="30"/>
        <v>0.64</v>
      </c>
      <c r="AC200" s="64">
        <f t="shared" si="31"/>
        <v>0.51500000000000001</v>
      </c>
      <c r="AD200" s="64">
        <f t="shared" si="32"/>
        <v>0.51500000000000001</v>
      </c>
      <c r="AE200" s="64">
        <f t="shared" si="33"/>
        <v>0.64</v>
      </c>
      <c r="AF200" s="64">
        <f t="shared" si="34"/>
        <v>0.215</v>
      </c>
      <c r="AG200" s="51">
        <f>I200+$P200</f>
        <v>0.51500000000000001</v>
      </c>
      <c r="AH200" s="51">
        <f>J200+$P200</f>
        <v>0.51500000000000001</v>
      </c>
      <c r="AI200" s="51">
        <f>K200+$P200</f>
        <v>0.64</v>
      </c>
      <c r="AJ200" s="51">
        <f>L200+$P200</f>
        <v>0.215</v>
      </c>
      <c r="AK200" s="51">
        <f>I200+$Q200</f>
        <v>4.5349999999999993</v>
      </c>
      <c r="AL200" s="51">
        <f>J200+$Q200</f>
        <v>4.5349999999999993</v>
      </c>
      <c r="AM200" s="51">
        <f>K200+$Q200</f>
        <v>4.6599999999999993</v>
      </c>
      <c r="AN200" s="51">
        <f>L200+$Q200</f>
        <v>4.2349999999999994</v>
      </c>
      <c r="AO200" s="51">
        <f>I200+$R200</f>
        <v>0.51500000000000001</v>
      </c>
      <c r="AP200" s="51">
        <f>J200+$R200</f>
        <v>0.51500000000000001</v>
      </c>
      <c r="AQ200" s="51">
        <f>K200+$R200</f>
        <v>0.64</v>
      </c>
      <c r="AR200" s="51">
        <f>L200+$R200</f>
        <v>0.215</v>
      </c>
      <c r="AS200" s="51">
        <f>I200+$S200</f>
        <v>1.175</v>
      </c>
      <c r="AT200" s="51">
        <f>J200+$S200</f>
        <v>1.175</v>
      </c>
      <c r="AU200" s="51">
        <f>K200+$S200</f>
        <v>1.3</v>
      </c>
      <c r="AV200" s="51">
        <f>L200+$S200</f>
        <v>0.875</v>
      </c>
      <c r="AW200" s="51">
        <f>I200+$T200</f>
        <v>1.9550000000000001</v>
      </c>
      <c r="AX200" s="51">
        <f>J200+$T200</f>
        <v>1.9550000000000001</v>
      </c>
      <c r="AY200" s="51">
        <f>K200+$T200</f>
        <v>2.08</v>
      </c>
      <c r="AZ200" s="51">
        <f>L200+$T200</f>
        <v>1.655</v>
      </c>
      <c r="BA200" s="51">
        <f>I200+$U200</f>
        <v>0.51500000000000001</v>
      </c>
      <c r="BB200" s="51">
        <f>J200+$U200</f>
        <v>0.51500000000000001</v>
      </c>
      <c r="BC200" s="51">
        <f>K200+$U200</f>
        <v>0.64</v>
      </c>
      <c r="BD200" s="51">
        <f>L200+$U200</f>
        <v>0.215</v>
      </c>
    </row>
    <row r="201" spans="8:56" ht="16" thickBot="1" x14ac:dyDescent="0.25">
      <c r="H201" s="9" t="s">
        <v>224</v>
      </c>
      <c r="I201" s="51">
        <f>(((ABS(Obras!C202-Plantas!$C$4)+ABS(Obras!D202-Plantas!$D$4))/10)/$B$4)*2</f>
        <v>0.51500000000000001</v>
      </c>
      <c r="J201" s="51">
        <f>(((ABS(Obras!C202-Plantas!$C$5)+ABS(Obras!D202-Plantas!$D$5))/10)/$B$4)*2</f>
        <v>0.51500000000000001</v>
      </c>
      <c r="K201" s="51">
        <f>(((ABS(Obras!C202-Plantas!$C$6)+ABS(Obras!D202-Plantas!$D$6))/10)/$B$4)*2</f>
        <v>0.39</v>
      </c>
      <c r="L201" s="51">
        <f>(((ABS(Obras!C202-Plantas!$C$7)+ABS(Obras!D202-Plantas!$D$7))/10)/$B$4)*2</f>
        <v>0.81500000000000006</v>
      </c>
      <c r="M201" s="51">
        <f t="shared" si="29"/>
        <v>0.81500000000000006</v>
      </c>
      <c r="N201" s="3">
        <v>0.4</v>
      </c>
      <c r="O201" s="18">
        <f>$N201*(Obras!F202/10)</f>
        <v>0</v>
      </c>
      <c r="P201" s="18">
        <f>$N201*(Obras!G202/10)</f>
        <v>2.72</v>
      </c>
      <c r="Q201" s="18">
        <f>$N201*(Obras!H202/10)</f>
        <v>2.12</v>
      </c>
      <c r="R201" s="18">
        <f>$N201*(Obras!I202/10)</f>
        <v>7.4400000000000013</v>
      </c>
      <c r="S201" s="18">
        <f>$N201*(Obras!J202/10)</f>
        <v>0.16000000000000003</v>
      </c>
      <c r="T201" s="18">
        <f>$N201*(Obras!K202/10)</f>
        <v>3.5200000000000005</v>
      </c>
      <c r="U201" s="18">
        <f>$N201*(Obras!L202/10)</f>
        <v>5.7600000000000007</v>
      </c>
      <c r="V201" s="64">
        <f t="shared" si="30"/>
        <v>0.81500000000000006</v>
      </c>
      <c r="W201" s="64">
        <f t="shared" si="30"/>
        <v>3.5350000000000001</v>
      </c>
      <c r="X201" s="64">
        <f t="shared" si="30"/>
        <v>2.9350000000000001</v>
      </c>
      <c r="Y201" s="64">
        <f t="shared" si="30"/>
        <v>8.2550000000000008</v>
      </c>
      <c r="Z201" s="64">
        <f t="shared" si="30"/>
        <v>0.97500000000000009</v>
      </c>
      <c r="AA201" s="64">
        <f t="shared" si="30"/>
        <v>4.3350000000000009</v>
      </c>
      <c r="AB201" s="64">
        <f t="shared" si="30"/>
        <v>6.5750000000000011</v>
      </c>
      <c r="AC201" s="64">
        <f t="shared" si="31"/>
        <v>0.51500000000000001</v>
      </c>
      <c r="AD201" s="64">
        <f t="shared" si="32"/>
        <v>0.51500000000000001</v>
      </c>
      <c r="AE201" s="64">
        <f t="shared" si="33"/>
        <v>0.39</v>
      </c>
      <c r="AF201" s="64">
        <f t="shared" si="34"/>
        <v>0.81500000000000006</v>
      </c>
      <c r="AG201" s="51">
        <f>I201+$P201</f>
        <v>3.2350000000000003</v>
      </c>
      <c r="AH201" s="51">
        <f>J201+$P201</f>
        <v>3.2350000000000003</v>
      </c>
      <c r="AI201" s="51">
        <f>K201+$P201</f>
        <v>3.1100000000000003</v>
      </c>
      <c r="AJ201" s="51">
        <f>L201+$P201</f>
        <v>3.5350000000000001</v>
      </c>
      <c r="AK201" s="51">
        <f>I201+$Q201</f>
        <v>2.6350000000000002</v>
      </c>
      <c r="AL201" s="51">
        <f>J201+$Q201</f>
        <v>2.6350000000000002</v>
      </c>
      <c r="AM201" s="51">
        <f>K201+$Q201</f>
        <v>2.5100000000000002</v>
      </c>
      <c r="AN201" s="51">
        <f>L201+$Q201</f>
        <v>2.9350000000000001</v>
      </c>
      <c r="AO201" s="51">
        <f>I201+$R201</f>
        <v>7.955000000000001</v>
      </c>
      <c r="AP201" s="51">
        <f>J201+$R201</f>
        <v>7.955000000000001</v>
      </c>
      <c r="AQ201" s="51">
        <f>K201+$R201</f>
        <v>7.830000000000001</v>
      </c>
      <c r="AR201" s="51">
        <f>L201+$R201</f>
        <v>8.2550000000000008</v>
      </c>
      <c r="AS201" s="51">
        <f>I201+$S201</f>
        <v>0.67500000000000004</v>
      </c>
      <c r="AT201" s="51">
        <f>J201+$S201</f>
        <v>0.67500000000000004</v>
      </c>
      <c r="AU201" s="51">
        <f>K201+$S201</f>
        <v>0.55000000000000004</v>
      </c>
      <c r="AV201" s="51">
        <f>L201+$S201</f>
        <v>0.97500000000000009</v>
      </c>
      <c r="AW201" s="51">
        <f>I201+$T201</f>
        <v>4.0350000000000001</v>
      </c>
      <c r="AX201" s="51">
        <f>J201+$T201</f>
        <v>4.0350000000000001</v>
      </c>
      <c r="AY201" s="51">
        <f>K201+$T201</f>
        <v>3.9100000000000006</v>
      </c>
      <c r="AZ201" s="51">
        <f>L201+$T201</f>
        <v>4.3350000000000009</v>
      </c>
      <c r="BA201" s="51">
        <f>I201+$U201</f>
        <v>6.2750000000000004</v>
      </c>
      <c r="BB201" s="51">
        <f>J201+$U201</f>
        <v>6.2750000000000004</v>
      </c>
      <c r="BC201" s="51">
        <f>K201+$U201</f>
        <v>6.15</v>
      </c>
      <c r="BD201" s="51">
        <f>L201+$U201</f>
        <v>6.5750000000000011</v>
      </c>
    </row>
    <row r="202" spans="8:56" ht="16" thickBot="1" x14ac:dyDescent="0.25">
      <c r="H202" s="9" t="s">
        <v>225</v>
      </c>
      <c r="I202" s="51">
        <f>(((ABS(Obras!C203-Plantas!$C$4)+ABS(Obras!D203-Plantas!$D$4))/10)/$B$4)*2</f>
        <v>0.40499999999999997</v>
      </c>
      <c r="J202" s="51">
        <f>(((ABS(Obras!C203-Plantas!$C$5)+ABS(Obras!D203-Plantas!$D$5))/10)/$B$4)*2</f>
        <v>0.20499999999999999</v>
      </c>
      <c r="K202" s="51">
        <f>(((ABS(Obras!C203-Plantas!$C$6)+ABS(Obras!D203-Plantas!$D$6))/10)/$B$4)*2</f>
        <v>6.9999999999999993E-2</v>
      </c>
      <c r="L202" s="51">
        <f>(((ABS(Obras!C203-Plantas!$C$7)+ABS(Obras!D203-Plantas!$D$7))/10)/$B$4)*2</f>
        <v>0.495</v>
      </c>
      <c r="M202" s="51">
        <f t="shared" si="29"/>
        <v>0.495</v>
      </c>
      <c r="N202" s="3">
        <v>0.4</v>
      </c>
      <c r="O202" s="18">
        <f>$N202*(Obras!F203/10)</f>
        <v>1.4400000000000002</v>
      </c>
      <c r="P202" s="18">
        <f>$N202*(Obras!G203/10)</f>
        <v>0</v>
      </c>
      <c r="Q202" s="18">
        <f>$N202*(Obras!H203/10)</f>
        <v>0.12</v>
      </c>
      <c r="R202" s="18">
        <f>$N202*(Obras!I203/10)</f>
        <v>0</v>
      </c>
      <c r="S202" s="18">
        <f>$N202*(Obras!J203/10)</f>
        <v>2.44</v>
      </c>
      <c r="T202" s="18">
        <f>$N202*(Obras!K203/10)</f>
        <v>0</v>
      </c>
      <c r="U202" s="18">
        <f>$N202*(Obras!L203/10)</f>
        <v>0</v>
      </c>
      <c r="V202" s="64">
        <f t="shared" si="30"/>
        <v>1.9350000000000001</v>
      </c>
      <c r="W202" s="64">
        <f t="shared" si="30"/>
        <v>0.495</v>
      </c>
      <c r="X202" s="64">
        <f t="shared" si="30"/>
        <v>0.61499999999999999</v>
      </c>
      <c r="Y202" s="64">
        <f t="shared" si="30"/>
        <v>0.495</v>
      </c>
      <c r="Z202" s="64">
        <f t="shared" si="30"/>
        <v>2.9350000000000001</v>
      </c>
      <c r="AA202" s="64">
        <f t="shared" si="30"/>
        <v>0.495</v>
      </c>
      <c r="AB202" s="64">
        <f t="shared" si="30"/>
        <v>0.495</v>
      </c>
      <c r="AC202" s="64">
        <f t="shared" si="31"/>
        <v>1.8450000000000002</v>
      </c>
      <c r="AD202" s="64">
        <f t="shared" si="32"/>
        <v>1.6450000000000002</v>
      </c>
      <c r="AE202" s="64">
        <f t="shared" si="33"/>
        <v>1.5100000000000002</v>
      </c>
      <c r="AF202" s="64">
        <f t="shared" si="34"/>
        <v>1.9350000000000001</v>
      </c>
      <c r="AG202" s="51">
        <f>I202+$P202</f>
        <v>0.40499999999999997</v>
      </c>
      <c r="AH202" s="51">
        <f>J202+$P202</f>
        <v>0.20499999999999999</v>
      </c>
      <c r="AI202" s="51">
        <f>K202+$P202</f>
        <v>6.9999999999999993E-2</v>
      </c>
      <c r="AJ202" s="51">
        <f>L202+$P202</f>
        <v>0.495</v>
      </c>
      <c r="AK202" s="51">
        <f>I202+$Q202</f>
        <v>0.52499999999999991</v>
      </c>
      <c r="AL202" s="51">
        <f>J202+$Q202</f>
        <v>0.32499999999999996</v>
      </c>
      <c r="AM202" s="51">
        <f>K202+$Q202</f>
        <v>0.19</v>
      </c>
      <c r="AN202" s="51">
        <f>L202+$Q202</f>
        <v>0.61499999999999999</v>
      </c>
      <c r="AO202" s="51">
        <f>I202+$R202</f>
        <v>0.40499999999999997</v>
      </c>
      <c r="AP202" s="51">
        <f>J202+$R202</f>
        <v>0.20499999999999999</v>
      </c>
      <c r="AQ202" s="51">
        <f>K202+$R202</f>
        <v>6.9999999999999993E-2</v>
      </c>
      <c r="AR202" s="51">
        <f>L202+$R202</f>
        <v>0.495</v>
      </c>
      <c r="AS202" s="51">
        <f>I202+$S202</f>
        <v>2.8449999999999998</v>
      </c>
      <c r="AT202" s="51">
        <f>J202+$S202</f>
        <v>2.645</v>
      </c>
      <c r="AU202" s="51">
        <f>K202+$S202</f>
        <v>2.5099999999999998</v>
      </c>
      <c r="AV202" s="51">
        <f>L202+$S202</f>
        <v>2.9350000000000001</v>
      </c>
      <c r="AW202" s="51">
        <f>I202+$T202</f>
        <v>0.40499999999999997</v>
      </c>
      <c r="AX202" s="51">
        <f>J202+$T202</f>
        <v>0.20499999999999999</v>
      </c>
      <c r="AY202" s="51">
        <f>K202+$T202</f>
        <v>6.9999999999999993E-2</v>
      </c>
      <c r="AZ202" s="51">
        <f>L202+$T202</f>
        <v>0.495</v>
      </c>
      <c r="BA202" s="51">
        <f>I202+$U202</f>
        <v>0.40499999999999997</v>
      </c>
      <c r="BB202" s="51">
        <f>J202+$U202</f>
        <v>0.20499999999999999</v>
      </c>
      <c r="BC202" s="51">
        <f>K202+$U202</f>
        <v>6.9999999999999993E-2</v>
      </c>
      <c r="BD202" s="51">
        <f>L202+$U202</f>
        <v>0.495</v>
      </c>
    </row>
    <row r="203" spans="8:56" ht="16" thickBot="1" x14ac:dyDescent="0.25">
      <c r="H203" s="9" t="s">
        <v>226</v>
      </c>
      <c r="I203" s="51">
        <f>(((ABS(Obras!C204-Plantas!$C$4)+ABS(Obras!D204-Plantas!$D$4))/10)/$B$4)*2</f>
        <v>0.37</v>
      </c>
      <c r="J203" s="51">
        <f>(((ABS(Obras!C204-Plantas!$C$5)+ABS(Obras!D204-Plantas!$D$5))/10)/$B$4)*2</f>
        <v>0.16999999999999998</v>
      </c>
      <c r="K203" s="51">
        <f>(((ABS(Obras!C204-Plantas!$C$6)+ABS(Obras!D204-Plantas!$D$6))/10)/$B$4)*2</f>
        <v>0.255</v>
      </c>
      <c r="L203" s="51">
        <f>(((ABS(Obras!C204-Plantas!$C$7)+ABS(Obras!D204-Plantas!$D$7))/10)/$B$4)*2</f>
        <v>0.16999999999999998</v>
      </c>
      <c r="M203" s="51">
        <f t="shared" si="29"/>
        <v>0.37</v>
      </c>
      <c r="N203" s="3">
        <v>0.3</v>
      </c>
      <c r="O203" s="18">
        <f>$N203*(Obras!F204/10)</f>
        <v>0</v>
      </c>
      <c r="P203" s="18">
        <f>$N203*(Obras!G204/10)</f>
        <v>0.33</v>
      </c>
      <c r="Q203" s="18">
        <f>$N203*(Obras!H204/10)</f>
        <v>0</v>
      </c>
      <c r="R203" s="18">
        <f>$N203*(Obras!I204/10)</f>
        <v>3.57</v>
      </c>
      <c r="S203" s="18">
        <f>$N203*(Obras!J204/10)</f>
        <v>0.63</v>
      </c>
      <c r="T203" s="18">
        <f>$N203*(Obras!K204/10)</f>
        <v>0</v>
      </c>
      <c r="U203" s="18">
        <f>$N203*(Obras!L204/10)</f>
        <v>0</v>
      </c>
      <c r="V203" s="64">
        <f t="shared" si="30"/>
        <v>0.37</v>
      </c>
      <c r="W203" s="64">
        <f t="shared" si="30"/>
        <v>0.7</v>
      </c>
      <c r="X203" s="64">
        <f t="shared" si="30"/>
        <v>0.37</v>
      </c>
      <c r="Y203" s="64">
        <f t="shared" si="30"/>
        <v>3.94</v>
      </c>
      <c r="Z203" s="64">
        <f t="shared" si="30"/>
        <v>1</v>
      </c>
      <c r="AA203" s="64">
        <f t="shared" si="30"/>
        <v>0.37</v>
      </c>
      <c r="AB203" s="64">
        <f t="shared" si="30"/>
        <v>0.37</v>
      </c>
      <c r="AC203" s="64">
        <f t="shared" si="31"/>
        <v>0.37</v>
      </c>
      <c r="AD203" s="64">
        <f t="shared" si="32"/>
        <v>0.16999999999999998</v>
      </c>
      <c r="AE203" s="64">
        <f t="shared" si="33"/>
        <v>0.255</v>
      </c>
      <c r="AF203" s="64">
        <f t="shared" si="34"/>
        <v>0.16999999999999998</v>
      </c>
      <c r="AG203" s="51">
        <f>I203+$P203</f>
        <v>0.7</v>
      </c>
      <c r="AH203" s="51">
        <f>J203+$P203</f>
        <v>0.5</v>
      </c>
      <c r="AI203" s="51">
        <f>K203+$P203</f>
        <v>0.58499999999999996</v>
      </c>
      <c r="AJ203" s="51">
        <f>L203+$P203</f>
        <v>0.5</v>
      </c>
      <c r="AK203" s="51">
        <f>I203+$Q203</f>
        <v>0.37</v>
      </c>
      <c r="AL203" s="51">
        <f>J203+$Q203</f>
        <v>0.16999999999999998</v>
      </c>
      <c r="AM203" s="51">
        <f>K203+$Q203</f>
        <v>0.255</v>
      </c>
      <c r="AN203" s="51">
        <f>L203+$Q203</f>
        <v>0.16999999999999998</v>
      </c>
      <c r="AO203" s="51">
        <f>I203+$R203</f>
        <v>3.94</v>
      </c>
      <c r="AP203" s="51">
        <f>J203+$R203</f>
        <v>3.7399999999999998</v>
      </c>
      <c r="AQ203" s="51">
        <f>K203+$R203</f>
        <v>3.8249999999999997</v>
      </c>
      <c r="AR203" s="51">
        <f>L203+$R203</f>
        <v>3.7399999999999998</v>
      </c>
      <c r="AS203" s="51">
        <f>I203+$S203</f>
        <v>1</v>
      </c>
      <c r="AT203" s="51">
        <f>J203+$S203</f>
        <v>0.8</v>
      </c>
      <c r="AU203" s="51">
        <f>K203+$S203</f>
        <v>0.88500000000000001</v>
      </c>
      <c r="AV203" s="51">
        <f>L203+$S203</f>
        <v>0.8</v>
      </c>
      <c r="AW203" s="51">
        <f>I203+$T203</f>
        <v>0.37</v>
      </c>
      <c r="AX203" s="51">
        <f>J203+$T203</f>
        <v>0.16999999999999998</v>
      </c>
      <c r="AY203" s="51">
        <f>K203+$T203</f>
        <v>0.255</v>
      </c>
      <c r="AZ203" s="51">
        <f>L203+$T203</f>
        <v>0.16999999999999998</v>
      </c>
      <c r="BA203" s="51">
        <f>I203+$U203</f>
        <v>0.37</v>
      </c>
      <c r="BB203" s="51">
        <f>J203+$U203</f>
        <v>0.16999999999999998</v>
      </c>
      <c r="BC203" s="51">
        <f>K203+$U203</f>
        <v>0.255</v>
      </c>
      <c r="BD203" s="51">
        <f>L203+$U203</f>
        <v>0.16999999999999998</v>
      </c>
    </row>
    <row r="204" spans="8:56" ht="16" thickBot="1" x14ac:dyDescent="0.25">
      <c r="H204" s="9" t="s">
        <v>227</v>
      </c>
      <c r="I204" s="51">
        <f>(((ABS(Obras!C205-Plantas!$C$4)+ABS(Obras!D205-Plantas!$D$4))/10)/$B$4)*2</f>
        <v>0.63500000000000001</v>
      </c>
      <c r="J204" s="51">
        <f>(((ABS(Obras!C205-Plantas!$C$5)+ABS(Obras!D205-Plantas!$D$5))/10)/$B$4)*2</f>
        <v>0.43499999999999994</v>
      </c>
      <c r="K204" s="51">
        <f>(((ABS(Obras!C205-Plantas!$C$6)+ABS(Obras!D205-Plantas!$D$6))/10)/$B$4)*2</f>
        <v>0.43</v>
      </c>
      <c r="L204" s="51">
        <f>(((ABS(Obras!C205-Plantas!$C$7)+ABS(Obras!D205-Plantas!$D$7))/10)/$B$4)*2</f>
        <v>0.23500000000000001</v>
      </c>
      <c r="M204" s="51">
        <f t="shared" si="29"/>
        <v>0.63500000000000001</v>
      </c>
      <c r="N204" s="3">
        <v>0.3</v>
      </c>
      <c r="O204" s="18">
        <f>$N204*(Obras!F205/10)</f>
        <v>3.3299999999999996</v>
      </c>
      <c r="P204" s="18">
        <f>$N204*(Obras!G205/10)</f>
        <v>4.5299999999999994</v>
      </c>
      <c r="Q204" s="18">
        <f>$N204*(Obras!H205/10)</f>
        <v>0</v>
      </c>
      <c r="R204" s="18">
        <f>$N204*(Obras!I205/10)</f>
        <v>0</v>
      </c>
      <c r="S204" s="18">
        <f>$N204*(Obras!J205/10)</f>
        <v>0</v>
      </c>
      <c r="T204" s="18">
        <f>$N204*(Obras!K205/10)</f>
        <v>0</v>
      </c>
      <c r="U204" s="18">
        <f>$N204*(Obras!L205/10)</f>
        <v>0.3</v>
      </c>
      <c r="V204" s="64">
        <f t="shared" si="30"/>
        <v>3.9649999999999999</v>
      </c>
      <c r="W204" s="64">
        <f t="shared" si="30"/>
        <v>5.1649999999999991</v>
      </c>
      <c r="X204" s="64">
        <f t="shared" si="30"/>
        <v>0.63500000000000001</v>
      </c>
      <c r="Y204" s="64">
        <f t="shared" si="30"/>
        <v>0.63500000000000001</v>
      </c>
      <c r="Z204" s="64">
        <f t="shared" si="30"/>
        <v>0.63500000000000001</v>
      </c>
      <c r="AA204" s="64">
        <f t="shared" si="30"/>
        <v>0.63500000000000001</v>
      </c>
      <c r="AB204" s="64">
        <f t="shared" si="30"/>
        <v>0.93500000000000005</v>
      </c>
      <c r="AC204" s="64">
        <f t="shared" si="31"/>
        <v>3.9649999999999999</v>
      </c>
      <c r="AD204" s="64">
        <f t="shared" si="32"/>
        <v>3.7649999999999997</v>
      </c>
      <c r="AE204" s="64">
        <f t="shared" si="33"/>
        <v>3.76</v>
      </c>
      <c r="AF204" s="64">
        <f t="shared" si="34"/>
        <v>3.5649999999999995</v>
      </c>
      <c r="AG204" s="51">
        <f>I204+$P204</f>
        <v>5.1649999999999991</v>
      </c>
      <c r="AH204" s="51">
        <f>J204+$P204</f>
        <v>4.964999999999999</v>
      </c>
      <c r="AI204" s="51">
        <f>K204+$P204</f>
        <v>4.9599999999999991</v>
      </c>
      <c r="AJ204" s="51">
        <f>L204+$P204</f>
        <v>4.7649999999999997</v>
      </c>
      <c r="AK204" s="51">
        <f>I204+$Q204</f>
        <v>0.63500000000000001</v>
      </c>
      <c r="AL204" s="51">
        <f>J204+$Q204</f>
        <v>0.43499999999999994</v>
      </c>
      <c r="AM204" s="51">
        <f>K204+$Q204</f>
        <v>0.43</v>
      </c>
      <c r="AN204" s="51">
        <f>L204+$Q204</f>
        <v>0.23500000000000001</v>
      </c>
      <c r="AO204" s="51">
        <f>I204+$R204</f>
        <v>0.63500000000000001</v>
      </c>
      <c r="AP204" s="51">
        <f>J204+$R204</f>
        <v>0.43499999999999994</v>
      </c>
      <c r="AQ204" s="51">
        <f>K204+$R204</f>
        <v>0.43</v>
      </c>
      <c r="AR204" s="51">
        <f>L204+$R204</f>
        <v>0.23500000000000001</v>
      </c>
      <c r="AS204" s="51">
        <f>I204+$S204</f>
        <v>0.63500000000000001</v>
      </c>
      <c r="AT204" s="51">
        <f>J204+$S204</f>
        <v>0.43499999999999994</v>
      </c>
      <c r="AU204" s="51">
        <f>K204+$S204</f>
        <v>0.43</v>
      </c>
      <c r="AV204" s="51">
        <f>L204+$S204</f>
        <v>0.23500000000000001</v>
      </c>
      <c r="AW204" s="51">
        <f>I204+$T204</f>
        <v>0.63500000000000001</v>
      </c>
      <c r="AX204" s="51">
        <f>J204+$T204</f>
        <v>0.43499999999999994</v>
      </c>
      <c r="AY204" s="51">
        <f>K204+$T204</f>
        <v>0.43</v>
      </c>
      <c r="AZ204" s="51">
        <f>L204+$T204</f>
        <v>0.23500000000000001</v>
      </c>
      <c r="BA204" s="51">
        <f>I204+$U204</f>
        <v>0.93500000000000005</v>
      </c>
      <c r="BB204" s="51">
        <f>J204+$U204</f>
        <v>0.73499999999999988</v>
      </c>
      <c r="BC204" s="51">
        <f>K204+$U204</f>
        <v>0.73</v>
      </c>
      <c r="BD204" s="51">
        <f>L204+$U204</f>
        <v>0.53500000000000003</v>
      </c>
    </row>
    <row r="205" spans="8:56" ht="16" thickBot="1" x14ac:dyDescent="0.25">
      <c r="H205" s="9" t="s">
        <v>228</v>
      </c>
      <c r="I205" s="51">
        <f>(((ABS(Obras!C206-Plantas!$C$4)+ABS(Obras!D206-Plantas!$D$4))/10)/$B$4)*2</f>
        <v>0.59000000000000008</v>
      </c>
      <c r="J205" s="51">
        <f>(((ABS(Obras!C206-Plantas!$C$5)+ABS(Obras!D206-Plantas!$D$5))/10)/$B$4)*2</f>
        <v>0.39</v>
      </c>
      <c r="K205" s="51">
        <f>(((ABS(Obras!C206-Plantas!$C$6)+ABS(Obras!D206-Plantas!$D$6))/10)/$B$4)*2</f>
        <v>0.19500000000000001</v>
      </c>
      <c r="L205" s="51">
        <f>(((ABS(Obras!C206-Plantas!$C$7)+ABS(Obras!D206-Plantas!$D$7))/10)/$B$4)*2</f>
        <v>0.62</v>
      </c>
      <c r="M205" s="51">
        <f t="shared" si="29"/>
        <v>0.62</v>
      </c>
      <c r="N205" s="3">
        <v>0.3</v>
      </c>
      <c r="O205" s="18">
        <f>$N205*(Obras!F206/10)</f>
        <v>0</v>
      </c>
      <c r="P205" s="18">
        <f>$N205*(Obras!G206/10)</f>
        <v>0</v>
      </c>
      <c r="Q205" s="18">
        <f>$N205*(Obras!H206/10)</f>
        <v>4.59</v>
      </c>
      <c r="R205" s="18">
        <f>$N205*(Obras!I206/10)</f>
        <v>2.1</v>
      </c>
      <c r="S205" s="18">
        <f>$N205*(Obras!J206/10)</f>
        <v>0</v>
      </c>
      <c r="T205" s="18">
        <f>$N205*(Obras!K206/10)</f>
        <v>0</v>
      </c>
      <c r="U205" s="18">
        <f>$N205*(Obras!L206/10)</f>
        <v>5.28</v>
      </c>
      <c r="V205" s="64">
        <f t="shared" si="30"/>
        <v>0.62</v>
      </c>
      <c r="W205" s="64">
        <f t="shared" si="30"/>
        <v>0.62</v>
      </c>
      <c r="X205" s="64">
        <f t="shared" si="30"/>
        <v>5.21</v>
      </c>
      <c r="Y205" s="64">
        <f t="shared" si="30"/>
        <v>2.72</v>
      </c>
      <c r="Z205" s="64">
        <f t="shared" si="30"/>
        <v>0.62</v>
      </c>
      <c r="AA205" s="64">
        <f t="shared" si="30"/>
        <v>0.62</v>
      </c>
      <c r="AB205" s="64">
        <f t="shared" si="30"/>
        <v>5.9</v>
      </c>
      <c r="AC205" s="64">
        <f t="shared" si="31"/>
        <v>0.59000000000000008</v>
      </c>
      <c r="AD205" s="64">
        <f t="shared" si="32"/>
        <v>0.39</v>
      </c>
      <c r="AE205" s="64">
        <f t="shared" si="33"/>
        <v>0.19500000000000001</v>
      </c>
      <c r="AF205" s="64">
        <f t="shared" si="34"/>
        <v>0.62</v>
      </c>
      <c r="AG205" s="51">
        <f>I205+$P205</f>
        <v>0.59000000000000008</v>
      </c>
      <c r="AH205" s="51">
        <f>J205+$P205</f>
        <v>0.39</v>
      </c>
      <c r="AI205" s="51">
        <f>K205+$P205</f>
        <v>0.19500000000000001</v>
      </c>
      <c r="AJ205" s="51">
        <f>L205+$P205</f>
        <v>0.62</v>
      </c>
      <c r="AK205" s="51">
        <f>I205+$Q205</f>
        <v>5.18</v>
      </c>
      <c r="AL205" s="51">
        <f>J205+$Q205</f>
        <v>4.9799999999999995</v>
      </c>
      <c r="AM205" s="51">
        <f>K205+$Q205</f>
        <v>4.7850000000000001</v>
      </c>
      <c r="AN205" s="51">
        <f>L205+$Q205</f>
        <v>5.21</v>
      </c>
      <c r="AO205" s="51">
        <f>I205+$R205</f>
        <v>2.6900000000000004</v>
      </c>
      <c r="AP205" s="51">
        <f>J205+$R205</f>
        <v>2.4900000000000002</v>
      </c>
      <c r="AQ205" s="51">
        <f>K205+$R205</f>
        <v>2.2949999999999999</v>
      </c>
      <c r="AR205" s="51">
        <f>L205+$R205</f>
        <v>2.72</v>
      </c>
      <c r="AS205" s="51">
        <f>I205+$S205</f>
        <v>0.59000000000000008</v>
      </c>
      <c r="AT205" s="51">
        <f>J205+$S205</f>
        <v>0.39</v>
      </c>
      <c r="AU205" s="51">
        <f>K205+$S205</f>
        <v>0.19500000000000001</v>
      </c>
      <c r="AV205" s="51">
        <f>L205+$S205</f>
        <v>0.62</v>
      </c>
      <c r="AW205" s="51">
        <f>I205+$T205</f>
        <v>0.59000000000000008</v>
      </c>
      <c r="AX205" s="51">
        <f>J205+$T205</f>
        <v>0.39</v>
      </c>
      <c r="AY205" s="51">
        <f>K205+$T205</f>
        <v>0.19500000000000001</v>
      </c>
      <c r="AZ205" s="51">
        <f>L205+$T205</f>
        <v>0.62</v>
      </c>
      <c r="BA205" s="51">
        <f>I205+$U205</f>
        <v>5.87</v>
      </c>
      <c r="BB205" s="51">
        <f>J205+$U205</f>
        <v>5.67</v>
      </c>
      <c r="BC205" s="51">
        <f>K205+$U205</f>
        <v>5.4750000000000005</v>
      </c>
      <c r="BD205" s="51">
        <f>L205+$U205</f>
        <v>5.9</v>
      </c>
    </row>
    <row r="206" spans="8:56" ht="16" thickBot="1" x14ac:dyDescent="0.25">
      <c r="H206" s="9" t="s">
        <v>229</v>
      </c>
      <c r="I206" s="51">
        <f>(((ABS(Obras!C207-Plantas!$C$4)+ABS(Obras!D207-Plantas!$D$4))/10)/$B$4)*2</f>
        <v>0.85500000000000009</v>
      </c>
      <c r="J206" s="51">
        <f>(((ABS(Obras!C207-Plantas!$C$5)+ABS(Obras!D207-Plantas!$D$5))/10)/$B$4)*2</f>
        <v>0.65500000000000003</v>
      </c>
      <c r="K206" s="51">
        <f>(((ABS(Obras!C207-Plantas!$C$6)+ABS(Obras!D207-Plantas!$D$6))/10)/$B$4)*2</f>
        <v>0.38</v>
      </c>
      <c r="L206" s="51">
        <f>(((ABS(Obras!C207-Plantas!$C$7)+ABS(Obras!D207-Plantas!$D$7))/10)/$B$4)*2</f>
        <v>0.45499999999999996</v>
      </c>
      <c r="M206" s="51">
        <f t="shared" si="29"/>
        <v>0.85500000000000009</v>
      </c>
      <c r="N206" s="3">
        <v>0.3</v>
      </c>
      <c r="O206" s="18">
        <f>$N206*(Obras!F207/10)</f>
        <v>0</v>
      </c>
      <c r="P206" s="18">
        <f>$N206*(Obras!G207/10)</f>
        <v>0</v>
      </c>
      <c r="Q206" s="18">
        <f>$N206*(Obras!H207/10)</f>
        <v>0.84</v>
      </c>
      <c r="R206" s="18">
        <f>$N206*(Obras!I207/10)</f>
        <v>2.64</v>
      </c>
      <c r="S206" s="18">
        <f>$N206*(Obras!J207/10)</f>
        <v>0</v>
      </c>
      <c r="T206" s="18">
        <f>$N206*(Obras!K207/10)</f>
        <v>5.19</v>
      </c>
      <c r="U206" s="18">
        <f>$N206*(Obras!L207/10)</f>
        <v>4.38</v>
      </c>
      <c r="V206" s="64">
        <f t="shared" si="30"/>
        <v>0.85500000000000009</v>
      </c>
      <c r="W206" s="64">
        <f t="shared" si="30"/>
        <v>0.85500000000000009</v>
      </c>
      <c r="X206" s="64">
        <f t="shared" si="30"/>
        <v>1.6950000000000001</v>
      </c>
      <c r="Y206" s="64">
        <f t="shared" si="30"/>
        <v>3.4950000000000001</v>
      </c>
      <c r="Z206" s="64">
        <f t="shared" si="30"/>
        <v>0.85500000000000009</v>
      </c>
      <c r="AA206" s="64">
        <f t="shared" si="30"/>
        <v>6.0450000000000008</v>
      </c>
      <c r="AB206" s="64">
        <f t="shared" si="30"/>
        <v>5.2350000000000003</v>
      </c>
      <c r="AC206" s="64">
        <f t="shared" si="31"/>
        <v>0.85500000000000009</v>
      </c>
      <c r="AD206" s="64">
        <f t="shared" si="32"/>
        <v>0.65500000000000003</v>
      </c>
      <c r="AE206" s="64">
        <f t="shared" si="33"/>
        <v>0.38</v>
      </c>
      <c r="AF206" s="64">
        <f t="shared" si="34"/>
        <v>0.45499999999999996</v>
      </c>
      <c r="AG206" s="51">
        <f>I206+$P206</f>
        <v>0.85500000000000009</v>
      </c>
      <c r="AH206" s="51">
        <f>J206+$P206</f>
        <v>0.65500000000000003</v>
      </c>
      <c r="AI206" s="51">
        <f>K206+$P206</f>
        <v>0.38</v>
      </c>
      <c r="AJ206" s="51">
        <f>L206+$P206</f>
        <v>0.45499999999999996</v>
      </c>
      <c r="AK206" s="51">
        <f>I206+$Q206</f>
        <v>1.6950000000000001</v>
      </c>
      <c r="AL206" s="51">
        <f>J206+$Q206</f>
        <v>1.4950000000000001</v>
      </c>
      <c r="AM206" s="51">
        <f>K206+$Q206</f>
        <v>1.22</v>
      </c>
      <c r="AN206" s="51">
        <f>L206+$Q206</f>
        <v>1.2949999999999999</v>
      </c>
      <c r="AO206" s="51">
        <f>I206+$R206</f>
        <v>3.4950000000000001</v>
      </c>
      <c r="AP206" s="51">
        <f>J206+$R206</f>
        <v>3.2949999999999999</v>
      </c>
      <c r="AQ206" s="51">
        <f>K206+$R206</f>
        <v>3.02</v>
      </c>
      <c r="AR206" s="51">
        <f>L206+$R206</f>
        <v>3.0950000000000002</v>
      </c>
      <c r="AS206" s="51">
        <f>I206+$S206</f>
        <v>0.85500000000000009</v>
      </c>
      <c r="AT206" s="51">
        <f>J206+$S206</f>
        <v>0.65500000000000003</v>
      </c>
      <c r="AU206" s="51">
        <f>K206+$S206</f>
        <v>0.38</v>
      </c>
      <c r="AV206" s="51">
        <f>L206+$S206</f>
        <v>0.45499999999999996</v>
      </c>
      <c r="AW206" s="51">
        <f>I206+$T206</f>
        <v>6.0450000000000008</v>
      </c>
      <c r="AX206" s="51">
        <f>J206+$T206</f>
        <v>5.8450000000000006</v>
      </c>
      <c r="AY206" s="51">
        <f>K206+$T206</f>
        <v>5.57</v>
      </c>
      <c r="AZ206" s="51">
        <f>L206+$T206</f>
        <v>5.6450000000000005</v>
      </c>
      <c r="BA206" s="51">
        <f>I206+$U206</f>
        <v>5.2350000000000003</v>
      </c>
      <c r="BB206" s="51">
        <f>J206+$U206</f>
        <v>5.0350000000000001</v>
      </c>
      <c r="BC206" s="51">
        <f>K206+$U206</f>
        <v>4.76</v>
      </c>
      <c r="BD206" s="51">
        <f>L206+$U206</f>
        <v>4.835</v>
      </c>
    </row>
    <row r="207" spans="8:56" ht="16" thickBot="1" x14ac:dyDescent="0.25">
      <c r="H207" s="9" t="s">
        <v>230</v>
      </c>
      <c r="I207" s="51">
        <f>(((ABS(Obras!C208-Plantas!$C$4)+ABS(Obras!D208-Plantas!$D$4))/10)/$B$4)*2</f>
        <v>0.74</v>
      </c>
      <c r="J207" s="51">
        <f>(((ABS(Obras!C208-Plantas!$C$5)+ABS(Obras!D208-Plantas!$D$5))/10)/$B$4)*2</f>
        <v>0.54</v>
      </c>
      <c r="K207" s="51">
        <f>(((ABS(Obras!C208-Plantas!$C$6)+ABS(Obras!D208-Plantas!$D$6))/10)/$B$4)*2</f>
        <v>0.26500000000000001</v>
      </c>
      <c r="L207" s="51">
        <f>(((ABS(Obras!C208-Plantas!$C$7)+ABS(Obras!D208-Plantas!$D$7))/10)/$B$4)*2</f>
        <v>0.4</v>
      </c>
      <c r="M207" s="51">
        <f t="shared" si="29"/>
        <v>0.74</v>
      </c>
      <c r="N207" s="3">
        <v>0.3</v>
      </c>
      <c r="O207" s="18">
        <f>$N207*(Obras!F208/10)</f>
        <v>6.21</v>
      </c>
      <c r="P207" s="18">
        <f>$N207*(Obras!G208/10)</f>
        <v>0</v>
      </c>
      <c r="Q207" s="18">
        <f>$N207*(Obras!H208/10)</f>
        <v>3.9599999999999995</v>
      </c>
      <c r="R207" s="18">
        <f>$N207*(Obras!I208/10)</f>
        <v>4.4099999999999993</v>
      </c>
      <c r="S207" s="18">
        <f>$N207*(Obras!J208/10)</f>
        <v>0</v>
      </c>
      <c r="T207" s="18">
        <f>$N207*(Obras!K208/10)</f>
        <v>0.12</v>
      </c>
      <c r="U207" s="18">
        <f>$N207*(Obras!L208/10)</f>
        <v>5.79</v>
      </c>
      <c r="V207" s="64">
        <f t="shared" si="30"/>
        <v>6.95</v>
      </c>
      <c r="W207" s="64">
        <f t="shared" si="30"/>
        <v>0.74</v>
      </c>
      <c r="X207" s="64">
        <f t="shared" si="30"/>
        <v>4.6999999999999993</v>
      </c>
      <c r="Y207" s="64">
        <f t="shared" si="30"/>
        <v>5.1499999999999995</v>
      </c>
      <c r="Z207" s="64">
        <f t="shared" si="30"/>
        <v>0.74</v>
      </c>
      <c r="AA207" s="64">
        <f t="shared" si="30"/>
        <v>0.86</v>
      </c>
      <c r="AB207" s="64">
        <f t="shared" si="30"/>
        <v>6.53</v>
      </c>
      <c r="AC207" s="64">
        <f t="shared" si="31"/>
        <v>6.95</v>
      </c>
      <c r="AD207" s="64">
        <f t="shared" si="32"/>
        <v>6.75</v>
      </c>
      <c r="AE207" s="64">
        <f t="shared" si="33"/>
        <v>6.4749999999999996</v>
      </c>
      <c r="AF207" s="64">
        <f t="shared" si="34"/>
        <v>6.61</v>
      </c>
      <c r="AG207" s="51">
        <f>I207+$P207</f>
        <v>0.74</v>
      </c>
      <c r="AH207" s="51">
        <f>J207+$P207</f>
        <v>0.54</v>
      </c>
      <c r="AI207" s="51">
        <f>K207+$P207</f>
        <v>0.26500000000000001</v>
      </c>
      <c r="AJ207" s="51">
        <f>L207+$P207</f>
        <v>0.4</v>
      </c>
      <c r="AK207" s="51">
        <f>I207+$Q207</f>
        <v>4.6999999999999993</v>
      </c>
      <c r="AL207" s="51">
        <f>J207+$Q207</f>
        <v>4.5</v>
      </c>
      <c r="AM207" s="51">
        <f>K207+$Q207</f>
        <v>4.2249999999999996</v>
      </c>
      <c r="AN207" s="51">
        <f>L207+$Q207</f>
        <v>4.3599999999999994</v>
      </c>
      <c r="AO207" s="51">
        <f>I207+$R207</f>
        <v>5.1499999999999995</v>
      </c>
      <c r="AP207" s="51">
        <f>J207+$R207</f>
        <v>4.9499999999999993</v>
      </c>
      <c r="AQ207" s="51">
        <f>K207+$R207</f>
        <v>4.6749999999999989</v>
      </c>
      <c r="AR207" s="51">
        <f>L207+$R207</f>
        <v>4.8099999999999996</v>
      </c>
      <c r="AS207" s="51">
        <f>I207+$S207</f>
        <v>0.74</v>
      </c>
      <c r="AT207" s="51">
        <f>J207+$S207</f>
        <v>0.54</v>
      </c>
      <c r="AU207" s="51">
        <f>K207+$S207</f>
        <v>0.26500000000000001</v>
      </c>
      <c r="AV207" s="51">
        <f>L207+$S207</f>
        <v>0.4</v>
      </c>
      <c r="AW207" s="51">
        <f>I207+$T207</f>
        <v>0.86</v>
      </c>
      <c r="AX207" s="51">
        <f>J207+$T207</f>
        <v>0.66</v>
      </c>
      <c r="AY207" s="51">
        <f>K207+$T207</f>
        <v>0.38500000000000001</v>
      </c>
      <c r="AZ207" s="51">
        <f>L207+$T207</f>
        <v>0.52</v>
      </c>
      <c r="BA207" s="51">
        <f>I207+$U207</f>
        <v>6.53</v>
      </c>
      <c r="BB207" s="51">
        <f>J207+$U207</f>
        <v>6.33</v>
      </c>
      <c r="BC207" s="51">
        <f>K207+$U207</f>
        <v>6.0549999999999997</v>
      </c>
      <c r="BD207" s="51">
        <f>L207+$U207</f>
        <v>6.19</v>
      </c>
    </row>
    <row r="208" spans="8:56" ht="16" thickBot="1" x14ac:dyDescent="0.25">
      <c r="H208" s="9" t="s">
        <v>231</v>
      </c>
      <c r="I208" s="51">
        <f>(((ABS(Obras!C209-Plantas!$C$4)+ABS(Obras!D209-Plantas!$D$4))/10)/$B$4)*2</f>
        <v>0.57999999999999996</v>
      </c>
      <c r="J208" s="51">
        <f>(((ABS(Obras!C209-Plantas!$C$5)+ABS(Obras!D209-Plantas!$D$5))/10)/$B$4)*2</f>
        <v>0.38</v>
      </c>
      <c r="K208" s="51">
        <f>(((ABS(Obras!C209-Plantas!$C$6)+ABS(Obras!D209-Plantas!$D$6))/10)/$B$4)*2</f>
        <v>0.255</v>
      </c>
      <c r="L208" s="51">
        <f>(((ABS(Obras!C209-Plantas!$C$7)+ABS(Obras!D209-Plantas!$D$7))/10)/$B$4)*2</f>
        <v>0.18</v>
      </c>
      <c r="M208" s="51">
        <f t="shared" si="29"/>
        <v>0.57999999999999996</v>
      </c>
      <c r="N208" s="3">
        <v>0.2</v>
      </c>
      <c r="O208" s="18">
        <f>$N208*(Obras!F209/10)</f>
        <v>0.72000000000000008</v>
      </c>
      <c r="P208" s="18">
        <f>$N208*(Obras!G209/10)</f>
        <v>1.06</v>
      </c>
      <c r="Q208" s="18">
        <f>$N208*(Obras!H209/10)</f>
        <v>3.4600000000000004</v>
      </c>
      <c r="R208" s="18">
        <f>$N208*(Obras!I209/10)</f>
        <v>1.5</v>
      </c>
      <c r="S208" s="18">
        <f>$N208*(Obras!J209/10)</f>
        <v>0</v>
      </c>
      <c r="T208" s="18">
        <f>$N208*(Obras!K209/10)</f>
        <v>0</v>
      </c>
      <c r="U208" s="18">
        <f>$N208*(Obras!L209/10)</f>
        <v>0.7400000000000001</v>
      </c>
      <c r="V208" s="64">
        <f t="shared" si="30"/>
        <v>1.3</v>
      </c>
      <c r="W208" s="64">
        <f t="shared" si="30"/>
        <v>1.6400000000000001</v>
      </c>
      <c r="X208" s="64">
        <f t="shared" si="30"/>
        <v>4.04</v>
      </c>
      <c r="Y208" s="64">
        <f t="shared" si="30"/>
        <v>2.08</v>
      </c>
      <c r="Z208" s="64">
        <f t="shared" si="30"/>
        <v>0.57999999999999996</v>
      </c>
      <c r="AA208" s="64">
        <f t="shared" si="30"/>
        <v>0.57999999999999996</v>
      </c>
      <c r="AB208" s="64">
        <f t="shared" si="30"/>
        <v>1.32</v>
      </c>
      <c r="AC208" s="64">
        <f t="shared" si="31"/>
        <v>1.3</v>
      </c>
      <c r="AD208" s="64">
        <f t="shared" si="32"/>
        <v>1.1000000000000001</v>
      </c>
      <c r="AE208" s="64">
        <f t="shared" si="33"/>
        <v>0.97500000000000009</v>
      </c>
      <c r="AF208" s="64">
        <f t="shared" si="34"/>
        <v>0.90000000000000013</v>
      </c>
      <c r="AG208" s="51">
        <f>I208+$P208</f>
        <v>1.6400000000000001</v>
      </c>
      <c r="AH208" s="51">
        <f>J208+$P208</f>
        <v>1.44</v>
      </c>
      <c r="AI208" s="51">
        <f>K208+$P208</f>
        <v>1.3149999999999999</v>
      </c>
      <c r="AJ208" s="51">
        <f>L208+$P208</f>
        <v>1.24</v>
      </c>
      <c r="AK208" s="51">
        <f>I208+$Q208</f>
        <v>4.04</v>
      </c>
      <c r="AL208" s="51">
        <f>J208+$Q208</f>
        <v>3.8400000000000003</v>
      </c>
      <c r="AM208" s="51">
        <f>K208+$Q208</f>
        <v>3.7150000000000003</v>
      </c>
      <c r="AN208" s="51">
        <f>L208+$Q208</f>
        <v>3.6400000000000006</v>
      </c>
      <c r="AO208" s="51">
        <f>I208+$R208</f>
        <v>2.08</v>
      </c>
      <c r="AP208" s="51">
        <f>J208+$R208</f>
        <v>1.88</v>
      </c>
      <c r="AQ208" s="51">
        <f>K208+$R208</f>
        <v>1.7549999999999999</v>
      </c>
      <c r="AR208" s="51">
        <f>L208+$R208</f>
        <v>1.68</v>
      </c>
      <c r="AS208" s="51">
        <f>I208+$S208</f>
        <v>0.57999999999999996</v>
      </c>
      <c r="AT208" s="51">
        <f>J208+$S208</f>
        <v>0.38</v>
      </c>
      <c r="AU208" s="51">
        <f>K208+$S208</f>
        <v>0.255</v>
      </c>
      <c r="AV208" s="51">
        <f>L208+$S208</f>
        <v>0.18</v>
      </c>
      <c r="AW208" s="51">
        <f>I208+$T208</f>
        <v>0.57999999999999996</v>
      </c>
      <c r="AX208" s="51">
        <f>J208+$T208</f>
        <v>0.38</v>
      </c>
      <c r="AY208" s="51">
        <f>K208+$T208</f>
        <v>0.255</v>
      </c>
      <c r="AZ208" s="51">
        <f>L208+$T208</f>
        <v>0.18</v>
      </c>
      <c r="BA208" s="51">
        <f>I208+$U208</f>
        <v>1.32</v>
      </c>
      <c r="BB208" s="51">
        <f>J208+$U208</f>
        <v>1.1200000000000001</v>
      </c>
      <c r="BC208" s="51">
        <f>K208+$U208</f>
        <v>0.99500000000000011</v>
      </c>
      <c r="BD208" s="51">
        <f>L208+$U208</f>
        <v>0.92000000000000015</v>
      </c>
    </row>
    <row r="209" spans="8:56" ht="16" thickBot="1" x14ac:dyDescent="0.25">
      <c r="H209" s="9" t="s">
        <v>232</v>
      </c>
      <c r="I209" s="51">
        <f>(((ABS(Obras!C210-Plantas!$C$4)+ABS(Obras!D210-Plantas!$D$4))/10)/$B$4)*2</f>
        <v>0.43</v>
      </c>
      <c r="J209" s="51">
        <f>(((ABS(Obras!C210-Plantas!$C$5)+ABS(Obras!D210-Plantas!$D$5))/10)/$B$4)*2</f>
        <v>0.22999999999999998</v>
      </c>
      <c r="K209" s="51">
        <f>(((ABS(Obras!C210-Plantas!$C$6)+ABS(Obras!D210-Plantas!$D$6))/10)/$B$4)*2</f>
        <v>0.24500000000000002</v>
      </c>
      <c r="L209" s="51">
        <f>(((ABS(Obras!C210-Plantas!$C$7)+ABS(Obras!D210-Plantas!$D$7))/10)/$B$4)*2</f>
        <v>0.18</v>
      </c>
      <c r="M209" s="51">
        <f t="shared" si="29"/>
        <v>0.43</v>
      </c>
      <c r="N209" s="3">
        <v>0.2</v>
      </c>
      <c r="O209" s="18">
        <f>$N209*(Obras!F210/10)</f>
        <v>2.1</v>
      </c>
      <c r="P209" s="18">
        <f>$N209*(Obras!G210/10)</f>
        <v>0</v>
      </c>
      <c r="Q209" s="18">
        <f>$N209*(Obras!H210/10)</f>
        <v>0</v>
      </c>
      <c r="R209" s="18">
        <f>$N209*(Obras!I210/10)</f>
        <v>0.06</v>
      </c>
      <c r="S209" s="18">
        <f>$N209*(Obras!J210/10)</f>
        <v>3.3200000000000003</v>
      </c>
      <c r="T209" s="18">
        <f>$N209*(Obras!K210/10)</f>
        <v>0.36000000000000004</v>
      </c>
      <c r="U209" s="18">
        <f>$N209*(Obras!L210/10)</f>
        <v>3.38</v>
      </c>
      <c r="V209" s="64">
        <f t="shared" si="30"/>
        <v>2.5300000000000002</v>
      </c>
      <c r="W209" s="64">
        <f t="shared" si="30"/>
        <v>0.43</v>
      </c>
      <c r="X209" s="64">
        <f t="shared" si="30"/>
        <v>0.43</v>
      </c>
      <c r="Y209" s="64">
        <f t="shared" si="30"/>
        <v>0.49</v>
      </c>
      <c r="Z209" s="64">
        <f t="shared" si="30"/>
        <v>3.7500000000000004</v>
      </c>
      <c r="AA209" s="64">
        <f t="shared" si="30"/>
        <v>0.79</v>
      </c>
      <c r="AB209" s="64">
        <f t="shared" si="30"/>
        <v>3.81</v>
      </c>
      <c r="AC209" s="64">
        <f t="shared" si="31"/>
        <v>2.5300000000000002</v>
      </c>
      <c r="AD209" s="64">
        <f t="shared" si="32"/>
        <v>2.33</v>
      </c>
      <c r="AE209" s="64">
        <f t="shared" si="33"/>
        <v>2.3450000000000002</v>
      </c>
      <c r="AF209" s="64">
        <f t="shared" si="34"/>
        <v>2.2800000000000002</v>
      </c>
      <c r="AG209" s="51">
        <f>I209+$P209</f>
        <v>0.43</v>
      </c>
      <c r="AH209" s="51">
        <f>J209+$P209</f>
        <v>0.22999999999999998</v>
      </c>
      <c r="AI209" s="51">
        <f>K209+$P209</f>
        <v>0.24500000000000002</v>
      </c>
      <c r="AJ209" s="51">
        <f>L209+$P209</f>
        <v>0.18</v>
      </c>
      <c r="AK209" s="51">
        <f>I209+$Q209</f>
        <v>0.43</v>
      </c>
      <c r="AL209" s="51">
        <f>J209+$Q209</f>
        <v>0.22999999999999998</v>
      </c>
      <c r="AM209" s="51">
        <f>K209+$Q209</f>
        <v>0.24500000000000002</v>
      </c>
      <c r="AN209" s="51">
        <f>L209+$Q209</f>
        <v>0.18</v>
      </c>
      <c r="AO209" s="51">
        <f>I209+$R209</f>
        <v>0.49</v>
      </c>
      <c r="AP209" s="51">
        <f>J209+$R209</f>
        <v>0.28999999999999998</v>
      </c>
      <c r="AQ209" s="51">
        <f>K209+$R209</f>
        <v>0.30500000000000005</v>
      </c>
      <c r="AR209" s="51">
        <f>L209+$R209</f>
        <v>0.24</v>
      </c>
      <c r="AS209" s="51">
        <f>I209+$S209</f>
        <v>3.7500000000000004</v>
      </c>
      <c r="AT209" s="51">
        <f>J209+$S209</f>
        <v>3.5500000000000003</v>
      </c>
      <c r="AU209" s="51">
        <f>K209+$S209</f>
        <v>3.5650000000000004</v>
      </c>
      <c r="AV209" s="51">
        <f>L209+$S209</f>
        <v>3.5000000000000004</v>
      </c>
      <c r="AW209" s="51">
        <f>I209+$T209</f>
        <v>0.79</v>
      </c>
      <c r="AX209" s="51">
        <f>J209+$T209</f>
        <v>0.59000000000000008</v>
      </c>
      <c r="AY209" s="51">
        <f>K209+$T209</f>
        <v>0.60500000000000009</v>
      </c>
      <c r="AZ209" s="51">
        <f>L209+$T209</f>
        <v>0.54</v>
      </c>
      <c r="BA209" s="51">
        <f>I209+$U209</f>
        <v>3.81</v>
      </c>
      <c r="BB209" s="51">
        <f>J209+$U209</f>
        <v>3.61</v>
      </c>
      <c r="BC209" s="51">
        <f>K209+$U209</f>
        <v>3.625</v>
      </c>
      <c r="BD209" s="51">
        <f>L209+$U209</f>
        <v>3.56</v>
      </c>
    </row>
    <row r="210" spans="8:56" ht="16" thickBot="1" x14ac:dyDescent="0.25">
      <c r="H210" s="9" t="s">
        <v>233</v>
      </c>
      <c r="I210" s="51">
        <f>(((ABS(Obras!C211-Plantas!$C$4)+ABS(Obras!D211-Plantas!$D$4))/10)/$B$4)*2</f>
        <v>0.36</v>
      </c>
      <c r="J210" s="51">
        <f>(((ABS(Obras!C211-Plantas!$C$5)+ABS(Obras!D211-Plantas!$D$5))/10)/$B$4)*2</f>
        <v>0.36</v>
      </c>
      <c r="K210" s="51">
        <f>(((ABS(Obras!C211-Plantas!$C$6)+ABS(Obras!D211-Plantas!$D$6))/10)/$B$4)*2</f>
        <v>0.48499999999999999</v>
      </c>
      <c r="L210" s="51">
        <f>(((ABS(Obras!C211-Plantas!$C$7)+ABS(Obras!D211-Plantas!$D$7))/10)/$B$4)*2</f>
        <v>0.1</v>
      </c>
      <c r="M210" s="51">
        <f t="shared" si="29"/>
        <v>0.48499999999999999</v>
      </c>
      <c r="N210" s="3">
        <v>0.3</v>
      </c>
      <c r="O210" s="18">
        <f>$N210*(Obras!F211/10)</f>
        <v>0</v>
      </c>
      <c r="P210" s="18">
        <f>$N210*(Obras!G211/10)</f>
        <v>1.3499999999999999</v>
      </c>
      <c r="Q210" s="18">
        <f>$N210*(Obras!H211/10)</f>
        <v>0</v>
      </c>
      <c r="R210" s="18">
        <f>$N210*(Obras!I211/10)</f>
        <v>0</v>
      </c>
      <c r="S210" s="18">
        <f>$N210*(Obras!J211/10)</f>
        <v>0.27</v>
      </c>
      <c r="T210" s="18">
        <f>$N210*(Obras!K211/10)</f>
        <v>0</v>
      </c>
      <c r="U210" s="18">
        <f>$N210*(Obras!L211/10)</f>
        <v>6.03</v>
      </c>
      <c r="V210" s="64">
        <f t="shared" si="30"/>
        <v>0.48499999999999999</v>
      </c>
      <c r="W210" s="64">
        <f t="shared" si="30"/>
        <v>1.835</v>
      </c>
      <c r="X210" s="64">
        <f t="shared" si="30"/>
        <v>0.48499999999999999</v>
      </c>
      <c r="Y210" s="64">
        <f t="shared" si="30"/>
        <v>0.48499999999999999</v>
      </c>
      <c r="Z210" s="64">
        <f t="shared" si="30"/>
        <v>0.755</v>
      </c>
      <c r="AA210" s="64">
        <f t="shared" si="30"/>
        <v>0.48499999999999999</v>
      </c>
      <c r="AB210" s="64">
        <f t="shared" si="30"/>
        <v>6.5150000000000006</v>
      </c>
      <c r="AC210" s="64">
        <f t="shared" si="31"/>
        <v>0.36</v>
      </c>
      <c r="AD210" s="64">
        <f t="shared" si="32"/>
        <v>0.36</v>
      </c>
      <c r="AE210" s="64">
        <f t="shared" si="33"/>
        <v>0.48499999999999999</v>
      </c>
      <c r="AF210" s="64">
        <f t="shared" si="34"/>
        <v>0.1</v>
      </c>
      <c r="AG210" s="51">
        <f>I210+$P210</f>
        <v>1.71</v>
      </c>
      <c r="AH210" s="51">
        <f>J210+$P210</f>
        <v>1.71</v>
      </c>
      <c r="AI210" s="51">
        <f>K210+$P210</f>
        <v>1.835</v>
      </c>
      <c r="AJ210" s="51">
        <f>L210+$P210</f>
        <v>1.45</v>
      </c>
      <c r="AK210" s="51">
        <f>I210+$Q210</f>
        <v>0.36</v>
      </c>
      <c r="AL210" s="51">
        <f>J210+$Q210</f>
        <v>0.36</v>
      </c>
      <c r="AM210" s="51">
        <f>K210+$Q210</f>
        <v>0.48499999999999999</v>
      </c>
      <c r="AN210" s="51">
        <f>L210+$Q210</f>
        <v>0.1</v>
      </c>
      <c r="AO210" s="51">
        <f>I210+$R210</f>
        <v>0.36</v>
      </c>
      <c r="AP210" s="51">
        <f>J210+$R210</f>
        <v>0.36</v>
      </c>
      <c r="AQ210" s="51">
        <f>K210+$R210</f>
        <v>0.48499999999999999</v>
      </c>
      <c r="AR210" s="51">
        <f>L210+$R210</f>
        <v>0.1</v>
      </c>
      <c r="AS210" s="51">
        <f>I210+$S210</f>
        <v>0.63</v>
      </c>
      <c r="AT210" s="51">
        <f>J210+$S210</f>
        <v>0.63</v>
      </c>
      <c r="AU210" s="51">
        <f>K210+$S210</f>
        <v>0.755</v>
      </c>
      <c r="AV210" s="51">
        <f>L210+$S210</f>
        <v>0.37</v>
      </c>
      <c r="AW210" s="51">
        <f>I210+$T210</f>
        <v>0.36</v>
      </c>
      <c r="AX210" s="51">
        <f>J210+$T210</f>
        <v>0.36</v>
      </c>
      <c r="AY210" s="51">
        <f>K210+$T210</f>
        <v>0.48499999999999999</v>
      </c>
      <c r="AZ210" s="51">
        <f>L210+$T210</f>
        <v>0.1</v>
      </c>
      <c r="BA210" s="51">
        <f>I210+$U210</f>
        <v>6.3900000000000006</v>
      </c>
      <c r="BB210" s="51">
        <f>J210+$U210</f>
        <v>6.3900000000000006</v>
      </c>
      <c r="BC210" s="51">
        <f>K210+$U210</f>
        <v>6.5150000000000006</v>
      </c>
      <c r="BD210" s="51">
        <f>L210+$U210</f>
        <v>6.13</v>
      </c>
    </row>
    <row r="211" spans="8:56" ht="16" thickBot="1" x14ac:dyDescent="0.25">
      <c r="H211" s="9" t="s">
        <v>234</v>
      </c>
      <c r="I211" s="51">
        <f>(((ABS(Obras!C212-Plantas!$C$4)+ABS(Obras!D212-Plantas!$D$4))/10)/$B$4)*2</f>
        <v>0.42000000000000004</v>
      </c>
      <c r="J211" s="51">
        <f>(((ABS(Obras!C212-Plantas!$C$5)+ABS(Obras!D212-Plantas!$D$5))/10)/$B$4)*2</f>
        <v>0.22000000000000003</v>
      </c>
      <c r="K211" s="51">
        <f>(((ABS(Obras!C212-Plantas!$C$6)+ABS(Obras!D212-Plantas!$D$6))/10)/$B$4)*2</f>
        <v>9.5000000000000001E-2</v>
      </c>
      <c r="L211" s="51">
        <f>(((ABS(Obras!C212-Plantas!$C$7)+ABS(Obras!D212-Plantas!$D$7))/10)/$B$4)*2</f>
        <v>0.52</v>
      </c>
      <c r="M211" s="51">
        <f t="shared" si="29"/>
        <v>0.52</v>
      </c>
      <c r="N211" s="3">
        <v>0.2</v>
      </c>
      <c r="O211" s="18">
        <f>$N211*(Obras!F212/10)</f>
        <v>2</v>
      </c>
      <c r="P211" s="18">
        <f>$N211*(Obras!G212/10)</f>
        <v>3.9000000000000004</v>
      </c>
      <c r="Q211" s="18">
        <f>$N211*(Obras!H212/10)</f>
        <v>3.7</v>
      </c>
      <c r="R211" s="18">
        <f>$N211*(Obras!I212/10)</f>
        <v>4.1000000000000005</v>
      </c>
      <c r="S211" s="18">
        <f>$N211*(Obras!J212/10)</f>
        <v>1.36</v>
      </c>
      <c r="T211" s="18">
        <f>$N211*(Obras!K212/10)</f>
        <v>4.0000000000000008E-2</v>
      </c>
      <c r="U211" s="18">
        <f>$N211*(Obras!L212/10)</f>
        <v>0</v>
      </c>
      <c r="V211" s="64">
        <f t="shared" si="30"/>
        <v>2.52</v>
      </c>
      <c r="W211" s="64">
        <f t="shared" si="30"/>
        <v>4.42</v>
      </c>
      <c r="X211" s="64">
        <f t="shared" si="30"/>
        <v>4.2200000000000006</v>
      </c>
      <c r="Y211" s="64">
        <f t="shared" si="30"/>
        <v>4.620000000000001</v>
      </c>
      <c r="Z211" s="64">
        <f t="shared" si="30"/>
        <v>1.8800000000000001</v>
      </c>
      <c r="AA211" s="64">
        <f t="shared" si="30"/>
        <v>0.56000000000000005</v>
      </c>
      <c r="AB211" s="64">
        <f t="shared" si="30"/>
        <v>0.52</v>
      </c>
      <c r="AC211" s="64">
        <f t="shared" si="31"/>
        <v>2.42</v>
      </c>
      <c r="AD211" s="64">
        <f t="shared" si="32"/>
        <v>2.2200000000000002</v>
      </c>
      <c r="AE211" s="64">
        <f t="shared" si="33"/>
        <v>2.0950000000000002</v>
      </c>
      <c r="AF211" s="64">
        <f t="shared" si="34"/>
        <v>2.52</v>
      </c>
      <c r="AG211" s="51">
        <f>I211+$P211</f>
        <v>4.32</v>
      </c>
      <c r="AH211" s="51">
        <f>J211+$P211</f>
        <v>4.12</v>
      </c>
      <c r="AI211" s="51">
        <f>K211+$P211</f>
        <v>3.9950000000000006</v>
      </c>
      <c r="AJ211" s="51">
        <f>L211+$P211</f>
        <v>4.42</v>
      </c>
      <c r="AK211" s="51">
        <f>I211+$Q211</f>
        <v>4.12</v>
      </c>
      <c r="AL211" s="51">
        <f>J211+$Q211</f>
        <v>3.9200000000000004</v>
      </c>
      <c r="AM211" s="51">
        <f>K211+$Q211</f>
        <v>3.7950000000000004</v>
      </c>
      <c r="AN211" s="51">
        <f>L211+$Q211</f>
        <v>4.2200000000000006</v>
      </c>
      <c r="AO211" s="51">
        <f>I211+$R211</f>
        <v>4.5200000000000005</v>
      </c>
      <c r="AP211" s="51">
        <f>J211+$R211</f>
        <v>4.32</v>
      </c>
      <c r="AQ211" s="51">
        <f>K211+$R211</f>
        <v>4.1950000000000003</v>
      </c>
      <c r="AR211" s="51">
        <f>L211+$R211</f>
        <v>4.620000000000001</v>
      </c>
      <c r="AS211" s="51">
        <f>I211+$S211</f>
        <v>1.7800000000000002</v>
      </c>
      <c r="AT211" s="51">
        <f>J211+$S211</f>
        <v>1.58</v>
      </c>
      <c r="AU211" s="51">
        <f>K211+$S211</f>
        <v>1.4550000000000001</v>
      </c>
      <c r="AV211" s="51">
        <f>L211+$S211</f>
        <v>1.8800000000000001</v>
      </c>
      <c r="AW211" s="51">
        <f>I211+$T211</f>
        <v>0.46000000000000008</v>
      </c>
      <c r="AX211" s="51">
        <f>J211+$T211</f>
        <v>0.26</v>
      </c>
      <c r="AY211" s="51">
        <f>K211+$T211</f>
        <v>0.13500000000000001</v>
      </c>
      <c r="AZ211" s="51">
        <f>L211+$T211</f>
        <v>0.56000000000000005</v>
      </c>
      <c r="BA211" s="51">
        <f>I211+$U211</f>
        <v>0.42000000000000004</v>
      </c>
      <c r="BB211" s="51">
        <f>J211+$U211</f>
        <v>0.22000000000000003</v>
      </c>
      <c r="BC211" s="51">
        <f>K211+$U211</f>
        <v>9.5000000000000001E-2</v>
      </c>
      <c r="BD211" s="51">
        <f>L211+$U211</f>
        <v>0.52</v>
      </c>
    </row>
    <row r="212" spans="8:56" ht="16" thickBot="1" x14ac:dyDescent="0.25">
      <c r="H212" s="9" t="s">
        <v>235</v>
      </c>
      <c r="I212" s="51">
        <f>(((ABS(Obras!C213-Plantas!$C$4)+ABS(Obras!D213-Plantas!$D$4))/10)/$B$4)*2</f>
        <v>0.35499999999999998</v>
      </c>
      <c r="J212" s="51">
        <f>(((ABS(Obras!C213-Plantas!$C$5)+ABS(Obras!D213-Plantas!$D$5))/10)/$B$4)*2</f>
        <v>0.155</v>
      </c>
      <c r="K212" s="51">
        <f>(((ABS(Obras!C213-Plantas!$C$6)+ABS(Obras!D213-Plantas!$D$6))/10)/$B$4)*2</f>
        <v>0.12</v>
      </c>
      <c r="L212" s="51">
        <f>(((ABS(Obras!C213-Plantas!$C$7)+ABS(Obras!D213-Plantas!$D$7))/10)/$B$4)*2</f>
        <v>0.45499999999999996</v>
      </c>
      <c r="M212" s="51">
        <f t="shared" si="29"/>
        <v>0.45499999999999996</v>
      </c>
      <c r="N212" s="3">
        <v>0.3</v>
      </c>
      <c r="O212" s="18">
        <f>$N212*(Obras!F213/10)</f>
        <v>5.52</v>
      </c>
      <c r="P212" s="18">
        <f>$N212*(Obras!G213/10)</f>
        <v>0</v>
      </c>
      <c r="Q212" s="18">
        <f>$N212*(Obras!H213/10)</f>
        <v>0.89999999999999991</v>
      </c>
      <c r="R212" s="18">
        <f>$N212*(Obras!I213/10)</f>
        <v>0</v>
      </c>
      <c r="S212" s="18">
        <f>$N212*(Obras!J213/10)</f>
        <v>0</v>
      </c>
      <c r="T212" s="18">
        <f>$N212*(Obras!K213/10)</f>
        <v>0</v>
      </c>
      <c r="U212" s="18">
        <f>$N212*(Obras!L213/10)</f>
        <v>2.2200000000000002</v>
      </c>
      <c r="V212" s="64">
        <f t="shared" si="30"/>
        <v>5.9749999999999996</v>
      </c>
      <c r="W212" s="64">
        <f t="shared" si="30"/>
        <v>0.45499999999999996</v>
      </c>
      <c r="X212" s="64">
        <f t="shared" si="30"/>
        <v>1.355</v>
      </c>
      <c r="Y212" s="64">
        <f t="shared" si="30"/>
        <v>0.45499999999999996</v>
      </c>
      <c r="Z212" s="64">
        <f t="shared" si="30"/>
        <v>0.45499999999999996</v>
      </c>
      <c r="AA212" s="64">
        <f t="shared" si="30"/>
        <v>0.45499999999999996</v>
      </c>
      <c r="AB212" s="64">
        <f t="shared" si="30"/>
        <v>2.6750000000000003</v>
      </c>
      <c r="AC212" s="64">
        <f t="shared" si="31"/>
        <v>5.875</v>
      </c>
      <c r="AD212" s="64">
        <f t="shared" si="32"/>
        <v>5.6749999999999998</v>
      </c>
      <c r="AE212" s="64">
        <f t="shared" si="33"/>
        <v>5.64</v>
      </c>
      <c r="AF212" s="64">
        <f t="shared" si="34"/>
        <v>5.9749999999999996</v>
      </c>
      <c r="AG212" s="51">
        <f>I212+$P212</f>
        <v>0.35499999999999998</v>
      </c>
      <c r="AH212" s="51">
        <f>J212+$P212</f>
        <v>0.155</v>
      </c>
      <c r="AI212" s="51">
        <f>K212+$P212</f>
        <v>0.12</v>
      </c>
      <c r="AJ212" s="51">
        <f>L212+$P212</f>
        <v>0.45499999999999996</v>
      </c>
      <c r="AK212" s="51">
        <f>I212+$Q212</f>
        <v>1.2549999999999999</v>
      </c>
      <c r="AL212" s="51">
        <f>J212+$Q212</f>
        <v>1.0549999999999999</v>
      </c>
      <c r="AM212" s="51">
        <f>K212+$Q212</f>
        <v>1.02</v>
      </c>
      <c r="AN212" s="51">
        <f>L212+$Q212</f>
        <v>1.355</v>
      </c>
      <c r="AO212" s="51">
        <f>I212+$R212</f>
        <v>0.35499999999999998</v>
      </c>
      <c r="AP212" s="51">
        <f>J212+$R212</f>
        <v>0.155</v>
      </c>
      <c r="AQ212" s="51">
        <f>K212+$R212</f>
        <v>0.12</v>
      </c>
      <c r="AR212" s="51">
        <f>L212+$R212</f>
        <v>0.45499999999999996</v>
      </c>
      <c r="AS212" s="51">
        <f>I212+$S212</f>
        <v>0.35499999999999998</v>
      </c>
      <c r="AT212" s="51">
        <f>J212+$S212</f>
        <v>0.155</v>
      </c>
      <c r="AU212" s="51">
        <f>K212+$S212</f>
        <v>0.12</v>
      </c>
      <c r="AV212" s="51">
        <f>L212+$S212</f>
        <v>0.45499999999999996</v>
      </c>
      <c r="AW212" s="51">
        <f>I212+$T212</f>
        <v>0.35499999999999998</v>
      </c>
      <c r="AX212" s="51">
        <f>J212+$T212</f>
        <v>0.155</v>
      </c>
      <c r="AY212" s="51">
        <f>K212+$T212</f>
        <v>0.12</v>
      </c>
      <c r="AZ212" s="51">
        <f>L212+$T212</f>
        <v>0.45499999999999996</v>
      </c>
      <c r="BA212" s="51">
        <f>I212+$U212</f>
        <v>2.5750000000000002</v>
      </c>
      <c r="BB212" s="51">
        <f>J212+$U212</f>
        <v>2.375</v>
      </c>
      <c r="BC212" s="51">
        <f>K212+$U212</f>
        <v>2.3400000000000003</v>
      </c>
      <c r="BD212" s="51">
        <f>L212+$U212</f>
        <v>2.6750000000000003</v>
      </c>
    </row>
    <row r="213" spans="8:56" ht="16" thickBot="1" x14ac:dyDescent="0.25">
      <c r="H213" s="9" t="s">
        <v>236</v>
      </c>
      <c r="I213" s="51">
        <f>(((ABS(Obras!C214-Plantas!$C$4)+ABS(Obras!D214-Plantas!$D$4))/10)/$B$4)*2</f>
        <v>0.80500000000000005</v>
      </c>
      <c r="J213" s="51">
        <f>(((ABS(Obras!C214-Plantas!$C$5)+ABS(Obras!D214-Plantas!$D$5))/10)/$B$4)*2</f>
        <v>0.60499999999999998</v>
      </c>
      <c r="K213" s="51">
        <f>(((ABS(Obras!C214-Plantas!$C$6)+ABS(Obras!D214-Plantas!$D$6))/10)/$B$4)*2</f>
        <v>0.32999999999999996</v>
      </c>
      <c r="L213" s="51">
        <f>(((ABS(Obras!C214-Plantas!$C$7)+ABS(Obras!D214-Plantas!$D$7))/10)/$B$4)*2</f>
        <v>0.55499999999999994</v>
      </c>
      <c r="M213" s="51">
        <f t="shared" si="29"/>
        <v>0.80500000000000005</v>
      </c>
      <c r="N213" s="3">
        <v>0.2</v>
      </c>
      <c r="O213" s="18">
        <f>$N213*(Obras!F214/10)</f>
        <v>3.4200000000000004</v>
      </c>
      <c r="P213" s="18">
        <f>$N213*(Obras!G214/10)</f>
        <v>0.60000000000000009</v>
      </c>
      <c r="Q213" s="18">
        <f>$N213*(Obras!H214/10)</f>
        <v>0</v>
      </c>
      <c r="R213" s="18">
        <f>$N213*(Obras!I214/10)</f>
        <v>1.92</v>
      </c>
      <c r="S213" s="18">
        <f>$N213*(Obras!J214/10)</f>
        <v>0</v>
      </c>
      <c r="T213" s="18">
        <f>$N213*(Obras!K214/10)</f>
        <v>1.1199999999999999</v>
      </c>
      <c r="U213" s="18">
        <f>$N213*(Obras!L214/10)</f>
        <v>0</v>
      </c>
      <c r="V213" s="64">
        <f t="shared" si="30"/>
        <v>4.2250000000000005</v>
      </c>
      <c r="W213" s="64">
        <f t="shared" si="30"/>
        <v>1.4050000000000002</v>
      </c>
      <c r="X213" s="64">
        <f t="shared" si="30"/>
        <v>0.80500000000000005</v>
      </c>
      <c r="Y213" s="64">
        <f t="shared" si="30"/>
        <v>2.7250000000000001</v>
      </c>
      <c r="Z213" s="64">
        <f t="shared" si="30"/>
        <v>0.80500000000000005</v>
      </c>
      <c r="AA213" s="64">
        <f t="shared" si="30"/>
        <v>1.9249999999999998</v>
      </c>
      <c r="AB213" s="64">
        <f t="shared" si="30"/>
        <v>0.80500000000000005</v>
      </c>
      <c r="AC213" s="64">
        <f t="shared" si="31"/>
        <v>4.2250000000000005</v>
      </c>
      <c r="AD213" s="64">
        <f t="shared" si="32"/>
        <v>4.0250000000000004</v>
      </c>
      <c r="AE213" s="64">
        <f t="shared" si="33"/>
        <v>3.7500000000000004</v>
      </c>
      <c r="AF213" s="64">
        <f t="shared" si="34"/>
        <v>3.9750000000000005</v>
      </c>
      <c r="AG213" s="51">
        <f>I213+$P213</f>
        <v>1.4050000000000002</v>
      </c>
      <c r="AH213" s="51">
        <f>J213+$P213</f>
        <v>1.2050000000000001</v>
      </c>
      <c r="AI213" s="51">
        <f>K213+$P213</f>
        <v>0.93</v>
      </c>
      <c r="AJ213" s="51">
        <f>L213+$P213</f>
        <v>1.155</v>
      </c>
      <c r="AK213" s="51">
        <f>I213+$Q213</f>
        <v>0.80500000000000005</v>
      </c>
      <c r="AL213" s="51">
        <f>J213+$Q213</f>
        <v>0.60499999999999998</v>
      </c>
      <c r="AM213" s="51">
        <f>K213+$Q213</f>
        <v>0.32999999999999996</v>
      </c>
      <c r="AN213" s="51">
        <f>L213+$Q213</f>
        <v>0.55499999999999994</v>
      </c>
      <c r="AO213" s="51">
        <f>I213+$R213</f>
        <v>2.7250000000000001</v>
      </c>
      <c r="AP213" s="51">
        <f>J213+$R213</f>
        <v>2.5249999999999999</v>
      </c>
      <c r="AQ213" s="51">
        <f>K213+$R213</f>
        <v>2.25</v>
      </c>
      <c r="AR213" s="51">
        <f>L213+$R213</f>
        <v>2.4749999999999996</v>
      </c>
      <c r="AS213" s="51">
        <f>I213+$S213</f>
        <v>0.80500000000000005</v>
      </c>
      <c r="AT213" s="51">
        <f>J213+$S213</f>
        <v>0.60499999999999998</v>
      </c>
      <c r="AU213" s="51">
        <f>K213+$S213</f>
        <v>0.32999999999999996</v>
      </c>
      <c r="AV213" s="51">
        <f>L213+$S213</f>
        <v>0.55499999999999994</v>
      </c>
      <c r="AW213" s="51">
        <f>I213+$T213</f>
        <v>1.9249999999999998</v>
      </c>
      <c r="AX213" s="51">
        <f>J213+$T213</f>
        <v>1.7249999999999999</v>
      </c>
      <c r="AY213" s="51">
        <f>K213+$T213</f>
        <v>1.4499999999999997</v>
      </c>
      <c r="AZ213" s="51">
        <f>L213+$T213</f>
        <v>1.6749999999999998</v>
      </c>
      <c r="BA213" s="51">
        <f>I213+$U213</f>
        <v>0.80500000000000005</v>
      </c>
      <c r="BB213" s="51">
        <f>J213+$U213</f>
        <v>0.60499999999999998</v>
      </c>
      <c r="BC213" s="51">
        <f>K213+$U213</f>
        <v>0.32999999999999996</v>
      </c>
      <c r="BD213" s="51">
        <f>L213+$U213</f>
        <v>0.55499999999999994</v>
      </c>
    </row>
    <row r="214" spans="8:56" ht="16" thickBot="1" x14ac:dyDescent="0.25">
      <c r="H214" s="9" t="s">
        <v>237</v>
      </c>
      <c r="I214" s="51">
        <f>(((ABS(Obras!C215-Plantas!$C$4)+ABS(Obras!D215-Plantas!$D$4))/10)/$B$4)*2</f>
        <v>0.36</v>
      </c>
      <c r="J214" s="51">
        <f>(((ABS(Obras!C215-Plantas!$C$5)+ABS(Obras!D215-Plantas!$D$5))/10)/$B$4)*2</f>
        <v>0.36</v>
      </c>
      <c r="K214" s="51">
        <f>(((ABS(Obras!C215-Plantas!$C$6)+ABS(Obras!D215-Plantas!$D$6))/10)/$B$4)*2</f>
        <v>0.23500000000000001</v>
      </c>
      <c r="L214" s="51">
        <f>(((ABS(Obras!C215-Plantas!$C$7)+ABS(Obras!D215-Plantas!$D$7))/10)/$B$4)*2</f>
        <v>0.65999999999999992</v>
      </c>
      <c r="M214" s="51">
        <f t="shared" si="29"/>
        <v>0.65999999999999992</v>
      </c>
      <c r="N214" s="3">
        <v>0.2</v>
      </c>
      <c r="O214" s="18">
        <f>$N214*(Obras!F215/10)</f>
        <v>0</v>
      </c>
      <c r="P214" s="18">
        <f>$N214*(Obras!G215/10)</f>
        <v>0</v>
      </c>
      <c r="Q214" s="18">
        <f>$N214*(Obras!H215/10)</f>
        <v>1.3800000000000001</v>
      </c>
      <c r="R214" s="18">
        <f>$N214*(Obras!I215/10)</f>
        <v>3.44</v>
      </c>
      <c r="S214" s="18">
        <f>$N214*(Obras!J215/10)</f>
        <v>0</v>
      </c>
      <c r="T214" s="18">
        <f>$N214*(Obras!K215/10)</f>
        <v>4.0600000000000005</v>
      </c>
      <c r="U214" s="18">
        <f>$N214*(Obras!L215/10)</f>
        <v>0</v>
      </c>
      <c r="V214" s="64">
        <f t="shared" si="30"/>
        <v>0.65999999999999992</v>
      </c>
      <c r="W214" s="64">
        <f t="shared" si="30"/>
        <v>0.65999999999999992</v>
      </c>
      <c r="X214" s="64">
        <f t="shared" si="30"/>
        <v>2.04</v>
      </c>
      <c r="Y214" s="64">
        <f t="shared" si="30"/>
        <v>4.0999999999999996</v>
      </c>
      <c r="Z214" s="64">
        <f t="shared" si="30"/>
        <v>0.65999999999999992</v>
      </c>
      <c r="AA214" s="64">
        <f t="shared" si="30"/>
        <v>4.7200000000000006</v>
      </c>
      <c r="AB214" s="64">
        <f t="shared" si="30"/>
        <v>0.65999999999999992</v>
      </c>
      <c r="AC214" s="64">
        <f t="shared" si="31"/>
        <v>0.36</v>
      </c>
      <c r="AD214" s="64">
        <f t="shared" si="32"/>
        <v>0.36</v>
      </c>
      <c r="AE214" s="64">
        <f t="shared" si="33"/>
        <v>0.23500000000000001</v>
      </c>
      <c r="AF214" s="64">
        <f t="shared" si="34"/>
        <v>0.65999999999999992</v>
      </c>
      <c r="AG214" s="51">
        <f>I214+$P214</f>
        <v>0.36</v>
      </c>
      <c r="AH214" s="51">
        <f>J214+$P214</f>
        <v>0.36</v>
      </c>
      <c r="AI214" s="51">
        <f>K214+$P214</f>
        <v>0.23500000000000001</v>
      </c>
      <c r="AJ214" s="51">
        <f>L214+$P214</f>
        <v>0.65999999999999992</v>
      </c>
      <c r="AK214" s="51">
        <f>I214+$Q214</f>
        <v>1.7400000000000002</v>
      </c>
      <c r="AL214" s="51">
        <f>J214+$Q214</f>
        <v>1.7400000000000002</v>
      </c>
      <c r="AM214" s="51">
        <f>K214+$Q214</f>
        <v>1.6150000000000002</v>
      </c>
      <c r="AN214" s="51">
        <f>L214+$Q214</f>
        <v>2.04</v>
      </c>
      <c r="AO214" s="51">
        <f>I214+$R214</f>
        <v>3.8</v>
      </c>
      <c r="AP214" s="51">
        <f>J214+$R214</f>
        <v>3.8</v>
      </c>
      <c r="AQ214" s="51">
        <f>K214+$R214</f>
        <v>3.6749999999999998</v>
      </c>
      <c r="AR214" s="51">
        <f>L214+$R214</f>
        <v>4.0999999999999996</v>
      </c>
      <c r="AS214" s="51">
        <f>I214+$S214</f>
        <v>0.36</v>
      </c>
      <c r="AT214" s="51">
        <f>J214+$S214</f>
        <v>0.36</v>
      </c>
      <c r="AU214" s="51">
        <f>K214+$S214</f>
        <v>0.23500000000000001</v>
      </c>
      <c r="AV214" s="51">
        <f>L214+$S214</f>
        <v>0.65999999999999992</v>
      </c>
      <c r="AW214" s="51">
        <f>I214+$T214</f>
        <v>4.4200000000000008</v>
      </c>
      <c r="AX214" s="51">
        <f>J214+$T214</f>
        <v>4.4200000000000008</v>
      </c>
      <c r="AY214" s="51">
        <f>K214+$T214</f>
        <v>4.2950000000000008</v>
      </c>
      <c r="AZ214" s="51">
        <f>L214+$T214</f>
        <v>4.7200000000000006</v>
      </c>
      <c r="BA214" s="51">
        <f>I214+$U214</f>
        <v>0.36</v>
      </c>
      <c r="BB214" s="51">
        <f>J214+$U214</f>
        <v>0.36</v>
      </c>
      <c r="BC214" s="51">
        <f>K214+$U214</f>
        <v>0.23500000000000001</v>
      </c>
      <c r="BD214" s="51">
        <f>L214+$U214</f>
        <v>0.65999999999999992</v>
      </c>
    </row>
    <row r="215" spans="8:56" ht="16" thickBot="1" x14ac:dyDescent="0.25">
      <c r="H215" s="9" t="s">
        <v>238</v>
      </c>
      <c r="I215" s="51">
        <f>(((ABS(Obras!C216-Plantas!$C$4)+ABS(Obras!D216-Plantas!$D$4))/10)/$B$4)*2</f>
        <v>0.66500000000000004</v>
      </c>
      <c r="J215" s="51">
        <f>(((ABS(Obras!C216-Plantas!$C$5)+ABS(Obras!D216-Plantas!$D$5))/10)/$B$4)*2</f>
        <v>0.46500000000000002</v>
      </c>
      <c r="K215" s="51">
        <f>(((ABS(Obras!C216-Plantas!$C$6)+ABS(Obras!D216-Plantas!$D$6))/10)/$B$4)*2</f>
        <v>0.22000000000000003</v>
      </c>
      <c r="L215" s="51">
        <f>(((ABS(Obras!C216-Plantas!$C$7)+ABS(Obras!D216-Plantas!$D$7))/10)/$B$4)*2</f>
        <v>0.64500000000000002</v>
      </c>
      <c r="M215" s="51">
        <f t="shared" si="29"/>
        <v>0.66500000000000004</v>
      </c>
      <c r="N215" s="3">
        <v>0.5</v>
      </c>
      <c r="O215" s="18">
        <f>$N215*(Obras!F216/10)</f>
        <v>0.35</v>
      </c>
      <c r="P215" s="18">
        <f>$N215*(Obras!G216/10)</f>
        <v>1.35</v>
      </c>
      <c r="Q215" s="18">
        <f>$N215*(Obras!H216/10)</f>
        <v>0</v>
      </c>
      <c r="R215" s="18">
        <f>$N215*(Obras!I216/10)</f>
        <v>8.35</v>
      </c>
      <c r="S215" s="18">
        <f>$N215*(Obras!J216/10)</f>
        <v>6.2</v>
      </c>
      <c r="T215" s="18">
        <f>$N215*(Obras!K216/10)</f>
        <v>0</v>
      </c>
      <c r="U215" s="18">
        <f>$N215*(Obras!L216/10)</f>
        <v>0</v>
      </c>
      <c r="V215" s="64">
        <f t="shared" si="30"/>
        <v>1.0150000000000001</v>
      </c>
      <c r="W215" s="64">
        <f t="shared" si="30"/>
        <v>2.0150000000000001</v>
      </c>
      <c r="X215" s="64">
        <f t="shared" si="30"/>
        <v>0.66500000000000004</v>
      </c>
      <c r="Y215" s="64">
        <f t="shared" si="30"/>
        <v>9.0150000000000006</v>
      </c>
      <c r="Z215" s="64">
        <f t="shared" si="30"/>
        <v>6.8650000000000002</v>
      </c>
      <c r="AA215" s="64">
        <f t="shared" si="30"/>
        <v>0.66500000000000004</v>
      </c>
      <c r="AB215" s="64">
        <f t="shared" si="30"/>
        <v>0.66500000000000004</v>
      </c>
      <c r="AC215" s="64">
        <f t="shared" si="31"/>
        <v>1.0150000000000001</v>
      </c>
      <c r="AD215" s="64">
        <f t="shared" si="32"/>
        <v>0.81499999999999995</v>
      </c>
      <c r="AE215" s="64">
        <f t="shared" si="33"/>
        <v>0.57000000000000006</v>
      </c>
      <c r="AF215" s="64">
        <f t="shared" si="34"/>
        <v>0.995</v>
      </c>
      <c r="AG215" s="51">
        <f>I215+$P215</f>
        <v>2.0150000000000001</v>
      </c>
      <c r="AH215" s="51">
        <f>J215+$P215</f>
        <v>1.8150000000000002</v>
      </c>
      <c r="AI215" s="51">
        <f>K215+$P215</f>
        <v>1.57</v>
      </c>
      <c r="AJ215" s="51">
        <f>L215+$P215</f>
        <v>1.9950000000000001</v>
      </c>
      <c r="AK215" s="51">
        <f>I215+$Q215</f>
        <v>0.66500000000000004</v>
      </c>
      <c r="AL215" s="51">
        <f>J215+$Q215</f>
        <v>0.46500000000000002</v>
      </c>
      <c r="AM215" s="51">
        <f>K215+$Q215</f>
        <v>0.22000000000000003</v>
      </c>
      <c r="AN215" s="51">
        <f>L215+$Q215</f>
        <v>0.64500000000000002</v>
      </c>
      <c r="AO215" s="51">
        <f>I215+$R215</f>
        <v>9.0150000000000006</v>
      </c>
      <c r="AP215" s="51">
        <f>J215+$R215</f>
        <v>8.8149999999999995</v>
      </c>
      <c r="AQ215" s="51">
        <f>K215+$R215</f>
        <v>8.57</v>
      </c>
      <c r="AR215" s="51">
        <f>L215+$R215</f>
        <v>8.9949999999999992</v>
      </c>
      <c r="AS215" s="51">
        <f>I215+$S215</f>
        <v>6.8650000000000002</v>
      </c>
      <c r="AT215" s="51">
        <f>J215+$S215</f>
        <v>6.665</v>
      </c>
      <c r="AU215" s="51">
        <f>K215+$S215</f>
        <v>6.42</v>
      </c>
      <c r="AV215" s="51">
        <f>L215+$S215</f>
        <v>6.8450000000000006</v>
      </c>
      <c r="AW215" s="51">
        <f>I215+$T215</f>
        <v>0.66500000000000004</v>
      </c>
      <c r="AX215" s="51">
        <f>J215+$T215</f>
        <v>0.46500000000000002</v>
      </c>
      <c r="AY215" s="51">
        <f>K215+$T215</f>
        <v>0.22000000000000003</v>
      </c>
      <c r="AZ215" s="51">
        <f>L215+$T215</f>
        <v>0.64500000000000002</v>
      </c>
      <c r="BA215" s="51">
        <f>I215+$U215</f>
        <v>0.66500000000000004</v>
      </c>
      <c r="BB215" s="51">
        <f>J215+$U215</f>
        <v>0.46500000000000002</v>
      </c>
      <c r="BC215" s="51">
        <f>K215+$U215</f>
        <v>0.22000000000000003</v>
      </c>
      <c r="BD215" s="51">
        <f>L215+$U215</f>
        <v>0.64500000000000002</v>
      </c>
    </row>
    <row r="216" spans="8:56" ht="16" thickBot="1" x14ac:dyDescent="0.25">
      <c r="H216" s="9" t="s">
        <v>239</v>
      </c>
      <c r="I216" s="51">
        <f>(((ABS(Obras!C217-Plantas!$C$4)+ABS(Obras!D217-Plantas!$D$4))/10)/$B$4)*2</f>
        <v>0.18</v>
      </c>
      <c r="J216" s="51">
        <f>(((ABS(Obras!C217-Plantas!$C$5)+ABS(Obras!D217-Plantas!$D$5))/10)/$B$4)*2</f>
        <v>0.18</v>
      </c>
      <c r="K216" s="51">
        <f>(((ABS(Obras!C217-Plantas!$C$6)+ABS(Obras!D217-Plantas!$D$6))/10)/$B$4)*2</f>
        <v>0.33500000000000002</v>
      </c>
      <c r="L216" s="51">
        <f>(((ABS(Obras!C217-Plantas!$C$7)+ABS(Obras!D217-Plantas!$D$7))/10)/$B$4)*2</f>
        <v>0.26</v>
      </c>
      <c r="M216" s="51">
        <f t="shared" si="29"/>
        <v>0.33500000000000002</v>
      </c>
      <c r="N216" s="3">
        <v>0.3</v>
      </c>
      <c r="O216" s="18">
        <f>$N216*(Obras!F217/10)</f>
        <v>3.15</v>
      </c>
      <c r="P216" s="18">
        <f>$N216*(Obras!G217/10)</f>
        <v>0</v>
      </c>
      <c r="Q216" s="18">
        <f>$N216*(Obras!H217/10)</f>
        <v>4.8899999999999997</v>
      </c>
      <c r="R216" s="18">
        <f>$N216*(Obras!I217/10)</f>
        <v>3.84</v>
      </c>
      <c r="S216" s="18">
        <f>$N216*(Obras!J217/10)</f>
        <v>0</v>
      </c>
      <c r="T216" s="18">
        <f>$N216*(Obras!K217/10)</f>
        <v>0</v>
      </c>
      <c r="U216" s="18">
        <f>$N216*(Obras!L217/10)</f>
        <v>0.12</v>
      </c>
      <c r="V216" s="64">
        <f t="shared" si="30"/>
        <v>3.4849999999999999</v>
      </c>
      <c r="W216" s="64">
        <f t="shared" si="30"/>
        <v>0.33500000000000002</v>
      </c>
      <c r="X216" s="64">
        <f t="shared" si="30"/>
        <v>5.2249999999999996</v>
      </c>
      <c r="Y216" s="64">
        <f t="shared" si="30"/>
        <v>4.1749999999999998</v>
      </c>
      <c r="Z216" s="64">
        <f t="shared" si="30"/>
        <v>0.33500000000000002</v>
      </c>
      <c r="AA216" s="64">
        <f t="shared" si="30"/>
        <v>0.33500000000000002</v>
      </c>
      <c r="AB216" s="64">
        <f t="shared" si="30"/>
        <v>0.45500000000000002</v>
      </c>
      <c r="AC216" s="64">
        <f t="shared" si="31"/>
        <v>3.33</v>
      </c>
      <c r="AD216" s="64">
        <f t="shared" si="32"/>
        <v>3.33</v>
      </c>
      <c r="AE216" s="64">
        <f t="shared" si="33"/>
        <v>3.4849999999999999</v>
      </c>
      <c r="AF216" s="64">
        <f t="shared" si="34"/>
        <v>3.41</v>
      </c>
      <c r="AG216" s="51">
        <f>I216+$P216</f>
        <v>0.18</v>
      </c>
      <c r="AH216" s="51">
        <f>J216+$P216</f>
        <v>0.18</v>
      </c>
      <c r="AI216" s="51">
        <f>K216+$P216</f>
        <v>0.33500000000000002</v>
      </c>
      <c r="AJ216" s="51">
        <f>L216+$P216</f>
        <v>0.26</v>
      </c>
      <c r="AK216" s="51">
        <f>I216+$Q216</f>
        <v>5.0699999999999994</v>
      </c>
      <c r="AL216" s="51">
        <f>J216+$Q216</f>
        <v>5.0699999999999994</v>
      </c>
      <c r="AM216" s="51">
        <f>K216+$Q216</f>
        <v>5.2249999999999996</v>
      </c>
      <c r="AN216" s="51">
        <f>L216+$Q216</f>
        <v>5.1499999999999995</v>
      </c>
      <c r="AO216" s="51">
        <f>I216+$R216</f>
        <v>4.0199999999999996</v>
      </c>
      <c r="AP216" s="51">
        <f>J216+$R216</f>
        <v>4.0199999999999996</v>
      </c>
      <c r="AQ216" s="51">
        <f>K216+$R216</f>
        <v>4.1749999999999998</v>
      </c>
      <c r="AR216" s="51">
        <f>L216+$R216</f>
        <v>4.0999999999999996</v>
      </c>
      <c r="AS216" s="51">
        <f>I216+$S216</f>
        <v>0.18</v>
      </c>
      <c r="AT216" s="51">
        <f>J216+$S216</f>
        <v>0.18</v>
      </c>
      <c r="AU216" s="51">
        <f>K216+$S216</f>
        <v>0.33500000000000002</v>
      </c>
      <c r="AV216" s="51">
        <f>L216+$S216</f>
        <v>0.26</v>
      </c>
      <c r="AW216" s="51">
        <f>I216+$T216</f>
        <v>0.18</v>
      </c>
      <c r="AX216" s="51">
        <f>J216+$T216</f>
        <v>0.18</v>
      </c>
      <c r="AY216" s="51">
        <f>K216+$T216</f>
        <v>0.33500000000000002</v>
      </c>
      <c r="AZ216" s="51">
        <f>L216+$T216</f>
        <v>0.26</v>
      </c>
      <c r="BA216" s="51">
        <f>I216+$U216</f>
        <v>0.3</v>
      </c>
      <c r="BB216" s="51">
        <f>J216+$U216</f>
        <v>0.3</v>
      </c>
      <c r="BC216" s="51">
        <f>K216+$U216</f>
        <v>0.45500000000000002</v>
      </c>
      <c r="BD216" s="51">
        <f>L216+$U216</f>
        <v>0.38</v>
      </c>
    </row>
    <row r="217" spans="8:56" ht="16" thickBot="1" x14ac:dyDescent="0.25">
      <c r="H217" s="9" t="s">
        <v>240</v>
      </c>
      <c r="I217" s="51">
        <f>(((ABS(Obras!C218-Plantas!$C$4)+ABS(Obras!D218-Plantas!$D$4))/10)/$B$4)*2</f>
        <v>0.34500000000000003</v>
      </c>
      <c r="J217" s="51">
        <f>(((ABS(Obras!C218-Plantas!$C$5)+ABS(Obras!D218-Plantas!$D$5))/10)/$B$4)*2</f>
        <v>0.255</v>
      </c>
      <c r="K217" s="51">
        <f>(((ABS(Obras!C218-Plantas!$C$6)+ABS(Obras!D218-Plantas!$D$6))/10)/$B$4)*2</f>
        <v>0.38</v>
      </c>
      <c r="L217" s="51">
        <f>(((ABS(Obras!C218-Plantas!$C$7)+ABS(Obras!D218-Plantas!$D$7))/10)/$B$4)*2</f>
        <v>5.5000000000000007E-2</v>
      </c>
      <c r="M217" s="51">
        <f t="shared" si="29"/>
        <v>0.38</v>
      </c>
      <c r="N217" s="3">
        <v>0.4</v>
      </c>
      <c r="O217" s="18">
        <f>$N217*(Obras!F218/10)</f>
        <v>4.6000000000000005</v>
      </c>
      <c r="P217" s="18">
        <f>$N217*(Obras!G218/10)</f>
        <v>0</v>
      </c>
      <c r="Q217" s="18">
        <f>$N217*(Obras!H218/10)</f>
        <v>6.5200000000000005</v>
      </c>
      <c r="R217" s="18">
        <f>$N217*(Obras!I218/10)</f>
        <v>0</v>
      </c>
      <c r="S217" s="18">
        <f>$N217*(Obras!J218/10)</f>
        <v>0</v>
      </c>
      <c r="T217" s="18">
        <f>$N217*(Obras!K218/10)</f>
        <v>7.120000000000001</v>
      </c>
      <c r="U217" s="18">
        <f>$N217*(Obras!L218/10)</f>
        <v>6.08</v>
      </c>
      <c r="V217" s="64">
        <f t="shared" si="30"/>
        <v>4.9800000000000004</v>
      </c>
      <c r="W217" s="64">
        <f t="shared" si="30"/>
        <v>0.38</v>
      </c>
      <c r="X217" s="64">
        <f t="shared" si="30"/>
        <v>6.9</v>
      </c>
      <c r="Y217" s="64">
        <f t="shared" si="30"/>
        <v>0.38</v>
      </c>
      <c r="Z217" s="64">
        <f t="shared" si="30"/>
        <v>0.38</v>
      </c>
      <c r="AA217" s="64">
        <f t="shared" si="30"/>
        <v>7.5000000000000009</v>
      </c>
      <c r="AB217" s="64">
        <f t="shared" si="30"/>
        <v>6.46</v>
      </c>
      <c r="AC217" s="64">
        <f t="shared" si="31"/>
        <v>4.9450000000000003</v>
      </c>
      <c r="AD217" s="64">
        <f t="shared" si="32"/>
        <v>4.8550000000000004</v>
      </c>
      <c r="AE217" s="64">
        <f t="shared" si="33"/>
        <v>4.9800000000000004</v>
      </c>
      <c r="AF217" s="64">
        <f t="shared" si="34"/>
        <v>4.6550000000000002</v>
      </c>
      <c r="AG217" s="51">
        <f>I217+$P217</f>
        <v>0.34500000000000003</v>
      </c>
      <c r="AH217" s="51">
        <f>J217+$P217</f>
        <v>0.255</v>
      </c>
      <c r="AI217" s="51">
        <f>K217+$P217</f>
        <v>0.38</v>
      </c>
      <c r="AJ217" s="51">
        <f>L217+$P217</f>
        <v>5.5000000000000007E-2</v>
      </c>
      <c r="AK217" s="51">
        <f>I217+$Q217</f>
        <v>6.8650000000000002</v>
      </c>
      <c r="AL217" s="51">
        <f>J217+$Q217</f>
        <v>6.7750000000000004</v>
      </c>
      <c r="AM217" s="51">
        <f>K217+$Q217</f>
        <v>6.9</v>
      </c>
      <c r="AN217" s="51">
        <f>L217+$Q217</f>
        <v>6.5750000000000002</v>
      </c>
      <c r="AO217" s="51">
        <f>I217+$R217</f>
        <v>0.34500000000000003</v>
      </c>
      <c r="AP217" s="51">
        <f>J217+$R217</f>
        <v>0.255</v>
      </c>
      <c r="AQ217" s="51">
        <f>K217+$R217</f>
        <v>0.38</v>
      </c>
      <c r="AR217" s="51">
        <f>L217+$R217</f>
        <v>5.5000000000000007E-2</v>
      </c>
      <c r="AS217" s="51">
        <f>I217+$S217</f>
        <v>0.34500000000000003</v>
      </c>
      <c r="AT217" s="51">
        <f>J217+$S217</f>
        <v>0.255</v>
      </c>
      <c r="AU217" s="51">
        <f>K217+$S217</f>
        <v>0.38</v>
      </c>
      <c r="AV217" s="51">
        <f>L217+$S217</f>
        <v>5.5000000000000007E-2</v>
      </c>
      <c r="AW217" s="51">
        <f>I217+$T217</f>
        <v>7.4650000000000007</v>
      </c>
      <c r="AX217" s="51">
        <f>J217+$T217</f>
        <v>7.3750000000000009</v>
      </c>
      <c r="AY217" s="51">
        <f>K217+$T217</f>
        <v>7.5000000000000009</v>
      </c>
      <c r="AZ217" s="51">
        <f>L217+$T217</f>
        <v>7.1750000000000007</v>
      </c>
      <c r="BA217" s="51">
        <f>I217+$U217</f>
        <v>6.4249999999999998</v>
      </c>
      <c r="BB217" s="51">
        <f>J217+$U217</f>
        <v>6.335</v>
      </c>
      <c r="BC217" s="51">
        <f>K217+$U217</f>
        <v>6.46</v>
      </c>
      <c r="BD217" s="51">
        <f>L217+$U217</f>
        <v>6.1349999999999998</v>
      </c>
    </row>
    <row r="218" spans="8:56" ht="16" thickBot="1" x14ac:dyDescent="0.25">
      <c r="H218" s="9" t="s">
        <v>241</v>
      </c>
      <c r="I218" s="51">
        <f>(((ABS(Obras!C219-Plantas!$C$4)+ABS(Obras!D219-Plantas!$D$4))/10)/$B$4)*2</f>
        <v>0.56500000000000006</v>
      </c>
      <c r="J218" s="51">
        <f>(((ABS(Obras!C219-Plantas!$C$5)+ABS(Obras!D219-Plantas!$D$5))/10)/$B$4)*2</f>
        <v>0.505</v>
      </c>
      <c r="K218" s="51">
        <f>(((ABS(Obras!C219-Plantas!$C$6)+ABS(Obras!D219-Plantas!$D$6))/10)/$B$4)*2</f>
        <v>0.38</v>
      </c>
      <c r="L218" s="51">
        <f>(((ABS(Obras!C219-Plantas!$C$7)+ABS(Obras!D219-Plantas!$D$7))/10)/$B$4)*2</f>
        <v>0.80500000000000005</v>
      </c>
      <c r="M218" s="51">
        <f t="shared" si="29"/>
        <v>0.80500000000000005</v>
      </c>
      <c r="N218" s="3">
        <v>0.3</v>
      </c>
      <c r="O218" s="18">
        <f>$N218*(Obras!F219/10)</f>
        <v>0</v>
      </c>
      <c r="P218" s="18">
        <f>$N218*(Obras!G219/10)</f>
        <v>0.6</v>
      </c>
      <c r="Q218" s="18">
        <f>$N218*(Obras!H219/10)</f>
        <v>0</v>
      </c>
      <c r="R218" s="18">
        <f>$N218*(Obras!I219/10)</f>
        <v>0.81</v>
      </c>
      <c r="S218" s="18">
        <f>$N218*(Obras!J219/10)</f>
        <v>0.75</v>
      </c>
      <c r="T218" s="18">
        <f>$N218*(Obras!K219/10)</f>
        <v>0</v>
      </c>
      <c r="U218" s="18">
        <f>$N218*(Obras!L219/10)</f>
        <v>0</v>
      </c>
      <c r="V218" s="64">
        <f t="shared" si="30"/>
        <v>0.80500000000000005</v>
      </c>
      <c r="W218" s="64">
        <f t="shared" si="30"/>
        <v>1.405</v>
      </c>
      <c r="X218" s="64">
        <f t="shared" si="30"/>
        <v>0.80500000000000005</v>
      </c>
      <c r="Y218" s="64">
        <f t="shared" si="30"/>
        <v>1.6150000000000002</v>
      </c>
      <c r="Z218" s="64">
        <f t="shared" si="30"/>
        <v>1.5550000000000002</v>
      </c>
      <c r="AA218" s="64">
        <f t="shared" si="30"/>
        <v>0.80500000000000005</v>
      </c>
      <c r="AB218" s="64">
        <f t="shared" si="30"/>
        <v>0.80500000000000005</v>
      </c>
      <c r="AC218" s="64">
        <f t="shared" si="31"/>
        <v>0.56500000000000006</v>
      </c>
      <c r="AD218" s="64">
        <f t="shared" si="32"/>
        <v>0.505</v>
      </c>
      <c r="AE218" s="64">
        <f t="shared" si="33"/>
        <v>0.38</v>
      </c>
      <c r="AF218" s="64">
        <f t="shared" si="34"/>
        <v>0.80500000000000005</v>
      </c>
      <c r="AG218" s="51">
        <f>I218+$P218</f>
        <v>1.165</v>
      </c>
      <c r="AH218" s="51">
        <f>J218+$P218</f>
        <v>1.105</v>
      </c>
      <c r="AI218" s="51">
        <f>K218+$P218</f>
        <v>0.98</v>
      </c>
      <c r="AJ218" s="51">
        <f>L218+$P218</f>
        <v>1.405</v>
      </c>
      <c r="AK218" s="51">
        <f>I218+$Q218</f>
        <v>0.56500000000000006</v>
      </c>
      <c r="AL218" s="51">
        <f>J218+$Q218</f>
        <v>0.505</v>
      </c>
      <c r="AM218" s="51">
        <f>K218+$Q218</f>
        <v>0.38</v>
      </c>
      <c r="AN218" s="51">
        <f>L218+$Q218</f>
        <v>0.80500000000000005</v>
      </c>
      <c r="AO218" s="51">
        <f>I218+$R218</f>
        <v>1.375</v>
      </c>
      <c r="AP218" s="51">
        <f>J218+$R218</f>
        <v>1.3149999999999999</v>
      </c>
      <c r="AQ218" s="51">
        <f>K218+$R218</f>
        <v>1.19</v>
      </c>
      <c r="AR218" s="51">
        <f>L218+$R218</f>
        <v>1.6150000000000002</v>
      </c>
      <c r="AS218" s="51">
        <f>I218+$S218</f>
        <v>1.3149999999999999</v>
      </c>
      <c r="AT218" s="51">
        <f>J218+$S218</f>
        <v>1.2549999999999999</v>
      </c>
      <c r="AU218" s="51">
        <f>K218+$S218</f>
        <v>1.1299999999999999</v>
      </c>
      <c r="AV218" s="51">
        <f>L218+$S218</f>
        <v>1.5550000000000002</v>
      </c>
      <c r="AW218" s="51">
        <f>I218+$T218</f>
        <v>0.56500000000000006</v>
      </c>
      <c r="AX218" s="51">
        <f>J218+$T218</f>
        <v>0.505</v>
      </c>
      <c r="AY218" s="51">
        <f>K218+$T218</f>
        <v>0.38</v>
      </c>
      <c r="AZ218" s="51">
        <f>L218+$T218</f>
        <v>0.80500000000000005</v>
      </c>
      <c r="BA218" s="51">
        <f>I218+$U218</f>
        <v>0.56500000000000006</v>
      </c>
      <c r="BB218" s="51">
        <f>J218+$U218</f>
        <v>0.505</v>
      </c>
      <c r="BC218" s="51">
        <f>K218+$U218</f>
        <v>0.38</v>
      </c>
      <c r="BD218" s="51">
        <f>L218+$U218</f>
        <v>0.80500000000000005</v>
      </c>
    </row>
    <row r="219" spans="8:56" ht="16" thickBot="1" x14ac:dyDescent="0.25">
      <c r="H219" s="9" t="s">
        <v>242</v>
      </c>
      <c r="I219" s="51">
        <f>(((ABS(Obras!C220-Plantas!$C$4)+ABS(Obras!D220-Plantas!$D$4))/10)/$B$4)*2</f>
        <v>0.48</v>
      </c>
      <c r="J219" s="51">
        <f>(((ABS(Obras!C220-Plantas!$C$5)+ABS(Obras!D220-Plantas!$D$5))/10)/$B$4)*2</f>
        <v>0.48</v>
      </c>
      <c r="K219" s="51">
        <f>(((ABS(Obras!C220-Plantas!$C$6)+ABS(Obras!D220-Plantas!$D$6))/10)/$B$4)*2</f>
        <v>0.35499999999999998</v>
      </c>
      <c r="L219" s="51">
        <f>(((ABS(Obras!C220-Plantas!$C$7)+ABS(Obras!D220-Plantas!$D$7))/10)/$B$4)*2</f>
        <v>0.78</v>
      </c>
      <c r="M219" s="51">
        <f t="shared" si="29"/>
        <v>0.78</v>
      </c>
      <c r="N219" s="3">
        <v>0.3</v>
      </c>
      <c r="O219" s="18">
        <f>$N219*(Obras!F220/10)</f>
        <v>4.83</v>
      </c>
      <c r="P219" s="18">
        <f>$N219*(Obras!G220/10)</f>
        <v>0</v>
      </c>
      <c r="Q219" s="18">
        <f>$N219*(Obras!H220/10)</f>
        <v>0</v>
      </c>
      <c r="R219" s="18">
        <f>$N219*(Obras!I220/10)</f>
        <v>1.2</v>
      </c>
      <c r="S219" s="18">
        <f>$N219*(Obras!J220/10)</f>
        <v>1.8299999999999998</v>
      </c>
      <c r="T219" s="18">
        <f>$N219*(Obras!K220/10)</f>
        <v>0.09</v>
      </c>
      <c r="U219" s="18">
        <f>$N219*(Obras!L220/10)</f>
        <v>0.51</v>
      </c>
      <c r="V219" s="64">
        <f t="shared" si="30"/>
        <v>5.61</v>
      </c>
      <c r="W219" s="64">
        <f t="shared" si="30"/>
        <v>0.78</v>
      </c>
      <c r="X219" s="64">
        <f t="shared" si="30"/>
        <v>0.78</v>
      </c>
      <c r="Y219" s="64">
        <f t="shared" si="30"/>
        <v>1.98</v>
      </c>
      <c r="Z219" s="64">
        <f t="shared" si="30"/>
        <v>2.61</v>
      </c>
      <c r="AA219" s="64">
        <f t="shared" si="30"/>
        <v>0.87</v>
      </c>
      <c r="AB219" s="64">
        <f t="shared" si="30"/>
        <v>1.29</v>
      </c>
      <c r="AC219" s="64">
        <f t="shared" si="31"/>
        <v>5.3100000000000005</v>
      </c>
      <c r="AD219" s="64">
        <f t="shared" si="32"/>
        <v>5.3100000000000005</v>
      </c>
      <c r="AE219" s="64">
        <f t="shared" si="33"/>
        <v>5.1850000000000005</v>
      </c>
      <c r="AF219" s="64">
        <f t="shared" si="34"/>
        <v>5.61</v>
      </c>
      <c r="AG219" s="51">
        <f>I219+$P219</f>
        <v>0.48</v>
      </c>
      <c r="AH219" s="51">
        <f>J219+$P219</f>
        <v>0.48</v>
      </c>
      <c r="AI219" s="51">
        <f>K219+$P219</f>
        <v>0.35499999999999998</v>
      </c>
      <c r="AJ219" s="51">
        <f>L219+$P219</f>
        <v>0.78</v>
      </c>
      <c r="AK219" s="51">
        <f>I219+$Q219</f>
        <v>0.48</v>
      </c>
      <c r="AL219" s="51">
        <f>J219+$Q219</f>
        <v>0.48</v>
      </c>
      <c r="AM219" s="51">
        <f>K219+$Q219</f>
        <v>0.35499999999999998</v>
      </c>
      <c r="AN219" s="51">
        <f>L219+$Q219</f>
        <v>0.78</v>
      </c>
      <c r="AO219" s="51">
        <f>I219+$R219</f>
        <v>1.68</v>
      </c>
      <c r="AP219" s="51">
        <f>J219+$R219</f>
        <v>1.68</v>
      </c>
      <c r="AQ219" s="51">
        <f>K219+$R219</f>
        <v>1.5549999999999999</v>
      </c>
      <c r="AR219" s="51">
        <f>L219+$R219</f>
        <v>1.98</v>
      </c>
      <c r="AS219" s="51">
        <f>I219+$S219</f>
        <v>2.3099999999999996</v>
      </c>
      <c r="AT219" s="51">
        <f>J219+$S219</f>
        <v>2.3099999999999996</v>
      </c>
      <c r="AU219" s="51">
        <f>K219+$S219</f>
        <v>2.1849999999999996</v>
      </c>
      <c r="AV219" s="51">
        <f>L219+$S219</f>
        <v>2.61</v>
      </c>
      <c r="AW219" s="51">
        <f>I219+$T219</f>
        <v>0.56999999999999995</v>
      </c>
      <c r="AX219" s="51">
        <f>J219+$T219</f>
        <v>0.56999999999999995</v>
      </c>
      <c r="AY219" s="51">
        <f>K219+$T219</f>
        <v>0.44499999999999995</v>
      </c>
      <c r="AZ219" s="51">
        <f>L219+$T219</f>
        <v>0.87</v>
      </c>
      <c r="BA219" s="51">
        <f>I219+$U219</f>
        <v>0.99</v>
      </c>
      <c r="BB219" s="51">
        <f>J219+$U219</f>
        <v>0.99</v>
      </c>
      <c r="BC219" s="51">
        <f>K219+$U219</f>
        <v>0.86499999999999999</v>
      </c>
      <c r="BD219" s="51">
        <f>L219+$U219</f>
        <v>1.29</v>
      </c>
    </row>
    <row r="220" spans="8:56" ht="16" thickBot="1" x14ac:dyDescent="0.25">
      <c r="H220" s="9" t="s">
        <v>243</v>
      </c>
      <c r="I220" s="51">
        <f>(((ABS(Obras!C221-Plantas!$C$4)+ABS(Obras!D221-Plantas!$D$4))/10)/$B$4)*2</f>
        <v>0.38500000000000001</v>
      </c>
      <c r="J220" s="51">
        <f>(((ABS(Obras!C221-Plantas!$C$5)+ABS(Obras!D221-Plantas!$D$5))/10)/$B$4)*2</f>
        <v>0.30499999999999999</v>
      </c>
      <c r="K220" s="51">
        <f>(((ABS(Obras!C221-Plantas!$C$6)+ABS(Obras!D221-Plantas!$D$6))/10)/$B$4)*2</f>
        <v>0.18</v>
      </c>
      <c r="L220" s="51">
        <f>(((ABS(Obras!C221-Plantas!$C$7)+ABS(Obras!D221-Plantas!$D$7))/10)/$B$4)*2</f>
        <v>0.60499999999999998</v>
      </c>
      <c r="M220" s="51">
        <f t="shared" si="29"/>
        <v>0.60499999999999998</v>
      </c>
      <c r="N220" s="3">
        <v>0.2</v>
      </c>
      <c r="O220" s="18">
        <f>$N220*(Obras!F221/10)</f>
        <v>2.4000000000000004</v>
      </c>
      <c r="P220" s="18">
        <f>$N220*(Obras!G221/10)</f>
        <v>0</v>
      </c>
      <c r="Q220" s="18">
        <f>$N220*(Obras!H221/10)</f>
        <v>3.4200000000000004</v>
      </c>
      <c r="R220" s="18">
        <f>$N220*(Obras!I221/10)</f>
        <v>1.2400000000000002</v>
      </c>
      <c r="S220" s="18">
        <f>$N220*(Obras!J221/10)</f>
        <v>0</v>
      </c>
      <c r="T220" s="18">
        <f>$N220*(Obras!K221/10)</f>
        <v>0.57999999999999996</v>
      </c>
      <c r="U220" s="18">
        <f>$N220*(Obras!L221/10)</f>
        <v>0</v>
      </c>
      <c r="V220" s="64">
        <f t="shared" si="30"/>
        <v>3.0050000000000003</v>
      </c>
      <c r="W220" s="64">
        <f t="shared" si="30"/>
        <v>0.60499999999999998</v>
      </c>
      <c r="X220" s="64">
        <f t="shared" si="30"/>
        <v>4.0250000000000004</v>
      </c>
      <c r="Y220" s="64">
        <f t="shared" si="30"/>
        <v>1.8450000000000002</v>
      </c>
      <c r="Z220" s="64">
        <f t="shared" si="30"/>
        <v>0.60499999999999998</v>
      </c>
      <c r="AA220" s="64">
        <f t="shared" si="30"/>
        <v>1.1850000000000001</v>
      </c>
      <c r="AB220" s="64">
        <f t="shared" si="30"/>
        <v>0.60499999999999998</v>
      </c>
      <c r="AC220" s="64">
        <f t="shared" si="31"/>
        <v>2.7850000000000001</v>
      </c>
      <c r="AD220" s="64">
        <f t="shared" si="32"/>
        <v>2.7050000000000005</v>
      </c>
      <c r="AE220" s="64">
        <f t="shared" si="33"/>
        <v>2.5800000000000005</v>
      </c>
      <c r="AF220" s="64">
        <f t="shared" si="34"/>
        <v>3.0050000000000003</v>
      </c>
      <c r="AG220" s="51">
        <f>I220+$P220</f>
        <v>0.38500000000000001</v>
      </c>
      <c r="AH220" s="51">
        <f>J220+$P220</f>
        <v>0.30499999999999999</v>
      </c>
      <c r="AI220" s="51">
        <f>K220+$P220</f>
        <v>0.18</v>
      </c>
      <c r="AJ220" s="51">
        <f>L220+$P220</f>
        <v>0.60499999999999998</v>
      </c>
      <c r="AK220" s="51">
        <f>I220+$Q220</f>
        <v>3.8050000000000006</v>
      </c>
      <c r="AL220" s="51">
        <f>J220+$Q220</f>
        <v>3.7250000000000005</v>
      </c>
      <c r="AM220" s="51">
        <f>K220+$Q220</f>
        <v>3.6000000000000005</v>
      </c>
      <c r="AN220" s="51">
        <f>L220+$Q220</f>
        <v>4.0250000000000004</v>
      </c>
      <c r="AO220" s="51">
        <f>I220+$R220</f>
        <v>1.6250000000000002</v>
      </c>
      <c r="AP220" s="51">
        <f>J220+$R220</f>
        <v>1.5450000000000002</v>
      </c>
      <c r="AQ220" s="51">
        <f>K220+$R220</f>
        <v>1.4200000000000002</v>
      </c>
      <c r="AR220" s="51">
        <f>L220+$R220</f>
        <v>1.8450000000000002</v>
      </c>
      <c r="AS220" s="51">
        <f>I220+$S220</f>
        <v>0.38500000000000001</v>
      </c>
      <c r="AT220" s="51">
        <f>J220+$S220</f>
        <v>0.30499999999999999</v>
      </c>
      <c r="AU220" s="51">
        <f>K220+$S220</f>
        <v>0.18</v>
      </c>
      <c r="AV220" s="51">
        <f>L220+$S220</f>
        <v>0.60499999999999998</v>
      </c>
      <c r="AW220" s="51">
        <f>I220+$T220</f>
        <v>0.96499999999999997</v>
      </c>
      <c r="AX220" s="51">
        <f>J220+$T220</f>
        <v>0.88500000000000001</v>
      </c>
      <c r="AY220" s="51">
        <f>K220+$T220</f>
        <v>0.76</v>
      </c>
      <c r="AZ220" s="51">
        <f>L220+$T220</f>
        <v>1.1850000000000001</v>
      </c>
      <c r="BA220" s="51">
        <f>I220+$U220</f>
        <v>0.38500000000000001</v>
      </c>
      <c r="BB220" s="51">
        <f>J220+$U220</f>
        <v>0.30499999999999999</v>
      </c>
      <c r="BC220" s="51">
        <f>K220+$U220</f>
        <v>0.18</v>
      </c>
      <c r="BD220" s="51">
        <f>L220+$U220</f>
        <v>0.60499999999999998</v>
      </c>
    </row>
    <row r="221" spans="8:56" ht="16" thickBot="1" x14ac:dyDescent="0.25">
      <c r="H221" s="9" t="s">
        <v>244</v>
      </c>
      <c r="I221" s="51">
        <f>(((ABS(Obras!C222-Plantas!$C$4)+ABS(Obras!D222-Plantas!$D$4))/10)/$B$4)*2</f>
        <v>0.28999999999999998</v>
      </c>
      <c r="J221" s="51">
        <f>(((ABS(Obras!C222-Plantas!$C$5)+ABS(Obras!D222-Plantas!$D$5))/10)/$B$4)*2</f>
        <v>0.28999999999999998</v>
      </c>
      <c r="K221" s="51">
        <f>(((ABS(Obras!C222-Plantas!$C$6)+ABS(Obras!D222-Plantas!$D$6))/10)/$B$4)*2</f>
        <v>0.41500000000000004</v>
      </c>
      <c r="L221" s="51">
        <f>(((ABS(Obras!C222-Plantas!$C$7)+ABS(Obras!D222-Plantas!$D$7))/10)/$B$4)*2</f>
        <v>0.19</v>
      </c>
      <c r="M221" s="51">
        <f t="shared" si="29"/>
        <v>0.41500000000000004</v>
      </c>
      <c r="N221" s="3">
        <v>0.3</v>
      </c>
      <c r="O221" s="18">
        <f>$N221*(Obras!F222/10)</f>
        <v>0</v>
      </c>
      <c r="P221" s="18">
        <f>$N221*(Obras!G222/10)</f>
        <v>6.1199999999999992</v>
      </c>
      <c r="Q221" s="18">
        <f>$N221*(Obras!H222/10)</f>
        <v>1.56</v>
      </c>
      <c r="R221" s="18">
        <f>$N221*(Obras!I222/10)</f>
        <v>3</v>
      </c>
      <c r="S221" s="18">
        <f>$N221*(Obras!J222/10)</f>
        <v>0.24</v>
      </c>
      <c r="T221" s="18">
        <f>$N221*(Obras!K222/10)</f>
        <v>4.5599999999999996</v>
      </c>
      <c r="U221" s="18">
        <f>$N221*(Obras!L222/10)</f>
        <v>0</v>
      </c>
      <c r="V221" s="64">
        <f t="shared" si="30"/>
        <v>0.41500000000000004</v>
      </c>
      <c r="W221" s="64">
        <f t="shared" si="30"/>
        <v>6.5349999999999993</v>
      </c>
      <c r="X221" s="64">
        <f t="shared" si="30"/>
        <v>1.9750000000000001</v>
      </c>
      <c r="Y221" s="64">
        <f t="shared" si="30"/>
        <v>3.415</v>
      </c>
      <c r="Z221" s="64">
        <f t="shared" si="30"/>
        <v>0.65500000000000003</v>
      </c>
      <c r="AA221" s="64">
        <f t="shared" si="30"/>
        <v>4.9749999999999996</v>
      </c>
      <c r="AB221" s="64">
        <f t="shared" si="30"/>
        <v>0.41500000000000004</v>
      </c>
      <c r="AC221" s="64">
        <f t="shared" si="31"/>
        <v>0.28999999999999998</v>
      </c>
      <c r="AD221" s="64">
        <f t="shared" si="32"/>
        <v>0.28999999999999998</v>
      </c>
      <c r="AE221" s="64">
        <f t="shared" si="33"/>
        <v>0.41500000000000004</v>
      </c>
      <c r="AF221" s="64">
        <f t="shared" si="34"/>
        <v>0.19</v>
      </c>
      <c r="AG221" s="51">
        <f>I221+$P221</f>
        <v>6.4099999999999993</v>
      </c>
      <c r="AH221" s="51">
        <f>J221+$P221</f>
        <v>6.4099999999999993</v>
      </c>
      <c r="AI221" s="51">
        <f>K221+$P221</f>
        <v>6.5349999999999993</v>
      </c>
      <c r="AJ221" s="51">
        <f>L221+$P221</f>
        <v>6.31</v>
      </c>
      <c r="AK221" s="51">
        <f>I221+$Q221</f>
        <v>1.85</v>
      </c>
      <c r="AL221" s="51">
        <f>J221+$Q221</f>
        <v>1.85</v>
      </c>
      <c r="AM221" s="51">
        <f>K221+$Q221</f>
        <v>1.9750000000000001</v>
      </c>
      <c r="AN221" s="51">
        <f>L221+$Q221</f>
        <v>1.75</v>
      </c>
      <c r="AO221" s="51">
        <f>I221+$R221</f>
        <v>3.29</v>
      </c>
      <c r="AP221" s="51">
        <f>J221+$R221</f>
        <v>3.29</v>
      </c>
      <c r="AQ221" s="51">
        <f>K221+$R221</f>
        <v>3.415</v>
      </c>
      <c r="AR221" s="51">
        <f>L221+$R221</f>
        <v>3.19</v>
      </c>
      <c r="AS221" s="51">
        <f>I221+$S221</f>
        <v>0.53</v>
      </c>
      <c r="AT221" s="51">
        <f>J221+$S221</f>
        <v>0.53</v>
      </c>
      <c r="AU221" s="51">
        <f>K221+$S221</f>
        <v>0.65500000000000003</v>
      </c>
      <c r="AV221" s="51">
        <f>L221+$S221</f>
        <v>0.43</v>
      </c>
      <c r="AW221" s="51">
        <f>I221+$T221</f>
        <v>4.8499999999999996</v>
      </c>
      <c r="AX221" s="51">
        <f>J221+$T221</f>
        <v>4.8499999999999996</v>
      </c>
      <c r="AY221" s="51">
        <f>K221+$T221</f>
        <v>4.9749999999999996</v>
      </c>
      <c r="AZ221" s="51">
        <f>L221+$T221</f>
        <v>4.75</v>
      </c>
      <c r="BA221" s="51">
        <f>I221+$U221</f>
        <v>0.28999999999999998</v>
      </c>
      <c r="BB221" s="51">
        <f>J221+$U221</f>
        <v>0.28999999999999998</v>
      </c>
      <c r="BC221" s="51">
        <f>K221+$U221</f>
        <v>0.41500000000000004</v>
      </c>
      <c r="BD221" s="51">
        <f>L221+$U221</f>
        <v>0.19</v>
      </c>
    </row>
    <row r="222" spans="8:56" ht="16" thickBot="1" x14ac:dyDescent="0.25">
      <c r="H222" s="9" t="s">
        <v>245</v>
      </c>
      <c r="I222" s="51">
        <f>(((ABS(Obras!C223-Plantas!$C$4)+ABS(Obras!D223-Plantas!$D$4))/10)/$B$4)*2</f>
        <v>0.22000000000000003</v>
      </c>
      <c r="J222" s="51">
        <f>(((ABS(Obras!C223-Plantas!$C$5)+ABS(Obras!D223-Plantas!$D$5))/10)/$B$4)*2</f>
        <v>0.12</v>
      </c>
      <c r="K222" s="51">
        <f>(((ABS(Obras!C223-Plantas!$C$6)+ABS(Obras!D223-Plantas!$D$6))/10)/$B$4)*2</f>
        <v>0.255</v>
      </c>
      <c r="L222" s="51">
        <f>(((ABS(Obras!C223-Plantas!$C$7)+ABS(Obras!D223-Plantas!$D$7))/10)/$B$4)*2</f>
        <v>0.42000000000000004</v>
      </c>
      <c r="M222" s="51">
        <f t="shared" si="29"/>
        <v>0.42000000000000004</v>
      </c>
      <c r="N222" s="3">
        <v>0.2</v>
      </c>
      <c r="O222" s="18">
        <f>$N222*(Obras!F223/10)</f>
        <v>0.7400000000000001</v>
      </c>
      <c r="P222" s="18">
        <f>$N222*(Obras!G223/10)</f>
        <v>3.0600000000000005</v>
      </c>
      <c r="Q222" s="18">
        <f>$N222*(Obras!H223/10)</f>
        <v>3.5200000000000005</v>
      </c>
      <c r="R222" s="18">
        <f>$N222*(Obras!I223/10)</f>
        <v>3.08</v>
      </c>
      <c r="S222" s="18">
        <f>$N222*(Obras!J223/10)</f>
        <v>0</v>
      </c>
      <c r="T222" s="18">
        <f>$N222*(Obras!K223/10)</f>
        <v>3.94</v>
      </c>
      <c r="U222" s="18">
        <f>$N222*(Obras!L223/10)</f>
        <v>2.64</v>
      </c>
      <c r="V222" s="64">
        <f t="shared" si="30"/>
        <v>1.1600000000000001</v>
      </c>
      <c r="W222" s="64">
        <f t="shared" si="30"/>
        <v>3.4800000000000004</v>
      </c>
      <c r="X222" s="64">
        <f t="shared" si="30"/>
        <v>3.9400000000000004</v>
      </c>
      <c r="Y222" s="64">
        <f t="shared" si="30"/>
        <v>3.5</v>
      </c>
      <c r="Z222" s="64">
        <f t="shared" si="30"/>
        <v>0.42000000000000004</v>
      </c>
      <c r="AA222" s="64">
        <f t="shared" si="30"/>
        <v>4.3600000000000003</v>
      </c>
      <c r="AB222" s="64">
        <f t="shared" si="30"/>
        <v>3.06</v>
      </c>
      <c r="AC222" s="64">
        <f t="shared" si="31"/>
        <v>0.96000000000000019</v>
      </c>
      <c r="AD222" s="64">
        <f t="shared" si="32"/>
        <v>0.8600000000000001</v>
      </c>
      <c r="AE222" s="64">
        <f t="shared" si="33"/>
        <v>0.99500000000000011</v>
      </c>
      <c r="AF222" s="64">
        <f t="shared" si="34"/>
        <v>1.1600000000000001</v>
      </c>
      <c r="AG222" s="51">
        <f>I222+$P222</f>
        <v>3.2800000000000007</v>
      </c>
      <c r="AH222" s="51">
        <f>J222+$P222</f>
        <v>3.1800000000000006</v>
      </c>
      <c r="AI222" s="51">
        <f>K222+$P222</f>
        <v>3.3150000000000004</v>
      </c>
      <c r="AJ222" s="51">
        <f>L222+$P222</f>
        <v>3.4800000000000004</v>
      </c>
      <c r="AK222" s="51">
        <f>I222+$Q222</f>
        <v>3.7400000000000007</v>
      </c>
      <c r="AL222" s="51">
        <f>J222+$Q222</f>
        <v>3.6400000000000006</v>
      </c>
      <c r="AM222" s="51">
        <f>K222+$Q222</f>
        <v>3.7750000000000004</v>
      </c>
      <c r="AN222" s="51">
        <f>L222+$Q222</f>
        <v>3.9400000000000004</v>
      </c>
      <c r="AO222" s="51">
        <f>I222+$R222</f>
        <v>3.3000000000000003</v>
      </c>
      <c r="AP222" s="51">
        <f>J222+$R222</f>
        <v>3.2</v>
      </c>
      <c r="AQ222" s="51">
        <f>K222+$R222</f>
        <v>3.335</v>
      </c>
      <c r="AR222" s="51">
        <f>L222+$R222</f>
        <v>3.5</v>
      </c>
      <c r="AS222" s="51">
        <f>I222+$S222</f>
        <v>0.22000000000000003</v>
      </c>
      <c r="AT222" s="51">
        <f>J222+$S222</f>
        <v>0.12</v>
      </c>
      <c r="AU222" s="51">
        <f>K222+$S222</f>
        <v>0.255</v>
      </c>
      <c r="AV222" s="51">
        <f>L222+$S222</f>
        <v>0.42000000000000004</v>
      </c>
      <c r="AW222" s="51">
        <f>I222+$T222</f>
        <v>4.16</v>
      </c>
      <c r="AX222" s="51">
        <f>J222+$T222</f>
        <v>4.0599999999999996</v>
      </c>
      <c r="AY222" s="51">
        <f>K222+$T222</f>
        <v>4.1950000000000003</v>
      </c>
      <c r="AZ222" s="51">
        <f>L222+$T222</f>
        <v>4.3600000000000003</v>
      </c>
      <c r="BA222" s="51">
        <f>I222+$U222</f>
        <v>2.8600000000000003</v>
      </c>
      <c r="BB222" s="51">
        <f>J222+$U222</f>
        <v>2.7600000000000002</v>
      </c>
      <c r="BC222" s="51">
        <f>K222+$U222</f>
        <v>2.895</v>
      </c>
      <c r="BD222" s="51">
        <f>L222+$U222</f>
        <v>3.06</v>
      </c>
    </row>
    <row r="223" spans="8:56" ht="16" thickBot="1" x14ac:dyDescent="0.25">
      <c r="H223" s="9" t="s">
        <v>246</v>
      </c>
      <c r="I223" s="51">
        <f>(((ABS(Obras!C224-Plantas!$C$4)+ABS(Obras!D224-Plantas!$D$4))/10)/$B$4)*2</f>
        <v>0.41500000000000004</v>
      </c>
      <c r="J223" s="51">
        <f>(((ABS(Obras!C224-Plantas!$C$5)+ABS(Obras!D224-Plantas!$D$5))/10)/$B$4)*2</f>
        <v>0.41500000000000004</v>
      </c>
      <c r="K223" s="51">
        <f>(((ABS(Obras!C224-Plantas!$C$6)+ABS(Obras!D224-Plantas!$D$6))/10)/$B$4)*2</f>
        <v>0.28999999999999998</v>
      </c>
      <c r="L223" s="51">
        <f>(((ABS(Obras!C224-Plantas!$C$7)+ABS(Obras!D224-Plantas!$D$7))/10)/$B$4)*2</f>
        <v>0.71500000000000008</v>
      </c>
      <c r="M223" s="51">
        <f t="shared" si="29"/>
        <v>0.71500000000000008</v>
      </c>
      <c r="N223" s="3">
        <v>0.2</v>
      </c>
      <c r="O223" s="18">
        <f>$N223*(Obras!F224/10)</f>
        <v>3.3000000000000003</v>
      </c>
      <c r="P223" s="18">
        <f>$N223*(Obras!G224/10)</f>
        <v>0.7400000000000001</v>
      </c>
      <c r="Q223" s="18">
        <f>$N223*(Obras!H224/10)</f>
        <v>1.04</v>
      </c>
      <c r="R223" s="18">
        <f>$N223*(Obras!I224/10)</f>
        <v>4.1000000000000005</v>
      </c>
      <c r="S223" s="18">
        <f>$N223*(Obras!J224/10)</f>
        <v>1.52</v>
      </c>
      <c r="T223" s="18">
        <f>$N223*(Obras!K224/10)</f>
        <v>0.42000000000000004</v>
      </c>
      <c r="U223" s="18">
        <f>$N223*(Obras!L224/10)</f>
        <v>1.9800000000000002</v>
      </c>
      <c r="V223" s="64">
        <f t="shared" si="30"/>
        <v>4.0150000000000006</v>
      </c>
      <c r="W223" s="64">
        <f t="shared" si="30"/>
        <v>1.4550000000000001</v>
      </c>
      <c r="X223" s="64">
        <f t="shared" si="30"/>
        <v>1.7550000000000001</v>
      </c>
      <c r="Y223" s="64">
        <f t="shared" si="30"/>
        <v>4.8150000000000004</v>
      </c>
      <c r="Z223" s="64">
        <f t="shared" si="30"/>
        <v>2.2350000000000003</v>
      </c>
      <c r="AA223" s="64">
        <f t="shared" si="30"/>
        <v>1.1350000000000002</v>
      </c>
      <c r="AB223" s="64">
        <f t="shared" si="30"/>
        <v>2.6950000000000003</v>
      </c>
      <c r="AC223" s="64">
        <f t="shared" si="31"/>
        <v>3.7150000000000003</v>
      </c>
      <c r="AD223" s="64">
        <f t="shared" si="32"/>
        <v>3.7150000000000003</v>
      </c>
      <c r="AE223" s="64">
        <f t="shared" si="33"/>
        <v>3.5900000000000003</v>
      </c>
      <c r="AF223" s="64">
        <f t="shared" si="34"/>
        <v>4.0150000000000006</v>
      </c>
      <c r="AG223" s="51">
        <f>I223+$P223</f>
        <v>1.1550000000000002</v>
      </c>
      <c r="AH223" s="51">
        <f>J223+$P223</f>
        <v>1.1550000000000002</v>
      </c>
      <c r="AI223" s="51">
        <f>K223+$P223</f>
        <v>1.03</v>
      </c>
      <c r="AJ223" s="51">
        <f>L223+$P223</f>
        <v>1.4550000000000001</v>
      </c>
      <c r="AK223" s="51">
        <f>I223+$Q223</f>
        <v>1.4550000000000001</v>
      </c>
      <c r="AL223" s="51">
        <f>J223+$Q223</f>
        <v>1.4550000000000001</v>
      </c>
      <c r="AM223" s="51">
        <f>K223+$Q223</f>
        <v>1.33</v>
      </c>
      <c r="AN223" s="51">
        <f>L223+$Q223</f>
        <v>1.7550000000000001</v>
      </c>
      <c r="AO223" s="51">
        <f>I223+$R223</f>
        <v>4.5150000000000006</v>
      </c>
      <c r="AP223" s="51">
        <f>J223+$R223</f>
        <v>4.5150000000000006</v>
      </c>
      <c r="AQ223" s="51">
        <f>K223+$R223</f>
        <v>4.3900000000000006</v>
      </c>
      <c r="AR223" s="51">
        <f>L223+$R223</f>
        <v>4.8150000000000004</v>
      </c>
      <c r="AS223" s="51">
        <f>I223+$S223</f>
        <v>1.9350000000000001</v>
      </c>
      <c r="AT223" s="51">
        <f>J223+$S223</f>
        <v>1.9350000000000001</v>
      </c>
      <c r="AU223" s="51">
        <f>K223+$S223</f>
        <v>1.81</v>
      </c>
      <c r="AV223" s="51">
        <f>L223+$S223</f>
        <v>2.2350000000000003</v>
      </c>
      <c r="AW223" s="51">
        <f>I223+$T223</f>
        <v>0.83500000000000008</v>
      </c>
      <c r="AX223" s="51">
        <f>J223+$T223</f>
        <v>0.83500000000000008</v>
      </c>
      <c r="AY223" s="51">
        <f>K223+$T223</f>
        <v>0.71</v>
      </c>
      <c r="AZ223" s="51">
        <f>L223+$T223</f>
        <v>1.1350000000000002</v>
      </c>
      <c r="BA223" s="51">
        <f>I223+$U223</f>
        <v>2.3950000000000005</v>
      </c>
      <c r="BB223" s="51">
        <f>J223+$U223</f>
        <v>2.3950000000000005</v>
      </c>
      <c r="BC223" s="51">
        <f>K223+$U223</f>
        <v>2.27</v>
      </c>
      <c r="BD223" s="51">
        <f>L223+$U223</f>
        <v>2.6950000000000003</v>
      </c>
    </row>
    <row r="224" spans="8:56" ht="16" thickBot="1" x14ac:dyDescent="0.25">
      <c r="H224" s="9" t="s">
        <v>247</v>
      </c>
      <c r="I224" s="51">
        <f>(((ABS(Obras!C225-Plantas!$C$4)+ABS(Obras!D225-Plantas!$D$4))/10)/$B$4)*2</f>
        <v>0.56500000000000006</v>
      </c>
      <c r="J224" s="51">
        <f>(((ABS(Obras!C225-Plantas!$C$5)+ABS(Obras!D225-Plantas!$D$5))/10)/$B$4)*2</f>
        <v>0.36499999999999999</v>
      </c>
      <c r="K224" s="51">
        <f>(((ABS(Obras!C225-Plantas!$C$6)+ABS(Obras!D225-Plantas!$D$6))/10)/$B$4)*2</f>
        <v>0.09</v>
      </c>
      <c r="L224" s="51">
        <f>(((ABS(Obras!C225-Plantas!$C$7)+ABS(Obras!D225-Plantas!$D$7))/10)/$B$4)*2</f>
        <v>0.43499999999999994</v>
      </c>
      <c r="M224" s="51">
        <f t="shared" si="29"/>
        <v>0.56500000000000006</v>
      </c>
      <c r="N224" s="3">
        <v>0.3</v>
      </c>
      <c r="O224" s="18">
        <f>$N224*(Obras!F225/10)</f>
        <v>4.919999999999999</v>
      </c>
      <c r="P224" s="18">
        <f>$N224*(Obras!G225/10)</f>
        <v>3.84</v>
      </c>
      <c r="Q224" s="18">
        <f>$N224*(Obras!H225/10)</f>
        <v>0.42</v>
      </c>
      <c r="R224" s="18">
        <f>$N224*(Obras!I225/10)</f>
        <v>0</v>
      </c>
      <c r="S224" s="18">
        <f>$N224*(Obras!J225/10)</f>
        <v>0.3</v>
      </c>
      <c r="T224" s="18">
        <f>$N224*(Obras!K225/10)</f>
        <v>0.56999999999999995</v>
      </c>
      <c r="U224" s="18">
        <f>$N224*(Obras!L225/10)</f>
        <v>2.25</v>
      </c>
      <c r="V224" s="64">
        <f t="shared" si="30"/>
        <v>5.4849999999999994</v>
      </c>
      <c r="W224" s="64">
        <f t="shared" si="30"/>
        <v>4.4050000000000002</v>
      </c>
      <c r="X224" s="64">
        <f t="shared" si="30"/>
        <v>0.9850000000000001</v>
      </c>
      <c r="Y224" s="64">
        <f t="shared" si="30"/>
        <v>0.56500000000000006</v>
      </c>
      <c r="Z224" s="64">
        <f t="shared" si="30"/>
        <v>0.86499999999999999</v>
      </c>
      <c r="AA224" s="64">
        <f t="shared" si="30"/>
        <v>1.135</v>
      </c>
      <c r="AB224" s="64">
        <f t="shared" si="30"/>
        <v>2.8149999999999999</v>
      </c>
      <c r="AC224" s="64">
        <f t="shared" si="31"/>
        <v>5.4849999999999994</v>
      </c>
      <c r="AD224" s="64">
        <f t="shared" si="32"/>
        <v>5.2849999999999993</v>
      </c>
      <c r="AE224" s="64">
        <f t="shared" si="33"/>
        <v>5.0099999999999989</v>
      </c>
      <c r="AF224" s="64">
        <f t="shared" si="34"/>
        <v>5.3549999999999986</v>
      </c>
      <c r="AG224" s="51">
        <f>I224+$P224</f>
        <v>4.4050000000000002</v>
      </c>
      <c r="AH224" s="51">
        <f>J224+$P224</f>
        <v>4.2050000000000001</v>
      </c>
      <c r="AI224" s="51">
        <f>K224+$P224</f>
        <v>3.9299999999999997</v>
      </c>
      <c r="AJ224" s="51">
        <f>L224+$P224</f>
        <v>4.2749999999999995</v>
      </c>
      <c r="AK224" s="51">
        <f>I224+$Q224</f>
        <v>0.9850000000000001</v>
      </c>
      <c r="AL224" s="51">
        <f>J224+$Q224</f>
        <v>0.78499999999999992</v>
      </c>
      <c r="AM224" s="51">
        <f>K224+$Q224</f>
        <v>0.51</v>
      </c>
      <c r="AN224" s="51">
        <f>L224+$Q224</f>
        <v>0.85499999999999998</v>
      </c>
      <c r="AO224" s="51">
        <f>I224+$R224</f>
        <v>0.56500000000000006</v>
      </c>
      <c r="AP224" s="51">
        <f>J224+$R224</f>
        <v>0.36499999999999999</v>
      </c>
      <c r="AQ224" s="51">
        <f>K224+$R224</f>
        <v>0.09</v>
      </c>
      <c r="AR224" s="51">
        <f>L224+$R224</f>
        <v>0.43499999999999994</v>
      </c>
      <c r="AS224" s="51">
        <f>I224+$S224</f>
        <v>0.86499999999999999</v>
      </c>
      <c r="AT224" s="51">
        <f>J224+$S224</f>
        <v>0.66500000000000004</v>
      </c>
      <c r="AU224" s="51">
        <f>K224+$S224</f>
        <v>0.39</v>
      </c>
      <c r="AV224" s="51">
        <f>L224+$S224</f>
        <v>0.73499999999999988</v>
      </c>
      <c r="AW224" s="51">
        <f>I224+$T224</f>
        <v>1.135</v>
      </c>
      <c r="AX224" s="51">
        <f>J224+$T224</f>
        <v>0.93499999999999994</v>
      </c>
      <c r="AY224" s="51">
        <f>K224+$T224</f>
        <v>0.65999999999999992</v>
      </c>
      <c r="AZ224" s="51">
        <f>L224+$T224</f>
        <v>1.0049999999999999</v>
      </c>
      <c r="BA224" s="51">
        <f>I224+$U224</f>
        <v>2.8149999999999999</v>
      </c>
      <c r="BB224" s="51">
        <f>J224+$U224</f>
        <v>2.6150000000000002</v>
      </c>
      <c r="BC224" s="51">
        <f>K224+$U224</f>
        <v>2.34</v>
      </c>
      <c r="BD224" s="51">
        <f>L224+$U224</f>
        <v>2.6850000000000001</v>
      </c>
    </row>
    <row r="225" spans="8:56" ht="16" thickBot="1" x14ac:dyDescent="0.25">
      <c r="H225" s="9" t="s">
        <v>248</v>
      </c>
      <c r="I225" s="51">
        <f>(((ABS(Obras!C226-Plantas!$C$4)+ABS(Obras!D226-Plantas!$D$4))/10)/$B$4)*2</f>
        <v>0.16</v>
      </c>
      <c r="J225" s="51">
        <f>(((ABS(Obras!C226-Plantas!$C$5)+ABS(Obras!D226-Plantas!$D$5))/10)/$B$4)*2</f>
        <v>0.13</v>
      </c>
      <c r="K225" s="51">
        <f>(((ABS(Obras!C226-Plantas!$C$6)+ABS(Obras!D226-Plantas!$D$6))/10)/$B$4)*2</f>
        <v>0.315</v>
      </c>
      <c r="L225" s="51">
        <f>(((ABS(Obras!C226-Plantas!$C$7)+ABS(Obras!D226-Plantas!$D$7))/10)/$B$4)*2</f>
        <v>0.43</v>
      </c>
      <c r="M225" s="51">
        <f t="shared" si="29"/>
        <v>0.43</v>
      </c>
      <c r="N225" s="3">
        <v>0.4</v>
      </c>
      <c r="O225" s="18">
        <f>$N225*(Obras!F226/10)</f>
        <v>0</v>
      </c>
      <c r="P225" s="18">
        <f>$N225*(Obras!G226/10)</f>
        <v>0</v>
      </c>
      <c r="Q225" s="18">
        <f>$N225*(Obras!H226/10)</f>
        <v>0</v>
      </c>
      <c r="R225" s="18">
        <f>$N225*(Obras!I226/10)</f>
        <v>2.3600000000000003</v>
      </c>
      <c r="S225" s="18">
        <f>$N225*(Obras!J226/10)</f>
        <v>0</v>
      </c>
      <c r="T225" s="18">
        <f>$N225*(Obras!K226/10)</f>
        <v>4.28</v>
      </c>
      <c r="U225" s="18">
        <f>$N225*(Obras!L226/10)</f>
        <v>0</v>
      </c>
      <c r="V225" s="64">
        <f t="shared" si="30"/>
        <v>0.43</v>
      </c>
      <c r="W225" s="64">
        <f t="shared" si="30"/>
        <v>0.43</v>
      </c>
      <c r="X225" s="64">
        <f t="shared" si="30"/>
        <v>0.43</v>
      </c>
      <c r="Y225" s="64">
        <f t="shared" si="30"/>
        <v>2.7900000000000005</v>
      </c>
      <c r="Z225" s="64">
        <f t="shared" si="30"/>
        <v>0.43</v>
      </c>
      <c r="AA225" s="64">
        <f t="shared" si="30"/>
        <v>4.71</v>
      </c>
      <c r="AB225" s="64">
        <f t="shared" si="30"/>
        <v>0.43</v>
      </c>
      <c r="AC225" s="64">
        <f t="shared" si="31"/>
        <v>0.16</v>
      </c>
      <c r="AD225" s="64">
        <f t="shared" si="32"/>
        <v>0.13</v>
      </c>
      <c r="AE225" s="64">
        <f t="shared" si="33"/>
        <v>0.315</v>
      </c>
      <c r="AF225" s="64">
        <f t="shared" si="34"/>
        <v>0.43</v>
      </c>
      <c r="AG225" s="51">
        <f>I225+$P225</f>
        <v>0.16</v>
      </c>
      <c r="AH225" s="51">
        <f>J225+$P225</f>
        <v>0.13</v>
      </c>
      <c r="AI225" s="51">
        <f>K225+$P225</f>
        <v>0.315</v>
      </c>
      <c r="AJ225" s="51">
        <f>L225+$P225</f>
        <v>0.43</v>
      </c>
      <c r="AK225" s="51">
        <f>I225+$Q225</f>
        <v>0.16</v>
      </c>
      <c r="AL225" s="51">
        <f>J225+$Q225</f>
        <v>0.13</v>
      </c>
      <c r="AM225" s="51">
        <f>K225+$Q225</f>
        <v>0.315</v>
      </c>
      <c r="AN225" s="51">
        <f>L225+$Q225</f>
        <v>0.43</v>
      </c>
      <c r="AO225" s="51">
        <f>I225+$R225</f>
        <v>2.5200000000000005</v>
      </c>
      <c r="AP225" s="51">
        <f>J225+$R225</f>
        <v>2.4900000000000002</v>
      </c>
      <c r="AQ225" s="51">
        <f>K225+$R225</f>
        <v>2.6750000000000003</v>
      </c>
      <c r="AR225" s="51">
        <f>L225+$R225</f>
        <v>2.7900000000000005</v>
      </c>
      <c r="AS225" s="51">
        <f>I225+$S225</f>
        <v>0.16</v>
      </c>
      <c r="AT225" s="51">
        <f>J225+$S225</f>
        <v>0.13</v>
      </c>
      <c r="AU225" s="51">
        <f>K225+$S225</f>
        <v>0.315</v>
      </c>
      <c r="AV225" s="51">
        <f>L225+$S225</f>
        <v>0.43</v>
      </c>
      <c r="AW225" s="51">
        <f>I225+$T225</f>
        <v>4.4400000000000004</v>
      </c>
      <c r="AX225" s="51">
        <f>J225+$T225</f>
        <v>4.41</v>
      </c>
      <c r="AY225" s="51">
        <f>K225+$T225</f>
        <v>4.5950000000000006</v>
      </c>
      <c r="AZ225" s="51">
        <f>L225+$T225</f>
        <v>4.71</v>
      </c>
      <c r="BA225" s="51">
        <f>I225+$U225</f>
        <v>0.16</v>
      </c>
      <c r="BB225" s="51">
        <f>J225+$U225</f>
        <v>0.13</v>
      </c>
      <c r="BC225" s="51">
        <f>K225+$U225</f>
        <v>0.315</v>
      </c>
      <c r="BD225" s="51">
        <f>L225+$U225</f>
        <v>0.43</v>
      </c>
    </row>
    <row r="226" spans="8:56" ht="16" thickBot="1" x14ac:dyDescent="0.25">
      <c r="H226" s="9" t="s">
        <v>249</v>
      </c>
      <c r="I226" s="51">
        <f>(((ABS(Obras!C227-Plantas!$C$4)+ABS(Obras!D227-Plantas!$D$4))/10)/$B$4)*2</f>
        <v>0.36</v>
      </c>
      <c r="J226" s="51">
        <f>(((ABS(Obras!C227-Plantas!$C$5)+ABS(Obras!D227-Plantas!$D$5))/10)/$B$4)*2</f>
        <v>0.36</v>
      </c>
      <c r="K226" s="51">
        <f>(((ABS(Obras!C227-Plantas!$C$6)+ABS(Obras!D227-Plantas!$D$6))/10)/$B$4)*2</f>
        <v>0.23500000000000001</v>
      </c>
      <c r="L226" s="51">
        <f>(((ABS(Obras!C227-Plantas!$C$7)+ABS(Obras!D227-Plantas!$D$7))/10)/$B$4)*2</f>
        <v>0.65999999999999992</v>
      </c>
      <c r="M226" s="51">
        <f t="shared" si="29"/>
        <v>0.65999999999999992</v>
      </c>
      <c r="N226" s="3">
        <v>0.3</v>
      </c>
      <c r="O226" s="18">
        <f>$N226*(Obras!F227/10)</f>
        <v>4.59</v>
      </c>
      <c r="P226" s="18">
        <f>$N226*(Obras!G227/10)</f>
        <v>3.42</v>
      </c>
      <c r="Q226" s="18">
        <f>$N226*(Obras!H227/10)</f>
        <v>1.08</v>
      </c>
      <c r="R226" s="18">
        <f>$N226*(Obras!I227/10)</f>
        <v>3.36</v>
      </c>
      <c r="S226" s="18">
        <f>$N226*(Obras!J227/10)</f>
        <v>4.38</v>
      </c>
      <c r="T226" s="18">
        <f>$N226*(Obras!K227/10)</f>
        <v>4.2</v>
      </c>
      <c r="U226" s="18">
        <f>$N226*(Obras!L227/10)</f>
        <v>0</v>
      </c>
      <c r="V226" s="64">
        <f t="shared" si="30"/>
        <v>5.25</v>
      </c>
      <c r="W226" s="64">
        <f t="shared" si="30"/>
        <v>4.08</v>
      </c>
      <c r="X226" s="64">
        <f t="shared" si="30"/>
        <v>1.74</v>
      </c>
      <c r="Y226" s="64">
        <f t="shared" si="30"/>
        <v>4.0199999999999996</v>
      </c>
      <c r="Z226" s="64">
        <f t="shared" si="30"/>
        <v>5.04</v>
      </c>
      <c r="AA226" s="64">
        <f t="shared" si="30"/>
        <v>4.8600000000000003</v>
      </c>
      <c r="AB226" s="64">
        <f t="shared" si="30"/>
        <v>0.65999999999999992</v>
      </c>
      <c r="AC226" s="64">
        <f t="shared" si="31"/>
        <v>4.95</v>
      </c>
      <c r="AD226" s="64">
        <f t="shared" si="32"/>
        <v>4.95</v>
      </c>
      <c r="AE226" s="64">
        <f t="shared" si="33"/>
        <v>4.8250000000000002</v>
      </c>
      <c r="AF226" s="64">
        <f t="shared" si="34"/>
        <v>5.25</v>
      </c>
      <c r="AG226" s="51">
        <f>I226+$P226</f>
        <v>3.78</v>
      </c>
      <c r="AH226" s="51">
        <f>J226+$P226</f>
        <v>3.78</v>
      </c>
      <c r="AI226" s="51">
        <f>K226+$P226</f>
        <v>3.6549999999999998</v>
      </c>
      <c r="AJ226" s="51">
        <f>L226+$P226</f>
        <v>4.08</v>
      </c>
      <c r="AK226" s="51">
        <f>I226+$Q226</f>
        <v>1.44</v>
      </c>
      <c r="AL226" s="51">
        <f>J226+$Q226</f>
        <v>1.44</v>
      </c>
      <c r="AM226" s="51">
        <f>K226+$Q226</f>
        <v>1.3150000000000002</v>
      </c>
      <c r="AN226" s="51">
        <f>L226+$Q226</f>
        <v>1.74</v>
      </c>
      <c r="AO226" s="51">
        <f>I226+$R226</f>
        <v>3.7199999999999998</v>
      </c>
      <c r="AP226" s="51">
        <f>J226+$R226</f>
        <v>3.7199999999999998</v>
      </c>
      <c r="AQ226" s="51">
        <f>K226+$R226</f>
        <v>3.5949999999999998</v>
      </c>
      <c r="AR226" s="51">
        <f>L226+$R226</f>
        <v>4.0199999999999996</v>
      </c>
      <c r="AS226" s="51">
        <f>I226+$S226</f>
        <v>4.74</v>
      </c>
      <c r="AT226" s="51">
        <f>J226+$S226</f>
        <v>4.74</v>
      </c>
      <c r="AU226" s="51">
        <f>K226+$S226</f>
        <v>4.6150000000000002</v>
      </c>
      <c r="AV226" s="51">
        <f>L226+$S226</f>
        <v>5.04</v>
      </c>
      <c r="AW226" s="51">
        <f>I226+$T226</f>
        <v>4.5600000000000005</v>
      </c>
      <c r="AX226" s="51">
        <f>J226+$T226</f>
        <v>4.5600000000000005</v>
      </c>
      <c r="AY226" s="51">
        <f>K226+$T226</f>
        <v>4.4350000000000005</v>
      </c>
      <c r="AZ226" s="51">
        <f>L226+$T226</f>
        <v>4.8600000000000003</v>
      </c>
      <c r="BA226" s="51">
        <f>I226+$U226</f>
        <v>0.36</v>
      </c>
      <c r="BB226" s="51">
        <f>J226+$U226</f>
        <v>0.36</v>
      </c>
      <c r="BC226" s="51">
        <f>K226+$U226</f>
        <v>0.23500000000000001</v>
      </c>
      <c r="BD226" s="51">
        <f>L226+$U226</f>
        <v>0.65999999999999992</v>
      </c>
    </row>
    <row r="227" spans="8:56" ht="16" thickBot="1" x14ac:dyDescent="0.25">
      <c r="H227" s="9" t="s">
        <v>250</v>
      </c>
      <c r="I227" s="51">
        <f>(((ABS(Obras!C228-Plantas!$C$4)+ABS(Obras!D228-Plantas!$D$4))/10)/$B$4)*2</f>
        <v>0.33500000000000002</v>
      </c>
      <c r="J227" s="51">
        <f>(((ABS(Obras!C228-Plantas!$C$5)+ABS(Obras!D228-Plantas!$D$5))/10)/$B$4)*2</f>
        <v>0.14499999999999999</v>
      </c>
      <c r="K227" s="51">
        <f>(((ABS(Obras!C228-Plantas!$C$6)+ABS(Obras!D228-Plantas!$D$6))/10)/$B$4)*2</f>
        <v>0.27</v>
      </c>
      <c r="L227" s="51">
        <f>(((ABS(Obras!C228-Plantas!$C$7)+ABS(Obras!D228-Plantas!$D$7))/10)/$B$4)*2</f>
        <v>0.155</v>
      </c>
      <c r="M227" s="51">
        <f t="shared" si="29"/>
        <v>0.33500000000000002</v>
      </c>
      <c r="N227" s="3">
        <v>0.3</v>
      </c>
      <c r="O227" s="18">
        <f>$N227*(Obras!F228/10)</f>
        <v>2.25</v>
      </c>
      <c r="P227" s="18">
        <f>$N227*(Obras!G228/10)</f>
        <v>0</v>
      </c>
      <c r="Q227" s="18">
        <f>$N227*(Obras!H228/10)</f>
        <v>4.05</v>
      </c>
      <c r="R227" s="18">
        <f>$N227*(Obras!I228/10)</f>
        <v>5.64</v>
      </c>
      <c r="S227" s="18">
        <f>$N227*(Obras!J228/10)</f>
        <v>3.8099999999999996</v>
      </c>
      <c r="T227" s="18">
        <f>$N227*(Obras!K228/10)</f>
        <v>0.21</v>
      </c>
      <c r="U227" s="18">
        <f>$N227*(Obras!L228/10)</f>
        <v>0</v>
      </c>
      <c r="V227" s="64">
        <f t="shared" si="30"/>
        <v>2.585</v>
      </c>
      <c r="W227" s="64">
        <f t="shared" si="30"/>
        <v>0.33500000000000002</v>
      </c>
      <c r="X227" s="64">
        <f t="shared" si="30"/>
        <v>4.3849999999999998</v>
      </c>
      <c r="Y227" s="64">
        <f t="shared" si="30"/>
        <v>5.9749999999999996</v>
      </c>
      <c r="Z227" s="64">
        <f t="shared" si="30"/>
        <v>4.1449999999999996</v>
      </c>
      <c r="AA227" s="64">
        <f t="shared" si="30"/>
        <v>0.54500000000000004</v>
      </c>
      <c r="AB227" s="64">
        <f t="shared" si="30"/>
        <v>0.33500000000000002</v>
      </c>
      <c r="AC227" s="64">
        <f t="shared" si="31"/>
        <v>2.585</v>
      </c>
      <c r="AD227" s="64">
        <f t="shared" si="32"/>
        <v>2.395</v>
      </c>
      <c r="AE227" s="64">
        <f t="shared" si="33"/>
        <v>2.52</v>
      </c>
      <c r="AF227" s="64">
        <f t="shared" si="34"/>
        <v>2.4049999999999998</v>
      </c>
      <c r="AG227" s="51">
        <f>I227+$P227</f>
        <v>0.33500000000000002</v>
      </c>
      <c r="AH227" s="51">
        <f>J227+$P227</f>
        <v>0.14499999999999999</v>
      </c>
      <c r="AI227" s="51">
        <f>K227+$P227</f>
        <v>0.27</v>
      </c>
      <c r="AJ227" s="51">
        <f>L227+$P227</f>
        <v>0.155</v>
      </c>
      <c r="AK227" s="51">
        <f>I227+$Q227</f>
        <v>4.3849999999999998</v>
      </c>
      <c r="AL227" s="51">
        <f>J227+$Q227</f>
        <v>4.1949999999999994</v>
      </c>
      <c r="AM227" s="51">
        <f>K227+$Q227</f>
        <v>4.32</v>
      </c>
      <c r="AN227" s="51">
        <f>L227+$Q227</f>
        <v>4.2050000000000001</v>
      </c>
      <c r="AO227" s="51">
        <f>I227+$R227</f>
        <v>5.9749999999999996</v>
      </c>
      <c r="AP227" s="51">
        <f>J227+$R227</f>
        <v>5.7849999999999993</v>
      </c>
      <c r="AQ227" s="51">
        <f>K227+$R227</f>
        <v>5.91</v>
      </c>
      <c r="AR227" s="51">
        <f>L227+$R227</f>
        <v>5.7949999999999999</v>
      </c>
      <c r="AS227" s="51">
        <f>I227+$S227</f>
        <v>4.1449999999999996</v>
      </c>
      <c r="AT227" s="51">
        <f>J227+$S227</f>
        <v>3.9549999999999996</v>
      </c>
      <c r="AU227" s="51">
        <f>K227+$S227</f>
        <v>4.08</v>
      </c>
      <c r="AV227" s="51">
        <f>L227+$S227</f>
        <v>3.9649999999999994</v>
      </c>
      <c r="AW227" s="51">
        <f>I227+$T227</f>
        <v>0.54500000000000004</v>
      </c>
      <c r="AX227" s="51">
        <f>J227+$T227</f>
        <v>0.35499999999999998</v>
      </c>
      <c r="AY227" s="51">
        <f>K227+$T227</f>
        <v>0.48</v>
      </c>
      <c r="AZ227" s="51">
        <f>L227+$T227</f>
        <v>0.36499999999999999</v>
      </c>
      <c r="BA227" s="51">
        <f>I227+$U227</f>
        <v>0.33500000000000002</v>
      </c>
      <c r="BB227" s="51">
        <f>J227+$U227</f>
        <v>0.14499999999999999</v>
      </c>
      <c r="BC227" s="51">
        <f>K227+$U227</f>
        <v>0.27</v>
      </c>
      <c r="BD227" s="51">
        <f>L227+$U227</f>
        <v>0.155</v>
      </c>
    </row>
    <row r="228" spans="8:56" ht="16" thickBot="1" x14ac:dyDescent="0.25">
      <c r="H228" s="10" t="s">
        <v>251</v>
      </c>
      <c r="I228" s="51">
        <f>(((ABS(Obras!C229-Plantas!$C$4)+ABS(Obras!D229-Plantas!$D$4))/10)/$B$4)*2</f>
        <v>0.47000000000000003</v>
      </c>
      <c r="J228" s="51">
        <f>(((ABS(Obras!C229-Plantas!$C$5)+ABS(Obras!D229-Plantas!$D$5))/10)/$B$4)*2</f>
        <v>0.27</v>
      </c>
      <c r="K228" s="51">
        <f>(((ABS(Obras!C229-Plantas!$C$6)+ABS(Obras!D229-Plantas!$D$6))/10)/$B$4)*2</f>
        <v>7.4999999999999997E-2</v>
      </c>
      <c r="L228" s="51">
        <f>(((ABS(Obras!C229-Plantas!$C$7)+ABS(Obras!D229-Plantas!$D$7))/10)/$B$4)*2</f>
        <v>0.5</v>
      </c>
      <c r="M228" s="51">
        <f t="shared" si="29"/>
        <v>0.5</v>
      </c>
      <c r="N228" s="4">
        <v>0.4</v>
      </c>
      <c r="O228" s="18">
        <f>$N228*(Obras!F229/10)</f>
        <v>5.48</v>
      </c>
      <c r="P228" s="18">
        <f>$N228*(Obras!G229/10)</f>
        <v>6.6400000000000006</v>
      </c>
      <c r="Q228" s="18">
        <f>$N228*(Obras!H229/10)</f>
        <v>0</v>
      </c>
      <c r="R228" s="18">
        <f>$N228*(Obras!I229/10)</f>
        <v>0</v>
      </c>
      <c r="S228" s="18">
        <f>$N228*(Obras!J229/10)</f>
        <v>2.9600000000000004</v>
      </c>
      <c r="T228" s="18">
        <f>$N228*(Obras!K229/10)</f>
        <v>3.3600000000000003</v>
      </c>
      <c r="U228" s="18">
        <f>$N228*(Obras!L229/10)</f>
        <v>2</v>
      </c>
      <c r="V228" s="64">
        <f t="shared" si="30"/>
        <v>5.98</v>
      </c>
      <c r="W228" s="64">
        <f t="shared" si="30"/>
        <v>7.1400000000000006</v>
      </c>
      <c r="X228" s="64">
        <f t="shared" si="30"/>
        <v>0.5</v>
      </c>
      <c r="Y228" s="64">
        <f t="shared" si="30"/>
        <v>0.5</v>
      </c>
      <c r="Z228" s="64">
        <f t="shared" si="30"/>
        <v>3.4600000000000004</v>
      </c>
      <c r="AA228" s="64">
        <f t="shared" si="30"/>
        <v>3.8600000000000003</v>
      </c>
      <c r="AB228" s="64">
        <f t="shared" si="30"/>
        <v>2.5</v>
      </c>
      <c r="AC228" s="64">
        <f t="shared" si="31"/>
        <v>5.95</v>
      </c>
      <c r="AD228" s="64">
        <f t="shared" si="32"/>
        <v>5.75</v>
      </c>
      <c r="AE228" s="64">
        <f t="shared" si="33"/>
        <v>5.5550000000000006</v>
      </c>
      <c r="AF228" s="64">
        <f t="shared" si="34"/>
        <v>5.98</v>
      </c>
      <c r="AG228" s="51">
        <f>I228+$P228</f>
        <v>7.11</v>
      </c>
      <c r="AH228" s="51">
        <f>J228+$P228</f>
        <v>6.91</v>
      </c>
      <c r="AI228" s="51">
        <f>K228+$P228</f>
        <v>6.7150000000000007</v>
      </c>
      <c r="AJ228" s="51">
        <f>L228+$P228</f>
        <v>7.1400000000000006</v>
      </c>
      <c r="AK228" s="51">
        <f>I228+$Q228</f>
        <v>0.47000000000000003</v>
      </c>
      <c r="AL228" s="51">
        <f>J228+$Q228</f>
        <v>0.27</v>
      </c>
      <c r="AM228" s="51">
        <f>K228+$Q228</f>
        <v>7.4999999999999997E-2</v>
      </c>
      <c r="AN228" s="51">
        <f>L228+$Q228</f>
        <v>0.5</v>
      </c>
      <c r="AO228" s="51">
        <f>I228+$R228</f>
        <v>0.47000000000000003</v>
      </c>
      <c r="AP228" s="51">
        <f>J228+$R228</f>
        <v>0.27</v>
      </c>
      <c r="AQ228" s="51">
        <f>K228+$R228</f>
        <v>7.4999999999999997E-2</v>
      </c>
      <c r="AR228" s="51">
        <f>L228+$R228</f>
        <v>0.5</v>
      </c>
      <c r="AS228" s="51">
        <f>I228+$S228</f>
        <v>3.4300000000000006</v>
      </c>
      <c r="AT228" s="51">
        <f>J228+$S228</f>
        <v>3.2300000000000004</v>
      </c>
      <c r="AU228" s="51">
        <f>K228+$S228</f>
        <v>3.0350000000000006</v>
      </c>
      <c r="AV228" s="51">
        <f>L228+$S228</f>
        <v>3.4600000000000004</v>
      </c>
      <c r="AW228" s="51">
        <f>I228+$T228</f>
        <v>3.8300000000000005</v>
      </c>
      <c r="AX228" s="51">
        <f>J228+$T228</f>
        <v>3.6300000000000003</v>
      </c>
      <c r="AY228" s="51">
        <f>K228+$T228</f>
        <v>3.4350000000000005</v>
      </c>
      <c r="AZ228" s="51">
        <f>L228+$T228</f>
        <v>3.8600000000000003</v>
      </c>
      <c r="BA228" s="51">
        <f>I228+$U228</f>
        <v>2.4700000000000002</v>
      </c>
      <c r="BB228" s="51">
        <f>J228+$U228</f>
        <v>2.27</v>
      </c>
      <c r="BC228" s="51">
        <f>K228+$U228</f>
        <v>2.0750000000000002</v>
      </c>
      <c r="BD228" s="51">
        <f>L228+$U228</f>
        <v>2.5</v>
      </c>
    </row>
    <row r="230" spans="8:56" x14ac:dyDescent="0.2">
      <c r="U230">
        <f>COUNTIF(V4:AB228, "&lt;=1")</f>
        <v>622</v>
      </c>
      <c r="V230" s="69">
        <f>COUNTIF(V4:AB228, "&lt;=2")-COUNTIF(V4:AB228, "&lt;1")</f>
        <v>196</v>
      </c>
      <c r="W230" s="51">
        <f>COUNTIF(V4:AB228, "&lt;=3")-COUNTIF(V4:AB228, "&lt;2")</f>
        <v>192</v>
      </c>
      <c r="X230" s="51">
        <f>COUNTIF(V4:AB228, "&lt;=4")-COUNTIF(V4:AB228, "&lt;3")</f>
        <v>149</v>
      </c>
      <c r="Y230" s="51">
        <f>COUNTIF(V4:AB228, "&lt;=5")-COUNTIF(V4:AB228, "&lt;4")</f>
        <v>156</v>
      </c>
      <c r="Z230" s="51">
        <f>COUNTIF(V4:AB228, "&lt;=6")-COUNTIF(V4:AB228, "&lt;5")</f>
        <v>114</v>
      </c>
    </row>
  </sheetData>
  <mergeCells count="11">
    <mergeCell ref="AO2:AR2"/>
    <mergeCell ref="AS2:AV2"/>
    <mergeCell ref="AW2:AZ2"/>
    <mergeCell ref="BA2:BD2"/>
    <mergeCell ref="V2:AB2"/>
    <mergeCell ref="H2:L2"/>
    <mergeCell ref="N2:U2"/>
    <mergeCell ref="AF1:AL1"/>
    <mergeCell ref="AC2:AF2"/>
    <mergeCell ref="AG2:AJ2"/>
    <mergeCell ref="AK2:AN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Obras</vt:lpstr>
      <vt:lpstr>Plantas</vt:lpstr>
      <vt:lpstr>Camiones</vt:lpstr>
      <vt:lpstr>Asignación</vt:lpstr>
      <vt:lpstr>Otros Datos</vt:lpstr>
      <vt:lpstr>Cálculos ruteo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Cataldo</dc:creator>
  <cp:lastModifiedBy>Usuario de Microsoft Office</cp:lastModifiedBy>
  <dcterms:created xsi:type="dcterms:W3CDTF">2017-09-09T23:40:05Z</dcterms:created>
  <dcterms:modified xsi:type="dcterms:W3CDTF">2019-05-16T22:10:56Z</dcterms:modified>
</cp:coreProperties>
</file>