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75" yWindow="210" windowWidth="21660" windowHeight="11850"/>
  </bookViews>
  <sheets>
    <sheet name="Summary" sheetId="11" r:id="rId1"/>
    <sheet name="RubricTotals" sheetId="1" r:id="rId2"/>
    <sheet name="IntelEmbedded" sheetId="12" r:id="rId3"/>
    <sheet name="Intro" sheetId="2" r:id="rId4"/>
    <sheet name="Chal.Def." sheetId="3" r:id="rId5"/>
    <sheet name="Sol'n" sheetId="4" r:id="rId6"/>
    <sheet name="Pref.Eval" sheetId="5" r:id="rId7"/>
    <sheet name="Exec." sheetId="7" r:id="rId8"/>
    <sheet name="NxtSteps" sheetId="8" r:id="rId9"/>
    <sheet name="Delivery" sheetId="9" r:id="rId10"/>
  </sheets>
  <calcPr calcId="145621"/>
</workbook>
</file>

<file path=xl/calcChain.xml><?xml version="1.0" encoding="utf-8"?>
<calcChain xmlns="http://schemas.openxmlformats.org/spreadsheetml/2006/main">
  <c r="D42" i="1" l="1"/>
  <c r="E29" i="1"/>
  <c r="D28" i="1"/>
  <c r="D27" i="1"/>
  <c r="D6" i="11"/>
  <c r="D13" i="1"/>
  <c r="G13" i="1" s="1"/>
  <c r="D12" i="1"/>
  <c r="G12" i="1" s="1"/>
  <c r="E6" i="11" l="1"/>
  <c r="D19" i="1" l="1"/>
  <c r="G19" i="1" s="1"/>
  <c r="D20" i="1"/>
  <c r="G20" i="1" s="1"/>
  <c r="D18" i="1"/>
  <c r="G18" i="1" s="1"/>
  <c r="E8" i="11" s="1"/>
  <c r="E21" i="1"/>
  <c r="D13" i="11"/>
  <c r="D12" i="11"/>
  <c r="D11" i="11"/>
  <c r="D10" i="11"/>
  <c r="D9" i="11"/>
  <c r="D8" i="11"/>
  <c r="D39" i="1"/>
  <c r="D40" i="1"/>
  <c r="G40" i="1" s="1"/>
  <c r="D38" i="1"/>
  <c r="E41" i="1"/>
  <c r="E37" i="1"/>
  <c r="E33" i="1"/>
  <c r="E24" i="1"/>
  <c r="E17" i="1"/>
  <c r="D35" i="1"/>
  <c r="D36" i="1"/>
  <c r="D34" i="1"/>
  <c r="D31" i="1"/>
  <c r="D32" i="1"/>
  <c r="D30" i="1"/>
  <c r="D25" i="1"/>
  <c r="D16" i="1"/>
  <c r="D15" i="1"/>
  <c r="D23" i="1"/>
  <c r="D26" i="1"/>
  <c r="D22" i="1"/>
  <c r="G16" i="1" l="1"/>
  <c r="G35" i="1"/>
  <c r="G25" i="1"/>
  <c r="G34" i="1"/>
  <c r="G15" i="1"/>
  <c r="G23" i="1"/>
  <c r="G22" i="1"/>
  <c r="G26" i="1"/>
  <c r="G30" i="1"/>
  <c r="G38" i="1"/>
  <c r="G27" i="1"/>
  <c r="G32" i="1"/>
  <c r="G31" i="1"/>
  <c r="G39" i="1"/>
  <c r="G28" i="1"/>
  <c r="G36" i="1"/>
  <c r="E10" i="11" l="1"/>
  <c r="E7" i="11"/>
  <c r="G42" i="1"/>
  <c r="G3" i="1" s="1"/>
  <c r="E12" i="11"/>
  <c r="E9" i="11"/>
  <c r="E13" i="11"/>
  <c r="E11" i="11"/>
  <c r="E16" i="11" l="1"/>
</calcChain>
</file>

<file path=xl/sharedStrings.xml><?xml version="1.0" encoding="utf-8"?>
<sst xmlns="http://schemas.openxmlformats.org/spreadsheetml/2006/main" count="158" uniqueCount="130">
  <si>
    <t>Topic Weights</t>
  </si>
  <si>
    <t>Sub-Weights</t>
  </si>
  <si>
    <t>Score</t>
  </si>
  <si>
    <t>Weighted Score</t>
  </si>
  <si>
    <t>Can you clearly identify all of the situations (use cases) that an ideal solution to this problem must handle?</t>
  </si>
  <si>
    <t>Can you clearly state what an ideal solution must to able to do in order to handle the identified situations?</t>
  </si>
  <si>
    <t>What is your approach on how your solution is going to do it and what are the key elements to implementing that solution</t>
  </si>
  <si>
    <t>Solution's Fit to Problem</t>
  </si>
  <si>
    <t>General Innovation</t>
  </si>
  <si>
    <t>Project Execution Overview</t>
  </si>
  <si>
    <t>Project Execution Summary</t>
  </si>
  <si>
    <t>Recommendations &amp; Next Steps</t>
  </si>
  <si>
    <t>Introduction</t>
  </si>
  <si>
    <t>Summary of Main Presentation Topics</t>
  </si>
  <si>
    <t>Established Scope and Main Use Cases to be Addressed</t>
  </si>
  <si>
    <t>Established Need &amp; Broader Context</t>
  </si>
  <si>
    <t>Presenters Introduction</t>
  </si>
  <si>
    <t>Measures for Meeting the Problem's Needs and Key Subsystem Performance</t>
  </si>
  <si>
    <t>Budget Justification</t>
  </si>
  <si>
    <t>Presentation Delivery</t>
  </si>
  <si>
    <t>Question Handling</t>
  </si>
  <si>
    <t>Clarity of Slides</t>
  </si>
  <si>
    <t>Clarity of Speaker</t>
  </si>
  <si>
    <t>Ability of Audience to Comprehend Main "Takeaways"</t>
  </si>
  <si>
    <t>Resource Estimate</t>
  </si>
  <si>
    <t>Clarity of Concept</t>
  </si>
  <si>
    <t>Organization of Presentation</t>
  </si>
  <si>
    <t>Appropriate Visuals</t>
  </si>
  <si>
    <t>Challenge Definition</t>
  </si>
  <si>
    <t>Additional Notes</t>
  </si>
  <si>
    <t>Important Risk Handling</t>
  </si>
  <si>
    <t>The solution demonstrates an efficient and effective approach to meeting the challenge's needs. The solution also demonstrates a unique aspect that has yet to applied to this challenge whether it be through inventive uses of current technology, the creation of new technology, ingenious technical complexity, or even elegant simplicity or other ways of being truly innovative.</t>
  </si>
  <si>
    <t xml:space="preserve">This category is perhaps the most subjective but can be approached similar to the way that research papers are judged on the quality of their "original contribution to science",  however in this case, it is with regards to a "original contribution to the defined challenge".  This is not to make a judgment on how good of a solution it is however because if the solution is sound as being a valid solution to the challenge it should be up to the final solution's performance measures scores to ascertain the quality of the final solution. </t>
  </si>
  <si>
    <t>The solution contains interesting challenges to undertake that explore a particular area in depth or represent an interesting combination of areas</t>
  </si>
  <si>
    <t>The solution is of standard acceptable complexity and interest for a senior design or masters of engineering capstone project</t>
  </si>
  <si>
    <t>The solution represents only a small departure from already well established solutions and is not overly technically challenging or inventive</t>
  </si>
  <si>
    <t>The solution is a rehash of an existing idea and the approach represents only a minor technical challenge without being inventive</t>
  </si>
  <si>
    <t>Performance / Functionality Gain Estimate</t>
  </si>
  <si>
    <t>For most of the "next step" concepts identified, an estimate on the performance gain, or on the expansion of functionality &amp; this functionality's relationship to the original challenge's needs is provided. Most of the time these estimates are supported/backed up with reasons as to why/how such a gain could be achieved.</t>
  </si>
  <si>
    <t>Clear titles, concise poignant text, uncluttered, and desired focal points on the text for the audience to follow are easily identified and followed in order the presenter discusses them  most of the time. Key "take away" message from each slide is clearly represented and understood most of the time. Font size, color schemes, and common style throughout the presentation slides almost always easy to read and are not distracting from the message . Spelling is almost always correct.</t>
  </si>
  <si>
    <t>Identification of Key Functionality</t>
  </si>
  <si>
    <t>Most visuals add meaning to the presentation. Most of the time visuals enhance the presenter's ability to convey challenging topics, conclusions from large sets of data/information, or the take away messages for the slides they are on. Most of the time visuals are clear and easy to read. References are given when appropriate.</t>
  </si>
  <si>
    <t>Professional manner does not mean "dry". Enthusiasm for the topic can be presented professionally and is highly encouraged as a means for helping to engage your audience. Appropriate humor is also welcomed and can improve your audience's attention. Reading a quotation from a slide is an example of a situation where it is acceptable to read directly from a slide.</t>
  </si>
  <si>
    <t>Who you are and who you should thank</t>
  </si>
  <si>
    <t>How can you tell if your solution is meeting the needs well? And how well? How could you compare it to another solution to the same challenge?</t>
  </si>
  <si>
    <t>Is this a technically interesting solution?</t>
  </si>
  <si>
    <t>How do the most technical aspects of your system work? Explained in such a fashion that someone who is not familiar with this design area could still understand the main aspects but could go to your report for details</t>
  </si>
  <si>
    <t>What were the key milestones, achievements, issues, etc that occurred thoughout your design process. May be included as part of the Project Entry Solution Section</t>
  </si>
  <si>
    <t>How did your team handle potential risks and how did you overcome issues that arose?</t>
  </si>
  <si>
    <t>Provide a brief description of how much you spent and an explanation as to why these expeditures were reasonable or not</t>
  </si>
  <si>
    <t>If this work were to continue, what are the next steps you would take?</t>
  </si>
  <si>
    <t>What additional resources would you require and why? Are there any new risks involved?</t>
  </si>
  <si>
    <t>What would be the benefit of these next steps in terms of improved performance measures or in being able to meet a wider variety of needs?</t>
  </si>
  <si>
    <t>Can an previously uniformed audience be able to tell another group what are the main points of your presentation after seeing your presentation?</t>
  </si>
  <si>
    <t xml:space="preserve">   Category</t>
  </si>
  <si>
    <t>Weight</t>
  </si>
  <si>
    <t>Synopsis</t>
  </si>
  <si>
    <t>What is the challenge your team is trying to solve and what does a good solution to this challenge need to do?</t>
  </si>
  <si>
    <t>FINAL SCORE (out of 5)</t>
  </si>
  <si>
    <t>What is your solution able to do, how does this meet the challenge's needs?</t>
  </si>
  <si>
    <t>Can you describe what where the major accomplishments and issues you had during your project? How did you deal with these? Can you justify your decisions and budget?</t>
  </si>
  <si>
    <t>Were the presentation's logical arguements clear to follow, slides clear and well organized, and did you do well at answering the judges' questions?</t>
  </si>
  <si>
    <t>Is this a concise "elevator pitch" introduction to your what makes your invention remarkable and to the challenge you are trying to solve?</t>
  </si>
  <si>
    <t>Established Functional Need &amp; Broader Context</t>
  </si>
  <si>
    <t>Importance of Challenge</t>
  </si>
  <si>
    <t>Brief summary of your project which may include your project's thesis statement or main hypothesis. Does not require an outline be given. For this short of a presentation an outline is not necessary but it is okay if the team wants to spend their time on it</t>
  </si>
  <si>
    <t xml:space="preserve">All presenters are introduced by at least their names. All team member names and supporting advisor &amp; faculty names are announced. Team name, project title, and Intel-Cornell Cup name prominently included on title slide. Please note that any college names, logos, etc that may identify the college and prevent the judging from being "blind" will result in a significant penalty to the team. A "5" may be awarded for meeting these requirements in this special case. </t>
  </si>
  <si>
    <t xml:space="preserve">Context and needs of the challenge are well defined to the point where someone who has limited knowledge of this specific challenge would be able to understand them and their importance. Most of the time needs are described functionally, whenever possible. It is important to provide an understanding of the functional needs, i.e. what any solution would have to do to meet the challenge's needs; versus presenting only a structural solution, which only describes what your specific solution does. Here the competition is looking for you to focus on establishing why it is important that certain functions be achieved and what needs do these functions meet. </t>
  </si>
  <si>
    <t>Most of the main use cases are addressed and the reader is able to understand them. The same is done for a few of the key secondary cases. Limitations to the scope of the challenge that was taken on by the team are clear and well justified. Use case and scope discussion often helps to better inform why various performance measures or design decisions discussed throughout the presentation were important.As this is a presentation and time is limited, the discussion may be limited to the most important uses cases without penalty. Secondary uses cases in particular may only be discussed if they had a significant impact on the decisions or performance results.</t>
  </si>
  <si>
    <t>The challenge is one that if solved would have global impact, strongly affecting a significant global challenge, and potentially everyday life. Or provides a remarkable technical challenge whose results would have dramatic impacts in other areas as well</t>
  </si>
  <si>
    <t>The challenge is one that if solved would have regional impact, affecting a significant challenge to a specific group in a very positive way, or affecting a larger group in at least a significantly positive way. Provides an interesting technical challenge whose results would have significant impacts in other areas as well</t>
  </si>
  <si>
    <t>The challenge is one that if solved would have  a specific group in a very positive way, or affecting a larger group in at least a significantly positive way</t>
  </si>
  <si>
    <t>Would have an impact but the need is not one that would affect many people or the technical challenge is not significant enough to be highly relevant to other applications</t>
  </si>
  <si>
    <t>Would have little to no impact. Basically is just an interesting curiosity.</t>
  </si>
  <si>
    <t>It is anticipated that most finalists will earn a 3 or 4. This category is meant to offer some points (although smaller than other categories) to distinguish between 2 applications that are nearly identical in every way except that one cures cancer and the other makes popsicles that don't melt quite as fast. (Not that the later couldn't provide some interesting technical challenges whose results are widely applicable; it all depends on the defined needs of the challenge)</t>
  </si>
  <si>
    <t xml:space="preserve">The solution is well understood by an audience member who has only limited knowledge of this topic area in terms of what the solution is, and what it will be able to do. Key subsystems and their interfaces/interactions almost always are well defined. Important components and their role in the implantation of subsystem functionality  is clearly explained most of the time. Together the subsystems and the component descriptions provide an explanation and detail as to how the solution functionality is achieved most of the time. </t>
  </si>
  <si>
    <t xml:space="preserve">There the solution's features/functions/etc appear to meet the most of the needs of the challenge well for the defined scope but there are some needs that could be addressed better. The connection between the solution and challenge is made clear for the audience most of the time but the audience is able to surmise the connection on their own from the description. The scope of the challenge that the solution is addressing is understood well enough but may also require a little more justification than what it presented as to why the solution scope was chosen. Sometimes one of the clearest ways a connection is made can appear formulaic: "Since the challenge needs X, the solution will do Y." or "The solution provides Y, because of challenge need X". </t>
  </si>
  <si>
    <t>Most of the identified challenge needs that are within the scope of the proposed solution are clearly represented in at least one of the performance measures. Performance measures have been added that address some of the specific subsystem characteristics or outputs that have been highlighted in the proposed solution as being important to the challenges needs. Performance measures address specific main use case functionality as well as a few of the secondary use cases' functionality. Performance measures are clear to calculate and are as objective as possible. As this is a presentation and time is limited, the discussion may be limited to the most important performance measures without penalty, i.e. the most important ones may be the ones that are most directly related to the challenge's needs or had the strongest influence on a key decision that was made. This category focuses more on the importance of identifying the proper performance measures and then describing them well. How well the solution actually performed is scored in the next category.</t>
  </si>
  <si>
    <t>Audience is confident that the work achieved can be replicated.  The guiding principles that make core functionality possible is explained in a logical format making it easy for the audience to follow most of the steps of the process and interactions between core systems. Insight is just as important if not more important than detailed equations as detailed equations can be found in the final report. Equations may still be included if they help to explain core concepts such as relationships between design variables. Slides of just equations however are not suggested and may hurt the overall presentation quality.</t>
  </si>
  <si>
    <t>Intel-Cornell Cup Semi-Final Judging Rubric</t>
  </si>
  <si>
    <t>Project Entry Solution Description</t>
  </si>
  <si>
    <t>Current Achievements &amp; Performance Results Discussion</t>
  </si>
  <si>
    <t>Highlights the major problem needs that are being addressed. Highlights the original and unique aspects of their solution. Gives an overview as to the main points of the talk and the kind of results that can be anticipated. Delivered for an uninformed audience. A good introduction should prepare the audience to be receptive to the information being presented and to know what are some of the key idea/topics they should be listening for. Making good use of the "golden minute" to convey the value of the presentation. Presenters may also use this time as the first part of the "tell x 3" method.</t>
  </si>
  <si>
    <t>Overview of what is your solution able to do &amp; going to be able to do?</t>
  </si>
  <si>
    <t>Accomplishments to Date &amp; Their Performance Evaluation</t>
  </si>
  <si>
    <t>What can your system currently do and even more importantly, how did your solution score in your performance metrics?</t>
  </si>
  <si>
    <t xml:space="preserve">The distinction between this criteria and the previous one is, the previous one focused on whether you're measuring the right thing and this criteria focuses on how well you perfromed in those measurements. </t>
  </si>
  <si>
    <t>Additional Note:</t>
  </si>
  <si>
    <t xml:space="preserve">Provides a clear understanding of what has been acheived so far. For what is achieved, most of the time key performance measures that directly impact the quality of the solution are discussed, both with regards to how the solution performs well and not so well. Baselines or other comparison solution's performance are also discussed most of the time when relevant. A conclusion as to how well the solution performs overall is presented and is well justified most of the time. As this is a presentation and time is limited, the discussion may be limited to the most important performance measures without penalty, i.e. the most important ones may be the ones that are most directly related to the challenge's needs or had the strongest influence on a key decision that was made. </t>
  </si>
  <si>
    <t xml:space="preserve">All projects are required to feature an Intel Atom board in their project, and the use of the Galileo is encouraged. Other microcontroller boards may be used so long as almost none of the functionality performed using these other board(s) could have been performed on the available Intel boards. </t>
  </si>
  <si>
    <t>Competition Requirement:</t>
  </si>
  <si>
    <t>Intel Embedded System Use</t>
  </si>
  <si>
    <t xml:space="preserve">How the Intel board(s) is used and is central to the design is clearly highlighted by the team. Specific subsystems, algorithms, or other functionality that is run on or achieved via the Intel Atom board is directly mentioned. Should a non-Intel microcontroller board have been used, a solid justification was made regarding characteristics of the available Intel Atom boards, to allow for the selection a different board. Previous experience with a non-Intel board is not a valid justification. </t>
  </si>
  <si>
    <t>Targeted Area</t>
  </si>
  <si>
    <t>Featuring Intel Microprocessors</t>
  </si>
  <si>
    <t>Target Intet "Hot Innovation Topics"</t>
  </si>
  <si>
    <t>How does your project feature the Intel Atom? (Assuming that it meets the requirement above, projects that do not meet the requirement above are simply ineligible)</t>
  </si>
  <si>
    <t>Most of the summary is clear and concise as to what were some of the significant challenges met and opportunities that were able to be taken advantage of. Audience is left with an understanding as to what significant challenges and opportunities remain. Audience is left with an understanding as to "how well things went". This is not a sale pitch to make your team look like they are doing great. Even if things are not going well, it is important to be able to convey to your audience this fact and give the main reasons why. Information can also be provided with regards to how this various issues were overcome.</t>
  </si>
  <si>
    <t>Presents how most significant risks were handled both well and not-well. Only some of the risks need to have been andled well to earn a 3. Of those risks that were not handled well, most of the significant consequences were discussed as well as the steps taken to adjust to the consequences. Only some of the consequences need to have been handled well to earn a 3.  Risks that are handled well are ones that where steps were taken to significantly reduce the likelihood or severity at least 1 classification (assuming a 1-4/1-5 classification). Consequences that are handled well are ones were addition steps were taken to reduce the severity impact at least 1 classification (assuming a 1-4/1-5 classification). It is anticipated that if selected as a finalist that, the final report will have a more complete discussion of the various risks and how they were dealt with. The audience is encouraged to ask questions regarding any risks not brought up in the presentation as well but that the audience felt was significant.</t>
  </si>
  <si>
    <t>Most of the time significant expenditures are presented and justified in as objective a fashion as possible. Most of the time the presentation provides evidence that the expenditures were necessary both in the prototyping and for the final product. If selected as a finalist, all costs will be presented in the final report. The audience is encouraged to ask questions regarding any costs not brought up in the presentation as well but that the audience felt was significant.</t>
  </si>
  <si>
    <t>Featuring the use of an Intel Atom board in your project is required. Using a Galileo is not required but Encouraged</t>
  </si>
  <si>
    <t>Intel Embedded System Use                      &amp; Target Innovation Topics</t>
  </si>
  <si>
    <t>Intel Embedded System Use &amp; Target Innovation Topics</t>
  </si>
  <si>
    <t xml:space="preserve">How did you measure how your solution meets your defined challenge's needs and is your solution functioning well? Is this a novel solution to the defined challenge and how well can you describe how it works to your audience? </t>
  </si>
  <si>
    <t>Explanation of Technical Ingenity &amp; Novel Systems Features</t>
  </si>
  <si>
    <t>Accomplishments to Date                         &amp; Their Performance Evaluation</t>
  </si>
  <si>
    <t>Does your project align with one of the top areas of opportunity in the Internet of Things and Embedded Systems that Intel has identified?</t>
  </si>
  <si>
    <t>The next steps are well defined to the point where someone who has only attended this presentation would be able to understand them and their importance.  The next steps' potential changes to functionality, changes in challenge scope, subsystem make-up, and/or featured components are well defined and understood most of the time. As the presentation is time limited, the next steps suggested here may be limited to those that either have the largest potential impact, are the most feasible to carry out, or are otherwise the most worthwhile to discuss.</t>
  </si>
  <si>
    <t xml:space="preserve">This criteria's focus is on whether the audience can understand what these proposed next steps are. The  reasoning behind and the value from choosing these next steps is scored in the "Performance / Functionality Gain Estimate" criteria below.  </t>
  </si>
  <si>
    <t>Estimates provided for most resources needed (time, budget, equipment, etc) most of the time are reasonable and complete as possible given the current state of the project. Some significant resource demands are highlighted and address with regards to feasibility and potential risks.As the presentation is time limited, the resource estimate descriptions may be limited without penalty to the most significant or impactful resources or the ones that may have the largest influence on future decision making</t>
  </si>
  <si>
    <t>Presentation is presented in a logical fashion that allows the reader to follow the importance of each section and understand the reasoning behind the decisions and conclusions that were made. Designed for an uniformed audience. Each slide focuses on one main topic and there is natural transition between slides/topics. The audience is fairly well informed as to the thought process throughout the design experience and as to the organization of the presentation. At least team name, project title, and Intel-Cornell Cup name are prominently included on title slide.</t>
  </si>
  <si>
    <t xml:space="preserve">The presentation is almost always delivered in a professional manner using a clear and vibrant tone. The pace of the speaker is almost always consistent and appropriate. Audience's attention is almost always directed to key parts of the slides. Text is only occasionally read directly from the slides. </t>
  </si>
  <si>
    <t>If the project were to continue to the finals , what would be the next steps you would take and why (highlighting expanded needs met or improved performance)?</t>
  </si>
  <si>
    <t>Featuring the use of an Intel Atom board in your entry is required. Using an Intel Galileo is not required but encouraged. Does your project feature Intel hardware well and align with one of the top areas of opportunity in the Internet of Things and Embedded Systems that Intel has identified?</t>
  </si>
  <si>
    <t xml:space="preserve">The audience can confidently re-state most of the main take always of the overall presentation and each slide. Take always appear to be well justified and presented in logical order to help support the overall ideas of the presentations. Most of the questions result more from the presentation sparking greater interest than for need for clarification. </t>
  </si>
  <si>
    <t xml:space="preserve">Questions are often handled concisely, directly addressing the question at hand. Referrals are made appropriately. Answers often demonstrate a clear understanding of the overall challenge and the presented solution's capabilities at meeting that challenge as well as a mastery of the technical material across the entire design solution, including important interfaces and trade-offs that had to be dealt with. Consistency between answers and presented results is rarely put into further question. </t>
  </si>
  <si>
    <t>1-5 Scoring Definitions, Requirements for each of the Criteria Listed Below can be found on the later Spreadsheet Tabs</t>
  </si>
  <si>
    <t>Unsatisfactory performance and/or notable deficiencies</t>
  </si>
  <si>
    <t>Partially meets minimum but requires improvement</t>
  </si>
  <si>
    <t>Performs to expectations, meets base requirement descriptions</t>
  </si>
  <si>
    <t>Accomplishes far more and/or performs far better than requirements</t>
  </si>
  <si>
    <t>Greatly exceeds expectations on challenging work</t>
  </si>
  <si>
    <r>
      <t xml:space="preserve">Criteria Summary </t>
    </r>
    <r>
      <rPr>
        <sz val="11"/>
        <color theme="1"/>
        <rFont val="Calibri"/>
        <family val="2"/>
        <scheme val="minor"/>
      </rPr>
      <t>(Details on later Spreadsheet Tabs)</t>
    </r>
  </si>
  <si>
    <t>TOTAL FINAL SCORE (on a 0-5 scale)</t>
  </si>
  <si>
    <t>The topic of the entry is in alignment with the current Intel indentified Internet of Things and Embedded Systems target areas. Topics for each year are listed on the Competition website.</t>
  </si>
  <si>
    <t>Are they easy to read and well laid out?, Do images, figures charts, etc help to explain the key ideas?, Does the presentation follow a logical argument progression?</t>
  </si>
  <si>
    <t>Clarity of Speaker &amp; Question Handling</t>
  </si>
  <si>
    <t>Can the speaker be understood and is the speaker succinct?, How well were you able to address the audience's questions and do so in a professional manner?</t>
  </si>
  <si>
    <t>Clarity of Slides, Appropriate Visuals, &amp; Organization of Presentation</t>
  </si>
  <si>
    <t>Does the challenge address an important technological or social need?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</si>
</sst>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20"/>
      <color theme="1"/>
      <name val="Calibri"/>
      <family val="2"/>
      <scheme val="minor"/>
    </font>
    <font>
      <i/>
      <sz val="11"/>
      <color theme="1"/>
      <name val="Calibri"/>
      <family val="2"/>
      <scheme val="minor"/>
    </font>
    <font>
      <b/>
      <i/>
      <u/>
      <sz val="11"/>
      <color theme="1"/>
      <name val="Calibri"/>
      <family val="2"/>
      <scheme val="minor"/>
    </font>
    <font>
      <b/>
      <u/>
      <sz val="11"/>
      <color theme="1"/>
      <name val="Calibri"/>
      <family val="2"/>
      <scheme val="minor"/>
    </font>
    <font>
      <b/>
      <u/>
      <sz val="20"/>
      <color theme="1"/>
      <name val="Calibri"/>
      <family val="2"/>
      <scheme val="minor"/>
    </font>
    <font>
      <b/>
      <sz val="14"/>
      <color theme="1"/>
      <name val="Calibri"/>
      <family val="2"/>
      <scheme val="minor"/>
    </font>
    <font>
      <b/>
      <i/>
      <sz val="11"/>
      <color theme="1"/>
      <name val="Calibri"/>
      <family val="2"/>
      <scheme val="minor"/>
    </font>
    <font>
      <i/>
      <sz val="11"/>
      <color theme="0" tint="-4.9989318521683403E-2"/>
      <name val="Calibri"/>
      <family val="2"/>
      <scheme val="minor"/>
    </font>
    <font>
      <sz val="11"/>
      <color theme="0" tint="-4.9989318521683403E-2"/>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0" tint="-4.9989318521683403E-2"/>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74">
    <xf numFmtId="0" fontId="0" fillId="0" borderId="0" xfId="0"/>
    <xf numFmtId="0" fontId="2" fillId="0" borderId="0" xfId="0" applyFont="1"/>
    <xf numFmtId="2" fontId="0" fillId="0" borderId="0" xfId="0" applyNumberFormat="1"/>
    <xf numFmtId="0" fontId="1" fillId="0" borderId="0" xfId="0" applyFont="1"/>
    <xf numFmtId="2" fontId="1" fillId="0" borderId="0" xfId="0" applyNumberFormat="1" applyFont="1"/>
    <xf numFmtId="0" fontId="4" fillId="0" borderId="0" xfId="0" applyFont="1" applyAlignment="1">
      <alignment horizontal="right"/>
    </xf>
    <xf numFmtId="0" fontId="5" fillId="0" borderId="0" xfId="0" applyFont="1"/>
    <xf numFmtId="2" fontId="0" fillId="0" borderId="0" xfId="0" applyNumberFormat="1" applyFont="1"/>
    <xf numFmtId="0" fontId="0" fillId="0" borderId="0" xfId="0" applyAlignment="1">
      <alignment wrapText="1"/>
    </xf>
    <xf numFmtId="0" fontId="0" fillId="0" borderId="0" xfId="0" applyBorder="1" applyAlignment="1">
      <alignment wrapText="1"/>
    </xf>
    <xf numFmtId="0" fontId="0" fillId="0" borderId="0" xfId="0" applyBorder="1"/>
    <xf numFmtId="0" fontId="1" fillId="0" borderId="0" xfId="0" applyFont="1" applyBorder="1"/>
    <xf numFmtId="0" fontId="0" fillId="0" borderId="0" xfId="0" applyBorder="1" applyAlignment="1">
      <alignment horizontal="left" wrapText="1"/>
    </xf>
    <xf numFmtId="0" fontId="0" fillId="0" borderId="2" xfId="0" applyBorder="1" applyAlignment="1">
      <alignment wrapText="1"/>
    </xf>
    <xf numFmtId="0" fontId="0" fillId="0" borderId="0" xfId="0" applyAlignment="1">
      <alignment vertical="top"/>
    </xf>
    <xf numFmtId="2" fontId="1" fillId="0" borderId="0" xfId="0" applyNumberFormat="1" applyFont="1" applyBorder="1" applyAlignment="1">
      <alignment horizontal="center" vertical="center"/>
    </xf>
    <xf numFmtId="0" fontId="4" fillId="0" borderId="0" xfId="0" applyFont="1" applyAlignment="1">
      <alignment horizontal="left"/>
    </xf>
    <xf numFmtId="0" fontId="6" fillId="0" borderId="0" xfId="0" applyFont="1" applyFill="1" applyBorder="1" applyAlignment="1">
      <alignment horizontal="center"/>
    </xf>
    <xf numFmtId="0" fontId="0" fillId="3" borderId="5" xfId="0" applyFill="1" applyBorder="1"/>
    <xf numFmtId="0" fontId="1" fillId="2" borderId="5" xfId="0" applyFont="1" applyFill="1" applyBorder="1"/>
    <xf numFmtId="0" fontId="0" fillId="2" borderId="7" xfId="0" applyFill="1" applyBorder="1"/>
    <xf numFmtId="0" fontId="0" fillId="2" borderId="8" xfId="0" applyFill="1" applyBorder="1"/>
    <xf numFmtId="0" fontId="1" fillId="2" borderId="8" xfId="0" applyFont="1" applyFill="1" applyBorder="1"/>
    <xf numFmtId="0" fontId="0" fillId="2" borderId="9" xfId="0" applyFill="1" applyBorder="1"/>
    <xf numFmtId="0" fontId="0" fillId="2" borderId="10" xfId="0" applyFill="1" applyBorder="1"/>
    <xf numFmtId="0" fontId="7" fillId="4" borderId="2" xfId="0" applyFont="1" applyFill="1" applyBorder="1" applyAlignment="1">
      <alignment vertical="top"/>
    </xf>
    <xf numFmtId="0" fontId="7" fillId="3" borderId="0" xfId="0" applyFont="1" applyFill="1" applyBorder="1"/>
    <xf numFmtId="2" fontId="0" fillId="4" borderId="2" xfId="0" applyNumberFormat="1" applyFont="1" applyFill="1" applyBorder="1" applyAlignment="1">
      <alignment horizontal="center" vertical="top"/>
    </xf>
    <xf numFmtId="0" fontId="0" fillId="3" borderId="0" xfId="0" applyFill="1" applyBorder="1"/>
    <xf numFmtId="0" fontId="0" fillId="4" borderId="2" xfId="0" applyFill="1" applyBorder="1" applyAlignment="1">
      <alignment vertical="top" wrapText="1"/>
    </xf>
    <xf numFmtId="0" fontId="0" fillId="2" borderId="11" xfId="0" applyFill="1" applyBorder="1"/>
    <xf numFmtId="0" fontId="0" fillId="4" borderId="5" xfId="0" applyFill="1" applyBorder="1" applyAlignment="1">
      <alignment vertical="top" wrapText="1"/>
    </xf>
    <xf numFmtId="0" fontId="0" fillId="2" borderId="12" xfId="0" applyFill="1" applyBorder="1"/>
    <xf numFmtId="0" fontId="0" fillId="2" borderId="13" xfId="0" applyFill="1" applyBorder="1"/>
    <xf numFmtId="0" fontId="0" fillId="2" borderId="14" xfId="0" applyFill="1" applyBorder="1"/>
    <xf numFmtId="2" fontId="1" fillId="4" borderId="1" xfId="0" applyNumberFormat="1" applyFont="1" applyFill="1" applyBorder="1" applyAlignment="1">
      <alignment horizontal="center"/>
    </xf>
    <xf numFmtId="0" fontId="3" fillId="0" borderId="0" xfId="0" applyFont="1"/>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6" xfId="0" applyFont="1" applyFill="1" applyBorder="1" applyAlignment="1">
      <alignment horizontal="left"/>
    </xf>
    <xf numFmtId="0" fontId="1" fillId="2" borderId="0" xfId="0" applyFont="1" applyFill="1" applyBorder="1" applyAlignment="1">
      <alignment horizontal="left"/>
    </xf>
    <xf numFmtId="0" fontId="8" fillId="2" borderId="15" xfId="0" applyFont="1" applyFill="1" applyBorder="1" applyAlignment="1">
      <alignment horizontal="left"/>
    </xf>
    <xf numFmtId="0" fontId="8" fillId="2" borderId="16" xfId="0" applyFont="1" applyFill="1" applyBorder="1" applyAlignment="1">
      <alignment horizontal="left"/>
    </xf>
    <xf numFmtId="0" fontId="0" fillId="0" borderId="0" xfId="0" applyAlignment="1">
      <alignment vertical="top" wrapText="1"/>
    </xf>
    <xf numFmtId="0" fontId="0" fillId="0" borderId="0" xfId="0" applyBorder="1" applyAlignment="1">
      <alignment vertical="top" wrapText="1"/>
    </xf>
    <xf numFmtId="0" fontId="0" fillId="0" borderId="0" xfId="0" applyNumberFormat="1" applyBorder="1" applyAlignment="1">
      <alignment wrapText="1"/>
    </xf>
    <xf numFmtId="0" fontId="0" fillId="0" borderId="0" xfId="0" applyNumberFormat="1" applyBorder="1" applyAlignment="1">
      <alignment vertical="top" wrapText="1"/>
    </xf>
    <xf numFmtId="0" fontId="0" fillId="0" borderId="0" xfId="0" applyBorder="1" applyAlignment="1">
      <alignment horizontal="left" vertical="top" wrapText="1"/>
    </xf>
    <xf numFmtId="0" fontId="0" fillId="0" borderId="0" xfId="0"/>
    <xf numFmtId="0" fontId="1" fillId="0" borderId="0" xfId="0" applyFont="1"/>
    <xf numFmtId="2" fontId="0" fillId="0" borderId="0" xfId="0" applyNumberFormat="1"/>
    <xf numFmtId="2" fontId="1" fillId="0" borderId="0" xfId="0" applyNumberFormat="1" applyFont="1"/>
    <xf numFmtId="0" fontId="0" fillId="0" borderId="0" xfId="0" applyAlignment="1">
      <alignment wrapText="1"/>
    </xf>
    <xf numFmtId="0" fontId="1" fillId="0" borderId="0" xfId="0" applyFont="1" applyBorder="1"/>
    <xf numFmtId="0" fontId="0" fillId="0" borderId="0" xfId="0" applyBorder="1"/>
    <xf numFmtId="0" fontId="0" fillId="0" borderId="0" xfId="0" applyBorder="1" applyAlignment="1">
      <alignment wrapText="1"/>
    </xf>
    <xf numFmtId="0" fontId="0" fillId="0" borderId="0" xfId="0" applyBorder="1" applyAlignment="1">
      <alignment vertical="top" wrapText="1"/>
    </xf>
    <xf numFmtId="0" fontId="1" fillId="0" borderId="0" xfId="0" applyFont="1" applyBorder="1" applyAlignment="1">
      <alignment wrapText="1"/>
    </xf>
    <xf numFmtId="0" fontId="0" fillId="0" borderId="2" xfId="0" applyBorder="1" applyAlignment="1">
      <alignment vertical="top" wrapText="1"/>
    </xf>
    <xf numFmtId="2" fontId="9" fillId="0" borderId="0" xfId="0" applyNumberFormat="1" applyFont="1"/>
    <xf numFmtId="0" fontId="0" fillId="0" borderId="2" xfId="0" applyBorder="1" applyAlignment="1">
      <alignment horizontal="center" vertical="top"/>
    </xf>
    <xf numFmtId="0" fontId="0" fillId="0" borderId="0" xfId="0" applyNumberFormat="1" applyBorder="1" applyAlignment="1">
      <alignment horizontal="left" vertical="top" wrapText="1"/>
    </xf>
    <xf numFmtId="0" fontId="7" fillId="4" borderId="2" xfId="0" applyFont="1" applyFill="1" applyBorder="1" applyAlignment="1">
      <alignment vertical="top" wrapText="1"/>
    </xf>
    <xf numFmtId="0" fontId="0" fillId="0" borderId="0" xfId="0" applyFont="1"/>
    <xf numFmtId="0" fontId="0" fillId="0" borderId="0" xfId="0" applyFont="1" applyAlignment="1">
      <alignment horizontal="center"/>
    </xf>
    <xf numFmtId="2" fontId="1" fillId="0" borderId="17" xfId="0" applyNumberFormat="1" applyFont="1" applyBorder="1"/>
    <xf numFmtId="0" fontId="1" fillId="0" borderId="17" xfId="0" applyFont="1" applyBorder="1"/>
    <xf numFmtId="0" fontId="0" fillId="0" borderId="17" xfId="0" applyBorder="1"/>
    <xf numFmtId="2" fontId="10" fillId="0" borderId="0" xfId="0" applyNumberFormat="1" applyFont="1"/>
    <xf numFmtId="0" fontId="1" fillId="0" borderId="1" xfId="0" applyFont="1" applyBorder="1"/>
    <xf numFmtId="0" fontId="0" fillId="5" borderId="0" xfId="0" applyFill="1" applyBorder="1" applyAlignment="1">
      <alignment wrapText="1"/>
    </xf>
    <xf numFmtId="0" fontId="0" fillId="5" borderId="0" xfId="0" applyFill="1" applyBorder="1"/>
    <xf numFmtId="0" fontId="0" fillId="5" borderId="0" xfId="0" applyFill="1" applyBorder="1" applyAlignment="1">
      <alignment vertical="top" wrapText="1"/>
    </xf>
    <xf numFmtId="0" fontId="0" fillId="0" borderId="2" xfId="0"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12179</xdr:colOff>
      <xdr:row>0</xdr:row>
      <xdr:rowOff>10064</xdr:rowOff>
    </xdr:from>
    <xdr:ext cx="9629026" cy="647923"/>
    <xdr:sp macro="" textlink="">
      <xdr:nvSpPr>
        <xdr:cNvPr id="3" name="Rectangle 2"/>
        <xdr:cNvSpPr/>
      </xdr:nvSpPr>
      <xdr:spPr>
        <a:xfrm>
          <a:off x="12179" y="10064"/>
          <a:ext cx="9629026" cy="647923"/>
        </a:xfrm>
        <a:prstGeom prst="rect">
          <a:avLst/>
        </a:prstGeom>
        <a:noFill/>
      </xdr:spPr>
      <xdr:txBody>
        <a:bodyPr wrap="square" lIns="91440" tIns="45720" rIns="91440" bIns="45720" anchor="t">
          <a:noAutofit/>
          <a:scene3d>
            <a:camera prst="orthographicFront"/>
            <a:lightRig rig="brightRoom" dir="t"/>
          </a:scene3d>
          <a:sp3d contourW="6350" prstMaterial="plastic">
            <a:bevelT w="20320" h="20320" prst="angle"/>
            <a:contourClr>
              <a:schemeClr val="accent1">
                <a:tint val="100000"/>
                <a:shade val="100000"/>
                <a:hueMod val="100000"/>
                <a:satMod val="100000"/>
              </a:schemeClr>
            </a:contourClr>
          </a:sp3d>
        </a:bodyPr>
        <a:lstStyle/>
        <a:p>
          <a:pPr algn="l"/>
          <a:r>
            <a:rPr lang="en-US" sz="3200" b="1" cap="all" spc="0">
              <a:ln/>
              <a:solidFill>
                <a:schemeClr val="accent1"/>
              </a:solidFill>
              <a:effectLst>
                <a:outerShdw blurRad="19685" dist="12700" dir="5400000" algn="tl" rotWithShape="0">
                  <a:schemeClr val="accent1">
                    <a:satMod val="130000"/>
                    <a:alpha val="60000"/>
                  </a:schemeClr>
                </a:outerShdw>
                <a:reflection blurRad="10000" stA="55000" endPos="48000" dist="500" dir="5400000" sy="-100000" algn="bl" rotWithShape="0"/>
              </a:effectLst>
            </a:rPr>
            <a:t>Intel-Cornell Cup SEMI-FINAL Judging Summary</a:t>
          </a:r>
        </a:p>
      </xdr:txBody>
    </xdr:sp>
    <xdr:clientData/>
  </xdr:oneCellAnchor>
  <xdr:oneCellAnchor>
    <xdr:from>
      <xdr:col>0</xdr:col>
      <xdr:colOff>12179</xdr:colOff>
      <xdr:row>0</xdr:row>
      <xdr:rowOff>10064</xdr:rowOff>
    </xdr:from>
    <xdr:ext cx="9629026" cy="647923"/>
    <xdr:sp macro="" textlink="">
      <xdr:nvSpPr>
        <xdr:cNvPr id="4" name="Rectangle 3"/>
        <xdr:cNvSpPr/>
      </xdr:nvSpPr>
      <xdr:spPr>
        <a:xfrm>
          <a:off x="12179" y="10064"/>
          <a:ext cx="9629026" cy="647923"/>
        </a:xfrm>
        <a:prstGeom prst="rect">
          <a:avLst/>
        </a:prstGeom>
        <a:noFill/>
      </xdr:spPr>
      <xdr:txBody>
        <a:bodyPr wrap="square" lIns="91440" tIns="45720" rIns="91440" bIns="45720" anchor="t">
          <a:noAutofit/>
          <a:scene3d>
            <a:camera prst="orthographicFront"/>
            <a:lightRig rig="brightRoom" dir="t"/>
          </a:scene3d>
          <a:sp3d contourW="6350" prstMaterial="plastic">
            <a:bevelT w="20320" h="20320" prst="angle"/>
            <a:contourClr>
              <a:schemeClr val="accent1">
                <a:tint val="100000"/>
                <a:shade val="100000"/>
                <a:hueMod val="100000"/>
                <a:satMod val="100000"/>
              </a:schemeClr>
            </a:contourClr>
          </a:sp3d>
        </a:bodyPr>
        <a:lstStyle/>
        <a:p>
          <a:pPr algn="l"/>
          <a:r>
            <a:rPr lang="en-US" sz="3200" b="1" cap="all" spc="0">
              <a:ln/>
              <a:solidFill>
                <a:schemeClr val="accent1"/>
              </a:solidFill>
              <a:effectLst>
                <a:outerShdw blurRad="19685" dist="12700" dir="5400000" algn="tl" rotWithShape="0">
                  <a:schemeClr val="accent1">
                    <a:satMod val="130000"/>
                    <a:alpha val="60000"/>
                  </a:schemeClr>
                </a:outerShdw>
                <a:reflection blurRad="10000" stA="55000" endPos="48000" dist="500" dir="5400000" sy="-100000" algn="bl" rotWithShape="0"/>
              </a:effectLst>
            </a:rPr>
            <a:t>Intel-Cornell Cup SEMI-FINAL Judging Summary</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tabSelected="1" workbookViewId="0">
      <selection activeCell="G18" sqref="G18"/>
    </sheetView>
  </sheetViews>
  <sheetFormatPr defaultRowHeight="15" x14ac:dyDescent="0.25"/>
  <cols>
    <col min="1" max="1" width="1.28515625" customWidth="1"/>
    <col min="2" max="2" width="44.42578125" customWidth="1"/>
    <col min="3" max="3" width="1.42578125" customWidth="1"/>
    <col min="4" max="4" width="7" bestFit="1" customWidth="1"/>
    <col min="5" max="5" width="5.7109375" bestFit="1" customWidth="1"/>
    <col min="6" max="6" width="1.28515625" customWidth="1"/>
    <col min="7" max="7" width="70.28515625" customWidth="1"/>
    <col min="8" max="8" width="0.85546875" customWidth="1"/>
  </cols>
  <sheetData>
    <row r="1" spans="1:9" ht="26.25" x14ac:dyDescent="0.4">
      <c r="A1" s="17"/>
      <c r="B1" s="17"/>
      <c r="C1" s="17"/>
      <c r="F1" s="2"/>
      <c r="H1" s="15"/>
      <c r="I1" s="16"/>
    </row>
    <row r="2" spans="1:9" ht="23.45" customHeight="1" x14ac:dyDescent="0.4">
      <c r="A2" s="17"/>
      <c r="B2" s="17"/>
      <c r="C2" s="17"/>
      <c r="F2" s="2"/>
      <c r="H2" s="15"/>
      <c r="I2" s="16"/>
    </row>
    <row r="4" spans="1:9" ht="15.75" thickBot="1" x14ac:dyDescent="0.3">
      <c r="A4" s="37" t="s">
        <v>54</v>
      </c>
      <c r="B4" s="38"/>
      <c r="C4" s="18"/>
      <c r="D4" s="19" t="s">
        <v>55</v>
      </c>
      <c r="E4" s="19" t="s">
        <v>2</v>
      </c>
      <c r="F4" s="18"/>
      <c r="G4" s="39" t="s">
        <v>56</v>
      </c>
      <c r="H4" s="40"/>
    </row>
    <row r="5" spans="1:9" ht="4.9000000000000004" customHeight="1" x14ac:dyDescent="0.25">
      <c r="A5" s="20"/>
      <c r="B5" s="21"/>
      <c r="C5" s="21"/>
      <c r="D5" s="22"/>
      <c r="E5" s="22"/>
      <c r="F5" s="21"/>
      <c r="G5" s="22"/>
      <c r="H5" s="23"/>
    </row>
    <row r="6" spans="1:9" ht="60" x14ac:dyDescent="0.3">
      <c r="A6" s="24"/>
      <c r="B6" s="62" t="s">
        <v>101</v>
      </c>
      <c r="C6" s="26"/>
      <c r="D6" s="27">
        <f>RubricTotals!D11</f>
        <v>0.2</v>
      </c>
      <c r="E6" s="27">
        <f>RubricTotals!G12+RubricTotals!G13</f>
        <v>0</v>
      </c>
      <c r="F6" s="28"/>
      <c r="G6" s="29" t="s">
        <v>113</v>
      </c>
      <c r="H6" s="30"/>
    </row>
    <row r="7" spans="1:9" s="48" customFormat="1" ht="30" x14ac:dyDescent="0.3">
      <c r="A7" s="24"/>
      <c r="B7" s="25" t="s">
        <v>12</v>
      </c>
      <c r="C7" s="26"/>
      <c r="D7" s="27">
        <v>0.04</v>
      </c>
      <c r="E7" s="27">
        <f>RubricTotals!G15+RubricTotals!G16</f>
        <v>0</v>
      </c>
      <c r="F7" s="28"/>
      <c r="G7" s="29" t="s">
        <v>62</v>
      </c>
      <c r="H7" s="30"/>
    </row>
    <row r="8" spans="1:9" ht="30" x14ac:dyDescent="0.3">
      <c r="A8" s="24"/>
      <c r="B8" s="25" t="s">
        <v>28</v>
      </c>
      <c r="C8" s="26"/>
      <c r="D8" s="27">
        <f>RubricTotals!D17</f>
        <v>0.08</v>
      </c>
      <c r="E8" s="27">
        <f>SUM(RubricTotals!G18:G20)</f>
        <v>0</v>
      </c>
      <c r="F8" s="28"/>
      <c r="G8" s="29" t="s">
        <v>57</v>
      </c>
      <c r="H8" s="30"/>
    </row>
    <row r="9" spans="1:9" ht="18.75" x14ac:dyDescent="0.3">
      <c r="A9" s="24"/>
      <c r="B9" s="25" t="s">
        <v>80</v>
      </c>
      <c r="C9" s="26"/>
      <c r="D9" s="27">
        <f>RubricTotals!D21</f>
        <v>0.08</v>
      </c>
      <c r="E9" s="27">
        <f>SUM(RubricTotals!G22:G23)</f>
        <v>0</v>
      </c>
      <c r="F9" s="28"/>
      <c r="G9" s="29" t="s">
        <v>59</v>
      </c>
      <c r="H9" s="30"/>
    </row>
    <row r="10" spans="1:9" ht="50.25" customHeight="1" x14ac:dyDescent="0.3">
      <c r="A10" s="24"/>
      <c r="B10" s="62" t="s">
        <v>105</v>
      </c>
      <c r="C10" s="26"/>
      <c r="D10" s="27">
        <f>RubricTotals!D24</f>
        <v>0.3</v>
      </c>
      <c r="E10" s="27">
        <f>SUM(RubricTotals!G25:G28)</f>
        <v>0</v>
      </c>
      <c r="F10" s="28"/>
      <c r="G10" s="29" t="s">
        <v>103</v>
      </c>
      <c r="H10" s="30"/>
    </row>
    <row r="11" spans="1:9" ht="45" x14ac:dyDescent="0.3">
      <c r="A11" s="24"/>
      <c r="B11" s="25" t="s">
        <v>9</v>
      </c>
      <c r="C11" s="26"/>
      <c r="D11" s="27">
        <f>RubricTotals!D29</f>
        <v>0.15</v>
      </c>
      <c r="E11" s="27">
        <f>SUM(RubricTotals!G30:G32)</f>
        <v>0</v>
      </c>
      <c r="F11" s="28"/>
      <c r="G11" s="29" t="s">
        <v>60</v>
      </c>
      <c r="H11" s="30"/>
    </row>
    <row r="12" spans="1:9" ht="45" x14ac:dyDescent="0.3">
      <c r="A12" s="24"/>
      <c r="B12" s="25" t="s">
        <v>11</v>
      </c>
      <c r="C12" s="26"/>
      <c r="D12" s="27">
        <f>RubricTotals!D33</f>
        <v>0.08</v>
      </c>
      <c r="E12" s="27">
        <f>SUM(RubricTotals!G34:G36)</f>
        <v>0</v>
      </c>
      <c r="F12" s="28"/>
      <c r="G12" s="31" t="s">
        <v>112</v>
      </c>
      <c r="H12" s="30"/>
    </row>
    <row r="13" spans="1:9" ht="30" x14ac:dyDescent="0.3">
      <c r="A13" s="24"/>
      <c r="B13" s="25" t="s">
        <v>19</v>
      </c>
      <c r="C13" s="26"/>
      <c r="D13" s="27">
        <f>RubricTotals!D37</f>
        <v>0.08</v>
      </c>
      <c r="E13" s="27">
        <f>SUM(RubricTotals!G38:G40)</f>
        <v>0</v>
      </c>
      <c r="F13" s="28"/>
      <c r="G13" s="29" t="s">
        <v>61</v>
      </c>
      <c r="H13" s="30"/>
    </row>
    <row r="14" spans="1:9" ht="5.45" customHeight="1" thickBot="1" x14ac:dyDescent="0.3">
      <c r="A14" s="32"/>
      <c r="B14" s="33"/>
      <c r="C14" s="33"/>
      <c r="D14" s="33"/>
      <c r="E14" s="33"/>
      <c r="F14" s="33"/>
      <c r="G14" s="33"/>
      <c r="H14" s="34"/>
    </row>
    <row r="15" spans="1:9" ht="15.75" thickBot="1" x14ac:dyDescent="0.3"/>
    <row r="16" spans="1:9" ht="15.75" thickBot="1" x14ac:dyDescent="0.3">
      <c r="B16" s="41" t="s">
        <v>58</v>
      </c>
      <c r="C16" s="42"/>
      <c r="D16" s="42"/>
      <c r="E16" s="35">
        <f>SUM(E6:E13)</f>
        <v>0</v>
      </c>
    </row>
    <row r="19" spans="2:2" x14ac:dyDescent="0.25">
      <c r="B19" s="36"/>
    </row>
  </sheetData>
  <pageMargins left="0.25" right="0.25" top="0.75" bottom="0.75" header="0.3" footer="0.3"/>
  <pageSetup orientation="landscape"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4"/>
  <sheetViews>
    <sheetView workbookViewId="0">
      <selection activeCell="A13" sqref="A13"/>
    </sheetView>
  </sheetViews>
  <sheetFormatPr defaultRowHeight="15" x14ac:dyDescent="0.25"/>
  <cols>
    <col min="1" max="1" width="106.28515625" style="8" customWidth="1"/>
    <col min="2" max="2" width="5.7109375" bestFit="1" customWidth="1"/>
    <col min="3" max="3" width="92.85546875" style="8" customWidth="1"/>
  </cols>
  <sheetData>
    <row r="2" spans="1:4" x14ac:dyDescent="0.25">
      <c r="A2" s="55"/>
      <c r="B2" s="54"/>
      <c r="C2" s="54"/>
    </row>
    <row r="3" spans="1:4" x14ac:dyDescent="0.25">
      <c r="A3" s="53" t="s">
        <v>21</v>
      </c>
      <c r="B3" s="54"/>
      <c r="C3" s="55"/>
    </row>
    <row r="4" spans="1:4" ht="75" x14ac:dyDescent="0.25">
      <c r="A4" s="55" t="s">
        <v>39</v>
      </c>
      <c r="B4" s="54"/>
      <c r="C4" s="47"/>
    </row>
    <row r="5" spans="1:4" x14ac:dyDescent="0.25">
      <c r="A5" s="53"/>
      <c r="B5" s="54"/>
      <c r="C5" s="55"/>
    </row>
    <row r="6" spans="1:4" x14ac:dyDescent="0.25">
      <c r="A6" s="53" t="s">
        <v>27</v>
      </c>
      <c r="B6" s="54"/>
      <c r="C6" s="55"/>
    </row>
    <row r="7" spans="1:4" ht="45" x14ac:dyDescent="0.25">
      <c r="A7" s="45" t="s">
        <v>41</v>
      </c>
      <c r="B7" s="54"/>
      <c r="C7" s="47"/>
    </row>
    <row r="8" spans="1:4" x14ac:dyDescent="0.25">
      <c r="A8" s="55"/>
      <c r="B8" s="54"/>
      <c r="C8" s="55"/>
      <c r="D8" s="10"/>
    </row>
    <row r="9" spans="1:4" x14ac:dyDescent="0.25">
      <c r="A9" s="53" t="s">
        <v>26</v>
      </c>
      <c r="B9" s="54"/>
      <c r="C9" s="55"/>
      <c r="D9" s="10"/>
    </row>
    <row r="10" spans="1:4" ht="75" x14ac:dyDescent="0.25">
      <c r="A10" s="55" t="s">
        <v>110</v>
      </c>
      <c r="B10" s="54"/>
      <c r="C10" s="56"/>
      <c r="D10" s="10"/>
    </row>
    <row r="11" spans="1:4" x14ac:dyDescent="0.25">
      <c r="A11" s="70"/>
      <c r="B11" s="71"/>
      <c r="C11" s="70"/>
    </row>
    <row r="12" spans="1:4" x14ac:dyDescent="0.25">
      <c r="A12" s="53" t="s">
        <v>22</v>
      </c>
      <c r="B12" s="54"/>
      <c r="C12" s="55" t="s">
        <v>29</v>
      </c>
    </row>
    <row r="13" spans="1:4" ht="60.75" customHeight="1" x14ac:dyDescent="0.25">
      <c r="A13" s="47" t="s">
        <v>111</v>
      </c>
      <c r="B13" s="54"/>
      <c r="C13" s="56" t="s">
        <v>42</v>
      </c>
    </row>
    <row r="14" spans="1:4" x14ac:dyDescent="0.25">
      <c r="A14" s="55"/>
      <c r="B14" s="54"/>
      <c r="C14" s="55"/>
    </row>
    <row r="15" spans="1:4" x14ac:dyDescent="0.25">
      <c r="A15" s="53" t="s">
        <v>20</v>
      </c>
      <c r="B15" s="54"/>
      <c r="C15" s="55"/>
    </row>
    <row r="16" spans="1:4" ht="75" x14ac:dyDescent="0.25">
      <c r="A16" s="55" t="s">
        <v>115</v>
      </c>
      <c r="B16" s="54"/>
      <c r="C16" s="56"/>
    </row>
    <row r="17" spans="1:3" x14ac:dyDescent="0.25">
      <c r="A17" s="70"/>
      <c r="B17" s="71"/>
      <c r="C17" s="72"/>
    </row>
    <row r="18" spans="1:3" x14ac:dyDescent="0.25">
      <c r="A18" s="53" t="s">
        <v>23</v>
      </c>
      <c r="B18" s="54"/>
      <c r="C18" s="55"/>
    </row>
    <row r="19" spans="1:3" ht="60" x14ac:dyDescent="0.25">
      <c r="A19" s="56" t="s">
        <v>114</v>
      </c>
      <c r="B19" s="54"/>
      <c r="C19" s="47"/>
    </row>
    <row r="20" spans="1:3" x14ac:dyDescent="0.25">
      <c r="A20" s="55"/>
      <c r="B20" s="54"/>
      <c r="C20" s="55"/>
    </row>
    <row r="21" spans="1:3" x14ac:dyDescent="0.25">
      <c r="A21" s="55"/>
      <c r="B21" s="54"/>
      <c r="C21" s="55"/>
    </row>
    <row r="22" spans="1:3" x14ac:dyDescent="0.25">
      <c r="A22" s="55"/>
      <c r="B22" s="54"/>
      <c r="C22" s="55"/>
    </row>
    <row r="23" spans="1:3" x14ac:dyDescent="0.25">
      <c r="A23" s="55"/>
      <c r="B23" s="54"/>
      <c r="C23" s="55"/>
    </row>
    <row r="24" spans="1:3" x14ac:dyDescent="0.25">
      <c r="A24" s="55"/>
      <c r="B24" s="54"/>
      <c r="C24" s="55"/>
    </row>
    <row r="25" spans="1:3" x14ac:dyDescent="0.25">
      <c r="A25" s="55"/>
      <c r="B25" s="54"/>
      <c r="C25" s="55"/>
    </row>
    <row r="26" spans="1:3" x14ac:dyDescent="0.25">
      <c r="A26" s="55"/>
      <c r="B26" s="54"/>
      <c r="C26" s="55"/>
    </row>
    <row r="27" spans="1:3" x14ac:dyDescent="0.25">
      <c r="A27" s="55"/>
      <c r="B27" s="54"/>
      <c r="C27" s="55"/>
    </row>
    <row r="28" spans="1:3" x14ac:dyDescent="0.25">
      <c r="A28" s="55"/>
      <c r="B28" s="54"/>
      <c r="C28" s="55"/>
    </row>
    <row r="29" spans="1:3" x14ac:dyDescent="0.25">
      <c r="A29" s="55"/>
      <c r="B29" s="54"/>
      <c r="C29" s="55"/>
    </row>
    <row r="30" spans="1:3" x14ac:dyDescent="0.25">
      <c r="A30" s="55"/>
      <c r="B30" s="54"/>
      <c r="C30" s="55"/>
    </row>
    <row r="31" spans="1:3" x14ac:dyDescent="0.25">
      <c r="A31" s="55"/>
      <c r="B31" s="54"/>
      <c r="C31" s="55"/>
    </row>
    <row r="32" spans="1:3" x14ac:dyDescent="0.25">
      <c r="A32" s="55"/>
      <c r="B32" s="54"/>
      <c r="C32" s="55"/>
    </row>
    <row r="33" spans="1:3" x14ac:dyDescent="0.25">
      <c r="A33" s="55"/>
      <c r="B33" s="54"/>
      <c r="C33" s="55"/>
    </row>
    <row r="34" spans="1:3" x14ac:dyDescent="0.25">
      <c r="A34" s="55"/>
      <c r="B34" s="54"/>
      <c r="C34"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election activeCell="A11" sqref="A11"/>
    </sheetView>
  </sheetViews>
  <sheetFormatPr defaultRowHeight="15" x14ac:dyDescent="0.25"/>
  <cols>
    <col min="2" max="2" width="6.42578125" customWidth="1"/>
    <col min="3" max="3" width="69" customWidth="1"/>
    <col min="4" max="4" width="13.7109375" bestFit="1" customWidth="1"/>
    <col min="5" max="5" width="12.42578125" style="2" bestFit="1" customWidth="1"/>
    <col min="6" max="6" width="5.85546875" bestFit="1" customWidth="1"/>
    <col min="7" max="7" width="15.28515625" bestFit="1" customWidth="1"/>
    <col min="12" max="12" width="10.7109375" customWidth="1"/>
  </cols>
  <sheetData>
    <row r="1" spans="1:12" ht="26.25" x14ac:dyDescent="0.4">
      <c r="A1" s="1" t="s">
        <v>79</v>
      </c>
    </row>
    <row r="2" spans="1:12" s="63" customFormat="1" ht="15.75" thickBot="1" x14ac:dyDescent="0.3">
      <c r="A2" s="49"/>
      <c r="E2" s="7"/>
    </row>
    <row r="3" spans="1:12" s="63" customFormat="1" ht="15.75" thickBot="1" x14ac:dyDescent="0.3">
      <c r="A3" s="6" t="s">
        <v>116</v>
      </c>
      <c r="E3" s="7"/>
      <c r="G3" s="69">
        <f>G42</f>
        <v>0</v>
      </c>
      <c r="H3" s="16" t="s">
        <v>123</v>
      </c>
    </row>
    <row r="4" spans="1:12" s="63" customFormat="1" x14ac:dyDescent="0.25">
      <c r="A4" s="64">
        <v>5</v>
      </c>
      <c r="B4" s="7" t="s">
        <v>121</v>
      </c>
      <c r="C4" s="3"/>
      <c r="E4" s="7"/>
    </row>
    <row r="5" spans="1:12" s="63" customFormat="1" x14ac:dyDescent="0.25">
      <c r="A5" s="64">
        <v>4</v>
      </c>
      <c r="B5" s="7" t="s">
        <v>120</v>
      </c>
      <c r="C5" s="3"/>
      <c r="E5" s="7"/>
    </row>
    <row r="6" spans="1:12" s="63" customFormat="1" x14ac:dyDescent="0.25">
      <c r="A6" s="64">
        <v>3</v>
      </c>
      <c r="B6" s="7" t="s">
        <v>119</v>
      </c>
      <c r="C6" s="3"/>
      <c r="E6" s="7"/>
    </row>
    <row r="7" spans="1:12" s="63" customFormat="1" x14ac:dyDescent="0.25">
      <c r="A7" s="64">
        <v>2</v>
      </c>
      <c r="B7" s="7" t="s">
        <v>118</v>
      </c>
      <c r="C7" s="3"/>
      <c r="E7" s="7"/>
    </row>
    <row r="8" spans="1:12" s="63" customFormat="1" x14ac:dyDescent="0.25">
      <c r="A8" s="64">
        <v>1</v>
      </c>
      <c r="B8" s="7" t="s">
        <v>117</v>
      </c>
      <c r="C8" s="3"/>
      <c r="E8" s="7"/>
    </row>
    <row r="10" spans="1:12" ht="15.75" thickBot="1" x14ac:dyDescent="0.3">
      <c r="A10" s="67"/>
      <c r="B10" s="67"/>
      <c r="C10" s="67"/>
      <c r="D10" s="65" t="s">
        <v>0</v>
      </c>
      <c r="E10" s="65" t="s">
        <v>1</v>
      </c>
      <c r="F10" s="66" t="s">
        <v>2</v>
      </c>
      <c r="G10" s="66" t="s">
        <v>3</v>
      </c>
      <c r="H10" s="66" t="s">
        <v>122</v>
      </c>
      <c r="I10" s="67"/>
      <c r="J10" s="67"/>
      <c r="K10" s="67"/>
      <c r="L10" s="67"/>
    </row>
    <row r="11" spans="1:12" s="48" customFormat="1" ht="15.75" thickTop="1" x14ac:dyDescent="0.25">
      <c r="A11" s="49" t="s">
        <v>102</v>
      </c>
      <c r="D11" s="51">
        <v>0.2</v>
      </c>
      <c r="E11" s="50"/>
      <c r="G11" s="49"/>
      <c r="H11" s="49" t="s">
        <v>100</v>
      </c>
    </row>
    <row r="12" spans="1:12" s="48" customFormat="1" x14ac:dyDescent="0.25">
      <c r="B12" s="48" t="s">
        <v>94</v>
      </c>
      <c r="D12" s="50">
        <f>$D$11*E12</f>
        <v>0.1</v>
      </c>
      <c r="E12" s="50">
        <v>0.5</v>
      </c>
      <c r="G12" s="48">
        <f>F12*D12</f>
        <v>0</v>
      </c>
      <c r="H12" s="48" t="s">
        <v>96</v>
      </c>
    </row>
    <row r="13" spans="1:12" s="48" customFormat="1" x14ac:dyDescent="0.25">
      <c r="B13" s="48" t="s">
        <v>95</v>
      </c>
      <c r="D13" s="50">
        <f>$D$11*E13</f>
        <v>0.1</v>
      </c>
      <c r="E13" s="50">
        <v>0.5</v>
      </c>
      <c r="G13" s="48">
        <f t="shared" ref="G13" si="0">F13*D13</f>
        <v>0</v>
      </c>
      <c r="H13" s="48" t="s">
        <v>106</v>
      </c>
    </row>
    <row r="14" spans="1:12" x14ac:dyDescent="0.25">
      <c r="A14" s="3" t="s">
        <v>12</v>
      </c>
      <c r="D14" s="4">
        <v>0.03</v>
      </c>
    </row>
    <row r="15" spans="1:12" x14ac:dyDescent="0.25">
      <c r="A15" s="3"/>
      <c r="B15" t="s">
        <v>16</v>
      </c>
      <c r="D15" s="2">
        <f>$D$14*E15</f>
        <v>3.0000000000000001E-3</v>
      </c>
      <c r="E15" s="2">
        <v>0.1</v>
      </c>
      <c r="G15">
        <f>F15*D15</f>
        <v>0</v>
      </c>
      <c r="H15" t="s">
        <v>43</v>
      </c>
    </row>
    <row r="16" spans="1:12" x14ac:dyDescent="0.25">
      <c r="A16" s="3"/>
      <c r="B16" t="s">
        <v>13</v>
      </c>
      <c r="D16" s="2">
        <f>$D$14*E16</f>
        <v>2.7E-2</v>
      </c>
      <c r="E16" s="2">
        <v>0.9</v>
      </c>
      <c r="G16">
        <f t="shared" ref="G16:G40" si="1">F16*D16</f>
        <v>0</v>
      </c>
      <c r="H16" t="s">
        <v>65</v>
      </c>
    </row>
    <row r="17" spans="1:8" x14ac:dyDescent="0.25">
      <c r="A17" s="3" t="s">
        <v>28</v>
      </c>
      <c r="D17" s="4">
        <v>0.08</v>
      </c>
      <c r="E17" s="59">
        <f>SUM(E15:E16)</f>
        <v>1</v>
      </c>
    </row>
    <row r="18" spans="1:8" x14ac:dyDescent="0.25">
      <c r="B18" t="s">
        <v>63</v>
      </c>
      <c r="D18" s="2">
        <f>$D$17*E18</f>
        <v>3.2000000000000001E-2</v>
      </c>
      <c r="E18" s="2">
        <v>0.4</v>
      </c>
      <c r="G18">
        <f>D18*F18</f>
        <v>0</v>
      </c>
      <c r="H18" t="s">
        <v>5</v>
      </c>
    </row>
    <row r="19" spans="1:8" x14ac:dyDescent="0.25">
      <c r="B19" t="s">
        <v>14</v>
      </c>
      <c r="D19" s="50">
        <f>$D$17*E19</f>
        <v>3.2000000000000001E-2</v>
      </c>
      <c r="E19" s="2">
        <v>0.4</v>
      </c>
      <c r="G19">
        <f>D19*F19</f>
        <v>0</v>
      </c>
      <c r="H19" t="s">
        <v>4</v>
      </c>
    </row>
    <row r="20" spans="1:8" x14ac:dyDescent="0.25">
      <c r="B20" t="s">
        <v>64</v>
      </c>
      <c r="D20" s="50">
        <f>$D$17*E20</f>
        <v>1.6E-2</v>
      </c>
      <c r="E20" s="2">
        <v>0.2</v>
      </c>
      <c r="G20">
        <f>D20*F20</f>
        <v>0</v>
      </c>
      <c r="H20" t="s">
        <v>129</v>
      </c>
    </row>
    <row r="21" spans="1:8" x14ac:dyDescent="0.25">
      <c r="A21" s="3" t="s">
        <v>80</v>
      </c>
      <c r="D21" s="4">
        <v>0.08</v>
      </c>
      <c r="E21" s="59">
        <f>SUM(E18:E20)</f>
        <v>1</v>
      </c>
    </row>
    <row r="22" spans="1:8" x14ac:dyDescent="0.25">
      <c r="B22" t="s">
        <v>40</v>
      </c>
      <c r="D22" s="2">
        <f>$D$21 *E22</f>
        <v>4.8000000000000001E-2</v>
      </c>
      <c r="E22" s="2">
        <v>0.6</v>
      </c>
      <c r="G22">
        <f t="shared" si="1"/>
        <v>0</v>
      </c>
      <c r="H22" t="s">
        <v>83</v>
      </c>
    </row>
    <row r="23" spans="1:8" x14ac:dyDescent="0.25">
      <c r="B23" t="s">
        <v>7</v>
      </c>
      <c r="D23" s="2">
        <f>$D$21 *E23</f>
        <v>3.2000000000000001E-2</v>
      </c>
      <c r="E23" s="2">
        <v>0.4</v>
      </c>
      <c r="G23">
        <f t="shared" si="1"/>
        <v>0</v>
      </c>
      <c r="H23" t="s">
        <v>6</v>
      </c>
    </row>
    <row r="24" spans="1:8" x14ac:dyDescent="0.25">
      <c r="A24" s="3" t="s">
        <v>84</v>
      </c>
      <c r="D24" s="4">
        <v>0.3</v>
      </c>
      <c r="E24" s="59">
        <f>SUM(E22:E23)</f>
        <v>1</v>
      </c>
    </row>
    <row r="25" spans="1:8" x14ac:dyDescent="0.25">
      <c r="B25" t="s">
        <v>17</v>
      </c>
      <c r="D25" s="2">
        <f>$D$24 *E25</f>
        <v>4.4999999999999998E-2</v>
      </c>
      <c r="E25" s="2">
        <v>0.15</v>
      </c>
      <c r="G25">
        <f t="shared" si="1"/>
        <v>0</v>
      </c>
      <c r="H25" t="s">
        <v>44</v>
      </c>
    </row>
    <row r="26" spans="1:8" x14ac:dyDescent="0.25">
      <c r="B26" t="s">
        <v>81</v>
      </c>
      <c r="D26" s="2">
        <f>$D$24 *E26</f>
        <v>0.18</v>
      </c>
      <c r="E26" s="7">
        <v>0.6</v>
      </c>
      <c r="G26">
        <f t="shared" si="1"/>
        <v>0</v>
      </c>
      <c r="H26" t="s">
        <v>85</v>
      </c>
    </row>
    <row r="27" spans="1:8" x14ac:dyDescent="0.25">
      <c r="A27" s="3"/>
      <c r="B27" t="s">
        <v>104</v>
      </c>
      <c r="D27" s="50">
        <f>$D$24 *E27</f>
        <v>4.4999999999999998E-2</v>
      </c>
      <c r="E27" s="2">
        <v>0.15</v>
      </c>
      <c r="G27">
        <f t="shared" si="1"/>
        <v>0</v>
      </c>
      <c r="H27" t="s">
        <v>46</v>
      </c>
    </row>
    <row r="28" spans="1:8" x14ac:dyDescent="0.25">
      <c r="A28" s="3"/>
      <c r="B28" t="s">
        <v>8</v>
      </c>
      <c r="D28" s="50">
        <f>$D$24 *E28</f>
        <v>0.03</v>
      </c>
      <c r="E28" s="2">
        <v>0.1</v>
      </c>
      <c r="G28">
        <f t="shared" si="1"/>
        <v>0</v>
      </c>
      <c r="H28" t="s">
        <v>45</v>
      </c>
    </row>
    <row r="29" spans="1:8" x14ac:dyDescent="0.25">
      <c r="A29" s="3" t="s">
        <v>9</v>
      </c>
      <c r="D29" s="4">
        <v>0.15</v>
      </c>
      <c r="E29" s="59">
        <f>SUM(E25:E28)</f>
        <v>1</v>
      </c>
    </row>
    <row r="30" spans="1:8" x14ac:dyDescent="0.25">
      <c r="A30" s="3"/>
      <c r="B30" t="s">
        <v>10</v>
      </c>
      <c r="D30" s="2">
        <f>$D$29 *E30</f>
        <v>4.4999999999999998E-2</v>
      </c>
      <c r="E30" s="2">
        <v>0.3</v>
      </c>
      <c r="G30">
        <f t="shared" si="1"/>
        <v>0</v>
      </c>
      <c r="H30" t="s">
        <v>47</v>
      </c>
    </row>
    <row r="31" spans="1:8" x14ac:dyDescent="0.25">
      <c r="A31" s="3"/>
      <c r="B31" t="s">
        <v>30</v>
      </c>
      <c r="D31" s="2">
        <f>$D$29 *E31</f>
        <v>7.4999999999999997E-2</v>
      </c>
      <c r="E31" s="2">
        <v>0.5</v>
      </c>
      <c r="G31">
        <f t="shared" si="1"/>
        <v>0</v>
      </c>
      <c r="H31" t="s">
        <v>48</v>
      </c>
    </row>
    <row r="32" spans="1:8" x14ac:dyDescent="0.25">
      <c r="B32" t="s">
        <v>18</v>
      </c>
      <c r="D32" s="2">
        <f>$D$29 *E32</f>
        <v>0.03</v>
      </c>
      <c r="E32" s="2">
        <v>0.2</v>
      </c>
      <c r="G32">
        <f t="shared" si="1"/>
        <v>0</v>
      </c>
      <c r="H32" t="s">
        <v>49</v>
      </c>
    </row>
    <row r="33" spans="1:8" x14ac:dyDescent="0.25">
      <c r="A33" s="3" t="s">
        <v>11</v>
      </c>
      <c r="D33" s="4">
        <v>0.08</v>
      </c>
      <c r="E33" s="59">
        <f>SUM(E30:E32)</f>
        <v>1</v>
      </c>
    </row>
    <row r="34" spans="1:8" x14ac:dyDescent="0.25">
      <c r="B34" t="s">
        <v>25</v>
      </c>
      <c r="D34" s="2">
        <f>$D$33 *E34</f>
        <v>3.2000000000000001E-2</v>
      </c>
      <c r="E34" s="2">
        <v>0.4</v>
      </c>
      <c r="G34">
        <f t="shared" si="1"/>
        <v>0</v>
      </c>
      <c r="H34" t="s">
        <v>50</v>
      </c>
    </row>
    <row r="35" spans="1:8" x14ac:dyDescent="0.25">
      <c r="B35" t="s">
        <v>24</v>
      </c>
      <c r="D35" s="2">
        <f>$D$33 *E35</f>
        <v>0.02</v>
      </c>
      <c r="E35" s="2">
        <v>0.25</v>
      </c>
      <c r="G35">
        <f t="shared" si="1"/>
        <v>0</v>
      </c>
      <c r="H35" t="s">
        <v>51</v>
      </c>
    </row>
    <row r="36" spans="1:8" x14ac:dyDescent="0.25">
      <c r="B36" t="s">
        <v>37</v>
      </c>
      <c r="D36" s="2">
        <f>$D$33 *E36</f>
        <v>2.7999999999999997E-2</v>
      </c>
      <c r="E36" s="2">
        <v>0.35</v>
      </c>
      <c r="G36">
        <f t="shared" si="1"/>
        <v>0</v>
      </c>
      <c r="H36" t="s">
        <v>52</v>
      </c>
    </row>
    <row r="37" spans="1:8" x14ac:dyDescent="0.25">
      <c r="A37" s="3" t="s">
        <v>19</v>
      </c>
      <c r="D37" s="4">
        <v>0.08</v>
      </c>
      <c r="E37" s="59">
        <f>SUM(E34:E36)</f>
        <v>1</v>
      </c>
    </row>
    <row r="38" spans="1:8" x14ac:dyDescent="0.25">
      <c r="B38" t="s">
        <v>128</v>
      </c>
      <c r="D38" s="2">
        <f t="shared" ref="D38:D40" si="2">$D$37*E38</f>
        <v>2.4E-2</v>
      </c>
      <c r="E38" s="2">
        <v>0.3</v>
      </c>
      <c r="G38">
        <f t="shared" si="1"/>
        <v>0</v>
      </c>
      <c r="H38" t="s">
        <v>125</v>
      </c>
    </row>
    <row r="39" spans="1:8" x14ac:dyDescent="0.25">
      <c r="B39" t="s">
        <v>126</v>
      </c>
      <c r="D39" s="2">
        <f t="shared" si="2"/>
        <v>2.4E-2</v>
      </c>
      <c r="E39" s="2">
        <v>0.3</v>
      </c>
      <c r="G39">
        <f t="shared" si="1"/>
        <v>0</v>
      </c>
      <c r="H39" t="s">
        <v>127</v>
      </c>
    </row>
    <row r="40" spans="1:8" x14ac:dyDescent="0.25">
      <c r="B40" t="s">
        <v>23</v>
      </c>
      <c r="D40" s="2">
        <f t="shared" si="2"/>
        <v>3.2000000000000001E-2</v>
      </c>
      <c r="E40" s="2">
        <v>0.4</v>
      </c>
      <c r="G40">
        <f t="shared" si="1"/>
        <v>0</v>
      </c>
      <c r="H40" t="s">
        <v>53</v>
      </c>
    </row>
    <row r="41" spans="1:8" ht="15.75" thickBot="1" x14ac:dyDescent="0.3">
      <c r="D41" s="2"/>
      <c r="E41" s="59">
        <f>SUM(E38:E40)</f>
        <v>1</v>
      </c>
    </row>
    <row r="42" spans="1:8" ht="15.75" thickBot="1" x14ac:dyDescent="0.3">
      <c r="C42" s="5"/>
      <c r="D42" s="68">
        <f>D37+D33+D29+D24+D21+D17+D14+D11</f>
        <v>1</v>
      </c>
      <c r="G42" s="69">
        <f>SUM(G12:G40)</f>
        <v>0</v>
      </c>
      <c r="H42" s="16" t="s">
        <v>123</v>
      </c>
    </row>
    <row r="43" spans="1:8" x14ac:dyDescent="0.25">
      <c r="A43" s="6"/>
    </row>
    <row r="49" spans="1:3" x14ac:dyDescent="0.25">
      <c r="A49" s="4"/>
      <c r="C49"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
  <sheetViews>
    <sheetView workbookViewId="0">
      <selection activeCell="A14" sqref="A13:A14"/>
    </sheetView>
  </sheetViews>
  <sheetFormatPr defaultRowHeight="15" x14ac:dyDescent="0.25"/>
  <cols>
    <col min="1" max="1" width="76.85546875" customWidth="1"/>
    <col min="3" max="3" width="30" customWidth="1"/>
  </cols>
  <sheetData>
    <row r="2" spans="1:1" x14ac:dyDescent="0.25">
      <c r="A2" s="49" t="s">
        <v>90</v>
      </c>
    </row>
    <row r="3" spans="1:1" ht="68.25" customHeight="1" x14ac:dyDescent="0.25">
      <c r="A3" s="43" t="s">
        <v>89</v>
      </c>
    </row>
    <row r="6" spans="1:1" x14ac:dyDescent="0.25">
      <c r="A6" s="49" t="s">
        <v>91</v>
      </c>
    </row>
    <row r="7" spans="1:1" ht="95.25" customHeight="1" x14ac:dyDescent="0.25">
      <c r="A7" s="56" t="s">
        <v>92</v>
      </c>
    </row>
    <row r="9" spans="1:1" x14ac:dyDescent="0.25">
      <c r="A9" s="49" t="s">
        <v>93</v>
      </c>
    </row>
    <row r="10" spans="1:1" ht="45" x14ac:dyDescent="0.25">
      <c r="A10" s="52"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A10" sqref="A10"/>
    </sheetView>
  </sheetViews>
  <sheetFormatPr defaultRowHeight="15" x14ac:dyDescent="0.25"/>
  <cols>
    <col min="1" max="1" width="106.28515625" style="8" customWidth="1"/>
    <col min="2" max="2" width="10.140625" customWidth="1"/>
    <col min="3" max="3" width="10.85546875" style="8" customWidth="1"/>
  </cols>
  <sheetData>
    <row r="2" spans="1:4" x14ac:dyDescent="0.25">
      <c r="C2"/>
    </row>
    <row r="3" spans="1:4" s="10" customFormat="1" x14ac:dyDescent="0.25">
      <c r="A3" s="11" t="s">
        <v>16</v>
      </c>
      <c r="C3" s="9"/>
    </row>
    <row r="4" spans="1:4" s="10" customFormat="1" ht="75" x14ac:dyDescent="0.25">
      <c r="A4" s="44" t="s">
        <v>66</v>
      </c>
      <c r="C4" s="9"/>
    </row>
    <row r="5" spans="1:4" x14ac:dyDescent="0.25">
      <c r="A5" s="11"/>
      <c r="B5" s="10"/>
      <c r="C5" s="9"/>
    </row>
    <row r="6" spans="1:4" s="10" customFormat="1" x14ac:dyDescent="0.25">
      <c r="A6" s="11" t="s">
        <v>13</v>
      </c>
      <c r="C6" s="9"/>
    </row>
    <row r="7" spans="1:4" s="10" customFormat="1" ht="98.25" customHeight="1" x14ac:dyDescent="0.25">
      <c r="A7" s="46" t="s">
        <v>82</v>
      </c>
      <c r="C7" s="44"/>
    </row>
    <row r="8" spans="1:4" s="10" customFormat="1" x14ac:dyDescent="0.25">
      <c r="A8" s="9"/>
      <c r="C8" s="44"/>
    </row>
    <row r="9" spans="1:4" s="10" customFormat="1" x14ac:dyDescent="0.25">
      <c r="A9" s="45"/>
      <c r="C9" s="44"/>
    </row>
    <row r="10" spans="1:4" s="10" customFormat="1" x14ac:dyDescent="0.25">
      <c r="A10" s="45"/>
      <c r="C10" s="44"/>
    </row>
    <row r="11" spans="1:4" s="10" customFormat="1" x14ac:dyDescent="0.25">
      <c r="A11" s="45"/>
      <c r="C11" s="44"/>
    </row>
    <row r="12" spans="1:4" s="10" customFormat="1" x14ac:dyDescent="0.25">
      <c r="A12" s="9"/>
      <c r="C12" s="9"/>
    </row>
    <row r="13" spans="1:4" s="10" customFormat="1" x14ac:dyDescent="0.25">
      <c r="A13" s="9"/>
      <c r="C13" s="9"/>
    </row>
    <row r="14" spans="1:4" s="10" customFormat="1" x14ac:dyDescent="0.25">
      <c r="A14" s="11"/>
      <c r="C14" s="9"/>
    </row>
    <row r="15" spans="1:4" x14ac:dyDescent="0.25">
      <c r="A15" s="9"/>
      <c r="B15" s="10"/>
      <c r="C15" s="9"/>
      <c r="D15" s="10"/>
    </row>
    <row r="16" spans="1:4" x14ac:dyDescent="0.25">
      <c r="A16" s="9"/>
      <c r="B16" s="10"/>
      <c r="C16" s="9"/>
      <c r="D16" s="10"/>
    </row>
    <row r="17" spans="1:4" x14ac:dyDescent="0.25">
      <c r="A17" s="9"/>
      <c r="B17" s="10"/>
      <c r="C17" s="9"/>
      <c r="D17" s="10"/>
    </row>
    <row r="18" spans="1:4" x14ac:dyDescent="0.25">
      <c r="A18" s="9"/>
      <c r="B18" s="10"/>
      <c r="C18" s="9"/>
      <c r="D18" s="10"/>
    </row>
    <row r="19" spans="1:4" x14ac:dyDescent="0.25">
      <c r="A19" s="9"/>
      <c r="B19" s="10"/>
      <c r="C19" s="9"/>
      <c r="D19" s="10"/>
    </row>
    <row r="20" spans="1:4" x14ac:dyDescent="0.25">
      <c r="A20" s="9"/>
      <c r="B20" s="10"/>
      <c r="C20" s="9"/>
      <c r="D20" s="10"/>
    </row>
    <row r="21" spans="1:4" x14ac:dyDescent="0.25">
      <c r="A21" s="9"/>
      <c r="B21" s="10"/>
      <c r="C21" s="10"/>
      <c r="D21" s="10"/>
    </row>
    <row r="22" spans="1:4" x14ac:dyDescent="0.25">
      <c r="A22" s="9"/>
      <c r="B22" s="10"/>
      <c r="C22" s="9"/>
      <c r="D22"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topLeftCell="A4" workbookViewId="0">
      <selection activeCell="C7" sqref="C7"/>
    </sheetView>
  </sheetViews>
  <sheetFormatPr defaultRowHeight="15" x14ac:dyDescent="0.25"/>
  <cols>
    <col min="1" max="1" width="106.28515625" style="8" customWidth="1"/>
    <col min="2" max="2" width="10" customWidth="1"/>
    <col min="3" max="3" width="54.140625" style="8" customWidth="1"/>
  </cols>
  <sheetData>
    <row r="2" spans="1:4" x14ac:dyDescent="0.25">
      <c r="C2"/>
    </row>
    <row r="3" spans="1:4" s="10" customFormat="1" x14ac:dyDescent="0.25">
      <c r="A3" s="11" t="s">
        <v>15</v>
      </c>
      <c r="C3" s="9"/>
    </row>
    <row r="4" spans="1:4" s="10" customFormat="1" ht="90" x14ac:dyDescent="0.25">
      <c r="A4" s="47" t="s">
        <v>67</v>
      </c>
      <c r="C4" s="9"/>
    </row>
    <row r="5" spans="1:4" s="10" customFormat="1" x14ac:dyDescent="0.25">
      <c r="A5" s="9"/>
      <c r="C5" s="9"/>
    </row>
    <row r="6" spans="1:4" x14ac:dyDescent="0.25">
      <c r="A6" s="3" t="s">
        <v>14</v>
      </c>
      <c r="B6" s="10"/>
    </row>
    <row r="7" spans="1:4" s="10" customFormat="1" ht="90" customHeight="1" x14ac:dyDescent="0.25">
      <c r="A7" s="9" t="s">
        <v>68</v>
      </c>
      <c r="C7" s="44"/>
    </row>
    <row r="8" spans="1:4" s="10" customFormat="1" x14ac:dyDescent="0.25">
      <c r="A8" s="9"/>
      <c r="C8" s="44"/>
    </row>
    <row r="9" spans="1:4" s="10" customFormat="1" x14ac:dyDescent="0.25">
      <c r="A9" s="57" t="s">
        <v>64</v>
      </c>
      <c r="B9" s="54"/>
      <c r="C9" s="48" t="s">
        <v>29</v>
      </c>
    </row>
    <row r="10" spans="1:4" s="10" customFormat="1" ht="45" x14ac:dyDescent="0.25">
      <c r="A10" s="13" t="s">
        <v>69</v>
      </c>
      <c r="B10" s="60">
        <v>5</v>
      </c>
      <c r="C10" s="73" t="s">
        <v>74</v>
      </c>
    </row>
    <row r="11" spans="1:4" s="10" customFormat="1" ht="45" x14ac:dyDescent="0.25">
      <c r="A11" s="13" t="s">
        <v>70</v>
      </c>
      <c r="B11" s="60">
        <v>4</v>
      </c>
      <c r="C11" s="73"/>
    </row>
    <row r="12" spans="1:4" s="10" customFormat="1" ht="30" x14ac:dyDescent="0.25">
      <c r="A12" s="13" t="s">
        <v>71</v>
      </c>
      <c r="B12" s="60">
        <v>3</v>
      </c>
      <c r="C12" s="73"/>
    </row>
    <row r="13" spans="1:4" s="10" customFormat="1" ht="30" x14ac:dyDescent="0.25">
      <c r="A13" s="13" t="s">
        <v>72</v>
      </c>
      <c r="B13" s="60">
        <v>2</v>
      </c>
      <c r="C13" s="73"/>
    </row>
    <row r="14" spans="1:4" s="10" customFormat="1" x14ac:dyDescent="0.25">
      <c r="A14" s="13" t="s">
        <v>73</v>
      </c>
      <c r="B14" s="60">
        <v>1</v>
      </c>
      <c r="C14" s="73"/>
    </row>
    <row r="15" spans="1:4" x14ac:dyDescent="0.25">
      <c r="A15" s="9"/>
      <c r="B15" s="10"/>
      <c r="C15" s="9"/>
      <c r="D15" s="10"/>
    </row>
    <row r="16" spans="1:4" x14ac:dyDescent="0.25">
      <c r="A16" s="12"/>
      <c r="B16" s="10"/>
      <c r="C16" s="9"/>
      <c r="D16" s="10"/>
    </row>
    <row r="17" spans="1:4" x14ac:dyDescent="0.25">
      <c r="A17" s="9"/>
      <c r="B17" s="10"/>
      <c r="C17" s="9"/>
      <c r="D17" s="10"/>
    </row>
    <row r="18" spans="1:4" x14ac:dyDescent="0.25">
      <c r="A18" s="9"/>
      <c r="B18" s="10"/>
      <c r="C18" s="9"/>
      <c r="D18" s="10"/>
    </row>
    <row r="19" spans="1:4" x14ac:dyDescent="0.25">
      <c r="A19" s="9"/>
      <c r="B19" s="10"/>
      <c r="C19" s="9"/>
      <c r="D19" s="10"/>
    </row>
    <row r="20" spans="1:4" x14ac:dyDescent="0.25">
      <c r="A20" s="9"/>
      <c r="B20" s="10"/>
      <c r="C20" s="9"/>
      <c r="D20" s="10"/>
    </row>
    <row r="21" spans="1:4" x14ac:dyDescent="0.25">
      <c r="A21" s="9"/>
      <c r="B21" s="10"/>
      <c r="C21" s="10"/>
      <c r="D21" s="10"/>
    </row>
    <row r="22" spans="1:4" x14ac:dyDescent="0.25">
      <c r="A22" s="9"/>
      <c r="B22" s="10"/>
      <c r="C22" s="9"/>
      <c r="D22" s="10"/>
    </row>
  </sheetData>
  <mergeCells count="1">
    <mergeCell ref="C10:C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A2" sqref="A2"/>
    </sheetView>
  </sheetViews>
  <sheetFormatPr defaultRowHeight="15" x14ac:dyDescent="0.25"/>
  <cols>
    <col min="1" max="1" width="106.28515625" style="8" customWidth="1"/>
    <col min="2" max="2" width="9.28515625" customWidth="1"/>
    <col min="3" max="3" width="8.85546875" style="8" customWidth="1"/>
  </cols>
  <sheetData>
    <row r="2" spans="1:4" x14ac:dyDescent="0.25">
      <c r="C2"/>
    </row>
    <row r="3" spans="1:4" s="54" customFormat="1" x14ac:dyDescent="0.25">
      <c r="A3" s="53" t="s">
        <v>40</v>
      </c>
      <c r="C3" s="55"/>
    </row>
    <row r="4" spans="1:4" s="54" customFormat="1" ht="75" x14ac:dyDescent="0.25">
      <c r="A4" s="55" t="s">
        <v>75</v>
      </c>
      <c r="C4" s="55"/>
    </row>
    <row r="5" spans="1:4" s="54" customFormat="1" x14ac:dyDescent="0.25">
      <c r="A5" s="55"/>
      <c r="C5" s="55"/>
    </row>
    <row r="6" spans="1:4" x14ac:dyDescent="0.25">
      <c r="A6" s="3" t="s">
        <v>7</v>
      </c>
      <c r="B6" s="54"/>
    </row>
    <row r="7" spans="1:4" s="54" customFormat="1" ht="108" customHeight="1" x14ac:dyDescent="0.25">
      <c r="A7" s="56" t="s">
        <v>76</v>
      </c>
      <c r="C7" s="56"/>
    </row>
    <row r="8" spans="1:4" s="54" customFormat="1" x14ac:dyDescent="0.25">
      <c r="A8" s="55"/>
      <c r="C8" s="56"/>
    </row>
    <row r="9" spans="1:4" s="54" customFormat="1" x14ac:dyDescent="0.25">
      <c r="A9" s="55"/>
      <c r="C9" s="56"/>
    </row>
    <row r="10" spans="1:4" s="54" customFormat="1" x14ac:dyDescent="0.25">
      <c r="A10" s="55"/>
      <c r="C10" s="56"/>
    </row>
    <row r="11" spans="1:4" s="54" customFormat="1" x14ac:dyDescent="0.25">
      <c r="A11" s="55"/>
      <c r="C11" s="56"/>
    </row>
    <row r="12" spans="1:4" s="54" customFormat="1" x14ac:dyDescent="0.25">
      <c r="A12" s="55"/>
      <c r="C12" s="55"/>
    </row>
    <row r="13" spans="1:4" s="54" customFormat="1" x14ac:dyDescent="0.25">
      <c r="A13" s="55"/>
      <c r="C13" s="55"/>
    </row>
    <row r="14" spans="1:4" x14ac:dyDescent="0.25">
      <c r="A14" s="11"/>
      <c r="B14" s="10"/>
      <c r="C14" s="9"/>
      <c r="D14" s="10"/>
    </row>
    <row r="15" spans="1:4" x14ac:dyDescent="0.25">
      <c r="A15" s="9"/>
      <c r="B15" s="10"/>
      <c r="C15" s="9"/>
      <c r="D15" s="10"/>
    </row>
    <row r="16" spans="1:4" x14ac:dyDescent="0.25">
      <c r="A16" s="9"/>
      <c r="B16" s="10"/>
      <c r="C16" s="9"/>
      <c r="D16" s="10"/>
    </row>
    <row r="17" spans="1:4" x14ac:dyDescent="0.25">
      <c r="A17" s="9"/>
      <c r="B17" s="10"/>
      <c r="C17" s="9"/>
      <c r="D17" s="10"/>
    </row>
    <row r="18" spans="1:4" x14ac:dyDescent="0.25">
      <c r="A18" s="9"/>
      <c r="B18" s="10"/>
      <c r="C18" s="9"/>
      <c r="D18" s="10"/>
    </row>
    <row r="19" spans="1:4" x14ac:dyDescent="0.25">
      <c r="A19" s="9"/>
      <c r="B19" s="10"/>
      <c r="C19" s="9"/>
      <c r="D19" s="10"/>
    </row>
    <row r="20" spans="1:4" x14ac:dyDescent="0.25">
      <c r="A20" s="9"/>
      <c r="B20" s="10"/>
      <c r="C20" s="9"/>
      <c r="D20" s="10"/>
    </row>
    <row r="21" spans="1:4" x14ac:dyDescent="0.25">
      <c r="A21" s="9"/>
      <c r="B21" s="10"/>
      <c r="C21" s="10"/>
      <c r="D21" s="10"/>
    </row>
    <row r="22" spans="1:4" x14ac:dyDescent="0.25">
      <c r="A22" s="9"/>
      <c r="B22" s="10"/>
      <c r="C22" s="9"/>
      <c r="D22"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topLeftCell="A7" workbookViewId="0">
      <selection activeCell="C7" sqref="C7"/>
    </sheetView>
  </sheetViews>
  <sheetFormatPr defaultRowHeight="15" x14ac:dyDescent="0.25"/>
  <cols>
    <col min="1" max="1" width="106.28515625" style="8" customWidth="1"/>
    <col min="2" max="2" width="5.7109375" bestFit="1" customWidth="1"/>
    <col min="3" max="3" width="58.5703125" style="8" customWidth="1"/>
  </cols>
  <sheetData>
    <row r="2" spans="1:3" x14ac:dyDescent="0.25">
      <c r="C2"/>
    </row>
    <row r="3" spans="1:3" s="54" customFormat="1" x14ac:dyDescent="0.25">
      <c r="A3" s="53" t="s">
        <v>17</v>
      </c>
      <c r="C3" s="55"/>
    </row>
    <row r="4" spans="1:3" s="54" customFormat="1" ht="152.25" customHeight="1" x14ac:dyDescent="0.25">
      <c r="A4" s="56" t="s">
        <v>77</v>
      </c>
      <c r="C4" s="56"/>
    </row>
    <row r="5" spans="1:3" x14ac:dyDescent="0.25">
      <c r="A5" s="11"/>
      <c r="B5" s="10"/>
      <c r="C5" s="9"/>
    </row>
    <row r="6" spans="1:3" x14ac:dyDescent="0.25">
      <c r="A6" s="49" t="s">
        <v>81</v>
      </c>
      <c r="B6" s="54"/>
      <c r="C6" s="8" t="s">
        <v>87</v>
      </c>
    </row>
    <row r="7" spans="1:3" ht="124.5" customHeight="1" x14ac:dyDescent="0.25">
      <c r="A7" s="46" t="s">
        <v>88</v>
      </c>
      <c r="B7" s="54"/>
      <c r="C7" s="56" t="s">
        <v>86</v>
      </c>
    </row>
    <row r="8" spans="1:3" x14ac:dyDescent="0.25">
      <c r="A8" s="49" t="s">
        <v>104</v>
      </c>
      <c r="B8" s="54"/>
      <c r="C8" s="55"/>
    </row>
    <row r="9" spans="1:3" ht="93" customHeight="1" x14ac:dyDescent="0.25">
      <c r="A9" s="56" t="s">
        <v>78</v>
      </c>
      <c r="B9" s="54"/>
      <c r="C9" s="56"/>
    </row>
    <row r="10" spans="1:3" x14ac:dyDescent="0.25">
      <c r="A10" s="11"/>
      <c r="B10" s="10"/>
      <c r="C10" s="9"/>
    </row>
    <row r="11" spans="1:3" x14ac:dyDescent="0.25">
      <c r="A11" s="53" t="s">
        <v>8</v>
      </c>
      <c r="B11" s="54"/>
      <c r="C11" s="55" t="s">
        <v>29</v>
      </c>
    </row>
    <row r="12" spans="1:3" ht="63.75" customHeight="1" x14ac:dyDescent="0.25">
      <c r="A12" s="58" t="s">
        <v>31</v>
      </c>
      <c r="B12" s="60">
        <v>5</v>
      </c>
      <c r="C12" s="73" t="s">
        <v>32</v>
      </c>
    </row>
    <row r="13" spans="1:3" s="14" customFormat="1" ht="30" customHeight="1" x14ac:dyDescent="0.25">
      <c r="A13" s="58" t="s">
        <v>33</v>
      </c>
      <c r="B13" s="60">
        <v>4</v>
      </c>
      <c r="C13" s="73"/>
    </row>
    <row r="14" spans="1:3" s="14" customFormat="1" ht="30" customHeight="1" x14ac:dyDescent="0.25">
      <c r="A14" s="58" t="s">
        <v>34</v>
      </c>
      <c r="B14" s="60">
        <v>3</v>
      </c>
      <c r="C14" s="73"/>
    </row>
    <row r="15" spans="1:3" s="14" customFormat="1" ht="32.25" customHeight="1" x14ac:dyDescent="0.25">
      <c r="A15" s="58" t="s">
        <v>35</v>
      </c>
      <c r="B15" s="60">
        <v>2</v>
      </c>
      <c r="C15" s="73"/>
    </row>
    <row r="16" spans="1:3" s="14" customFormat="1" ht="31.5" customHeight="1" x14ac:dyDescent="0.25">
      <c r="A16" s="58" t="s">
        <v>36</v>
      </c>
      <c r="B16" s="60">
        <v>1</v>
      </c>
      <c r="C16" s="73"/>
    </row>
    <row r="17" spans="1:4" x14ac:dyDescent="0.25">
      <c r="A17" s="9"/>
      <c r="B17" s="10"/>
      <c r="C17" s="9"/>
      <c r="D17" s="10"/>
    </row>
    <row r="18" spans="1:4" x14ac:dyDescent="0.25">
      <c r="A18" s="9"/>
      <c r="B18" s="10"/>
      <c r="C18" s="9"/>
      <c r="D18" s="10"/>
    </row>
    <row r="19" spans="1:4" x14ac:dyDescent="0.25">
      <c r="A19" s="9"/>
      <c r="B19" s="10"/>
      <c r="C19" s="9"/>
      <c r="D19" s="10"/>
    </row>
    <row r="20" spans="1:4" x14ac:dyDescent="0.25">
      <c r="A20" s="9"/>
      <c r="B20" s="10"/>
      <c r="C20" s="9"/>
      <c r="D20" s="10"/>
    </row>
    <row r="21" spans="1:4" x14ac:dyDescent="0.25">
      <c r="A21" s="9"/>
      <c r="B21" s="10"/>
      <c r="C21" s="10"/>
      <c r="D21" s="10"/>
    </row>
    <row r="22" spans="1:4" x14ac:dyDescent="0.25">
      <c r="A22" s="9"/>
      <c r="B22" s="10"/>
      <c r="C22" s="9"/>
      <c r="D22" s="10"/>
    </row>
  </sheetData>
  <mergeCells count="1">
    <mergeCell ref="C12:C1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6"/>
  <sheetViews>
    <sheetView zoomScaleNormal="100" workbookViewId="0">
      <selection activeCell="C6" sqref="C6"/>
    </sheetView>
  </sheetViews>
  <sheetFormatPr defaultRowHeight="15" x14ac:dyDescent="0.25"/>
  <cols>
    <col min="1" max="1" width="106.28515625" style="8" customWidth="1"/>
    <col min="2" max="2" width="9.140625" customWidth="1"/>
    <col min="3" max="3" width="9.140625" style="8" customWidth="1"/>
  </cols>
  <sheetData>
    <row r="2" spans="1:4" x14ac:dyDescent="0.25">
      <c r="A2" s="52"/>
      <c r="C2"/>
    </row>
    <row r="3" spans="1:4" x14ac:dyDescent="0.25">
      <c r="A3" s="53" t="s">
        <v>10</v>
      </c>
      <c r="B3" s="54"/>
      <c r="C3" s="55"/>
    </row>
    <row r="4" spans="1:4" ht="90" x14ac:dyDescent="0.25">
      <c r="A4" s="45" t="s">
        <v>97</v>
      </c>
      <c r="B4" s="54"/>
      <c r="C4" s="56"/>
    </row>
    <row r="5" spans="1:4" x14ac:dyDescent="0.25">
      <c r="A5" s="11"/>
      <c r="B5" s="10"/>
      <c r="C5" s="9"/>
    </row>
    <row r="6" spans="1:4" x14ac:dyDescent="0.25">
      <c r="A6" s="3" t="s">
        <v>30</v>
      </c>
      <c r="B6" s="54"/>
    </row>
    <row r="7" spans="1:4" ht="135" x14ac:dyDescent="0.25">
      <c r="A7" s="45" t="s">
        <v>98</v>
      </c>
      <c r="B7" s="54"/>
      <c r="C7" s="56"/>
    </row>
    <row r="8" spans="1:4" x14ac:dyDescent="0.25">
      <c r="A8" s="9"/>
      <c r="B8" s="10"/>
      <c r="C8" s="9"/>
      <c r="D8" s="10"/>
    </row>
    <row r="9" spans="1:4" x14ac:dyDescent="0.25">
      <c r="A9" s="53" t="s">
        <v>18</v>
      </c>
      <c r="B9" s="54"/>
      <c r="C9" s="55"/>
      <c r="D9" s="10"/>
    </row>
    <row r="10" spans="1:4" ht="63" customHeight="1" x14ac:dyDescent="0.25">
      <c r="A10" s="61" t="s">
        <v>99</v>
      </c>
      <c r="B10" s="54"/>
      <c r="C10" s="56"/>
      <c r="D10" s="10"/>
    </row>
    <row r="11" spans="1:4" x14ac:dyDescent="0.25">
      <c r="A11" s="45"/>
      <c r="B11" s="54"/>
      <c r="C11" s="56"/>
      <c r="D11" s="10"/>
    </row>
    <row r="12" spans="1:4" x14ac:dyDescent="0.25">
      <c r="A12" s="45"/>
      <c r="B12" s="54"/>
      <c r="C12" s="56"/>
      <c r="D12" s="10"/>
    </row>
    <row r="13" spans="1:4" x14ac:dyDescent="0.25">
      <c r="A13" s="45"/>
      <c r="B13" s="54"/>
      <c r="C13" s="56"/>
      <c r="D13" s="10"/>
    </row>
    <row r="14" spans="1:4" x14ac:dyDescent="0.25">
      <c r="A14" s="45"/>
      <c r="B14" s="54"/>
      <c r="C14" s="56"/>
      <c r="D14" s="10"/>
    </row>
    <row r="15" spans="1:4" x14ac:dyDescent="0.25">
      <c r="A15" s="55"/>
      <c r="B15" s="54"/>
      <c r="C15" s="55"/>
    </row>
    <row r="16" spans="1:4" x14ac:dyDescent="0.25">
      <c r="A16" s="55"/>
      <c r="B16" s="54"/>
      <c r="C16" s="5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9"/>
  <sheetViews>
    <sheetView workbookViewId="0">
      <selection activeCell="A14" sqref="A14"/>
    </sheetView>
  </sheetViews>
  <sheetFormatPr defaultRowHeight="15" x14ac:dyDescent="0.25"/>
  <cols>
    <col min="1" max="1" width="106.28515625" style="8" customWidth="1"/>
    <col min="2" max="2" width="5.7109375" bestFit="1" customWidth="1"/>
    <col min="3" max="3" width="58.85546875" style="8" customWidth="1"/>
  </cols>
  <sheetData>
    <row r="2" spans="1:3" x14ac:dyDescent="0.25">
      <c r="C2"/>
    </row>
    <row r="3" spans="1:3" x14ac:dyDescent="0.25">
      <c r="A3" s="53" t="s">
        <v>25</v>
      </c>
      <c r="B3" s="54"/>
      <c r="C3" s="55" t="s">
        <v>29</v>
      </c>
    </row>
    <row r="4" spans="1:3" ht="75" x14ac:dyDescent="0.25">
      <c r="A4" s="47" t="s">
        <v>107</v>
      </c>
      <c r="B4" s="54"/>
      <c r="C4" s="56" t="s">
        <v>108</v>
      </c>
    </row>
    <row r="5" spans="1:3" x14ac:dyDescent="0.25">
      <c r="A5" s="12"/>
      <c r="B5" s="54"/>
      <c r="C5" s="56"/>
    </row>
    <row r="6" spans="1:3" x14ac:dyDescent="0.25">
      <c r="A6" s="53" t="s">
        <v>24</v>
      </c>
      <c r="B6" s="54"/>
      <c r="C6" s="55"/>
    </row>
    <row r="7" spans="1:3" ht="75" x14ac:dyDescent="0.25">
      <c r="A7" s="45" t="s">
        <v>109</v>
      </c>
      <c r="B7" s="54"/>
      <c r="C7" s="56"/>
    </row>
    <row r="9" spans="1:3" x14ac:dyDescent="0.25">
      <c r="A9" s="3" t="s">
        <v>37</v>
      </c>
      <c r="B9" s="54"/>
    </row>
    <row r="10" spans="1:3" ht="45" x14ac:dyDescent="0.25">
      <c r="A10" s="45" t="s">
        <v>38</v>
      </c>
      <c r="B10" s="54"/>
      <c r="C10" s="56"/>
    </row>
    <row r="11" spans="1:3" x14ac:dyDescent="0.25">
      <c r="A11" s="45"/>
      <c r="B11" s="54"/>
      <c r="C11" s="56"/>
    </row>
    <row r="12" spans="1:3" x14ac:dyDescent="0.25">
      <c r="A12" s="45"/>
      <c r="B12" s="54"/>
      <c r="C12" s="56"/>
    </row>
    <row r="13" spans="1:3" x14ac:dyDescent="0.25">
      <c r="A13" s="45"/>
      <c r="B13" s="54"/>
      <c r="C13" s="56"/>
    </row>
    <row r="14" spans="1:3" x14ac:dyDescent="0.25">
      <c r="A14" s="45"/>
      <c r="B14" s="54"/>
      <c r="C14" s="56"/>
    </row>
    <row r="15" spans="1:3" x14ac:dyDescent="0.25">
      <c r="A15" s="55"/>
      <c r="B15" s="54"/>
      <c r="C15" s="55"/>
    </row>
    <row r="16" spans="1:3" x14ac:dyDescent="0.25">
      <c r="A16" s="55"/>
      <c r="B16" s="54"/>
      <c r="C16" s="55"/>
    </row>
    <row r="17" spans="1:3" x14ac:dyDescent="0.25">
      <c r="A17" s="55"/>
      <c r="B17" s="54"/>
      <c r="C17" s="55"/>
    </row>
    <row r="18" spans="1:3" x14ac:dyDescent="0.25">
      <c r="A18" s="55"/>
      <c r="B18" s="54"/>
      <c r="C18" s="55"/>
    </row>
    <row r="19" spans="1:3" x14ac:dyDescent="0.25">
      <c r="A19" s="55"/>
      <c r="B19" s="54"/>
      <c r="C19" s="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RubricTotals</vt:lpstr>
      <vt:lpstr>IntelEmbedded</vt:lpstr>
      <vt:lpstr>Intro</vt:lpstr>
      <vt:lpstr>Chal.Def.</vt:lpstr>
      <vt:lpstr>Sol'n</vt:lpstr>
      <vt:lpstr>Pref.Eval</vt:lpstr>
      <vt:lpstr>Exec.</vt:lpstr>
      <vt:lpstr>NxtSteps</vt:lpstr>
      <vt:lpstr>Delivery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 Schneider</dc:creator>
  <cp:lastModifiedBy>David R. Schneider</cp:lastModifiedBy>
  <dcterms:created xsi:type="dcterms:W3CDTF">2011-07-07T14:53:59Z</dcterms:created>
  <dcterms:modified xsi:type="dcterms:W3CDTF">2014-10-02T18:58:22Z</dcterms:modified>
</cp:coreProperties>
</file>