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36" i="1" l="1"/>
  <c r="J33" i="1"/>
  <c r="J32" i="1"/>
  <c r="J31" i="1"/>
  <c r="E3" i="1"/>
  <c r="J29" i="1"/>
  <c r="J28" i="1"/>
  <c r="J27" i="1"/>
  <c r="J25" i="1"/>
  <c r="J24" i="1"/>
  <c r="J23" i="1"/>
  <c r="J21" i="1"/>
  <c r="J20" i="1"/>
  <c r="J19" i="1"/>
  <c r="J17" i="1"/>
  <c r="J16" i="1"/>
  <c r="J15" i="1"/>
  <c r="L6" i="1"/>
  <c r="J13" i="1"/>
  <c r="J12" i="1"/>
  <c r="J11" i="1"/>
  <c r="J10" i="1"/>
  <c r="H8" i="1"/>
  <c r="J8" i="1"/>
  <c r="J6" i="1"/>
  <c r="J7" i="1"/>
  <c r="P3" i="1"/>
  <c r="J3" i="1"/>
  <c r="O6" i="1"/>
  <c r="M6" i="1"/>
  <c r="N6" i="1"/>
</calcChain>
</file>

<file path=xl/sharedStrings.xml><?xml version="1.0" encoding="utf-8"?>
<sst xmlns="http://schemas.openxmlformats.org/spreadsheetml/2006/main" count="116" uniqueCount="116">
  <si>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IOT1804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</si>
  <si>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18-04 IOT BOT data.xlsx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</si>
  <si>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18-04 IOT BOT GPS data.kml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</si>
  <si>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18-04 IOT PATH geolocation data – all.kml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</si>
  <si>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IOT Apr 2018 LHalling ento samples.xlsx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</si>
  <si>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IOT April 2018 PPath data All Collectors.xlsx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</si>
  <si>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IOT Ento JO April 2018.xlsx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</si>
  <si>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IOT1809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</si>
  <si>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IOT Botany Data September 2018.xlsx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</si>
  <si>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IOT September 2018 Ento Data.xlsx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</si>
  <si>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IOT September 2018 Host Data KStralow.xlsx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</si>
  <si>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IOT September 2018 Pathology Data HVala.xlsx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</si>
  <si>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PNG15JPHS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</si>
  <si>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20150721 2015 PNG survey NAQS data - ENTO v1.0.xls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</si>
  <si>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20150901 2015 PNG survey NAQS data - BOT v1.0.xlsx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</si>
  <si>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20151013 2015 PNG survey data NAQS data - PATH v1.0.xlsx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</si>
  <si>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PNG16JPHS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</si>
  <si>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16-04 PNG BOT data.xlsx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</si>
  <si>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Ento Data PNG Sandaun Province April 2016.xlsx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</si>
  <si>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PNG April 2016 patho data.xlsm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</si>
  <si>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PNG17BorderIntercept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</si>
  <si>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Data_Botany_HK.xlsx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</si>
  <si>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intercept survey data with more plant pathol and botany to be added.xlsm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</si>
  <si>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PNG OSS Survey 2017 - MG feb18.xlsx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</si>
  <si>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PNG17Madang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</si>
  <si>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ESepik_BotanyObservations_2017.xlsx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</si>
  <si>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plant pathology negative data1.xlsm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</si>
  <si>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PNG_Entomology_extraction_ SAC cleaned data.xlsx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</si>
  <si>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PNG17Treaty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</si>
  <si>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Bot PNGTreaty Village Ptracker Data March 2017 - cleaned and updated August 2017.xls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</si>
  <si>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Entomology Treaty Villages Full Data.xlsx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</si>
  <si>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PPath PNG March 2017 Treaty Village Data - FINAL.xlsx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</si>
  <si>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PNG18Bougainville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</si>
  <si>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18-09 PNG botany GPS data.kml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</si>
  <si>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18-09 PNG Bougainville botany data.xlsx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</si>
  <si>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2018_09_P_PNG_AROB_ppath_IPHSP.xlsx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</si>
  <si>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PNG2018Treaty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</si>
  <si>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1802_PlantPath_PNG Treaty Village Survey 2018 - Current.xlsx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</si>
  <si>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Botany_2018 PNG Eastern Treaty Village Data - Draft1.xlsx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</si>
  <si>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ENTO Negative Data PNG Treaty Village 17-18.xlsx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</si>
  <si>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SLB15JPHS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</si>
  <si>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20150910 2015 Solomons survey NAQS data - BOT v1.0.xlsx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</si>
  <si>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20151008 Solomon Islands 2015 Survey Data - ENTO v1.0.xlsx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</si>
  <si>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20151008 Solomon Islands 2015 Survey Data_PATH v1.0.xlsx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</si>
  <si>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SLB16JPHS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</si>
  <si>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16-09 Solomon Islands BOT data.xlsx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</si>
  <si>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Ento Solomon Sep2016 – edited.xlsx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</si>
  <si>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SI_PlantPath_2016-negative.xlsx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</si>
  <si>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SLB17JPHS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</si>
  <si>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17-04 Solomon Islands BOT data.xlsx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</si>
  <si>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Solomon 2017 Ento data- duplicates removed.xlsx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</si>
  <si>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Solomon pathology negative data 2017.xlsx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</si>
  <si>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SLB18CSCocoa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</si>
  <si>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Solomon plant path 11 18 negative data.xlsx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</si>
  <si>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SLB18CSCoconut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</si>
  <si>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Solomon April 2018 plant pathology negative data.xlsm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</si>
  <si>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Solomons Botany 2018-04 - Preliminary data 2018_05_02.xlsx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</si>
  <si>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SLBPre2015JPHS</t>
    </r>
    <r>
      <rPr>
        <sz val="11"/>
        <color theme="1"/>
        <rFont val="Arial"/>
        <family val="2"/>
      </rPr>
      <t>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</si>
  <si>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TLS15JPHS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</si>
  <si>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20150615 2015 Timor-Leste survey NAQS DNQB data - BOTANY v1.0.xlsx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</si>
  <si>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20150615 2015 Timor-Leste survey NAQS DNQB data - PATHOLOGY (4 worksheets) v1.0.xlsx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</si>
  <si>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20150625 2015 Timor-Leste survey NAQS DNQB data - ENTO (2 worksheets) v1.2.xlsx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</si>
  <si>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TLS16JPHS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</si>
  <si>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20160418 2016 Timor-Leste survey NAQS DNQB data BOTANY_v1.xlsx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</si>
  <si>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20160418 2016 Timor-Leste survey NAQS DNQB data PATHOLOGY_v2.xlsx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</si>
  <si>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20160506 2016 Timor-Leste survey NAQS DNQB data ENTOMOLOGY_v1 (2).xlsx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</si>
  <si>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TLS17HSFebMar</t>
    </r>
    <r>
      <rPr>
        <sz val="11"/>
        <color theme="1"/>
        <rFont val="Arial"/>
        <family val="2"/>
      </rPr>
      <t>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</si>
  <si>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Ento TL Mar2017_final draft.xlsx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</si>
  <si>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IPHSP_BotanyDATA-Specimens+observations_TimorLeste2017.xlsx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</si>
  <si>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Negative Data Pathology cleaned up.xlsx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</si>
  <si>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TLS17HSSep: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</si>
  <si>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17-09 Timor Leste BOT data v1.xlsx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</si>
  <si>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17-09 Timor Leste ENTO data v3.xlsx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</si>
  <si>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TL_PPath_Sept2017_AllCollectors.xlsx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</si>
  <si>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TLS17PathWork: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</si>
  <si>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DNA samples from Timor workshop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</si>
  <si>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TLS18BorderIntercept: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</si>
  <si>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Botany Data Timor Leste June 2018.xlsx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</si>
  <si>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Entomology Data Timor-Leste (June2018).csv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</si>
  <si>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TLS18BorderRegion: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</si>
  <si>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1804 Timor Leste Plant Health Survey_PPath_IPHSP.xlsx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</si>
  <si>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BotanyData_IPHSP_April2018.xlsx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</si>
  <si>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ENTO Negative Data Timor Leste 17-18.xlsx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</si>
  <si>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Arial"/>
        <family val="2"/>
      </rPr>
      <t>TLS18Thrips:</t>
    </r>
  </si>
  <si>
    <t>No. of Fields</t>
  </si>
  <si>
    <r>
      <t>insect list from NAQS surveys Genus level.xlsx</t>
    </r>
    <r>
      <rPr>
        <sz val="11"/>
        <rFont val="Arial"/>
        <family val="2"/>
      </rPr>
      <t xml:space="preserve"> </t>
    </r>
  </si>
  <si>
    <t>Hours To Complete</t>
  </si>
  <si>
    <t>Working Days To complete</t>
  </si>
  <si>
    <t>Weeks to Complete</t>
  </si>
  <si>
    <t>$ Budget</t>
  </si>
  <si>
    <t>81 Unique Datasets (multiple unique worksheets within some datasets)</t>
  </si>
  <si>
    <t>Actual Time Taken (hrs)</t>
  </si>
  <si>
    <t>Time per Field (minutes)</t>
  </si>
  <si>
    <t>Estimate based on completed work to date</t>
  </si>
  <si>
    <t>Final No. Records</t>
  </si>
  <si>
    <t>Incomplete Pest Species</t>
  </si>
  <si>
    <t>Incomplete Pest Genus</t>
  </si>
  <si>
    <t>Incomplete Host Genus</t>
  </si>
  <si>
    <t>Incomplete Host Species</t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</si>
  <si>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PNG Treaty Village 17-18 ENTO.xlsx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</si>
  <si>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Ento Solomon Sep2016 - including duplicates.xlsx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</si>
  <si>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SI_PlantPath_2016-sampless.xlsx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</si>
  <si>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Solomon pathology collections 2017.xlsx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</si>
  <si>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Solomon plant path 11 18.xlsx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</si>
  <si>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NAQS_Entomology__Solomons_April_ 2018.xlsx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</si>
  <si>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Solomon April 2018 plant pathology collections.xlsm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</si>
  <si>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SI Feb 2012 locality.xlsx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</si>
  <si>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b/>
        <sz val="11"/>
        <color rgb="FFFF0000"/>
        <rFont val="Arial"/>
        <family val="2"/>
      </rPr>
      <t>Bob Macfarlane Insects of the Solomon Islands list.xlsx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</si>
  <si>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20160412 2016 Timor-Leste survey Murray Sharman data PATHOLOGY_v1.xlsx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</si>
  <si>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TL317PPspecimens.xlsx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</si>
  <si>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Quarantena Interceptions (2018).xlsx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</si>
  <si>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TimoreLeste2018BorderInterceptPathology.csv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</si>
  <si>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ENTO Timor Leste Specimen data 17-18.xlsx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</si>
  <si>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Timor-Leste Thrips Survey (August 2018) - All parties.xlsx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</si>
  <si>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b/>
        <sz val="11"/>
        <color rgb="FFFF0000"/>
        <rFont val="Arial"/>
        <family val="2"/>
      </rPr>
      <t>Copy of Disease list TL2016 draft.xlsx</t>
    </r>
  </si>
  <si>
    <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2018-09_Bougainville_PNG_Entomology_DRB.xlsx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</si>
</sst>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urier New"/>
      <family val="3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ourier New"/>
      <family val="3"/>
    </font>
    <font>
      <sz val="7"/>
      <color rgb="FFFF0000"/>
      <name val="Times New Roman"/>
      <family val="1"/>
    </font>
    <font>
      <sz val="11"/>
      <color rgb="FFFF0000"/>
      <name val="Arial"/>
      <family val="2"/>
    </font>
    <font>
      <sz val="11"/>
      <color rgb="FFFF0000"/>
      <name val="Symbol"/>
      <family val="1"/>
      <charset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left" vertical="center" indent="5"/>
    </xf>
    <xf numFmtId="0" fontId="6" fillId="0" borderId="0" xfId="0" applyFont="1" applyAlignment="1">
      <alignment horizontal="left" vertical="center" indent="10"/>
    </xf>
    <xf numFmtId="0" fontId="0" fillId="0" borderId="0" xfId="0" applyAlignment="1">
      <alignment wrapText="1"/>
    </xf>
    <xf numFmtId="0" fontId="7" fillId="0" borderId="0" xfId="0" applyFon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2" fontId="1" fillId="2" borderId="10" xfId="0" applyNumberFormat="1" applyFont="1" applyFill="1" applyBorder="1" applyAlignment="1">
      <alignment wrapText="1"/>
    </xf>
    <xf numFmtId="2" fontId="1" fillId="2" borderId="11" xfId="0" applyNumberFormat="1" applyFont="1" applyFill="1" applyBorder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" fontId="0" fillId="2" borderId="1" xfId="0" applyNumberFormat="1" applyFill="1" applyBorder="1"/>
    <xf numFmtId="1" fontId="0" fillId="2" borderId="2" xfId="0" applyNumberFormat="1" applyFill="1" applyBorder="1"/>
    <xf numFmtId="22" fontId="0" fillId="2" borderId="5" xfId="0" applyNumberFormat="1" applyFill="1" applyBorder="1"/>
    <xf numFmtId="0" fontId="0" fillId="0" borderId="0" xfId="0" applyFill="1"/>
    <xf numFmtId="0" fontId="0" fillId="3" borderId="0" xfId="0" applyFill="1"/>
    <xf numFmtId="0" fontId="0" fillId="0" borderId="0" xfId="0" applyFill="1" applyBorder="1"/>
    <xf numFmtId="0" fontId="9" fillId="3" borderId="0" xfId="0" applyFont="1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0" xfId="0" applyFill="1" applyBorder="1"/>
    <xf numFmtId="0" fontId="0" fillId="6" borderId="0" xfId="0" applyFill="1" applyBorder="1"/>
    <xf numFmtId="0" fontId="0" fillId="5" borderId="4" xfId="0" applyFill="1" applyBorder="1"/>
    <xf numFmtId="0" fontId="0" fillId="2" borderId="3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left" vertical="center" indent="10"/>
    </xf>
    <xf numFmtId="0" fontId="0" fillId="5" borderId="0" xfId="0" applyFill="1"/>
    <xf numFmtId="0" fontId="14" fillId="5" borderId="0" xfId="0" applyFont="1" applyFill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4" workbookViewId="0">
      <selection activeCell="A38" sqref="A38"/>
    </sheetView>
  </sheetViews>
  <sheetFormatPr defaultRowHeight="15" x14ac:dyDescent="0.25"/>
  <cols>
    <col min="1" max="1" width="10.7109375" customWidth="1"/>
    <col min="2" max="2" width="73" customWidth="1"/>
    <col min="3" max="3" width="10.7109375" bestFit="1" customWidth="1"/>
    <col min="4" max="7" width="12.85546875" customWidth="1"/>
    <col min="8" max="8" width="6.5703125" customWidth="1"/>
    <col min="9" max="9" width="10.85546875" style="7" customWidth="1"/>
    <col min="10" max="10" width="15.5703125" style="7" bestFit="1" customWidth="1"/>
    <col min="11" max="11" width="2.5703125" style="7" customWidth="1"/>
    <col min="12" max="12" width="11.28515625" customWidth="1"/>
    <col min="13" max="13" width="14.5703125" customWidth="1"/>
    <col min="14" max="14" width="11.42578125" customWidth="1"/>
    <col min="16" max="16" width="23" customWidth="1"/>
  </cols>
  <sheetData>
    <row r="1" spans="1:16" s="3" customFormat="1" ht="49.5" customHeight="1" thickBot="1" x14ac:dyDescent="0.3">
      <c r="B1" s="5" t="s">
        <v>90</v>
      </c>
      <c r="C1" s="19" t="s">
        <v>94</v>
      </c>
      <c r="D1" s="20" t="s">
        <v>97</v>
      </c>
      <c r="E1" s="20" t="s">
        <v>98</v>
      </c>
      <c r="F1" s="20" t="s">
        <v>96</v>
      </c>
      <c r="G1" s="20" t="s">
        <v>95</v>
      </c>
      <c r="H1" s="20" t="s">
        <v>84</v>
      </c>
      <c r="I1" s="22" t="s">
        <v>91</v>
      </c>
      <c r="J1" s="23" t="s">
        <v>92</v>
      </c>
      <c r="K1" s="6"/>
      <c r="L1" s="19" t="s">
        <v>86</v>
      </c>
      <c r="M1" s="20" t="s">
        <v>87</v>
      </c>
      <c r="N1" s="20" t="s">
        <v>88</v>
      </c>
      <c r="O1" s="20" t="s">
        <v>89</v>
      </c>
      <c r="P1" s="21"/>
    </row>
    <row r="2" spans="1:16" x14ac:dyDescent="0.25">
      <c r="A2" s="1" t="s">
        <v>0</v>
      </c>
      <c r="C2" s="24"/>
      <c r="D2" s="25"/>
      <c r="E2" s="25"/>
      <c r="F2" s="25"/>
      <c r="G2" s="25"/>
      <c r="H2" s="39"/>
      <c r="I2" s="26"/>
      <c r="J2" s="27"/>
      <c r="L2" s="12"/>
      <c r="M2" s="13"/>
      <c r="N2" s="13"/>
      <c r="O2" s="13"/>
      <c r="P2" s="14"/>
    </row>
    <row r="3" spans="1:16" x14ac:dyDescent="0.25">
      <c r="A3" s="2" t="s">
        <v>1</v>
      </c>
      <c r="B3" s="36"/>
      <c r="C3" s="44">
        <v>3529</v>
      </c>
      <c r="D3" s="9">
        <v>0</v>
      </c>
      <c r="E3" s="42">
        <f>1097-862</f>
        <v>235</v>
      </c>
      <c r="F3" s="37">
        <v>0</v>
      </c>
      <c r="G3" s="42">
        <v>10</v>
      </c>
      <c r="H3" s="40">
        <v>46</v>
      </c>
      <c r="I3" s="28">
        <v>5</v>
      </c>
      <c r="J3" s="29">
        <f>(I3/H3)*60</f>
        <v>6.5217391304347823</v>
      </c>
      <c r="L3" s="12" t="s">
        <v>93</v>
      </c>
      <c r="M3" s="13"/>
      <c r="N3" s="13"/>
      <c r="O3" s="13"/>
      <c r="P3" s="34">
        <f ca="1">NOW()</f>
        <v>43475.565120949075</v>
      </c>
    </row>
    <row r="4" spans="1:16" x14ac:dyDescent="0.25">
      <c r="A4" s="2" t="s">
        <v>2</v>
      </c>
      <c r="C4" s="8"/>
      <c r="D4" s="9"/>
      <c r="E4" s="9"/>
      <c r="F4" s="9"/>
      <c r="G4" s="9"/>
      <c r="H4" s="40"/>
      <c r="I4" s="28"/>
      <c r="J4" s="29"/>
      <c r="L4" s="12"/>
      <c r="M4" s="13"/>
      <c r="N4" s="13"/>
      <c r="O4" s="13"/>
      <c r="P4" s="14"/>
    </row>
    <row r="5" spans="1:16" ht="15.75" thickBot="1" x14ac:dyDescent="0.3">
      <c r="A5" s="2" t="s">
        <v>3</v>
      </c>
      <c r="C5" s="8"/>
      <c r="D5" s="9"/>
      <c r="E5" s="9"/>
      <c r="F5" s="9"/>
      <c r="G5" s="9"/>
      <c r="H5" s="40"/>
      <c r="I5" s="28"/>
      <c r="J5" s="29"/>
      <c r="L5" s="12"/>
      <c r="M5" s="13"/>
      <c r="N5" s="13"/>
      <c r="O5" s="13"/>
      <c r="P5" s="14"/>
    </row>
    <row r="6" spans="1:16" ht="34.5" customHeight="1" x14ac:dyDescent="0.25">
      <c r="A6" s="2" t="s">
        <v>4</v>
      </c>
      <c r="B6" s="36"/>
      <c r="C6" s="8">
        <v>197</v>
      </c>
      <c r="D6" s="9">
        <v>12</v>
      </c>
      <c r="E6" s="9">
        <v>133</v>
      </c>
      <c r="F6" s="37">
        <v>3</v>
      </c>
      <c r="G6" s="37">
        <v>19</v>
      </c>
      <c r="H6" s="40">
        <v>45</v>
      </c>
      <c r="I6" s="28">
        <v>2</v>
      </c>
      <c r="J6" s="29">
        <f>(I6/H6)*60</f>
        <v>2.666666666666667</v>
      </c>
      <c r="L6" s="32">
        <f>81*((SUM(I3:I103))/COUNT(I3:I103))</f>
        <v>85.21875</v>
      </c>
      <c r="M6" s="33">
        <f>L6/7.5</f>
        <v>11.362500000000001</v>
      </c>
      <c r="N6" s="17">
        <f>M6/5</f>
        <v>2.2725</v>
      </c>
      <c r="O6" s="18">
        <f>L6*88</f>
        <v>7499.25</v>
      </c>
      <c r="P6" s="45"/>
    </row>
    <row r="7" spans="1:16" ht="15.75" thickBot="1" x14ac:dyDescent="0.3">
      <c r="A7" s="2" t="s">
        <v>5</v>
      </c>
      <c r="B7" s="36"/>
      <c r="C7" s="8">
        <v>87</v>
      </c>
      <c r="D7" s="9">
        <v>1</v>
      </c>
      <c r="E7" s="9">
        <v>1</v>
      </c>
      <c r="F7" s="43">
        <v>87</v>
      </c>
      <c r="G7" s="43">
        <v>87</v>
      </c>
      <c r="H7" s="40">
        <v>108</v>
      </c>
      <c r="I7" s="28">
        <v>1.5</v>
      </c>
      <c r="J7" s="29">
        <f>(I7/H7)*60</f>
        <v>0.83333333333333326</v>
      </c>
      <c r="L7" s="15"/>
      <c r="M7" s="16"/>
      <c r="N7" s="16"/>
      <c r="O7" s="16"/>
      <c r="P7" s="46"/>
    </row>
    <row r="8" spans="1:16" x14ac:dyDescent="0.25">
      <c r="A8" s="2" t="s">
        <v>6</v>
      </c>
      <c r="B8" s="36"/>
      <c r="C8" s="8">
        <v>515</v>
      </c>
      <c r="D8" s="9">
        <v>13</v>
      </c>
      <c r="E8" s="9">
        <v>180</v>
      </c>
      <c r="F8" s="9">
        <v>13</v>
      </c>
      <c r="G8" s="9">
        <v>13</v>
      </c>
      <c r="H8" s="40">
        <f>47+47</f>
        <v>94</v>
      </c>
      <c r="I8" s="28">
        <v>1.75</v>
      </c>
      <c r="J8" s="29">
        <f>(I8/H8)*60</f>
        <v>1.1170212765957446</v>
      </c>
    </row>
    <row r="9" spans="1:16" x14ac:dyDescent="0.25">
      <c r="A9" s="1" t="s">
        <v>7</v>
      </c>
      <c r="B9" s="35"/>
      <c r="C9" s="8"/>
      <c r="D9" s="9"/>
      <c r="E9" s="9"/>
      <c r="F9" s="9"/>
      <c r="G9" s="9"/>
      <c r="H9" s="40"/>
      <c r="I9" s="28"/>
      <c r="J9" s="29"/>
    </row>
    <row r="10" spans="1:16" x14ac:dyDescent="0.25">
      <c r="A10" s="2" t="s">
        <v>8</v>
      </c>
      <c r="B10" s="36"/>
      <c r="C10" s="8">
        <v>377</v>
      </c>
      <c r="D10" s="9">
        <v>0</v>
      </c>
      <c r="E10" s="9">
        <v>0</v>
      </c>
      <c r="F10" s="37">
        <v>0</v>
      </c>
      <c r="G10" s="37">
        <v>9</v>
      </c>
      <c r="H10" s="40">
        <v>49</v>
      </c>
      <c r="I10" s="28">
        <v>1.25</v>
      </c>
      <c r="J10" s="29">
        <f>(I10/H10)*60</f>
        <v>1.5306122448979593</v>
      </c>
    </row>
    <row r="11" spans="1:16" x14ac:dyDescent="0.25">
      <c r="A11" s="2" t="s">
        <v>9</v>
      </c>
      <c r="B11" s="36"/>
      <c r="C11" s="8">
        <v>851</v>
      </c>
      <c r="D11" s="9">
        <v>5</v>
      </c>
      <c r="E11" s="9">
        <v>502</v>
      </c>
      <c r="F11" s="37">
        <v>34</v>
      </c>
      <c r="G11" s="37">
        <v>48</v>
      </c>
      <c r="H11" s="40">
        <v>28</v>
      </c>
      <c r="I11" s="28">
        <v>0.75</v>
      </c>
      <c r="J11" s="29">
        <f>(I11/H11)*60</f>
        <v>1.607142857142857</v>
      </c>
    </row>
    <row r="12" spans="1:16" x14ac:dyDescent="0.25">
      <c r="A12" s="2" t="s">
        <v>10</v>
      </c>
      <c r="B12" s="36"/>
      <c r="C12" s="8">
        <v>792</v>
      </c>
      <c r="D12" s="9">
        <v>30</v>
      </c>
      <c r="E12" s="9">
        <v>151</v>
      </c>
      <c r="F12" s="43">
        <v>792</v>
      </c>
      <c r="G12" s="43">
        <v>792</v>
      </c>
      <c r="H12" s="40">
        <v>39</v>
      </c>
      <c r="I12" s="28">
        <v>0.75</v>
      </c>
      <c r="J12" s="29">
        <f>(I12/H12)*60</f>
        <v>1.153846153846154</v>
      </c>
    </row>
    <row r="13" spans="1:16" x14ac:dyDescent="0.25">
      <c r="A13" s="2" t="s">
        <v>11</v>
      </c>
      <c r="B13" s="36"/>
      <c r="C13" s="8">
        <v>364</v>
      </c>
      <c r="D13" s="37">
        <v>0</v>
      </c>
      <c r="E13" s="37">
        <v>0</v>
      </c>
      <c r="F13" s="43">
        <v>364</v>
      </c>
      <c r="G13" s="43">
        <v>364</v>
      </c>
      <c r="H13" s="40">
        <v>48</v>
      </c>
      <c r="I13" s="28">
        <v>0.75</v>
      </c>
      <c r="J13" s="29">
        <f>(I13/H13)*60</f>
        <v>0.9375</v>
      </c>
    </row>
    <row r="14" spans="1:16" x14ac:dyDescent="0.25">
      <c r="A14" s="1" t="s">
        <v>12</v>
      </c>
      <c r="C14" s="8"/>
      <c r="D14" s="9"/>
      <c r="E14" s="9"/>
      <c r="F14" s="9"/>
      <c r="G14" s="9"/>
      <c r="H14" s="40"/>
      <c r="I14" s="28"/>
      <c r="J14" s="29"/>
    </row>
    <row r="15" spans="1:16" x14ac:dyDescent="0.25">
      <c r="A15" s="2" t="s">
        <v>13</v>
      </c>
      <c r="B15" s="36"/>
      <c r="C15" s="8">
        <v>237</v>
      </c>
      <c r="D15" s="37">
        <v>6</v>
      </c>
      <c r="E15" s="37">
        <v>6</v>
      </c>
      <c r="F15" s="37">
        <v>88</v>
      </c>
      <c r="G15" s="37">
        <v>118</v>
      </c>
      <c r="H15" s="40">
        <v>43</v>
      </c>
      <c r="I15" s="28">
        <v>0.5</v>
      </c>
      <c r="J15" s="29">
        <f t="shared" ref="J15:J33" si="0">(I15/H15)*60</f>
        <v>0.69767441860465118</v>
      </c>
    </row>
    <row r="16" spans="1:16" x14ac:dyDescent="0.25">
      <c r="A16" s="2" t="s">
        <v>14</v>
      </c>
      <c r="B16" s="36"/>
      <c r="C16" s="8">
        <v>760</v>
      </c>
      <c r="D16" s="43">
        <v>760</v>
      </c>
      <c r="E16" s="43">
        <v>760</v>
      </c>
      <c r="F16" s="37">
        <v>0</v>
      </c>
      <c r="G16" s="37">
        <v>0</v>
      </c>
      <c r="H16" s="40">
        <v>45</v>
      </c>
      <c r="I16" s="28">
        <v>0.75</v>
      </c>
      <c r="J16" s="29">
        <f t="shared" si="0"/>
        <v>1</v>
      </c>
    </row>
    <row r="17" spans="1:10" x14ac:dyDescent="0.25">
      <c r="A17" s="2" t="s">
        <v>15</v>
      </c>
      <c r="B17" s="36"/>
      <c r="C17" s="8">
        <v>101</v>
      </c>
      <c r="D17" s="37">
        <v>0</v>
      </c>
      <c r="E17" s="37">
        <v>1</v>
      </c>
      <c r="F17" s="43">
        <v>101</v>
      </c>
      <c r="G17" s="43">
        <v>101</v>
      </c>
      <c r="H17" s="40">
        <v>44</v>
      </c>
      <c r="I17" s="28">
        <v>0.75</v>
      </c>
      <c r="J17" s="29">
        <f t="shared" si="0"/>
        <v>1.0227272727272727</v>
      </c>
    </row>
    <row r="18" spans="1:10" x14ac:dyDescent="0.25">
      <c r="A18" s="1" t="s">
        <v>16</v>
      </c>
      <c r="C18" s="8"/>
      <c r="D18" s="9"/>
      <c r="E18" s="9"/>
      <c r="F18" s="9"/>
      <c r="G18" s="9"/>
      <c r="H18" s="40"/>
      <c r="I18" s="28"/>
      <c r="J18" s="29"/>
    </row>
    <row r="19" spans="1:10" x14ac:dyDescent="0.25">
      <c r="A19" s="2" t="s">
        <v>17</v>
      </c>
      <c r="B19" s="38"/>
      <c r="C19" s="8">
        <v>56</v>
      </c>
      <c r="D19" s="9">
        <v>34</v>
      </c>
      <c r="E19" s="9">
        <v>40</v>
      </c>
      <c r="F19" s="9">
        <v>22</v>
      </c>
      <c r="G19" s="37">
        <v>22</v>
      </c>
      <c r="H19" s="40">
        <v>45</v>
      </c>
      <c r="I19" s="28">
        <v>0.5</v>
      </c>
      <c r="J19" s="29">
        <f t="shared" si="0"/>
        <v>0.66666666666666674</v>
      </c>
    </row>
    <row r="20" spans="1:10" x14ac:dyDescent="0.25">
      <c r="A20" s="2" t="s">
        <v>18</v>
      </c>
      <c r="B20" s="38"/>
      <c r="C20" s="8">
        <v>111</v>
      </c>
      <c r="D20" s="37">
        <v>6</v>
      </c>
      <c r="E20" s="37">
        <v>19</v>
      </c>
      <c r="F20" s="9">
        <v>26</v>
      </c>
      <c r="G20" s="9">
        <v>43</v>
      </c>
      <c r="H20" s="40">
        <v>40</v>
      </c>
      <c r="I20" s="28">
        <v>0.5</v>
      </c>
      <c r="J20" s="29">
        <f t="shared" si="0"/>
        <v>0.75</v>
      </c>
    </row>
    <row r="21" spans="1:10" x14ac:dyDescent="0.25">
      <c r="A21" s="2" t="s">
        <v>19</v>
      </c>
      <c r="B21" s="36"/>
      <c r="C21" s="8">
        <v>86</v>
      </c>
      <c r="D21" s="37">
        <v>0</v>
      </c>
      <c r="E21" s="37">
        <v>0</v>
      </c>
      <c r="F21" s="43">
        <v>86</v>
      </c>
      <c r="G21" s="43">
        <v>86</v>
      </c>
      <c r="H21" s="40">
        <v>39</v>
      </c>
      <c r="I21" s="28">
        <v>1</v>
      </c>
      <c r="J21" s="29">
        <f t="shared" si="0"/>
        <v>1.5384615384615383</v>
      </c>
    </row>
    <row r="22" spans="1:10" x14ac:dyDescent="0.25">
      <c r="A22" s="1" t="s">
        <v>20</v>
      </c>
      <c r="C22" s="8"/>
      <c r="D22" s="9"/>
      <c r="E22" s="9"/>
      <c r="F22" s="9"/>
      <c r="G22" s="9"/>
      <c r="H22" s="40"/>
      <c r="I22" s="28"/>
      <c r="J22" s="29"/>
    </row>
    <row r="23" spans="1:10" x14ac:dyDescent="0.25">
      <c r="A23" s="2" t="s">
        <v>21</v>
      </c>
      <c r="B23" s="36"/>
      <c r="C23" s="8">
        <v>135</v>
      </c>
      <c r="D23" s="37">
        <v>31</v>
      </c>
      <c r="E23" s="37">
        <v>31</v>
      </c>
      <c r="F23" s="37">
        <v>18</v>
      </c>
      <c r="G23" s="37">
        <v>18</v>
      </c>
      <c r="H23" s="40">
        <v>43</v>
      </c>
      <c r="I23" s="28">
        <v>1</v>
      </c>
      <c r="J23" s="29">
        <f t="shared" si="0"/>
        <v>1.3953488372093024</v>
      </c>
    </row>
    <row r="24" spans="1:10" x14ac:dyDescent="0.25">
      <c r="A24" s="2" t="s">
        <v>22</v>
      </c>
      <c r="B24" s="36"/>
      <c r="C24" s="8">
        <v>44</v>
      </c>
      <c r="D24" s="37">
        <v>2</v>
      </c>
      <c r="E24" s="37">
        <v>7</v>
      </c>
      <c r="F24" s="43">
        <v>43</v>
      </c>
      <c r="G24" s="43">
        <v>44</v>
      </c>
      <c r="H24" s="40">
        <v>54</v>
      </c>
      <c r="I24" s="28">
        <v>0.5</v>
      </c>
      <c r="J24" s="29">
        <f t="shared" si="0"/>
        <v>0.55555555555555558</v>
      </c>
    </row>
    <row r="25" spans="1:10" x14ac:dyDescent="0.25">
      <c r="A25" s="2" t="s">
        <v>23</v>
      </c>
      <c r="B25" s="36"/>
      <c r="C25" s="8">
        <v>130</v>
      </c>
      <c r="D25" s="37">
        <v>0</v>
      </c>
      <c r="E25" s="37">
        <v>2</v>
      </c>
      <c r="F25" s="37">
        <v>22</v>
      </c>
      <c r="G25" s="37">
        <v>25</v>
      </c>
      <c r="H25" s="40">
        <v>40</v>
      </c>
      <c r="I25" s="28">
        <v>0.5</v>
      </c>
      <c r="J25" s="29">
        <f t="shared" si="0"/>
        <v>0.75</v>
      </c>
    </row>
    <row r="26" spans="1:10" x14ac:dyDescent="0.25">
      <c r="A26" s="1" t="s">
        <v>24</v>
      </c>
      <c r="C26" s="8"/>
      <c r="D26" s="9"/>
      <c r="E26" s="9"/>
      <c r="F26" s="9"/>
      <c r="G26" s="9"/>
      <c r="H26" s="40"/>
      <c r="I26" s="28"/>
      <c r="J26" s="29"/>
    </row>
    <row r="27" spans="1:10" x14ac:dyDescent="0.25">
      <c r="A27" s="2" t="s">
        <v>25</v>
      </c>
      <c r="B27" s="36"/>
      <c r="C27" s="8">
        <v>1251</v>
      </c>
      <c r="D27" s="37">
        <v>0</v>
      </c>
      <c r="E27" s="37">
        <v>0</v>
      </c>
      <c r="F27" s="37">
        <v>0</v>
      </c>
      <c r="G27" s="37">
        <v>0</v>
      </c>
      <c r="H27" s="40">
        <v>23</v>
      </c>
      <c r="I27" s="28">
        <v>0.5</v>
      </c>
      <c r="J27" s="29">
        <f t="shared" si="0"/>
        <v>1.3043478260869565</v>
      </c>
    </row>
    <row r="28" spans="1:10" x14ac:dyDescent="0.25">
      <c r="A28" s="2" t="s">
        <v>26</v>
      </c>
      <c r="B28" s="36"/>
      <c r="C28" s="8">
        <v>65</v>
      </c>
      <c r="D28" s="37">
        <v>1</v>
      </c>
      <c r="E28" s="37">
        <v>1</v>
      </c>
      <c r="F28" s="43">
        <v>65</v>
      </c>
      <c r="G28" s="43">
        <v>65</v>
      </c>
      <c r="H28" s="40">
        <v>48</v>
      </c>
      <c r="I28" s="28">
        <v>0.75</v>
      </c>
      <c r="J28" s="29">
        <f t="shared" si="0"/>
        <v>0.9375</v>
      </c>
    </row>
    <row r="29" spans="1:10" x14ac:dyDescent="0.25">
      <c r="A29" s="2" t="s">
        <v>27</v>
      </c>
      <c r="B29" s="36"/>
      <c r="C29" s="8">
        <v>150</v>
      </c>
      <c r="D29" s="37">
        <v>13</v>
      </c>
      <c r="E29" s="9">
        <v>67</v>
      </c>
      <c r="F29" s="37">
        <v>30</v>
      </c>
      <c r="G29" s="37">
        <v>54</v>
      </c>
      <c r="H29" s="40">
        <v>37</v>
      </c>
      <c r="I29" s="28">
        <v>0.5</v>
      </c>
      <c r="J29" s="29">
        <f t="shared" si="0"/>
        <v>0.81081081081081086</v>
      </c>
    </row>
    <row r="30" spans="1:10" x14ac:dyDescent="0.25">
      <c r="A30" s="1" t="s">
        <v>28</v>
      </c>
      <c r="C30" s="8"/>
      <c r="D30" s="9"/>
      <c r="E30" s="9"/>
      <c r="F30" s="9"/>
      <c r="G30" s="9"/>
      <c r="H30" s="40"/>
      <c r="I30" s="28"/>
      <c r="J30" s="29"/>
    </row>
    <row r="31" spans="1:10" x14ac:dyDescent="0.25">
      <c r="A31" s="2" t="s">
        <v>29</v>
      </c>
      <c r="B31" s="36"/>
      <c r="C31" s="8">
        <v>311</v>
      </c>
      <c r="D31" s="37">
        <v>0</v>
      </c>
      <c r="E31" s="37">
        <v>0</v>
      </c>
      <c r="F31" s="37">
        <v>0</v>
      </c>
      <c r="G31" s="37">
        <v>1</v>
      </c>
      <c r="H31" s="40">
        <v>41</v>
      </c>
      <c r="I31" s="28">
        <v>0.75</v>
      </c>
      <c r="J31" s="29">
        <f t="shared" si="0"/>
        <v>1.097560975609756</v>
      </c>
    </row>
    <row r="32" spans="1:10" x14ac:dyDescent="0.25">
      <c r="A32" s="2" t="s">
        <v>30</v>
      </c>
      <c r="B32" s="36"/>
      <c r="C32" s="8">
        <v>130</v>
      </c>
      <c r="D32" s="37">
        <v>26</v>
      </c>
      <c r="E32" s="37">
        <v>84</v>
      </c>
      <c r="F32" s="37">
        <v>26</v>
      </c>
      <c r="G32" s="37">
        <v>38</v>
      </c>
      <c r="H32" s="40">
        <v>36</v>
      </c>
      <c r="I32" s="28">
        <v>0.75</v>
      </c>
      <c r="J32" s="29">
        <f t="shared" si="0"/>
        <v>1.25</v>
      </c>
    </row>
    <row r="33" spans="1:10" x14ac:dyDescent="0.25">
      <c r="A33" s="2" t="s">
        <v>31</v>
      </c>
      <c r="B33" s="36"/>
      <c r="C33" s="8">
        <v>145</v>
      </c>
      <c r="D33" s="37">
        <v>31</v>
      </c>
      <c r="E33" s="37">
        <v>31</v>
      </c>
      <c r="F33" s="43">
        <v>145</v>
      </c>
      <c r="G33" s="43">
        <v>145</v>
      </c>
      <c r="H33" s="40">
        <v>44</v>
      </c>
      <c r="I33" s="28">
        <v>1.25</v>
      </c>
      <c r="J33" s="29">
        <f t="shared" si="0"/>
        <v>1.7045454545454546</v>
      </c>
    </row>
    <row r="34" spans="1:10" x14ac:dyDescent="0.25">
      <c r="A34" s="1" t="s">
        <v>32</v>
      </c>
      <c r="C34" s="8"/>
      <c r="D34" s="9"/>
      <c r="E34" s="9"/>
      <c r="F34" s="9"/>
      <c r="G34" s="9"/>
      <c r="H34" s="40"/>
      <c r="I34" s="28"/>
      <c r="J34" s="29"/>
    </row>
    <row r="35" spans="1:10" x14ac:dyDescent="0.25">
      <c r="A35" s="2" t="s">
        <v>33</v>
      </c>
      <c r="C35" s="8"/>
      <c r="D35" s="9"/>
      <c r="E35" s="9"/>
      <c r="F35" s="9"/>
      <c r="G35" s="9"/>
      <c r="H35" s="40"/>
      <c r="I35" s="28"/>
      <c r="J35" s="29"/>
    </row>
    <row r="36" spans="1:10" x14ac:dyDescent="0.25">
      <c r="A36" s="2" t="s">
        <v>34</v>
      </c>
      <c r="B36" s="36"/>
      <c r="C36" s="8">
        <v>3432</v>
      </c>
      <c r="D36" s="9">
        <v>0</v>
      </c>
      <c r="E36" s="9">
        <v>216</v>
      </c>
      <c r="F36" s="9">
        <v>0</v>
      </c>
      <c r="G36" s="9">
        <v>173</v>
      </c>
      <c r="H36" s="40">
        <v>46</v>
      </c>
      <c r="I36" s="28">
        <v>1</v>
      </c>
      <c r="J36" s="29">
        <f t="shared" ref="J36" si="1">(I36/H36)*60</f>
        <v>1.3043478260869565</v>
      </c>
    </row>
    <row r="37" spans="1:10" x14ac:dyDescent="0.25">
      <c r="A37" s="2" t="s">
        <v>35</v>
      </c>
      <c r="C37" s="8"/>
      <c r="D37" s="9"/>
      <c r="E37" s="9"/>
      <c r="F37" s="9"/>
      <c r="G37" s="9"/>
      <c r="H37" s="40"/>
      <c r="I37" s="28"/>
      <c r="J37" s="29"/>
    </row>
    <row r="38" spans="1:10" x14ac:dyDescent="0.25">
      <c r="A38" s="48" t="s">
        <v>115</v>
      </c>
      <c r="C38" s="8"/>
      <c r="D38" s="9"/>
      <c r="E38" s="9"/>
      <c r="F38" s="9"/>
      <c r="G38" s="9"/>
      <c r="H38" s="40"/>
      <c r="I38" s="28"/>
      <c r="J38" s="29"/>
    </row>
    <row r="39" spans="1:10" x14ac:dyDescent="0.25">
      <c r="A39" s="1" t="s">
        <v>36</v>
      </c>
      <c r="C39" s="8"/>
      <c r="D39" s="9"/>
      <c r="E39" s="9"/>
      <c r="F39" s="9"/>
      <c r="G39" s="9"/>
      <c r="H39" s="40"/>
      <c r="I39" s="28"/>
      <c r="J39" s="29"/>
    </row>
    <row r="40" spans="1:10" x14ac:dyDescent="0.25">
      <c r="A40" s="2" t="s">
        <v>37</v>
      </c>
      <c r="C40" s="8"/>
      <c r="D40" s="9"/>
      <c r="E40" s="9"/>
      <c r="F40" s="9"/>
      <c r="G40" s="9"/>
      <c r="H40" s="40"/>
      <c r="I40" s="28"/>
      <c r="J40" s="29"/>
    </row>
    <row r="41" spans="1:10" x14ac:dyDescent="0.25">
      <c r="A41" s="2" t="s">
        <v>38</v>
      </c>
      <c r="C41" s="8"/>
      <c r="D41" s="9"/>
      <c r="E41" s="9"/>
      <c r="F41" s="9"/>
      <c r="G41" s="9"/>
      <c r="H41" s="40"/>
      <c r="I41" s="28"/>
      <c r="J41" s="29"/>
    </row>
    <row r="42" spans="1:10" x14ac:dyDescent="0.25">
      <c r="A42" s="2" t="s">
        <v>39</v>
      </c>
      <c r="C42" s="8"/>
      <c r="D42" s="9"/>
      <c r="E42" s="9"/>
      <c r="F42" s="9"/>
      <c r="G42" s="9"/>
      <c r="H42" s="40"/>
      <c r="I42" s="28"/>
      <c r="J42" s="29"/>
    </row>
    <row r="43" spans="1:10" x14ac:dyDescent="0.25">
      <c r="A43" s="48" t="s">
        <v>99</v>
      </c>
      <c r="B43" s="47"/>
      <c r="C43" s="8"/>
      <c r="D43" s="9"/>
      <c r="E43" s="9"/>
      <c r="F43" s="9"/>
      <c r="G43" s="9"/>
      <c r="H43" s="40"/>
      <c r="I43" s="28"/>
      <c r="J43" s="29"/>
    </row>
    <row r="44" spans="1:10" x14ac:dyDescent="0.25">
      <c r="A44" s="1" t="s">
        <v>40</v>
      </c>
      <c r="C44" s="8"/>
      <c r="D44" s="9"/>
      <c r="E44" s="9"/>
      <c r="F44" s="9"/>
      <c r="G44" s="9"/>
      <c r="H44" s="40"/>
      <c r="I44" s="28"/>
      <c r="J44" s="29"/>
    </row>
    <row r="45" spans="1:10" x14ac:dyDescent="0.25">
      <c r="A45" s="2" t="s">
        <v>41</v>
      </c>
      <c r="C45" s="8"/>
      <c r="D45" s="9"/>
      <c r="E45" s="9"/>
      <c r="F45" s="9"/>
      <c r="G45" s="9"/>
      <c r="H45" s="40"/>
      <c r="I45" s="28"/>
      <c r="J45" s="29"/>
    </row>
    <row r="46" spans="1:10" x14ac:dyDescent="0.25">
      <c r="A46" s="2" t="s">
        <v>42</v>
      </c>
      <c r="C46" s="8"/>
      <c r="D46" s="9"/>
      <c r="E46" s="9"/>
      <c r="F46" s="9"/>
      <c r="G46" s="9"/>
      <c r="H46" s="40"/>
      <c r="I46" s="28"/>
      <c r="J46" s="29"/>
    </row>
    <row r="47" spans="1:10" x14ac:dyDescent="0.25">
      <c r="A47" s="2" t="s">
        <v>43</v>
      </c>
      <c r="C47" s="8"/>
      <c r="D47" s="9"/>
      <c r="E47" s="9"/>
      <c r="F47" s="9"/>
      <c r="G47" s="9"/>
      <c r="H47" s="40"/>
      <c r="I47" s="28"/>
      <c r="J47" s="29"/>
    </row>
    <row r="48" spans="1:10" x14ac:dyDescent="0.25">
      <c r="A48" s="1" t="s">
        <v>44</v>
      </c>
      <c r="C48" s="8"/>
      <c r="D48" s="9"/>
      <c r="E48" s="9"/>
      <c r="F48" s="9"/>
      <c r="G48" s="9"/>
      <c r="H48" s="40"/>
      <c r="I48" s="28"/>
      <c r="J48" s="29"/>
    </row>
    <row r="49" spans="1:10" x14ac:dyDescent="0.25">
      <c r="A49" s="2" t="s">
        <v>45</v>
      </c>
      <c r="C49" s="8"/>
      <c r="D49" s="9"/>
      <c r="E49" s="9"/>
      <c r="F49" s="9"/>
      <c r="G49" s="9"/>
      <c r="H49" s="40"/>
      <c r="I49" s="28"/>
      <c r="J49" s="29"/>
    </row>
    <row r="50" spans="1:10" x14ac:dyDescent="0.25">
      <c r="A50" s="2" t="s">
        <v>46</v>
      </c>
      <c r="C50" s="8"/>
      <c r="D50" s="9"/>
      <c r="E50" s="9"/>
      <c r="F50" s="9"/>
      <c r="G50" s="9"/>
      <c r="H50" s="40"/>
      <c r="I50" s="28"/>
      <c r="J50" s="29"/>
    </row>
    <row r="51" spans="1:10" x14ac:dyDescent="0.25">
      <c r="A51" s="48" t="s">
        <v>100</v>
      </c>
      <c r="C51" s="8"/>
      <c r="D51" s="9"/>
      <c r="E51" s="9"/>
      <c r="F51" s="9"/>
      <c r="G51" s="9"/>
      <c r="H51" s="40"/>
      <c r="I51" s="28"/>
      <c r="J51" s="29"/>
    </row>
    <row r="52" spans="1:10" x14ac:dyDescent="0.25">
      <c r="A52" s="2" t="s">
        <v>47</v>
      </c>
      <c r="C52" s="8"/>
      <c r="D52" s="9"/>
      <c r="E52" s="9"/>
      <c r="F52" s="9"/>
      <c r="G52" s="9"/>
      <c r="H52" s="40"/>
      <c r="I52" s="28"/>
      <c r="J52" s="29"/>
    </row>
    <row r="53" spans="1:10" x14ac:dyDescent="0.25">
      <c r="A53" s="48" t="s">
        <v>101</v>
      </c>
      <c r="C53" s="8"/>
      <c r="D53" s="9"/>
      <c r="E53" s="9"/>
      <c r="F53" s="9"/>
      <c r="G53" s="9"/>
      <c r="H53" s="40"/>
      <c r="I53" s="28"/>
      <c r="J53" s="29"/>
    </row>
    <row r="54" spans="1:10" x14ac:dyDescent="0.25">
      <c r="A54" s="1" t="s">
        <v>48</v>
      </c>
      <c r="C54" s="8"/>
      <c r="D54" s="9"/>
      <c r="E54" s="9"/>
      <c r="F54" s="9"/>
      <c r="G54" s="9"/>
      <c r="H54" s="40"/>
      <c r="I54" s="28"/>
      <c r="J54" s="29"/>
    </row>
    <row r="55" spans="1:10" x14ac:dyDescent="0.25">
      <c r="A55" s="2" t="s">
        <v>49</v>
      </c>
      <c r="C55" s="8"/>
      <c r="D55" s="9"/>
      <c r="E55" s="9"/>
      <c r="F55" s="9"/>
      <c r="G55" s="9"/>
      <c r="H55" s="40"/>
      <c r="I55" s="28"/>
      <c r="J55" s="29"/>
    </row>
    <row r="56" spans="1:10" x14ac:dyDescent="0.25">
      <c r="A56" s="2" t="s">
        <v>50</v>
      </c>
      <c r="C56" s="8"/>
      <c r="D56" s="9"/>
      <c r="E56" s="9"/>
      <c r="F56" s="9"/>
      <c r="G56" s="9"/>
      <c r="H56" s="40"/>
      <c r="I56" s="28"/>
      <c r="J56" s="29"/>
    </row>
    <row r="57" spans="1:10" x14ac:dyDescent="0.25">
      <c r="A57" s="48" t="s">
        <v>102</v>
      </c>
      <c r="C57" s="8"/>
      <c r="D57" s="9"/>
      <c r="E57" s="9"/>
      <c r="F57" s="9"/>
      <c r="G57" s="9"/>
      <c r="H57" s="40"/>
      <c r="I57" s="28"/>
      <c r="J57" s="29"/>
    </row>
    <row r="58" spans="1:10" x14ac:dyDescent="0.25">
      <c r="A58" s="2" t="s">
        <v>51</v>
      </c>
      <c r="C58" s="8"/>
      <c r="D58" s="9"/>
      <c r="E58" s="9"/>
      <c r="F58" s="9"/>
      <c r="G58" s="9"/>
      <c r="H58" s="40"/>
      <c r="I58" s="28"/>
      <c r="J58" s="29"/>
    </row>
    <row r="59" spans="1:10" x14ac:dyDescent="0.25">
      <c r="A59" s="1" t="s">
        <v>52</v>
      </c>
      <c r="C59" s="8"/>
      <c r="D59" s="9"/>
      <c r="E59" s="9"/>
      <c r="F59" s="9"/>
      <c r="G59" s="9"/>
      <c r="H59" s="40"/>
      <c r="I59" s="28"/>
      <c r="J59" s="29"/>
    </row>
    <row r="60" spans="1:10" x14ac:dyDescent="0.25">
      <c r="A60" s="2" t="s">
        <v>53</v>
      </c>
      <c r="C60" s="8"/>
      <c r="D60" s="9"/>
      <c r="E60" s="9"/>
      <c r="F60" s="9"/>
      <c r="G60" s="9"/>
      <c r="H60" s="40"/>
      <c r="I60" s="28"/>
      <c r="J60" s="29"/>
    </row>
    <row r="61" spans="1:10" x14ac:dyDescent="0.25">
      <c r="A61" s="48" t="s">
        <v>103</v>
      </c>
      <c r="C61" s="8"/>
      <c r="D61" s="9"/>
      <c r="E61" s="9"/>
      <c r="F61" s="9"/>
      <c r="G61" s="9"/>
      <c r="H61" s="40"/>
      <c r="I61" s="28"/>
      <c r="J61" s="29"/>
    </row>
    <row r="62" spans="1:10" x14ac:dyDescent="0.25">
      <c r="A62" s="1" t="s">
        <v>54</v>
      </c>
      <c r="C62" s="8"/>
      <c r="D62" s="9"/>
      <c r="E62" s="9"/>
      <c r="F62" s="9"/>
      <c r="G62" s="9"/>
      <c r="H62" s="40"/>
      <c r="I62" s="28"/>
      <c r="J62" s="29"/>
    </row>
    <row r="63" spans="1:10" x14ac:dyDescent="0.25">
      <c r="A63" s="48" t="s">
        <v>104</v>
      </c>
      <c r="C63" s="8"/>
      <c r="D63" s="9"/>
      <c r="E63" s="9"/>
      <c r="F63" s="9"/>
      <c r="G63" s="9"/>
      <c r="H63" s="40"/>
      <c r="I63" s="28"/>
      <c r="J63" s="29"/>
    </row>
    <row r="64" spans="1:10" x14ac:dyDescent="0.25">
      <c r="A64" s="48" t="s">
        <v>105</v>
      </c>
      <c r="C64" s="8"/>
      <c r="D64" s="9"/>
      <c r="E64" s="9"/>
      <c r="F64" s="9"/>
      <c r="G64" s="9"/>
      <c r="H64" s="40"/>
      <c r="I64" s="28"/>
      <c r="J64" s="29"/>
    </row>
    <row r="65" spans="1:10" x14ac:dyDescent="0.25">
      <c r="A65" s="2" t="s">
        <v>55</v>
      </c>
      <c r="C65" s="8"/>
      <c r="D65" s="9"/>
      <c r="E65" s="9"/>
      <c r="F65" s="9"/>
      <c r="G65" s="9"/>
      <c r="H65" s="40"/>
      <c r="I65" s="28"/>
      <c r="J65" s="29"/>
    </row>
    <row r="66" spans="1:10" x14ac:dyDescent="0.25">
      <c r="A66" s="2" t="s">
        <v>56</v>
      </c>
      <c r="C66" s="8"/>
      <c r="D66" s="9"/>
      <c r="E66" s="9"/>
      <c r="F66" s="9"/>
      <c r="G66" s="9"/>
      <c r="H66" s="40"/>
      <c r="I66" s="28"/>
      <c r="J66" s="29"/>
    </row>
    <row r="67" spans="1:10" x14ac:dyDescent="0.25">
      <c r="A67" s="1" t="s">
        <v>57</v>
      </c>
      <c r="C67" s="8"/>
      <c r="D67" s="9"/>
      <c r="E67" s="9"/>
      <c r="F67" s="9"/>
      <c r="G67" s="9"/>
      <c r="H67" s="40"/>
      <c r="I67" s="28"/>
      <c r="J67" s="29"/>
    </row>
    <row r="68" spans="1:10" x14ac:dyDescent="0.25">
      <c r="A68" s="48" t="s">
        <v>106</v>
      </c>
      <c r="C68" s="8"/>
      <c r="D68" s="9"/>
      <c r="E68" s="9"/>
      <c r="F68" s="9"/>
      <c r="G68" s="9"/>
      <c r="H68" s="40"/>
      <c r="I68" s="28"/>
      <c r="J68" s="29"/>
    </row>
    <row r="69" spans="1:10" x14ac:dyDescent="0.25">
      <c r="A69" s="50" t="s">
        <v>107</v>
      </c>
      <c r="C69" s="8"/>
      <c r="D69" s="9"/>
      <c r="E69" s="9"/>
      <c r="F69" s="9"/>
      <c r="G69" s="9"/>
      <c r="H69" s="40"/>
      <c r="I69" s="28"/>
      <c r="J69" s="29"/>
    </row>
    <row r="70" spans="1:10" x14ac:dyDescent="0.25">
      <c r="A70" s="1" t="s">
        <v>58</v>
      </c>
      <c r="C70" s="8"/>
      <c r="D70" s="9"/>
      <c r="E70" s="9"/>
      <c r="F70" s="9"/>
      <c r="G70" s="9"/>
      <c r="H70" s="40"/>
      <c r="I70" s="28"/>
      <c r="J70" s="29"/>
    </row>
    <row r="71" spans="1:10" x14ac:dyDescent="0.25">
      <c r="A71" s="2" t="s">
        <v>59</v>
      </c>
      <c r="C71" s="8"/>
      <c r="D71" s="9"/>
      <c r="E71" s="9"/>
      <c r="F71" s="9"/>
      <c r="G71" s="9"/>
      <c r="H71" s="40"/>
      <c r="I71" s="28"/>
      <c r="J71" s="29"/>
    </row>
    <row r="72" spans="1:10" x14ac:dyDescent="0.25">
      <c r="A72" s="2" t="s">
        <v>60</v>
      </c>
      <c r="C72" s="8"/>
      <c r="D72" s="9"/>
      <c r="E72" s="9"/>
      <c r="F72" s="9"/>
      <c r="G72" s="9"/>
      <c r="H72" s="40"/>
      <c r="I72" s="28"/>
      <c r="J72" s="29"/>
    </row>
    <row r="73" spans="1:10" x14ac:dyDescent="0.25">
      <c r="A73" s="2" t="s">
        <v>61</v>
      </c>
      <c r="C73" s="8"/>
      <c r="D73" s="9"/>
      <c r="E73" s="9"/>
      <c r="F73" s="9"/>
      <c r="G73" s="9"/>
      <c r="H73" s="40"/>
      <c r="I73" s="28"/>
      <c r="J73" s="29"/>
    </row>
    <row r="74" spans="1:10" x14ac:dyDescent="0.25">
      <c r="A74" s="1" t="s">
        <v>62</v>
      </c>
      <c r="C74" s="8"/>
      <c r="D74" s="9"/>
      <c r="E74" s="9"/>
      <c r="F74" s="9"/>
      <c r="G74" s="9"/>
      <c r="H74" s="40"/>
      <c r="I74" s="28"/>
      <c r="J74" s="29"/>
    </row>
    <row r="75" spans="1:10" x14ac:dyDescent="0.25">
      <c r="A75" s="48" t="s">
        <v>108</v>
      </c>
      <c r="C75" s="8"/>
      <c r="D75" s="9"/>
      <c r="E75" s="9"/>
      <c r="F75" s="9"/>
      <c r="G75" s="9"/>
      <c r="H75" s="40"/>
      <c r="I75" s="28"/>
      <c r="J75" s="29"/>
    </row>
    <row r="76" spans="1:10" x14ac:dyDescent="0.25">
      <c r="A76" s="2" t="s">
        <v>63</v>
      </c>
      <c r="C76" s="8"/>
      <c r="D76" s="9"/>
      <c r="E76" s="9"/>
      <c r="F76" s="9"/>
      <c r="G76" s="9"/>
      <c r="H76" s="40"/>
      <c r="I76" s="28"/>
      <c r="J76" s="29"/>
    </row>
    <row r="77" spans="1:10" x14ac:dyDescent="0.25">
      <c r="A77" s="2" t="s">
        <v>64</v>
      </c>
      <c r="C77" s="8"/>
      <c r="D77" s="9"/>
      <c r="E77" s="9"/>
      <c r="F77" s="9"/>
      <c r="G77" s="9"/>
      <c r="H77" s="40"/>
      <c r="I77" s="28"/>
      <c r="J77" s="29"/>
    </row>
    <row r="78" spans="1:10" x14ac:dyDescent="0.25">
      <c r="A78" s="2" t="s">
        <v>65</v>
      </c>
      <c r="C78" s="8"/>
      <c r="D78" s="9"/>
      <c r="E78" s="9"/>
      <c r="F78" s="9"/>
      <c r="G78" s="9"/>
      <c r="H78" s="40"/>
      <c r="I78" s="28"/>
      <c r="J78" s="29"/>
    </row>
    <row r="79" spans="1:10" x14ac:dyDescent="0.25">
      <c r="A79" s="1" t="s">
        <v>66</v>
      </c>
      <c r="C79" s="8"/>
      <c r="D79" s="9"/>
      <c r="E79" s="9"/>
      <c r="F79" s="9"/>
      <c r="G79" s="9"/>
      <c r="H79" s="40"/>
      <c r="I79" s="28"/>
      <c r="J79" s="29"/>
    </row>
    <row r="80" spans="1:10" x14ac:dyDescent="0.25">
      <c r="A80" s="2" t="s">
        <v>67</v>
      </c>
      <c r="C80" s="8"/>
      <c r="D80" s="9"/>
      <c r="E80" s="9"/>
      <c r="F80" s="9"/>
      <c r="G80" s="9"/>
      <c r="H80" s="40"/>
      <c r="I80" s="28"/>
      <c r="J80" s="29"/>
    </row>
    <row r="81" spans="1:10" x14ac:dyDescent="0.25">
      <c r="A81" s="2" t="s">
        <v>68</v>
      </c>
      <c r="C81" s="8"/>
      <c r="D81" s="9"/>
      <c r="E81" s="9"/>
      <c r="F81" s="9"/>
      <c r="G81" s="9"/>
      <c r="H81" s="40"/>
      <c r="I81" s="28"/>
      <c r="J81" s="29"/>
    </row>
    <row r="82" spans="1:10" x14ac:dyDescent="0.25">
      <c r="A82" s="2" t="s">
        <v>69</v>
      </c>
      <c r="C82" s="8"/>
      <c r="D82" s="9"/>
      <c r="E82" s="9"/>
      <c r="F82" s="9"/>
      <c r="G82" s="9"/>
      <c r="H82" s="40"/>
      <c r="I82" s="28"/>
      <c r="J82" s="29"/>
    </row>
    <row r="83" spans="1:10" x14ac:dyDescent="0.25">
      <c r="A83" s="48" t="s">
        <v>109</v>
      </c>
      <c r="C83" s="8"/>
      <c r="D83" s="9"/>
      <c r="E83" s="9"/>
      <c r="F83" s="9"/>
      <c r="G83" s="9"/>
      <c r="H83" s="40"/>
      <c r="I83" s="28"/>
      <c r="J83" s="29"/>
    </row>
    <row r="84" spans="1:10" x14ac:dyDescent="0.25">
      <c r="A84" s="1" t="s">
        <v>70</v>
      </c>
      <c r="C84" s="8"/>
      <c r="D84" s="9"/>
      <c r="E84" s="9"/>
      <c r="F84" s="9"/>
      <c r="G84" s="9"/>
      <c r="H84" s="40"/>
      <c r="I84" s="28"/>
      <c r="J84" s="29"/>
    </row>
    <row r="85" spans="1:10" x14ac:dyDescent="0.25">
      <c r="A85" s="2" t="s">
        <v>71</v>
      </c>
      <c r="C85" s="8"/>
      <c r="D85" s="9"/>
      <c r="E85" s="9"/>
      <c r="F85" s="9"/>
      <c r="G85" s="9"/>
      <c r="H85" s="40"/>
      <c r="I85" s="28"/>
      <c r="J85" s="29"/>
    </row>
    <row r="86" spans="1:10" x14ac:dyDescent="0.25">
      <c r="A86" s="2" t="s">
        <v>72</v>
      </c>
      <c r="C86" s="8"/>
      <c r="D86" s="9"/>
      <c r="E86" s="9"/>
      <c r="F86" s="9"/>
      <c r="G86" s="9"/>
      <c r="H86" s="40"/>
      <c r="I86" s="28"/>
      <c r="J86" s="29"/>
    </row>
    <row r="87" spans="1:10" x14ac:dyDescent="0.25">
      <c r="A87" s="2" t="s">
        <v>73</v>
      </c>
      <c r="C87" s="8"/>
      <c r="D87" s="9"/>
      <c r="E87" s="9"/>
      <c r="F87" s="9"/>
      <c r="G87" s="9"/>
      <c r="H87" s="40"/>
      <c r="I87" s="28"/>
      <c r="J87" s="29"/>
    </row>
    <row r="88" spans="1:10" x14ac:dyDescent="0.25">
      <c r="A88" s="1" t="s">
        <v>74</v>
      </c>
      <c r="C88" s="8"/>
      <c r="D88" s="9"/>
      <c r="E88" s="9"/>
      <c r="F88" s="9"/>
      <c r="G88" s="9"/>
      <c r="H88" s="40"/>
      <c r="I88" s="28"/>
      <c r="J88" s="29"/>
    </row>
    <row r="89" spans="1:10" x14ac:dyDescent="0.25">
      <c r="A89" s="2" t="s">
        <v>75</v>
      </c>
      <c r="C89" s="8"/>
      <c r="D89" s="9"/>
      <c r="E89" s="9"/>
      <c r="F89" s="9"/>
      <c r="G89" s="9"/>
      <c r="H89" s="40"/>
      <c r="I89" s="28"/>
      <c r="J89" s="29"/>
    </row>
    <row r="90" spans="1:10" x14ac:dyDescent="0.25">
      <c r="A90" s="1" t="s">
        <v>76</v>
      </c>
      <c r="C90" s="8"/>
      <c r="D90" s="9"/>
      <c r="E90" s="9"/>
      <c r="F90" s="9"/>
      <c r="G90" s="9"/>
      <c r="H90" s="40"/>
      <c r="I90" s="28"/>
      <c r="J90" s="29"/>
    </row>
    <row r="91" spans="1:10" x14ac:dyDescent="0.25">
      <c r="A91" s="2" t="s">
        <v>77</v>
      </c>
      <c r="C91" s="8"/>
      <c r="D91" s="9"/>
      <c r="E91" s="9"/>
      <c r="F91" s="9"/>
      <c r="G91" s="9"/>
      <c r="H91" s="40"/>
      <c r="I91" s="28"/>
      <c r="J91" s="29"/>
    </row>
    <row r="92" spans="1:10" x14ac:dyDescent="0.25">
      <c r="A92" s="2" t="s">
        <v>78</v>
      </c>
      <c r="C92" s="8"/>
      <c r="D92" s="9"/>
      <c r="E92" s="9"/>
      <c r="F92" s="9"/>
      <c r="G92" s="9"/>
      <c r="H92" s="40"/>
      <c r="I92" s="28"/>
      <c r="J92" s="29"/>
    </row>
    <row r="93" spans="1:10" x14ac:dyDescent="0.25">
      <c r="A93" s="48" t="s">
        <v>110</v>
      </c>
      <c r="C93" s="8"/>
      <c r="D93" s="9"/>
      <c r="E93" s="9"/>
      <c r="F93" s="9"/>
      <c r="G93" s="9"/>
      <c r="H93" s="40"/>
      <c r="I93" s="28"/>
      <c r="J93" s="29"/>
    </row>
    <row r="94" spans="1:10" x14ac:dyDescent="0.25">
      <c r="A94" s="48" t="s">
        <v>111</v>
      </c>
      <c r="C94" s="8"/>
      <c r="D94" s="9"/>
      <c r="E94" s="9"/>
      <c r="F94" s="9"/>
      <c r="G94" s="9"/>
      <c r="H94" s="40"/>
      <c r="I94" s="28"/>
      <c r="J94" s="29"/>
    </row>
    <row r="95" spans="1:10" x14ac:dyDescent="0.25">
      <c r="A95" s="1" t="s">
        <v>79</v>
      </c>
      <c r="C95" s="8"/>
      <c r="D95" s="9"/>
      <c r="E95" s="9"/>
      <c r="F95" s="9"/>
      <c r="G95" s="9"/>
      <c r="H95" s="40"/>
      <c r="I95" s="28"/>
      <c r="J95" s="29"/>
    </row>
    <row r="96" spans="1:10" x14ac:dyDescent="0.25">
      <c r="A96" s="2" t="s">
        <v>80</v>
      </c>
      <c r="C96" s="8"/>
      <c r="D96" s="9"/>
      <c r="E96" s="9"/>
      <c r="F96" s="9"/>
      <c r="G96" s="9"/>
      <c r="H96" s="40"/>
      <c r="I96" s="28"/>
      <c r="J96" s="29"/>
    </row>
    <row r="97" spans="1:10" x14ac:dyDescent="0.25">
      <c r="A97" s="2" t="s">
        <v>81</v>
      </c>
      <c r="C97" s="8"/>
      <c r="D97" s="9"/>
      <c r="E97" s="9"/>
      <c r="F97" s="9"/>
      <c r="G97" s="9"/>
      <c r="H97" s="40"/>
      <c r="I97" s="28"/>
      <c r="J97" s="29"/>
    </row>
    <row r="98" spans="1:10" x14ac:dyDescent="0.25">
      <c r="A98" s="2" t="s">
        <v>82</v>
      </c>
      <c r="C98" s="8"/>
      <c r="D98" s="9"/>
      <c r="E98" s="9"/>
      <c r="F98" s="9"/>
      <c r="G98" s="9"/>
      <c r="H98" s="40"/>
      <c r="I98" s="28"/>
      <c r="J98" s="29"/>
    </row>
    <row r="99" spans="1:10" x14ac:dyDescent="0.25">
      <c r="A99" s="48" t="s">
        <v>112</v>
      </c>
      <c r="C99" s="8"/>
      <c r="D99" s="9"/>
      <c r="E99" s="9"/>
      <c r="F99" s="9"/>
      <c r="G99" s="9"/>
      <c r="H99" s="40"/>
      <c r="I99" s="28"/>
      <c r="J99" s="29"/>
    </row>
    <row r="100" spans="1:10" x14ac:dyDescent="0.25">
      <c r="A100" s="1" t="s">
        <v>83</v>
      </c>
      <c r="C100" s="8"/>
      <c r="D100" s="9"/>
      <c r="E100" s="9"/>
      <c r="F100" s="9"/>
      <c r="G100" s="9"/>
      <c r="H100" s="40"/>
      <c r="I100" s="28"/>
      <c r="J100" s="29"/>
    </row>
    <row r="101" spans="1:10" x14ac:dyDescent="0.25">
      <c r="A101" s="48" t="s">
        <v>113</v>
      </c>
      <c r="C101" s="8"/>
      <c r="D101" s="9"/>
      <c r="E101" s="9"/>
      <c r="F101" s="9"/>
      <c r="G101" s="9"/>
      <c r="H101" s="40"/>
      <c r="I101" s="28"/>
      <c r="J101" s="29"/>
    </row>
    <row r="102" spans="1:10" x14ac:dyDescent="0.25">
      <c r="A102" s="50" t="s">
        <v>114</v>
      </c>
      <c r="C102" s="8"/>
      <c r="D102" s="9"/>
      <c r="E102" s="9"/>
      <c r="F102" s="9"/>
      <c r="G102" s="9"/>
      <c r="H102" s="40"/>
      <c r="I102" s="28"/>
      <c r="J102" s="29"/>
    </row>
    <row r="103" spans="1:10" ht="15.75" thickBot="1" x14ac:dyDescent="0.3">
      <c r="A103" s="49"/>
      <c r="B103" s="4" t="s">
        <v>85</v>
      </c>
      <c r="C103" s="10"/>
      <c r="D103" s="11"/>
      <c r="E103" s="11"/>
      <c r="F103" s="11"/>
      <c r="G103" s="11"/>
      <c r="H103" s="41"/>
      <c r="I103" s="30"/>
      <c r="J103" s="31"/>
    </row>
  </sheetData>
  <mergeCells count="1">
    <mergeCell ref="P6:P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2019-01-10T03:33:52Z</dcterms:modified>
</cp:coreProperties>
</file>