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im4\Financial Valuation\Session 6\"/>
    </mc:Choice>
  </mc:AlternateContent>
  <bookViews>
    <workbookView xWindow="0" yWindow="0" windowWidth="16815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9" i="1"/>
  <c r="C39" i="1"/>
  <c r="C38" i="1"/>
  <c r="D39" i="1"/>
  <c r="E37" i="1"/>
  <c r="F28" i="1"/>
  <c r="F27" i="1"/>
  <c r="F25" i="1"/>
  <c r="F21" i="1"/>
  <c r="G21" i="1" s="1"/>
  <c r="F22" i="1" s="1"/>
  <c r="F20" i="1"/>
  <c r="F14" i="1"/>
  <c r="F12" i="1"/>
  <c r="F11" i="1"/>
  <c r="C21" i="1"/>
  <c r="C20" i="1"/>
  <c r="C19" i="1"/>
  <c r="C14" i="1"/>
  <c r="C13" i="1"/>
  <c r="C12" i="1"/>
</calcChain>
</file>

<file path=xl/comments1.xml><?xml version="1.0" encoding="utf-8"?>
<comments xmlns="http://schemas.openxmlformats.org/spreadsheetml/2006/main">
  <authors>
    <author>ANKUR</author>
  </authors>
  <commentList>
    <comment ref="E20" authorId="0" shapeId="0">
      <text>
        <r>
          <rPr>
            <b/>
            <sz val="9"/>
            <color indexed="81"/>
            <rFont val="Tahoma"/>
            <family val="2"/>
          </rPr>
          <t>ANKUR:</t>
        </r>
        <r>
          <rPr>
            <sz val="9"/>
            <color indexed="81"/>
            <rFont val="Tahoma"/>
            <family val="2"/>
          </rPr>
          <t xml:space="preserve">
Not Acceptable by Shareholders
</t>
        </r>
      </text>
    </comment>
  </commentList>
</comments>
</file>

<file path=xl/sharedStrings.xml><?xml version="1.0" encoding="utf-8"?>
<sst xmlns="http://schemas.openxmlformats.org/spreadsheetml/2006/main" count="45" uniqueCount="43">
  <si>
    <t>Market Cap</t>
  </si>
  <si>
    <t>3.5Bill</t>
  </si>
  <si>
    <t>loan</t>
  </si>
  <si>
    <t>.5Bill</t>
  </si>
  <si>
    <t>Req</t>
  </si>
  <si>
    <t>380Mill</t>
  </si>
  <si>
    <t>Avail</t>
  </si>
  <si>
    <t>80Mill</t>
  </si>
  <si>
    <t>Tax</t>
  </si>
  <si>
    <t>WACC(Tax Adj)</t>
  </si>
  <si>
    <t>Share Cap</t>
  </si>
  <si>
    <t>Debt</t>
  </si>
  <si>
    <t>Mkt Cap</t>
  </si>
  <si>
    <t>Curent D/V</t>
  </si>
  <si>
    <t>Current E/V</t>
  </si>
  <si>
    <t>Current D/E</t>
  </si>
  <si>
    <t>New D/E</t>
  </si>
  <si>
    <t>New D/V</t>
  </si>
  <si>
    <t>New E/V</t>
  </si>
  <si>
    <t>Current Pre Tax CoD</t>
  </si>
  <si>
    <t>Current Post Tax CoD</t>
  </si>
  <si>
    <t>WACC</t>
  </si>
  <si>
    <t>Re</t>
  </si>
  <si>
    <t>New Post Tax CoD</t>
  </si>
  <si>
    <t>Rf(3yr)</t>
  </si>
  <si>
    <t>Rf(10yr)</t>
  </si>
  <si>
    <t>Weighted Avg Spread</t>
  </si>
  <si>
    <t>Cost of New Debt</t>
  </si>
  <si>
    <t>or 85bp</t>
  </si>
  <si>
    <t>Re=Ra+(D/E)(1-t)(Ra-Rd)</t>
  </si>
  <si>
    <t>Ra</t>
  </si>
  <si>
    <t>WACC Reduces as we have used a cheeper source of finance and thus it comes down.</t>
  </si>
  <si>
    <t>However with this the shareholders get vary of this and thus Bete goes UP!!</t>
  </si>
  <si>
    <t>Now due to extra debt the credit rating drops and the cost of debt rises</t>
  </si>
  <si>
    <t>MV of 3 yr debt</t>
  </si>
  <si>
    <t>500_Mill</t>
  </si>
  <si>
    <t>Cost</t>
  </si>
  <si>
    <t>New Cost</t>
  </si>
  <si>
    <t>Wt</t>
  </si>
  <si>
    <t>Mv Of 10 yr debt</t>
  </si>
  <si>
    <t>effective</t>
  </si>
  <si>
    <t>Rd</t>
  </si>
  <si>
    <t>500/800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</si>
</sst>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0" xfId="0" applyAlignment="1"/>
    <xf numFmtId="0" fontId="6" fillId="0" borderId="0" xfId="0" applyFont="1" applyFill="1"/>
    <xf numFmtId="0" fontId="2" fillId="3" borderId="0" xfId="0" applyFont="1" applyFill="1"/>
    <xf numFmtId="0" fontId="3" fillId="0" borderId="0" xfId="0" applyFont="1"/>
    <xf numFmtId="0" fontId="2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I39"/>
  <sheetViews>
    <sheetView tabSelected="1" topLeftCell="A24" workbookViewId="0">
      <selection activeCell="E39" sqref="E38:E39"/>
    </sheetView>
  </sheetViews>
  <sheetFormatPr defaultRowHeight="12.75" x14ac:dyDescent="0.2"/>
  <cols>
    <col min="2" max="2" width="14.28515625" bestFit="1" customWidth="1"/>
    <col min="5" max="5" width="19.42578125" bestFit="1" customWidth="1"/>
  </cols>
  <sheetData>
    <row r="3" spans="2:6" x14ac:dyDescent="0.2">
      <c r="B3" t="s">
        <v>0</v>
      </c>
      <c r="C3" t="s">
        <v>1</v>
      </c>
    </row>
    <row r="4" spans="2:6" x14ac:dyDescent="0.2">
      <c r="B4" t="s">
        <v>2</v>
      </c>
      <c r="C4" t="s">
        <v>3</v>
      </c>
    </row>
    <row r="5" spans="2:6" x14ac:dyDescent="0.2">
      <c r="B5" t="s">
        <v>4</v>
      </c>
      <c r="C5" t="s">
        <v>5</v>
      </c>
    </row>
    <row r="6" spans="2:6" x14ac:dyDescent="0.2">
      <c r="B6" t="s">
        <v>6</v>
      </c>
      <c r="C6" t="s">
        <v>7</v>
      </c>
    </row>
    <row r="7" spans="2:6" x14ac:dyDescent="0.2">
      <c r="B7" t="s">
        <v>8</v>
      </c>
      <c r="C7" s="1">
        <v>0.3</v>
      </c>
    </row>
    <row r="8" spans="2:6" x14ac:dyDescent="0.2">
      <c r="B8" t="s">
        <v>9</v>
      </c>
      <c r="C8" s="2">
        <v>6.8000000000000005E-2</v>
      </c>
    </row>
    <row r="9" spans="2:6" x14ac:dyDescent="0.2">
      <c r="B9" t="s">
        <v>10</v>
      </c>
      <c r="C9">
        <v>3000</v>
      </c>
    </row>
    <row r="10" spans="2:6" x14ac:dyDescent="0.2">
      <c r="B10" t="s">
        <v>11</v>
      </c>
      <c r="C10">
        <v>500</v>
      </c>
    </row>
    <row r="11" spans="2:6" x14ac:dyDescent="0.2">
      <c r="B11" t="s">
        <v>12</v>
      </c>
      <c r="C11">
        <v>3500</v>
      </c>
      <c r="E11" t="s">
        <v>19</v>
      </c>
      <c r="F11" s="3">
        <f>3.8%+0.4%</f>
        <v>4.1999999999999996E-2</v>
      </c>
    </row>
    <row r="12" spans="2:6" x14ac:dyDescent="0.2">
      <c r="B12" t="s">
        <v>13</v>
      </c>
      <c r="C12">
        <f>C10/C11</f>
        <v>0.14285714285714285</v>
      </c>
      <c r="E12" t="s">
        <v>20</v>
      </c>
      <c r="F12" s="3">
        <f>F11*(1-C7)</f>
        <v>2.9399999999999996E-2</v>
      </c>
    </row>
    <row r="13" spans="2:6" x14ac:dyDescent="0.2">
      <c r="B13" t="s">
        <v>14</v>
      </c>
      <c r="C13">
        <f>C9/C11</f>
        <v>0.8571428571428571</v>
      </c>
    </row>
    <row r="14" spans="2:6" x14ac:dyDescent="0.2">
      <c r="B14" t="s">
        <v>15</v>
      </c>
      <c r="C14">
        <f>C10/C9</f>
        <v>0.16666666666666666</v>
      </c>
      <c r="E14" t="s">
        <v>22</v>
      </c>
      <c r="F14">
        <f>(C8-F12*C12)/C13</f>
        <v>7.4433333333333351E-2</v>
      </c>
    </row>
    <row r="15" spans="2:6" x14ac:dyDescent="0.2">
      <c r="B15" t="s">
        <v>24</v>
      </c>
      <c r="C15" s="2">
        <v>3.7999999999999999E-2</v>
      </c>
    </row>
    <row r="19" spans="2:9" x14ac:dyDescent="0.2">
      <c r="B19" t="s">
        <v>16</v>
      </c>
      <c r="C19">
        <f>(500+300)/3000</f>
        <v>0.26666666666666666</v>
      </c>
      <c r="E19" t="s">
        <v>23</v>
      </c>
    </row>
    <row r="20" spans="2:9" ht="12.75" customHeight="1" x14ac:dyDescent="0.2">
      <c r="B20" t="s">
        <v>17</v>
      </c>
      <c r="C20">
        <f>800/3800</f>
        <v>0.21052631578947367</v>
      </c>
      <c r="E20" s="4" t="s">
        <v>26</v>
      </c>
      <c r="F20" s="4">
        <f>(0.6*70+0.4*107)%</f>
        <v>0.84800000000000009</v>
      </c>
      <c r="G20" s="4" t="s">
        <v>28</v>
      </c>
      <c r="H20" s="6"/>
      <c r="I20" s="6"/>
    </row>
    <row r="21" spans="2:9" x14ac:dyDescent="0.2">
      <c r="B21" t="s">
        <v>18</v>
      </c>
      <c r="C21">
        <f>3000/3800</f>
        <v>0.78947368421052633</v>
      </c>
      <c r="E21" s="4" t="s">
        <v>27</v>
      </c>
      <c r="F21" s="4">
        <f>(4.3+F20)%</f>
        <v>5.1479999999999998E-2</v>
      </c>
      <c r="G21" s="4">
        <f>F21*0.7</f>
        <v>3.6035999999999999E-2</v>
      </c>
      <c r="H21" s="6"/>
      <c r="I21" s="6"/>
    </row>
    <row r="22" spans="2:9" x14ac:dyDescent="0.2">
      <c r="B22" t="s">
        <v>25</v>
      </c>
      <c r="C22" s="2">
        <v>4.2999999999999997E-2</v>
      </c>
      <c r="E22" s="4" t="s">
        <v>21</v>
      </c>
      <c r="F22" s="4">
        <f>F14*C21+G21*C20</f>
        <v>6.6349684210526325E-2</v>
      </c>
      <c r="G22" s="4"/>
      <c r="H22" s="6"/>
      <c r="I22" s="6"/>
    </row>
    <row r="24" spans="2:9" x14ac:dyDescent="0.2">
      <c r="E24" s="7" t="s">
        <v>29</v>
      </c>
    </row>
    <row r="25" spans="2:9" x14ac:dyDescent="0.2">
      <c r="E25" s="4" t="s">
        <v>30</v>
      </c>
      <c r="F25" s="8">
        <f>(F14-F12*C19)/(1+(1-C7)*C19)</f>
        <v>5.6117977528089912E-2</v>
      </c>
      <c r="G25">
        <v>7.0999999999999994E-2</v>
      </c>
    </row>
    <row r="27" spans="2:9" x14ac:dyDescent="0.2">
      <c r="E27" s="9" t="s">
        <v>22</v>
      </c>
      <c r="F27" s="9">
        <f>G25+C19*(1-C7)*(G25-F11)</f>
        <v>7.6413333333333333E-2</v>
      </c>
    </row>
    <row r="28" spans="2:9" x14ac:dyDescent="0.2">
      <c r="E28" t="s">
        <v>21</v>
      </c>
      <c r="F28" s="3">
        <f>F27*C21+G21*C20</f>
        <v>6.791284210526316E-2</v>
      </c>
    </row>
    <row r="29" spans="2:9" x14ac:dyDescent="0.2">
      <c r="E29" s="5" t="s">
        <v>31</v>
      </c>
      <c r="F29" s="5"/>
      <c r="G29" s="5"/>
    </row>
    <row r="30" spans="2:9" x14ac:dyDescent="0.2">
      <c r="E30" s="5"/>
      <c r="F30" s="5"/>
      <c r="G30" s="5"/>
    </row>
    <row r="31" spans="2:9" x14ac:dyDescent="0.2">
      <c r="E31" s="10" t="s">
        <v>32</v>
      </c>
      <c r="F31" s="10"/>
      <c r="G31" s="10"/>
    </row>
    <row r="32" spans="2:9" x14ac:dyDescent="0.2">
      <c r="E32" s="10"/>
      <c r="F32" s="10"/>
      <c r="G32" s="10"/>
    </row>
    <row r="33" spans="1:7" x14ac:dyDescent="0.2">
      <c r="B33" s="5" t="s">
        <v>33</v>
      </c>
      <c r="C33" s="5"/>
      <c r="D33" s="5"/>
      <c r="E33" s="5"/>
      <c r="F33" s="5"/>
      <c r="G33" s="5"/>
    </row>
    <row r="34" spans="1:7" x14ac:dyDescent="0.2">
      <c r="B34" s="5"/>
      <c r="C34" s="5"/>
      <c r="D34" s="5"/>
      <c r="E34" s="5"/>
      <c r="F34" s="5"/>
      <c r="G34" s="5"/>
    </row>
    <row r="35" spans="1:7" x14ac:dyDescent="0.2">
      <c r="C35" t="s">
        <v>38</v>
      </c>
      <c r="D35" t="s">
        <v>41</v>
      </c>
      <c r="E35" t="s">
        <v>40</v>
      </c>
    </row>
    <row r="36" spans="1:7" x14ac:dyDescent="0.2">
      <c r="A36" t="s">
        <v>34</v>
      </c>
      <c r="B36" t="s">
        <v>35</v>
      </c>
      <c r="C36" t="s">
        <v>42</v>
      </c>
    </row>
    <row r="37" spans="1:7" x14ac:dyDescent="0.2">
      <c r="A37" t="s">
        <v>36</v>
      </c>
      <c r="D37" s="2">
        <v>4.2000000000000003E-2</v>
      </c>
      <c r="E37">
        <f>D37*0.7</f>
        <v>2.9399999999999999E-2</v>
      </c>
    </row>
    <row r="38" spans="1:7" x14ac:dyDescent="0.2">
      <c r="A38" t="s">
        <v>37</v>
      </c>
      <c r="C38">
        <f>500/800</f>
        <v>0.625</v>
      </c>
      <c r="D38" s="2">
        <v>4.24E-2</v>
      </c>
      <c r="E38">
        <f>D38*C38</f>
        <v>2.6499999999999999E-2</v>
      </c>
    </row>
    <row r="39" spans="1:7" x14ac:dyDescent="0.2">
      <c r="A39" t="s">
        <v>39</v>
      </c>
      <c r="C39">
        <f>500/800</f>
        <v>0.625</v>
      </c>
      <c r="D39" s="3">
        <f>F21</f>
        <v>5.1479999999999998E-2</v>
      </c>
      <c r="E39">
        <f>D39*C39</f>
        <v>3.2174999999999995E-2</v>
      </c>
    </row>
  </sheetData>
  <mergeCells count="3">
    <mergeCell ref="E29:G30"/>
    <mergeCell ref="E31:G32"/>
    <mergeCell ref="B33:G3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</dc:creator>
  <cp:lastModifiedBy>ANKUR</cp:lastModifiedBy>
  <dcterms:created xsi:type="dcterms:W3CDTF">2015-08-09T06:48:49Z</dcterms:created>
  <dcterms:modified xsi:type="dcterms:W3CDTF">2015-08-09T07:38:19Z</dcterms:modified>
</cp:coreProperties>
</file>