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m4\Financial Valuation\Session 8\"/>
    </mc:Choice>
  </mc:AlternateContent>
  <bookViews>
    <workbookView xWindow="240" yWindow="60" windowWidth="11475" windowHeight="544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27" i="1" l="1"/>
  <c r="J27" i="1"/>
  <c r="I27" i="1"/>
  <c r="H27" i="1"/>
  <c r="G27" i="1"/>
  <c r="F27" i="1"/>
  <c r="J19" i="1"/>
  <c r="J21" i="1"/>
  <c r="I19" i="1"/>
  <c r="I21" i="1"/>
  <c r="H19" i="1"/>
  <c r="H21" i="1"/>
  <c r="G19" i="1"/>
  <c r="G21" i="1"/>
  <c r="F19" i="1"/>
  <c r="F21" i="1"/>
  <c r="E19" i="1"/>
  <c r="E21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<sst xmlns="http://schemas.openxmlformats.org/spreadsheetml/2006/main" count="92" uniqueCount="35">
  <si>
    <t xml:space="preserve"> Base Case Capital Cash Flows Valuation</t>
  </si>
  <si>
    <t>Pro Forma Projections</t>
  </si>
  <si>
    <t>Income Statement</t>
  </si>
  <si>
    <t>Net Sales</t>
  </si>
  <si>
    <t>COGS</t>
  </si>
  <si>
    <t>Gross Profit</t>
  </si>
  <si>
    <t>SG&amp;A</t>
  </si>
  <si>
    <t>R&amp;D</t>
  </si>
  <si>
    <t>Earnings before Interest &amp; Tax</t>
  </si>
  <si>
    <t>Income Tax (35%)</t>
  </si>
  <si>
    <t>Net Earnings</t>
  </si>
  <si>
    <t>In the Sky</t>
  </si>
  <si>
    <t>We aew Good</t>
  </si>
  <si>
    <t>Sales</t>
  </si>
  <si>
    <t>Cap Ex</t>
  </si>
  <si>
    <t>Op Inc Bef Dep</t>
  </si>
  <si>
    <t>Net Inc</t>
  </si>
  <si>
    <t>Tot Assets</t>
  </si>
  <si>
    <t>Current Assets</t>
  </si>
  <si>
    <t>Current Liabilities</t>
  </si>
  <si>
    <t>Debt</t>
  </si>
  <si>
    <t>Net Worth</t>
  </si>
  <si>
    <t>Beta</t>
  </si>
  <si>
    <t>NA</t>
  </si>
  <si>
    <t>P/E</t>
  </si>
  <si>
    <t>Fun in a Cam</t>
  </si>
  <si>
    <t>Help</t>
  </si>
  <si>
    <t xml:space="preserve"> </t>
  </si>
  <si>
    <t>NWC</t>
  </si>
  <si>
    <t>CA</t>
  </si>
  <si>
    <t>Less:Excess Cash</t>
  </si>
  <si>
    <t>Net CA</t>
  </si>
  <si>
    <t>Less CL</t>
  </si>
  <si>
    <t>Net PPE</t>
  </si>
  <si>
    <t>Change in Net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</si>
</sst>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1" applyFont="1"/>
    <xf numFmtId="3" fontId="2" fillId="0" borderId="0" xfId="1" applyNumberFormat="1" applyFont="1"/>
    <xf numFmtId="0" fontId="5" fillId="0" borderId="0" xfId="0" applyFont="1"/>
    <xf numFmtId="0" fontId="5" fillId="0" borderId="0" xfId="0" applyFont="1" applyBorder="1" applyAlignment="1">
      <alignment vertical="top" wrapText="1"/>
    </xf>
    <xf numFmtId="164" fontId="5" fillId="0" borderId="0" xfId="0" applyNumberFormat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 applyBorder="1" applyAlignment="1">
      <alignment vertical="top" wrapText="1"/>
    </xf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workbookViewId="0">
      <selection activeCell="G28" sqref="G28"/>
    </sheetView>
  </sheetViews>
  <sheetFormatPr defaultRowHeight="15" x14ac:dyDescent="0.25"/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3" t="s">
        <v>27</v>
      </c>
      <c r="B3" s="1"/>
      <c r="C3" s="1"/>
      <c r="D3" s="1"/>
      <c r="E3" s="3"/>
      <c r="F3" s="3" t="s">
        <v>1</v>
      </c>
      <c r="G3" s="3"/>
      <c r="H3" s="3"/>
      <c r="I3" s="3"/>
      <c r="J3" s="3"/>
    </row>
    <row r="4" spans="1:10" ht="15.75" x14ac:dyDescent="0.25">
      <c r="A4" s="3" t="s">
        <v>2</v>
      </c>
      <c r="B4" s="1"/>
      <c r="C4" s="1"/>
      <c r="D4" s="1"/>
      <c r="E4" s="3">
        <v>1998</v>
      </c>
      <c r="F4" s="3">
        <v>1999</v>
      </c>
      <c r="G4" s="3">
        <v>2000</v>
      </c>
      <c r="H4" s="3">
        <v>2001</v>
      </c>
      <c r="I4" s="3">
        <v>2002</v>
      </c>
      <c r="J4" s="3">
        <v>2003</v>
      </c>
    </row>
    <row r="5" spans="1:10" ht="15.75" x14ac:dyDescent="0.25">
      <c r="A5" s="3" t="s">
        <v>3</v>
      </c>
      <c r="B5" s="1"/>
      <c r="C5" s="1"/>
      <c r="D5" s="1"/>
      <c r="E5" s="4">
        <v>8500</v>
      </c>
      <c r="F5" s="4">
        <v>15000</v>
      </c>
      <c r="G5" s="4">
        <v>35500</v>
      </c>
      <c r="H5" s="4">
        <v>46000</v>
      </c>
      <c r="I5" s="4">
        <v>52000</v>
      </c>
      <c r="J5" s="4">
        <v>60000</v>
      </c>
    </row>
    <row r="6" spans="1:10" ht="15.75" x14ac:dyDescent="0.25">
      <c r="A6" s="1" t="s">
        <v>4</v>
      </c>
      <c r="B6" s="1"/>
      <c r="C6" s="1"/>
      <c r="D6" s="1"/>
      <c r="E6" s="4">
        <v>3200</v>
      </c>
      <c r="F6" s="4">
        <v>5600</v>
      </c>
      <c r="G6" s="4">
        <v>14000</v>
      </c>
      <c r="H6" s="4">
        <v>18100</v>
      </c>
      <c r="I6" s="4">
        <v>20100</v>
      </c>
      <c r="J6" s="4">
        <v>24500</v>
      </c>
    </row>
    <row r="7" spans="1:10" ht="15.75" x14ac:dyDescent="0.25">
      <c r="A7" s="3" t="s">
        <v>5</v>
      </c>
      <c r="B7" s="1"/>
      <c r="C7" s="1"/>
      <c r="D7" s="1"/>
      <c r="E7" s="4">
        <v>5300</v>
      </c>
      <c r="F7" s="4">
        <v>9400</v>
      </c>
      <c r="G7" s="4">
        <v>21500</v>
      </c>
      <c r="H7" s="4">
        <v>27900</v>
      </c>
      <c r="I7" s="4">
        <v>31900</v>
      </c>
      <c r="J7" s="4">
        <v>35500</v>
      </c>
    </row>
    <row r="8" spans="1:10" ht="15.75" x14ac:dyDescent="0.25">
      <c r="A8" s="1" t="s">
        <v>6</v>
      </c>
      <c r="B8" s="1"/>
      <c r="C8" s="1"/>
      <c r="D8" s="1"/>
      <c r="E8" s="4">
        <v>3500</v>
      </c>
      <c r="F8" s="4">
        <v>5410</v>
      </c>
      <c r="G8" s="4">
        <v>6400</v>
      </c>
      <c r="H8" s="4">
        <v>5300</v>
      </c>
      <c r="I8" s="4">
        <v>7200</v>
      </c>
      <c r="J8" s="4">
        <v>7800</v>
      </c>
    </row>
    <row r="9" spans="1:10" ht="15.75" x14ac:dyDescent="0.25">
      <c r="A9" s="1" t="s">
        <v>7</v>
      </c>
      <c r="B9" s="1"/>
      <c r="C9" s="1"/>
      <c r="D9" s="1"/>
      <c r="E9" s="4">
        <v>1100</v>
      </c>
      <c r="F9" s="4">
        <v>2800</v>
      </c>
      <c r="G9" s="4">
        <v>4100</v>
      </c>
      <c r="H9" s="4">
        <v>5400</v>
      </c>
      <c r="I9" s="4">
        <v>6500</v>
      </c>
      <c r="J9" s="4">
        <v>7000</v>
      </c>
    </row>
    <row r="10" spans="1:10" ht="15.75" x14ac:dyDescent="0.25">
      <c r="A10" s="3" t="s">
        <v>8</v>
      </c>
      <c r="B10" s="1"/>
      <c r="C10" s="1"/>
      <c r="D10" s="1"/>
      <c r="E10" s="4">
        <v>700</v>
      </c>
      <c r="F10" s="4">
        <v>1190</v>
      </c>
      <c r="G10" s="4">
        <v>11000</v>
      </c>
      <c r="H10" s="4">
        <v>17200</v>
      </c>
      <c r="I10" s="4">
        <v>18200</v>
      </c>
      <c r="J10" s="4">
        <v>20700</v>
      </c>
    </row>
    <row r="11" spans="1:10" ht="15.75" x14ac:dyDescent="0.25">
      <c r="A11" s="1" t="s">
        <v>9</v>
      </c>
      <c r="B11" s="1"/>
      <c r="C11" s="1"/>
      <c r="D11" s="1"/>
      <c r="E11" s="4">
        <v>244.99999999999997</v>
      </c>
      <c r="F11" s="4">
        <v>416.5</v>
      </c>
      <c r="G11" s="4">
        <v>3849.9999999999995</v>
      </c>
      <c r="H11" s="4">
        <v>6020</v>
      </c>
      <c r="I11" s="4">
        <v>6370</v>
      </c>
      <c r="J11" s="4">
        <v>7244.9999999999991</v>
      </c>
    </row>
    <row r="12" spans="1:10" ht="15.75" x14ac:dyDescent="0.25">
      <c r="A12" s="3" t="s">
        <v>10</v>
      </c>
      <c r="B12" s="1"/>
      <c r="C12" s="1"/>
      <c r="D12" s="1"/>
      <c r="E12" s="4">
        <v>455</v>
      </c>
      <c r="F12" s="4">
        <v>773.5</v>
      </c>
      <c r="G12" s="4">
        <v>7150</v>
      </c>
      <c r="H12" s="4">
        <v>11180</v>
      </c>
      <c r="I12" s="4">
        <v>11830</v>
      </c>
      <c r="J12" s="4">
        <v>13455</v>
      </c>
    </row>
    <row r="15" spans="1:10" x14ac:dyDescent="0.25">
      <c r="A15" s="10" t="s">
        <v>28</v>
      </c>
      <c r="E15">
        <f>3171-1140</f>
        <v>2031</v>
      </c>
      <c r="F15">
        <f>4825-2005</f>
        <v>2820</v>
      </c>
      <c r="G15">
        <f>13939-4869</f>
        <v>9070</v>
      </c>
      <c r="H15">
        <f>25653-6302</f>
        <v>19351</v>
      </c>
      <c r="I15">
        <f>38045-7064</f>
        <v>30981</v>
      </c>
      <c r="J15">
        <f>52604-8369</f>
        <v>44235</v>
      </c>
    </row>
    <row r="16" spans="1:10" x14ac:dyDescent="0.25">
      <c r="A16" s="10"/>
    </row>
    <row r="17" spans="1:10" x14ac:dyDescent="0.25">
      <c r="A17" s="10" t="s">
        <v>29</v>
      </c>
      <c r="E17">
        <v>3171</v>
      </c>
      <c r="F17">
        <v>4825</v>
      </c>
      <c r="G17">
        <v>13939</v>
      </c>
      <c r="H17">
        <v>25753</v>
      </c>
      <c r="I17">
        <v>38045</v>
      </c>
      <c r="J17">
        <v>52604</v>
      </c>
    </row>
    <row r="18" spans="1:10" x14ac:dyDescent="0.25">
      <c r="A18" s="10" t="s">
        <v>30</v>
      </c>
      <c r="E18">
        <v>0</v>
      </c>
      <c r="F18">
        <v>0</v>
      </c>
      <c r="G18">
        <v>3793</v>
      </c>
      <c r="H18">
        <v>12907</v>
      </c>
      <c r="I18">
        <v>23699</v>
      </c>
      <c r="J18">
        <v>36042</v>
      </c>
    </row>
    <row r="19" spans="1:10" x14ac:dyDescent="0.25">
      <c r="A19" s="10" t="s">
        <v>31</v>
      </c>
      <c r="E19">
        <f>E17-E18</f>
        <v>3171</v>
      </c>
      <c r="F19">
        <f t="shared" ref="F19:J19" si="0">F17-F18</f>
        <v>4825</v>
      </c>
      <c r="G19">
        <f t="shared" si="0"/>
        <v>10146</v>
      </c>
      <c r="H19">
        <f t="shared" si="0"/>
        <v>12846</v>
      </c>
      <c r="I19">
        <f t="shared" si="0"/>
        <v>14346</v>
      </c>
      <c r="J19">
        <f t="shared" si="0"/>
        <v>16562</v>
      </c>
    </row>
    <row r="20" spans="1:10" x14ac:dyDescent="0.25">
      <c r="A20" s="10" t="s">
        <v>32</v>
      </c>
      <c r="E20">
        <v>1140</v>
      </c>
      <c r="F20">
        <v>2005</v>
      </c>
      <c r="G20">
        <v>4869</v>
      </c>
      <c r="H20">
        <v>6302</v>
      </c>
      <c r="I20">
        <v>7064</v>
      </c>
      <c r="J20">
        <v>8369</v>
      </c>
    </row>
    <row r="21" spans="1:10" x14ac:dyDescent="0.25">
      <c r="A21" s="10" t="s">
        <v>28</v>
      </c>
      <c r="E21">
        <f>E19-E20</f>
        <v>2031</v>
      </c>
      <c r="F21">
        <f t="shared" ref="F21:J21" si="1">F19-F20</f>
        <v>2820</v>
      </c>
      <c r="G21">
        <f t="shared" si="1"/>
        <v>5277</v>
      </c>
      <c r="H21">
        <f t="shared" si="1"/>
        <v>6544</v>
      </c>
      <c r="I21">
        <f t="shared" si="1"/>
        <v>7282</v>
      </c>
      <c r="J21">
        <f t="shared" si="1"/>
        <v>8193</v>
      </c>
    </row>
    <row r="22" spans="1:10" x14ac:dyDescent="0.25">
      <c r="A22" s="10"/>
    </row>
    <row r="23" spans="1:10" x14ac:dyDescent="0.25">
      <c r="A23" s="10"/>
    </row>
    <row r="24" spans="1:10" x14ac:dyDescent="0.25">
      <c r="A24" s="10"/>
    </row>
    <row r="25" spans="1:10" x14ac:dyDescent="0.25">
      <c r="A25" s="10"/>
    </row>
    <row r="26" spans="1:10" x14ac:dyDescent="0.25">
      <c r="A26" s="10" t="s">
        <v>33</v>
      </c>
      <c r="E26">
        <v>906</v>
      </c>
      <c r="F26">
        <v>2300</v>
      </c>
      <c r="G26">
        <v>3200</v>
      </c>
      <c r="H26">
        <v>4000</v>
      </c>
      <c r="I26">
        <v>4300</v>
      </c>
      <c r="J26">
        <v>4500</v>
      </c>
    </row>
    <row r="27" spans="1:10" x14ac:dyDescent="0.25">
      <c r="A27" s="10" t="s">
        <v>34</v>
      </c>
      <c r="E27">
        <f>E26</f>
        <v>906</v>
      </c>
      <c r="F27">
        <f t="shared" ref="F27:J27" si="2">F26-E26</f>
        <v>1394</v>
      </c>
      <c r="G27">
        <f t="shared" si="2"/>
        <v>900</v>
      </c>
      <c r="H27">
        <f t="shared" si="2"/>
        <v>800</v>
      </c>
      <c r="I27">
        <f t="shared" si="2"/>
        <v>300</v>
      </c>
      <c r="J27">
        <f t="shared" si="2"/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6" sqref="F6"/>
    </sheetView>
  </sheetViews>
  <sheetFormatPr defaultRowHeight="15" x14ac:dyDescent="0.25"/>
  <cols>
    <col min="1" max="1" width="15.42578125" customWidth="1"/>
    <col min="6" max="6" width="5" customWidth="1"/>
    <col min="7" max="7" width="16.85546875" customWidth="1"/>
    <col min="8" max="8" width="10.28515625" customWidth="1"/>
    <col min="9" max="9" width="10.85546875" customWidth="1"/>
    <col min="10" max="10" width="10.7109375" customWidth="1"/>
    <col min="11" max="11" width="10.42578125" customWidth="1"/>
  </cols>
  <sheetData>
    <row r="1" spans="1:11" ht="15.75" x14ac:dyDescent="0.25">
      <c r="A1" s="8" t="s">
        <v>11</v>
      </c>
      <c r="B1" s="5"/>
      <c r="C1" s="5"/>
      <c r="D1" s="5"/>
      <c r="E1" s="5"/>
      <c r="F1" s="5"/>
      <c r="G1" s="8" t="s">
        <v>12</v>
      </c>
      <c r="H1" s="5"/>
      <c r="I1" s="5"/>
      <c r="J1" s="5"/>
      <c r="K1" s="5"/>
    </row>
    <row r="2" spans="1:11" x14ac:dyDescent="0.25">
      <c r="A2" s="6" t="s">
        <v>13</v>
      </c>
      <c r="B2" s="7">
        <v>79.34</v>
      </c>
      <c r="C2" s="7">
        <v>74.790000000000006</v>
      </c>
      <c r="D2" s="7">
        <v>59.39</v>
      </c>
      <c r="E2" s="7">
        <v>54.86</v>
      </c>
      <c r="F2" s="7"/>
      <c r="G2" s="6" t="s">
        <v>13</v>
      </c>
      <c r="H2" s="7">
        <v>154.13</v>
      </c>
      <c r="I2" s="7">
        <v>188.37</v>
      </c>
      <c r="J2" s="7">
        <v>234.68</v>
      </c>
      <c r="K2" s="7">
        <v>312.29000000000002</v>
      </c>
    </row>
    <row r="3" spans="1:11" x14ac:dyDescent="0.25">
      <c r="A3" s="6" t="s">
        <v>6</v>
      </c>
      <c r="B3" s="7">
        <v>18.579999999999998</v>
      </c>
      <c r="C3" s="7">
        <v>17.670000000000002</v>
      </c>
      <c r="D3" s="7">
        <v>14.59</v>
      </c>
      <c r="E3" s="7">
        <v>13.97</v>
      </c>
      <c r="F3" s="7"/>
      <c r="G3" s="6" t="s">
        <v>6</v>
      </c>
      <c r="H3" s="7">
        <v>19.28</v>
      </c>
      <c r="I3" s="7">
        <v>20.92</v>
      </c>
      <c r="J3" s="7">
        <v>23.62</v>
      </c>
      <c r="K3" s="7">
        <v>33.44</v>
      </c>
    </row>
    <row r="4" spans="1:11" x14ac:dyDescent="0.25">
      <c r="A4" s="6" t="s">
        <v>14</v>
      </c>
      <c r="B4" s="7">
        <v>1.95</v>
      </c>
      <c r="C4" s="7">
        <v>0.37</v>
      </c>
      <c r="D4" s="7">
        <v>0.63</v>
      </c>
      <c r="E4" s="7">
        <v>0.34</v>
      </c>
      <c r="F4" s="7"/>
      <c r="G4" s="6" t="s">
        <v>14</v>
      </c>
      <c r="H4" s="7">
        <v>176.73</v>
      </c>
      <c r="I4" s="7">
        <v>117.63</v>
      </c>
      <c r="J4" s="7">
        <v>76.39</v>
      </c>
      <c r="K4" s="7">
        <v>21.81</v>
      </c>
    </row>
    <row r="5" spans="1:11" ht="30" x14ac:dyDescent="0.25">
      <c r="A5" s="6" t="s">
        <v>15</v>
      </c>
      <c r="B5" s="7">
        <v>7.3</v>
      </c>
      <c r="C5" s="7">
        <v>6.44</v>
      </c>
      <c r="D5" s="7">
        <v>2.38</v>
      </c>
      <c r="E5" s="7">
        <v>2.76</v>
      </c>
      <c r="F5" s="7"/>
      <c r="G5" s="6" t="s">
        <v>15</v>
      </c>
      <c r="H5" s="7">
        <v>18.850000000000001</v>
      </c>
      <c r="I5" s="7">
        <v>26.24</v>
      </c>
      <c r="J5" s="7">
        <v>43.22</v>
      </c>
      <c r="K5" s="7">
        <v>58.67</v>
      </c>
    </row>
    <row r="6" spans="1:11" x14ac:dyDescent="0.25">
      <c r="A6" s="6" t="s">
        <v>16</v>
      </c>
      <c r="B6" s="7">
        <v>-1.05</v>
      </c>
      <c r="C6" s="7">
        <v>1.54</v>
      </c>
      <c r="D6" s="7">
        <v>4.54</v>
      </c>
      <c r="E6" s="7">
        <v>5.27</v>
      </c>
      <c r="F6" s="7"/>
      <c r="G6" s="6" t="s">
        <v>16</v>
      </c>
      <c r="H6" s="7">
        <v>-13.7</v>
      </c>
      <c r="I6" s="7">
        <v>3.21</v>
      </c>
      <c r="J6" s="7">
        <v>16.09</v>
      </c>
      <c r="K6" s="7">
        <v>21.75</v>
      </c>
    </row>
    <row r="7" spans="1:11" x14ac:dyDescent="0.25">
      <c r="A7" s="6" t="s">
        <v>17</v>
      </c>
      <c r="B7" s="7">
        <v>77.900000000000006</v>
      </c>
      <c r="C7" s="7">
        <v>72.37</v>
      </c>
      <c r="D7" s="7">
        <v>62.99</v>
      </c>
      <c r="E7" s="7">
        <v>54.95</v>
      </c>
      <c r="F7" s="7"/>
      <c r="G7" s="6" t="s">
        <v>17</v>
      </c>
      <c r="H7" s="7">
        <v>152.21</v>
      </c>
      <c r="I7" s="7">
        <v>149.97999999999999</v>
      </c>
      <c r="J7" s="7">
        <v>213.65</v>
      </c>
      <c r="K7" s="7">
        <v>298.32</v>
      </c>
    </row>
    <row r="8" spans="1:11" ht="30" x14ac:dyDescent="0.25">
      <c r="A8" s="6" t="s">
        <v>18</v>
      </c>
      <c r="B8" s="7">
        <v>51.47</v>
      </c>
      <c r="C8" s="7">
        <v>45.86</v>
      </c>
      <c r="D8" s="7">
        <v>38.69</v>
      </c>
      <c r="E8" s="7">
        <v>34.01</v>
      </c>
      <c r="F8" s="7"/>
      <c r="G8" s="6" t="s">
        <v>18</v>
      </c>
      <c r="H8" s="7">
        <v>57.69</v>
      </c>
      <c r="I8" s="7">
        <v>70.22</v>
      </c>
      <c r="J8" s="7">
        <v>118.54</v>
      </c>
      <c r="K8" s="7">
        <v>159.93</v>
      </c>
    </row>
    <row r="9" spans="1:11" ht="30" x14ac:dyDescent="0.25">
      <c r="A9" s="6" t="s">
        <v>19</v>
      </c>
      <c r="B9" s="7">
        <v>15.73</v>
      </c>
      <c r="C9" s="7">
        <v>14.7</v>
      </c>
      <c r="D9" s="7">
        <v>18.760000000000002</v>
      </c>
      <c r="E9" s="7">
        <v>42.54</v>
      </c>
      <c r="F9" s="7"/>
      <c r="G9" s="6" t="s">
        <v>19</v>
      </c>
      <c r="H9" s="7">
        <v>53.58</v>
      </c>
      <c r="I9" s="7">
        <v>43.84</v>
      </c>
      <c r="J9" s="7">
        <v>59.42</v>
      </c>
      <c r="K9" s="7">
        <v>60.56</v>
      </c>
    </row>
    <row r="10" spans="1:11" x14ac:dyDescent="0.25">
      <c r="A10" s="6" t="s">
        <v>20</v>
      </c>
      <c r="B10" s="7">
        <v>4.88</v>
      </c>
      <c r="C10" s="7">
        <v>5.15</v>
      </c>
      <c r="D10" s="7">
        <v>6.28</v>
      </c>
      <c r="E10" s="7">
        <v>7.18</v>
      </c>
      <c r="F10" s="7"/>
      <c r="G10" s="6" t="s">
        <v>20</v>
      </c>
      <c r="H10" s="7">
        <v>2.66</v>
      </c>
      <c r="I10" s="7">
        <v>6.01</v>
      </c>
      <c r="J10" s="7">
        <v>7.18</v>
      </c>
      <c r="K10" s="7">
        <v>6.8</v>
      </c>
    </row>
    <row r="11" spans="1:11" x14ac:dyDescent="0.25">
      <c r="A11" s="6" t="s">
        <v>21</v>
      </c>
      <c r="B11" s="7">
        <v>15.73</v>
      </c>
      <c r="C11" s="7">
        <v>13.82</v>
      </c>
      <c r="D11" s="7">
        <v>18.03</v>
      </c>
      <c r="E11" s="7">
        <v>12.1</v>
      </c>
      <c r="F11" s="7"/>
      <c r="G11" s="6" t="s">
        <v>21</v>
      </c>
      <c r="H11" s="7">
        <v>57.32</v>
      </c>
      <c r="I11" s="7">
        <v>67.36</v>
      </c>
      <c r="J11" s="7">
        <v>132.19999999999999</v>
      </c>
      <c r="K11" s="7">
        <v>211.19</v>
      </c>
    </row>
    <row r="12" spans="1:11" x14ac:dyDescent="0.25">
      <c r="A12" s="6" t="s">
        <v>22</v>
      </c>
      <c r="B12" s="6" t="s">
        <v>23</v>
      </c>
      <c r="C12" s="6" t="s">
        <v>23</v>
      </c>
      <c r="D12" s="6" t="s">
        <v>23</v>
      </c>
      <c r="E12" s="6">
        <v>1.45</v>
      </c>
      <c r="F12" s="6"/>
      <c r="G12" s="6" t="s">
        <v>22</v>
      </c>
      <c r="H12" s="6" t="s">
        <v>23</v>
      </c>
      <c r="I12" s="6" t="s">
        <v>23</v>
      </c>
      <c r="J12" s="6" t="s">
        <v>23</v>
      </c>
      <c r="K12" s="6">
        <v>1.33</v>
      </c>
    </row>
    <row r="13" spans="1:11" x14ac:dyDescent="0.25">
      <c r="A13" s="6" t="s">
        <v>24</v>
      </c>
      <c r="B13" s="6" t="s">
        <v>23</v>
      </c>
      <c r="C13" s="6">
        <v>21.23</v>
      </c>
      <c r="D13" s="6">
        <v>18.63</v>
      </c>
      <c r="E13" s="6">
        <v>19.510000000000002</v>
      </c>
      <c r="F13" s="6"/>
      <c r="G13" s="6" t="s">
        <v>24</v>
      </c>
      <c r="H13" s="6" t="s">
        <v>23</v>
      </c>
      <c r="I13" s="6">
        <v>40</v>
      </c>
      <c r="J13" s="6">
        <v>41.05</v>
      </c>
      <c r="K13" s="6">
        <v>39.869999999999997</v>
      </c>
    </row>
    <row r="14" spans="1:11" ht="15.7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31.5" x14ac:dyDescent="0.25">
      <c r="A15" s="9" t="s">
        <v>25</v>
      </c>
      <c r="B15" s="5"/>
      <c r="C15" s="5"/>
      <c r="D15" s="5"/>
      <c r="E15" s="5"/>
      <c r="F15" s="5"/>
      <c r="G15" s="9" t="s">
        <v>26</v>
      </c>
      <c r="H15" s="5"/>
      <c r="I15" s="5"/>
      <c r="J15" s="5"/>
      <c r="K15" s="5"/>
    </row>
    <row r="16" spans="1:11" ht="15.75" x14ac:dyDescent="0.25">
      <c r="A16" s="6" t="s">
        <v>13</v>
      </c>
      <c r="B16" s="7">
        <v>17.32</v>
      </c>
      <c r="C16" s="7">
        <v>17.96</v>
      </c>
      <c r="D16" s="7">
        <v>17.100000000000001</v>
      </c>
      <c r="E16" s="7">
        <v>18.899999999999999</v>
      </c>
      <c r="F16" s="5"/>
      <c r="G16" s="6" t="s">
        <v>13</v>
      </c>
      <c r="H16" s="7">
        <v>72.39</v>
      </c>
      <c r="I16" s="7">
        <v>82.57</v>
      </c>
      <c r="J16" s="7">
        <v>80.58</v>
      </c>
      <c r="K16" s="7">
        <v>75.349999999999994</v>
      </c>
    </row>
    <row r="17" spans="1:11" ht="15.75" x14ac:dyDescent="0.25">
      <c r="A17" s="6" t="s">
        <v>6</v>
      </c>
      <c r="B17" s="7">
        <v>2.59</v>
      </c>
      <c r="C17" s="7">
        <v>2.72</v>
      </c>
      <c r="D17" s="7">
        <v>2.35</v>
      </c>
      <c r="E17" s="7">
        <v>2.16</v>
      </c>
      <c r="F17" s="5"/>
      <c r="G17" s="6" t="s">
        <v>6</v>
      </c>
      <c r="H17" s="6" t="s">
        <v>23</v>
      </c>
      <c r="I17" s="6" t="s">
        <v>23</v>
      </c>
      <c r="J17" s="6" t="s">
        <v>23</v>
      </c>
      <c r="K17" s="6" t="s">
        <v>23</v>
      </c>
    </row>
    <row r="18" spans="1:11" ht="15.75" x14ac:dyDescent="0.25">
      <c r="A18" s="6" t="s">
        <v>14</v>
      </c>
      <c r="B18" s="7">
        <v>0.52</v>
      </c>
      <c r="C18" s="7">
        <v>0.4</v>
      </c>
      <c r="D18" s="7">
        <v>0.28000000000000003</v>
      </c>
      <c r="E18" s="7">
        <v>0.28000000000000003</v>
      </c>
      <c r="F18" s="5"/>
      <c r="G18" s="6" t="s">
        <v>14</v>
      </c>
      <c r="H18" s="7">
        <v>5.22</v>
      </c>
      <c r="I18" s="7">
        <v>3.45</v>
      </c>
      <c r="J18" s="7">
        <v>3.05</v>
      </c>
      <c r="K18" s="7">
        <v>3.33</v>
      </c>
    </row>
    <row r="19" spans="1:11" ht="30" x14ac:dyDescent="0.25">
      <c r="A19" s="6" t="s">
        <v>15</v>
      </c>
      <c r="B19" s="7">
        <v>0.19</v>
      </c>
      <c r="C19" s="7">
        <v>0.18</v>
      </c>
      <c r="D19" s="7">
        <v>0.73</v>
      </c>
      <c r="E19" s="7">
        <v>1.81</v>
      </c>
      <c r="F19" s="5"/>
      <c r="G19" s="6" t="s">
        <v>15</v>
      </c>
      <c r="H19" s="7">
        <v>6.66</v>
      </c>
      <c r="I19" s="7">
        <v>7.65</v>
      </c>
      <c r="J19" s="7">
        <v>8.17</v>
      </c>
      <c r="K19" s="7">
        <v>4.2699999999999996</v>
      </c>
    </row>
    <row r="20" spans="1:11" ht="15.75" x14ac:dyDescent="0.25">
      <c r="A20" s="6" t="s">
        <v>16</v>
      </c>
      <c r="B20" s="7">
        <v>-0.38</v>
      </c>
      <c r="C20" s="7">
        <v>-0.51</v>
      </c>
      <c r="D20" s="7">
        <v>1.47</v>
      </c>
      <c r="E20" s="7">
        <v>3.84</v>
      </c>
      <c r="F20" s="5"/>
      <c r="G20" s="6" t="s">
        <v>16</v>
      </c>
      <c r="H20" s="7">
        <v>2.96</v>
      </c>
      <c r="I20" s="7">
        <v>3.2</v>
      </c>
      <c r="J20" s="7">
        <v>3.8</v>
      </c>
      <c r="K20" s="7">
        <v>1.5</v>
      </c>
    </row>
    <row r="21" spans="1:11" ht="15.75" x14ac:dyDescent="0.25">
      <c r="A21" s="6" t="s">
        <v>17</v>
      </c>
      <c r="B21" s="7">
        <v>7.62</v>
      </c>
      <c r="C21" s="7">
        <v>7.31</v>
      </c>
      <c r="D21" s="7">
        <v>7.11</v>
      </c>
      <c r="E21" s="7">
        <v>7.33</v>
      </c>
      <c r="F21" s="5"/>
      <c r="G21" s="6" t="s">
        <v>17</v>
      </c>
      <c r="H21" s="7">
        <v>40.659999999999997</v>
      </c>
      <c r="I21" s="7">
        <v>45.91</v>
      </c>
      <c r="J21" s="7">
        <v>49.98</v>
      </c>
      <c r="K21" s="7">
        <v>46.85</v>
      </c>
    </row>
    <row r="22" spans="1:11" ht="30" x14ac:dyDescent="0.25">
      <c r="A22" s="6" t="s">
        <v>18</v>
      </c>
      <c r="B22" s="7">
        <v>3.89</v>
      </c>
      <c r="C22" s="7">
        <v>3.98</v>
      </c>
      <c r="D22" s="7">
        <v>4.2300000000000004</v>
      </c>
      <c r="E22" s="7">
        <v>4.79</v>
      </c>
      <c r="F22" s="5"/>
      <c r="G22" s="6" t="s">
        <v>18</v>
      </c>
      <c r="H22" s="7">
        <v>22.54</v>
      </c>
      <c r="I22" s="7">
        <v>28.5</v>
      </c>
      <c r="J22" s="7">
        <v>27.59</v>
      </c>
      <c r="K22" s="7">
        <v>22.08</v>
      </c>
    </row>
    <row r="23" spans="1:11" ht="30" x14ac:dyDescent="0.25">
      <c r="A23" s="6" t="s">
        <v>19</v>
      </c>
      <c r="B23" s="7">
        <v>1.83</v>
      </c>
      <c r="C23" s="7">
        <v>2.23</v>
      </c>
      <c r="D23" s="7">
        <v>3.13</v>
      </c>
      <c r="E23" s="7">
        <v>2.95</v>
      </c>
      <c r="F23" s="5"/>
      <c r="G23" s="6" t="s">
        <v>19</v>
      </c>
      <c r="H23" s="7">
        <v>5.46</v>
      </c>
      <c r="I23" s="7">
        <v>8.92</v>
      </c>
      <c r="J23" s="7">
        <v>10.63</v>
      </c>
      <c r="K23" s="7">
        <v>6.41</v>
      </c>
    </row>
    <row r="24" spans="1:11" ht="15.75" x14ac:dyDescent="0.25">
      <c r="A24" s="6" t="s">
        <v>20</v>
      </c>
      <c r="B24" s="7">
        <v>0.62</v>
      </c>
      <c r="C24" s="7">
        <v>0.66</v>
      </c>
      <c r="D24" s="7">
        <v>0.67</v>
      </c>
      <c r="E24" s="7">
        <v>0.71</v>
      </c>
      <c r="F24" s="5"/>
      <c r="G24" s="6" t="s">
        <v>20</v>
      </c>
      <c r="H24" s="7">
        <v>0.9</v>
      </c>
      <c r="I24" s="7">
        <v>0.71</v>
      </c>
      <c r="J24" s="7">
        <v>0.37</v>
      </c>
      <c r="K24" s="7">
        <v>0.17</v>
      </c>
    </row>
    <row r="25" spans="1:11" ht="15.75" x14ac:dyDescent="0.25">
      <c r="A25" s="6" t="s">
        <v>21</v>
      </c>
      <c r="B25" s="7">
        <v>2.98</v>
      </c>
      <c r="C25" s="7">
        <v>2.34</v>
      </c>
      <c r="D25" s="7">
        <v>2.64</v>
      </c>
      <c r="E25" s="7">
        <v>3.41</v>
      </c>
      <c r="F25" s="5"/>
      <c r="G25" s="6" t="s">
        <v>21</v>
      </c>
      <c r="H25" s="7">
        <v>32.82</v>
      </c>
      <c r="I25" s="7">
        <v>34.53</v>
      </c>
      <c r="J25" s="7">
        <v>36.5</v>
      </c>
      <c r="K25" s="7">
        <v>37.56</v>
      </c>
    </row>
    <row r="26" spans="1:11" ht="15.75" x14ac:dyDescent="0.25">
      <c r="A26" s="6" t="s">
        <v>22</v>
      </c>
      <c r="B26" s="6" t="s">
        <v>23</v>
      </c>
      <c r="C26" s="6" t="s">
        <v>23</v>
      </c>
      <c r="D26" s="6" t="s">
        <v>23</v>
      </c>
      <c r="E26" s="6">
        <v>1.1200000000000001</v>
      </c>
      <c r="F26" s="5"/>
      <c r="G26" s="6" t="s">
        <v>22</v>
      </c>
      <c r="H26" s="6" t="s">
        <v>23</v>
      </c>
      <c r="I26" s="6" t="s">
        <v>23</v>
      </c>
      <c r="J26" s="6" t="s">
        <v>23</v>
      </c>
      <c r="K26" s="6">
        <v>1.23</v>
      </c>
    </row>
    <row r="27" spans="1:11" ht="15.75" x14ac:dyDescent="0.25">
      <c r="A27" s="6" t="s">
        <v>24</v>
      </c>
      <c r="B27" s="6" t="s">
        <v>23</v>
      </c>
      <c r="C27" s="6" t="s">
        <v>23</v>
      </c>
      <c r="D27" s="6">
        <v>20.3</v>
      </c>
      <c r="E27" s="6">
        <v>18.23</v>
      </c>
      <c r="F27" s="5"/>
      <c r="G27" s="6" t="s">
        <v>24</v>
      </c>
      <c r="H27" s="6">
        <v>11.81</v>
      </c>
      <c r="I27" s="6">
        <v>18.98</v>
      </c>
      <c r="J27" s="6">
        <v>23.21</v>
      </c>
      <c r="K27" s="6">
        <v>19.38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ANKUR</cp:lastModifiedBy>
  <dcterms:created xsi:type="dcterms:W3CDTF">2012-08-26T08:04:14Z</dcterms:created>
  <dcterms:modified xsi:type="dcterms:W3CDTF">2015-09-18T03:40:05Z</dcterms:modified>
</cp:coreProperties>
</file>