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im4\Financial Valuation\Session 8\"/>
    </mc:Choice>
  </mc:AlternateContent>
  <bookViews>
    <workbookView xWindow="0" yWindow="0" windowWidth="20460" windowHeight="7215"/>
  </bookViews>
  <sheets>
    <sheet name="Sheet1" sheetId="1" r:id="rId1"/>
  </sheets>
  <definedNames>
    <definedName name="b">Sheet1!$I$11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M14" i="1"/>
  <c r="M13" i="1"/>
  <c r="M12" i="1"/>
  <c r="I11" i="1"/>
  <c r="I10" i="1" s="1"/>
  <c r="I12" i="1" s="1"/>
  <c r="I9" i="1"/>
  <c r="C14" i="1"/>
  <c r="C13" i="1"/>
  <c r="D10" i="1"/>
  <c r="B10" i="1"/>
  <c r="C10" i="1"/>
</calcChain>
</file>

<file path=xl/sharedStrings.xml><?xml version="1.0" encoding="utf-8"?>
<sst xmlns="http://schemas.openxmlformats.org/spreadsheetml/2006/main" count="34" uniqueCount="32">
  <si>
    <t>EPS</t>
  </si>
  <si>
    <t>BVPS</t>
  </si>
  <si>
    <t>ROE</t>
  </si>
  <si>
    <t>-</t>
  </si>
  <si>
    <t>MP</t>
  </si>
  <si>
    <t>P/E</t>
  </si>
  <si>
    <t>Q2</t>
  </si>
  <si>
    <t>Q3</t>
  </si>
  <si>
    <t>R</t>
  </si>
  <si>
    <t>Avg D/P for mature comp</t>
  </si>
  <si>
    <t>Avg. Ind ROE</t>
  </si>
  <si>
    <t>EPS3</t>
  </si>
  <si>
    <t>Avg. Ind P/E</t>
  </si>
  <si>
    <t>Multiplier</t>
  </si>
  <si>
    <t>DPS*(1+g)/(R-g)</t>
  </si>
  <si>
    <t>Retention Ratio (b)</t>
  </si>
  <si>
    <t>Growth rate (g)</t>
  </si>
  <si>
    <t>Q4</t>
  </si>
  <si>
    <t>P</t>
  </si>
  <si>
    <t>MV of Debt</t>
  </si>
  <si>
    <t>Cash and Sec</t>
  </si>
  <si>
    <t>Investm</t>
  </si>
  <si>
    <t>NI</t>
  </si>
  <si>
    <t>Interest Exp</t>
  </si>
  <si>
    <t>D&amp;A</t>
  </si>
  <si>
    <t>Taxes</t>
  </si>
  <si>
    <t>EBITDA</t>
  </si>
  <si>
    <t>EV</t>
  </si>
  <si>
    <t>Shares (Cr.)</t>
  </si>
  <si>
    <t>EV/EBITDA</t>
  </si>
  <si>
    <t>Q1</t>
  </si>
  <si>
    <t>Valuation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</si>
</sst>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%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2" fontId="0" fillId="0" borderId="0" xfId="0" applyNumberFormat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0" fontId="0" fillId="0" borderId="8" xfId="0" applyBorder="1"/>
    <xf numFmtId="167" fontId="0" fillId="0" borderId="5" xfId="0" applyNumberFormat="1" applyBorder="1"/>
    <xf numFmtId="2" fontId="0" fillId="0" borderId="5" xfId="1" applyNumberFormat="1" applyFont="1" applyBorder="1"/>
    <xf numFmtId="167" fontId="0" fillId="0" borderId="5" xfId="1" applyNumberFormat="1" applyFont="1" applyBorder="1"/>
    <xf numFmtId="9" fontId="0" fillId="0" borderId="5" xfId="1" applyFont="1" applyBorder="1"/>
    <xf numFmtId="9" fontId="0" fillId="0" borderId="5" xfId="0" applyNumberFormat="1" applyBorder="1"/>
    <xf numFmtId="2" fontId="0" fillId="0" borderId="5" xfId="0" applyNumberFormat="1" applyBorder="1"/>
    <xf numFmtId="0" fontId="0" fillId="0" borderId="4" xfId="0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topLeftCell="A2" workbookViewId="0">
      <selection activeCell="A17" sqref="A17"/>
    </sheetView>
  </sheetViews>
  <sheetFormatPr defaultRowHeight="12.75" x14ac:dyDescent="0.2"/>
  <cols>
    <col min="2" max="2" width="8.42578125" bestFit="1" customWidth="1"/>
    <col min="7" max="7" width="9.42578125" customWidth="1"/>
    <col min="8" max="8" width="22.140625" bestFit="1" customWidth="1"/>
    <col min="9" max="9" width="12.5703125" bestFit="1" customWidth="1"/>
    <col min="12" max="12" width="12.7109375" bestFit="1" customWidth="1"/>
    <col min="13" max="13" width="12" bestFit="1" customWidth="1"/>
  </cols>
  <sheetData>
    <row r="1" spans="1:13" ht="13.5" thickBot="1" x14ac:dyDescent="0.25"/>
    <row r="2" spans="1:13" x14ac:dyDescent="0.2">
      <c r="A2" s="1" t="s">
        <v>6</v>
      </c>
      <c r="B2" s="2" t="s">
        <v>0</v>
      </c>
      <c r="C2" s="2" t="s">
        <v>1</v>
      </c>
      <c r="D2" s="3" t="s">
        <v>2</v>
      </c>
      <c r="G2" s="1" t="s">
        <v>7</v>
      </c>
      <c r="H2" s="2"/>
      <c r="I2" s="3"/>
      <c r="K2" s="1" t="s">
        <v>17</v>
      </c>
      <c r="L2" s="2"/>
      <c r="M2" s="3"/>
    </row>
    <row r="3" spans="1:13" x14ac:dyDescent="0.2">
      <c r="A3" s="4"/>
      <c r="B3" s="5">
        <v>1.1399999999999999</v>
      </c>
      <c r="C3" s="5">
        <v>6.32</v>
      </c>
      <c r="D3" s="6">
        <v>0.17899999999999999</v>
      </c>
      <c r="G3" s="4"/>
      <c r="H3" s="5" t="s">
        <v>8</v>
      </c>
      <c r="I3" s="12">
        <v>0.1</v>
      </c>
      <c r="K3" s="4"/>
      <c r="L3" s="5" t="s">
        <v>18</v>
      </c>
      <c r="M3" s="6">
        <v>25</v>
      </c>
    </row>
    <row r="4" spans="1:13" x14ac:dyDescent="0.2">
      <c r="A4" s="4"/>
      <c r="B4" s="5">
        <v>0.55000000000000004</v>
      </c>
      <c r="C4" s="5">
        <v>6.43</v>
      </c>
      <c r="D4" s="6">
        <v>8.3000000000000004E-2</v>
      </c>
      <c r="G4" s="4"/>
      <c r="H4" s="5" t="s">
        <v>9</v>
      </c>
      <c r="I4" s="12">
        <v>0.45</v>
      </c>
      <c r="K4" s="4"/>
      <c r="L4" s="5" t="s">
        <v>28</v>
      </c>
      <c r="M4" s="6">
        <v>40</v>
      </c>
    </row>
    <row r="5" spans="1:13" x14ac:dyDescent="0.2">
      <c r="A5" s="4"/>
      <c r="B5" s="5">
        <v>1.1599999999999999</v>
      </c>
      <c r="C5" s="5">
        <v>6.57</v>
      </c>
      <c r="D5" s="6">
        <v>0.16800000000000001</v>
      </c>
      <c r="G5" s="4"/>
      <c r="H5" s="5" t="s">
        <v>10</v>
      </c>
      <c r="I5" s="12">
        <v>0.13</v>
      </c>
      <c r="K5" s="4"/>
      <c r="L5" s="5" t="s">
        <v>19</v>
      </c>
      <c r="M5" s="6">
        <v>140</v>
      </c>
    </row>
    <row r="6" spans="1:13" x14ac:dyDescent="0.2">
      <c r="A6" s="4"/>
      <c r="B6" s="5">
        <v>0.87</v>
      </c>
      <c r="C6" s="5">
        <v>11.68</v>
      </c>
      <c r="D6" s="6">
        <v>7.1999999999999995E-2</v>
      </c>
      <c r="G6" s="4"/>
      <c r="H6" s="5" t="s">
        <v>12</v>
      </c>
      <c r="I6" s="12">
        <v>0.14300000000000002</v>
      </c>
      <c r="K6" s="4"/>
      <c r="L6" s="5" t="s">
        <v>20</v>
      </c>
      <c r="M6" s="6">
        <v>60</v>
      </c>
    </row>
    <row r="7" spans="1:13" x14ac:dyDescent="0.2">
      <c r="A7" s="4"/>
      <c r="B7" s="5">
        <v>1.1499999999999999</v>
      </c>
      <c r="C7" s="5">
        <v>9.9700000000000006</v>
      </c>
      <c r="D7" s="6">
        <v>0.104</v>
      </c>
      <c r="G7" s="4"/>
      <c r="H7" s="5" t="s">
        <v>11</v>
      </c>
      <c r="I7" s="13">
        <v>3</v>
      </c>
      <c r="K7" s="4"/>
      <c r="L7" s="5" t="s">
        <v>21</v>
      </c>
      <c r="M7" s="6">
        <v>300</v>
      </c>
    </row>
    <row r="8" spans="1:13" x14ac:dyDescent="0.2">
      <c r="A8" s="4"/>
      <c r="B8" s="5">
        <v>2.11</v>
      </c>
      <c r="C8" s="5">
        <v>16.62</v>
      </c>
      <c r="D8" s="6">
        <v>0.129</v>
      </c>
      <c r="G8" s="4"/>
      <c r="H8" s="5"/>
      <c r="I8" s="6"/>
      <c r="K8" s="4"/>
      <c r="L8" s="5" t="s">
        <v>22</v>
      </c>
      <c r="M8" s="6">
        <v>140</v>
      </c>
    </row>
    <row r="9" spans="1:13" x14ac:dyDescent="0.2">
      <c r="A9" s="4"/>
      <c r="B9" s="5">
        <v>-1.94</v>
      </c>
      <c r="C9" s="5">
        <v>13.87</v>
      </c>
      <c r="D9" s="6" t="s">
        <v>3</v>
      </c>
      <c r="G9" s="4"/>
      <c r="H9" s="5" t="s">
        <v>13</v>
      </c>
      <c r="I9" s="14">
        <f>I6*I7</f>
        <v>0.42900000000000005</v>
      </c>
      <c r="K9" s="4"/>
      <c r="L9" s="5" t="s">
        <v>23</v>
      </c>
      <c r="M9" s="6">
        <v>10</v>
      </c>
    </row>
    <row r="10" spans="1:13" x14ac:dyDescent="0.2">
      <c r="A10" s="4"/>
      <c r="B10" s="5">
        <f>AVERAGE(B3:B8)</f>
        <v>1.1633333333333331</v>
      </c>
      <c r="C10" s="5">
        <f>AVERAGE(C3:C9)</f>
        <v>10.20857142857143</v>
      </c>
      <c r="D10" s="6">
        <f t="shared" ref="D10" si="0">AVERAGE(D3:D8)</f>
        <v>0.1225</v>
      </c>
      <c r="G10" s="4"/>
      <c r="H10" s="5" t="s">
        <v>16</v>
      </c>
      <c r="I10" s="15">
        <f>I5*b</f>
        <v>7.1500000000000008E-2</v>
      </c>
      <c r="K10" s="4"/>
      <c r="L10" s="5" t="s">
        <v>24</v>
      </c>
      <c r="M10" s="6">
        <v>10</v>
      </c>
    </row>
    <row r="11" spans="1:13" x14ac:dyDescent="0.2">
      <c r="A11" s="4"/>
      <c r="B11" s="5"/>
      <c r="C11" s="5"/>
      <c r="D11" s="6"/>
      <c r="G11" s="4"/>
      <c r="H11" s="5" t="s">
        <v>15</v>
      </c>
      <c r="I11" s="16">
        <f>(1-I4)</f>
        <v>0.55000000000000004</v>
      </c>
      <c r="K11" s="4"/>
      <c r="L11" s="5" t="s">
        <v>25</v>
      </c>
      <c r="M11" s="6">
        <v>15</v>
      </c>
    </row>
    <row r="12" spans="1:13" ht="25.5" x14ac:dyDescent="0.2">
      <c r="A12" s="4"/>
      <c r="B12" s="5" t="s">
        <v>4</v>
      </c>
      <c r="C12" s="5">
        <v>26</v>
      </c>
      <c r="D12" s="6"/>
      <c r="G12" s="18" t="s">
        <v>31</v>
      </c>
      <c r="H12" s="5" t="s">
        <v>14</v>
      </c>
      <c r="I12" s="6">
        <f>I7*I4*(1+I10)/(I3-I10)</f>
        <v>50.755263157894746</v>
      </c>
      <c r="K12" s="4"/>
      <c r="L12" s="5"/>
      <c r="M12" s="17">
        <f>M8/M3</f>
        <v>5.6</v>
      </c>
    </row>
    <row r="13" spans="1:13" ht="13.5" thickBot="1" x14ac:dyDescent="0.25">
      <c r="A13" s="4"/>
      <c r="B13" s="5" t="s">
        <v>0</v>
      </c>
      <c r="C13" s="7">
        <f>D10*C9</f>
        <v>1.6990749999999999</v>
      </c>
      <c r="D13" s="6"/>
      <c r="G13" s="8"/>
      <c r="H13" s="9"/>
      <c r="I13" s="11"/>
      <c r="K13" s="4"/>
      <c r="L13" s="5" t="s">
        <v>26</v>
      </c>
      <c r="M13" s="6">
        <f>M8+M11+M9+M10</f>
        <v>175</v>
      </c>
    </row>
    <row r="14" spans="1:13" ht="13.5" thickBot="1" x14ac:dyDescent="0.25">
      <c r="A14" s="8"/>
      <c r="B14" s="9" t="s">
        <v>5</v>
      </c>
      <c r="C14" s="10">
        <f>C12/C13</f>
        <v>15.302443976869768</v>
      </c>
      <c r="D14" s="11"/>
      <c r="K14" s="4"/>
      <c r="L14" s="5" t="s">
        <v>27</v>
      </c>
      <c r="M14" s="6">
        <f>M3*M4+M5-M6-M7</f>
        <v>780</v>
      </c>
    </row>
    <row r="15" spans="1:13" ht="26.25" thickBot="1" x14ac:dyDescent="0.25">
      <c r="K15" s="18" t="s">
        <v>31</v>
      </c>
      <c r="L15" s="9" t="s">
        <v>29</v>
      </c>
      <c r="M15" s="11">
        <f>M14/M13</f>
        <v>4.4571428571428573</v>
      </c>
    </row>
    <row r="17" spans="1:1" x14ac:dyDescent="0.2">
      <c r="A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</dc:creator>
  <cp:lastModifiedBy>ANKUR</cp:lastModifiedBy>
  <dcterms:created xsi:type="dcterms:W3CDTF">2015-08-23T04:34:04Z</dcterms:created>
  <dcterms:modified xsi:type="dcterms:W3CDTF">2015-08-23T07:22:12Z</dcterms:modified>
</cp:coreProperties>
</file>