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tProton/GitRepos/LabRegression/www/"/>
    </mc:Choice>
  </mc:AlternateContent>
  <xr:revisionPtr revIDLastSave="0" documentId="13_ncr:1_{AFFEB78A-3668-764D-9432-1B4ADF60BC5B}" xr6:coauthVersionLast="47" xr6:coauthVersionMax="47" xr10:uidLastSave="{00000000-0000-0000-0000-000000000000}"/>
  <bookViews>
    <workbookView xWindow="3260" yWindow="2160" windowWidth="28040" windowHeight="17440" xr2:uid="{978E5421-FC80-6446-9C13-B3201A983AFD}"/>
  </bookViews>
  <sheets>
    <sheet name="Lab 6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N11" i="1" l="1"/>
  <c r="D20" i="1"/>
  <c r="D21" i="1"/>
  <c r="D23" i="1"/>
  <c r="D24" i="1"/>
  <c r="D25" i="1"/>
  <c r="D26" i="1"/>
  <c r="D22" i="1"/>
  <c r="D19" i="1"/>
  <c r="D18" i="1"/>
  <c r="L11" i="1"/>
  <c r="K11" i="1"/>
  <c r="C25" i="1"/>
  <c r="L10" i="1"/>
  <c r="K10" i="1"/>
  <c r="C24" i="1"/>
  <c r="L9" i="1"/>
  <c r="K9" i="1"/>
  <c r="C23" i="1"/>
  <c r="L8" i="1"/>
  <c r="K8" i="1"/>
  <c r="C22" i="1"/>
  <c r="L7" i="1"/>
  <c r="K7" i="1"/>
  <c r="C21" i="1"/>
  <c r="L6" i="1"/>
  <c r="K6" i="1"/>
  <c r="C20" i="1"/>
  <c r="L5" i="1"/>
  <c r="K5" i="1"/>
  <c r="C19" i="1"/>
  <c r="L4" i="1"/>
  <c r="K4" i="1"/>
  <c r="L3" i="1"/>
  <c r="K3" i="1"/>
  <c r="M11" i="1"/>
  <c r="A26" i="1" s="1"/>
  <c r="M10" i="1"/>
  <c r="A25" i="1" s="1"/>
  <c r="M9" i="1"/>
  <c r="M8" i="1"/>
  <c r="A23" i="1" s="1"/>
  <c r="M7" i="1"/>
  <c r="A22" i="1" s="1"/>
  <c r="M6" i="1"/>
  <c r="M5" i="1"/>
  <c r="M4" i="1"/>
  <c r="A19" i="1" s="1"/>
  <c r="M3" i="1"/>
  <c r="C18" i="1" s="1"/>
  <c r="N10" i="1" l="1"/>
  <c r="S10" i="1" s="1"/>
  <c r="N9" i="1"/>
  <c r="B24" i="1" s="1"/>
  <c r="N8" i="1"/>
  <c r="B23" i="1" s="1"/>
  <c r="N7" i="1"/>
  <c r="S7" i="1" s="1"/>
  <c r="N6" i="1"/>
  <c r="R6" i="1" s="1"/>
  <c r="N5" i="1"/>
  <c r="B20" i="1" s="1"/>
  <c r="N4" i="1"/>
  <c r="N3" i="1"/>
  <c r="B18" i="1" s="1"/>
  <c r="B21" i="1"/>
  <c r="B22" i="1"/>
  <c r="B19" i="1"/>
  <c r="S5" i="1"/>
  <c r="A24" i="1"/>
  <c r="A18" i="1"/>
  <c r="A21" i="1"/>
  <c r="C26" i="1"/>
  <c r="B26" i="1"/>
  <c r="A20" i="1"/>
  <c r="R8" i="1"/>
  <c r="R7" i="1"/>
  <c r="R4" i="1"/>
  <c r="R5" i="1"/>
  <c r="S6" i="1"/>
  <c r="B25" i="1" l="1"/>
  <c r="R10" i="1"/>
  <c r="S9" i="1"/>
  <c r="R9" i="1"/>
  <c r="S8" i="1"/>
  <c r="T8" i="1" s="1"/>
  <c r="S4" i="1"/>
  <c r="T4" i="1" s="1"/>
  <c r="S3" i="1"/>
  <c r="R3" i="1"/>
  <c r="S11" i="1"/>
  <c r="R11" i="1"/>
  <c r="T10" i="1"/>
  <c r="U10" i="1" s="1"/>
  <c r="T7" i="1"/>
  <c r="U7" i="1" s="1"/>
  <c r="T5" i="1"/>
  <c r="T6" i="1"/>
  <c r="H10" i="1" l="1"/>
  <c r="Q13" i="1" s="1"/>
  <c r="T9" i="1"/>
  <c r="T3" i="1"/>
  <c r="T11" i="1"/>
  <c r="U11" i="1" s="1"/>
  <c r="X5" i="1"/>
  <c r="V5" i="1"/>
  <c r="W5" i="1"/>
  <c r="Y5" i="1"/>
  <c r="Z5" i="1"/>
  <c r="X10" i="1"/>
  <c r="V10" i="1"/>
  <c r="Y10" i="1"/>
  <c r="Z10" i="1"/>
  <c r="W10" i="1"/>
  <c r="V4" i="1"/>
  <c r="W4" i="1"/>
  <c r="X4" i="1"/>
  <c r="Y4" i="1"/>
  <c r="Z4" i="1"/>
  <c r="X6" i="1"/>
  <c r="V6" i="1"/>
  <c r="Y6" i="1"/>
  <c r="Z6" i="1"/>
  <c r="W6" i="1"/>
  <c r="Z8" i="1"/>
  <c r="Y8" i="1"/>
  <c r="V8" i="1"/>
  <c r="W8" i="1"/>
  <c r="X8" i="1"/>
  <c r="V7" i="1"/>
  <c r="W7" i="1"/>
  <c r="X7" i="1"/>
  <c r="Z7" i="1"/>
  <c r="Y7" i="1"/>
  <c r="V11" i="1"/>
  <c r="X11" i="1"/>
  <c r="V3" i="1"/>
  <c r="W3" i="1"/>
  <c r="X3" i="1"/>
  <c r="Y3" i="1"/>
  <c r="Z3" i="1"/>
  <c r="U5" i="1"/>
  <c r="U8" i="1"/>
  <c r="U3" i="1"/>
  <c r="U6" i="1"/>
  <c r="U4" i="1"/>
  <c r="Y11" i="1" l="1"/>
  <c r="Z11" i="1"/>
  <c r="Y9" i="1"/>
  <c r="V9" i="1"/>
  <c r="X9" i="1"/>
  <c r="Z9" i="1"/>
  <c r="U9" i="1"/>
  <c r="W9" i="1"/>
  <c r="W11" i="1"/>
</calcChain>
</file>

<file path=xl/sharedStrings.xml><?xml version="1.0" encoding="utf-8"?>
<sst xmlns="http://schemas.openxmlformats.org/spreadsheetml/2006/main" count="30" uniqueCount="30">
  <si>
    <r>
      <t>σ</t>
    </r>
    <r>
      <rPr>
        <vertAlign val="subscript"/>
        <sz val="12"/>
        <color theme="1"/>
        <rFont val="Times New Roman"/>
        <family val="1"/>
      </rPr>
      <t>m </t>
    </r>
    <r>
      <rPr>
        <sz val="12"/>
        <color theme="1"/>
        <rFont val="Times New Roman"/>
        <family val="1"/>
      </rPr>
      <t>(g)</t>
    </r>
  </si>
  <si>
    <r>
      <t>M</t>
    </r>
    <r>
      <rPr>
        <vertAlign val="subscript"/>
        <sz val="12"/>
        <color theme="1"/>
        <rFont val="Aptos Narrow (Body)"/>
      </rPr>
      <t>tot</t>
    </r>
    <r>
      <rPr>
        <sz val="12"/>
        <color theme="1"/>
        <rFont val="Aptos Narrow"/>
        <family val="2"/>
        <scheme val="minor"/>
      </rPr>
      <t xml:space="preserve"> (g)</t>
    </r>
  </si>
  <si>
    <r>
      <t>σ</t>
    </r>
    <r>
      <rPr>
        <vertAlign val="subscript"/>
        <sz val="12"/>
        <color theme="1"/>
        <rFont val="Times New Roman"/>
        <family val="1"/>
      </rPr>
      <t>M </t>
    </r>
    <r>
      <rPr>
        <sz val="12"/>
        <color theme="1"/>
        <rFont val="Times New Roman"/>
        <family val="1"/>
      </rPr>
      <t>(g)</t>
    </r>
  </si>
  <si>
    <t>Total mass</t>
  </si>
  <si>
    <t>Theory</t>
  </si>
  <si>
    <r>
      <t>g (m/s</t>
    </r>
    <r>
      <rPr>
        <vertAlign val="superscript"/>
        <sz val="12"/>
        <color theme="1"/>
        <rFont val="Aptos Narrow (Body)"/>
      </rPr>
      <t>2</t>
    </r>
    <r>
      <rPr>
        <sz val="12"/>
        <color theme="1"/>
        <rFont val="Aptos Narrow"/>
        <family val="2"/>
        <scheme val="minor"/>
      </rPr>
      <t>)</t>
    </r>
  </si>
  <si>
    <t>Status</t>
  </si>
  <si>
    <t>X</t>
  </si>
  <si>
    <t>Y</t>
  </si>
  <si>
    <t>sigma_x</t>
  </si>
  <si>
    <t>sigma_y</t>
  </si>
  <si>
    <t>Complete</t>
  </si>
  <si>
    <t>Partial</t>
  </si>
  <si>
    <t>Partial not-complete</t>
  </si>
  <si>
    <t>∆m (g)</t>
  </si>
  <si>
    <t>Mass difference</t>
  </si>
  <si>
    <t>Acceleration 1</t>
  </si>
  <si>
    <t>Acceleration 2</t>
  </si>
  <si>
    <t>Values</t>
  </si>
  <si>
    <t>Error Bars</t>
  </si>
  <si>
    <t>y1</t>
  </si>
  <si>
    <t>y2</t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</si>
  <si>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(m/s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</si>
  <si>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rPr>
        <i/>
        <sz val="12"/>
        <color theme="1"/>
        <rFont val="Aptos Narrow"/>
        <scheme val="minor"/>
      </rPr>
      <t>𝜎</t>
    </r>
    <r>
      <rPr>
        <i/>
        <vertAlign val="subscript"/>
        <sz val="12"/>
        <color theme="1"/>
        <rFont val="Aptos Narrow (Body)"/>
      </rPr>
      <t>µ</t>
    </r>
  </si>
  <si>
    <r>
      <t xml:space="preserve">Effective acceleration
</t>
    </r>
    <r>
      <rPr>
        <i/>
        <sz val="12"/>
        <color theme="1"/>
        <rFont val="Aptos Narrow"/>
        <scheme val="minor"/>
      </rPr>
      <t>a</t>
    </r>
    <r>
      <rPr>
        <vertAlign val="subscript"/>
        <sz val="12"/>
        <color theme="1"/>
        <rFont val="Aptos Narrow (Body)"/>
      </rPr>
      <t>eff</t>
    </r>
    <r>
      <rPr>
        <sz val="12"/>
        <color theme="1"/>
        <rFont val="Aptos Narrow"/>
        <family val="2"/>
        <scheme val="minor"/>
      </rPr>
      <t xml:space="preserve"> (m/s</t>
    </r>
    <r>
      <rPr>
        <vertAlign val="superscript"/>
        <sz val="12"/>
        <color theme="1"/>
        <rFont val="Aptos Narrow (Body)"/>
      </rPr>
      <t>2</t>
    </r>
    <r>
      <rPr>
        <sz val="12"/>
        <color theme="1"/>
        <rFont val="Aptos Narrow"/>
        <family val="2"/>
        <scheme val="minor"/>
      </rPr>
      <t>)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</si>
  <si>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(m/s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</si>
  <si>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rPr>
        <i/>
        <sz val="12"/>
        <color theme="1"/>
        <rFont val="Aptos Narrow"/>
        <scheme val="minor"/>
      </rPr>
      <t>𝜎</t>
    </r>
    <r>
      <rPr>
        <i/>
        <vertAlign val="subscript"/>
        <sz val="12"/>
        <color theme="1"/>
        <rFont val="Aptos Narrow (Body)"/>
      </rPr>
      <t>a</t>
    </r>
    <r>
      <rPr>
        <sz val="12"/>
        <color theme="1"/>
        <rFont val="Aptos Narrow"/>
        <family val="2"/>
        <scheme val="minor"/>
      </rPr>
      <t xml:space="preserve"> (m/s</t>
    </r>
    <r>
      <rPr>
        <vertAlign val="superscript"/>
        <sz val="12"/>
        <color theme="1"/>
        <rFont val="Aptos Narrow (Body)"/>
      </rPr>
      <t>2</t>
    </r>
    <r>
      <rPr>
        <sz val="12"/>
        <color theme="1"/>
        <rFont val="Aptos Narrow"/>
        <family val="2"/>
        <scheme val="minor"/>
      </rPr>
      <t>)</t>
    </r>
  </si>
  <si>
    <r>
      <t xml:space="preserve">Fractional mass difference
</t>
    </r>
    <r>
      <rPr>
        <i/>
        <sz val="12"/>
        <color theme="1"/>
        <rFont val="Aptos Narrow"/>
        <scheme val="minor"/>
      </rPr>
      <t>µ</t>
    </r>
  </si>
  <si>
    <r>
      <t>σ</t>
    </r>
    <r>
      <rPr>
        <vertAlign val="subscript"/>
        <sz val="12"/>
        <color theme="1"/>
        <rFont val="Times New Roman"/>
        <family val="1"/>
      </rPr>
      <t>a1 </t>
    </r>
    <r>
      <rPr>
        <sz val="12"/>
        <color theme="1"/>
        <rFont val="Times New Roman"/>
        <family val="1"/>
      </rPr>
      <t>(m/s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</si>
  <si>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t>σ</t>
    </r>
    <r>
      <rPr>
        <vertAlign val="subscript"/>
        <sz val="12"/>
        <color theme="1"/>
        <rFont val="Times New Roman"/>
        <family val="1"/>
      </rPr>
      <t>a2 </t>
    </r>
    <r>
      <rPr>
        <sz val="12"/>
        <color theme="1"/>
        <rFont val="Times New Roman"/>
        <family val="1"/>
      </rPr>
      <t>(m/s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</si>
</sst>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vertAlign val="subscript"/>
      <sz val="12"/>
      <color theme="1"/>
      <name val="Aptos Narrow (Body)"/>
    </font>
    <font>
      <vertAlign val="superscript"/>
      <sz val="12"/>
      <color theme="1"/>
      <name val="Aptos Narrow (Body)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Aptos Narrow"/>
      <scheme val="minor"/>
    </font>
    <font>
      <i/>
      <vertAlign val="subscript"/>
      <sz val="12"/>
      <color theme="1"/>
      <name val="Aptos Narrow (Body)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3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centerContinuous" vertical="center"/>
    </xf>
    <xf numFmtId="0" fontId="0" fillId="0" borderId="6" xfId="0" applyBorder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Continuous" vertical="center"/>
    </xf>
    <xf numFmtId="0" fontId="0" fillId="0" borderId="16" xfId="0" applyBorder="1" applyAlignment="1">
      <alignment horizontal="centerContinuous" vertical="center"/>
    </xf>
    <xf numFmtId="0" fontId="0" fillId="0" borderId="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20" xfId="0" applyBorder="1" applyAlignment="1">
      <alignment horizontal="centerContinuous" vertical="center"/>
    </xf>
    <xf numFmtId="0" fontId="0" fillId="0" borderId="2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23" xfId="0" applyBorder="1" applyAlignment="1">
      <alignment horizontal="centerContinuous" vertical="center"/>
    </xf>
    <xf numFmtId="0" fontId="0" fillId="0" borderId="25" xfId="0" applyBorder="1" applyAlignment="1" applyProtection="1">
      <alignment vertical="center"/>
      <protection locked="0"/>
    </xf>
    <xf numFmtId="0" fontId="0" fillId="0" borderId="26" xfId="0" applyBorder="1" applyAlignment="1" applyProtection="1">
      <alignment vertical="center"/>
      <protection locked="0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27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vertical="center"/>
      <protection locked="0"/>
    </xf>
    <xf numFmtId="0" fontId="0" fillId="0" borderId="30" xfId="0" applyBorder="1" applyAlignment="1" applyProtection="1">
      <alignment vertical="center"/>
      <protection locked="0"/>
    </xf>
    <xf numFmtId="0" fontId="0" fillId="0" borderId="31" xfId="0" applyBorder="1" applyAlignment="1" applyProtection="1">
      <alignment vertical="center"/>
      <protection locked="0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84B2-2894-BD43-9DF6-FC74E97EF48D}">
  <dimension ref="A1:Z26"/>
  <sheetViews>
    <sheetView tabSelected="1" zoomScale="109" workbookViewId="0">
      <selection activeCell="G19" sqref="G19"/>
    </sheetView>
  </sheetViews>
  <sheetFormatPr baseColWidth="10" defaultRowHeight="16" x14ac:dyDescent="0.2"/>
  <cols>
    <col min="1" max="6" width="15.83203125" style="4" customWidth="1"/>
    <col min="7" max="7" width="10.83203125" style="4"/>
    <col min="8" max="9" width="10.83203125" style="4" customWidth="1"/>
    <col min="10" max="10" width="7.5" style="4" customWidth="1"/>
    <col min="11" max="17" width="10.83203125" style="4" hidden="1" customWidth="1"/>
    <col min="18" max="24" width="7.83203125" style="4" hidden="1" customWidth="1"/>
    <col min="25" max="26" width="10.83203125" style="4" hidden="1" customWidth="1"/>
    <col min="27" max="27" width="10.83203125" style="4" customWidth="1"/>
    <col min="28" max="16384" width="10.83203125" style="4"/>
  </cols>
  <sheetData>
    <row r="1" spans="1:26" ht="17" thickBot="1" x14ac:dyDescent="0.25">
      <c r="A1" s="2" t="s">
        <v>15</v>
      </c>
      <c r="B1" s="27"/>
      <c r="C1" s="36" t="s">
        <v>16</v>
      </c>
      <c r="D1" s="33"/>
      <c r="E1" s="28" t="s">
        <v>17</v>
      </c>
      <c r="F1" s="3"/>
      <c r="H1" s="5" t="s">
        <v>3</v>
      </c>
      <c r="I1" s="6"/>
    </row>
    <row r="2" spans="1:26" s="1" customFormat="1" ht="20" x14ac:dyDescent="0.2">
      <c r="A2" s="39" t="s">
        <v>14</v>
      </c>
      <c r="B2" s="24" t="s">
        <v>0</v>
      </c>
      <c r="C2" s="41" t="s">
        <v>22</v>
      </c>
      <c r="D2" s="40" t="s">
        <v>28</v>
      </c>
      <c r="E2" s="42" t="s">
        <v>25</v>
      </c>
      <c r="F2" s="43" t="s">
        <v>29</v>
      </c>
      <c r="H2" s="19" t="s">
        <v>1</v>
      </c>
      <c r="I2" s="11"/>
      <c r="K2" s="13" t="s">
        <v>20</v>
      </c>
      <c r="L2" s="9" t="s">
        <v>21</v>
      </c>
      <c r="M2" s="13" t="s">
        <v>7</v>
      </c>
      <c r="N2" s="9" t="s">
        <v>8</v>
      </c>
      <c r="O2" s="9" t="s">
        <v>9</v>
      </c>
      <c r="P2" s="10" t="s">
        <v>10</v>
      </c>
      <c r="R2" s="1" t="s">
        <v>11</v>
      </c>
      <c r="S2" s="1" t="s">
        <v>12</v>
      </c>
      <c r="T2" s="1" t="s">
        <v>13</v>
      </c>
    </row>
    <row r="3" spans="1:26" ht="19" thickBot="1" x14ac:dyDescent="0.25">
      <c r="A3" s="37"/>
      <c r="B3" s="38"/>
      <c r="C3" s="45"/>
      <c r="D3" s="48"/>
      <c r="E3" s="38"/>
      <c r="F3" s="44"/>
      <c r="H3" s="20" t="s">
        <v>2</v>
      </c>
      <c r="I3" s="12">
        <v>1</v>
      </c>
      <c r="K3" s="14" t="e">
        <f t="shared" ref="K3:K11" si="0">IF(ISNUMBER(C3),ABS(C3),NA())</f>
        <v>#N/A</v>
      </c>
      <c r="L3" s="26" t="e">
        <f t="shared" ref="L3:L11" si="1">IF(ISNUMBER(E3),ABS(E3),NA())</f>
        <v>#N/A</v>
      </c>
      <c r="M3" s="14" t="e">
        <f t="shared" ref="M3:M11" si="2">IF(AND(ISNUMBER(A3), ISNUMBER($I$2)),ABS(A3/$I$2),NA())</f>
        <v>#N/A</v>
      </c>
      <c r="N3" s="26" t="e">
        <f>IF(ISNUMBER(AVERAGE(K3:L3)),AVERAGE(K3:L3),NA())</f>
        <v>#N/A</v>
      </c>
      <c r="O3" s="26" t="e">
        <f>IF(AND(ISNUMBER($A3),ISNUMBER($B3),ISNUMBER(I$3),ISNUMBER(I$2)),SQRT((B3/A3)^2 + ($I$3/$I$2)^2)*M3,NA())</f>
        <v>#N/A</v>
      </c>
      <c r="P3" s="15" t="e">
        <f>IF(AND(ISNUMBER(D3),ISNUMBER(F3)),SQRT(D3^2+F3^2)/2,NA())</f>
        <v>#N/A</v>
      </c>
      <c r="R3" s="4">
        <f t="shared" ref="R3:R11" si="3">ISNUMBER(M3)*ISNUMBER(K3)*ISNUMBER(L3)*ISNUMBER(N3)*ISNUMBER(O3)*ISNUMBER(P3)</f>
        <v>0</v>
      </c>
      <c r="S3" s="4">
        <f t="shared" ref="S3:S11" si="4">IF(ISNUMBER(M3)+ISNUMBER(K3)+ISNUMBER(L3)+ISNUMBER(N3)+ISNUMBER(O3)+ISNUMBER(P3) &gt; 0,1,0)</f>
        <v>0</v>
      </c>
      <c r="T3" s="4">
        <f>R3+S3</f>
        <v>0</v>
      </c>
      <c r="U3" s="4">
        <f t="shared" ref="U3:U11" si="5">NOT(ISNUMBER(A3))*($T3&gt;0)</f>
        <v>0</v>
      </c>
      <c r="V3" s="4">
        <f t="shared" ref="V3:Z11" si="6">NOT(ISNUMBER(B3))*($T3&gt;0)</f>
        <v>0</v>
      </c>
      <c r="W3" s="4">
        <f t="shared" si="6"/>
        <v>0</v>
      </c>
      <c r="X3" s="4">
        <f t="shared" si="6"/>
        <v>0</v>
      </c>
      <c r="Y3" s="4">
        <f t="shared" si="6"/>
        <v>0</v>
      </c>
      <c r="Z3" s="4">
        <f t="shared" si="6"/>
        <v>0</v>
      </c>
    </row>
    <row r="4" spans="1:26" ht="17" thickBot="1" x14ac:dyDescent="0.25">
      <c r="A4" s="29"/>
      <c r="B4" s="25"/>
      <c r="C4" s="46"/>
      <c r="D4" s="34"/>
      <c r="E4" s="25"/>
      <c r="F4" s="30"/>
      <c r="K4" s="14" t="e">
        <f t="shared" si="0"/>
        <v>#N/A</v>
      </c>
      <c r="L4" s="26" t="e">
        <f t="shared" si="1"/>
        <v>#N/A</v>
      </c>
      <c r="M4" s="14" t="e">
        <f t="shared" si="2"/>
        <v>#N/A</v>
      </c>
      <c r="N4" s="26" t="e">
        <f t="shared" ref="N4:N11" si="7">IF(ISNUMBER(AVERAGE(K4:L4)),AVERAGE(K4:L4),NA())</f>
        <v>#N/A</v>
      </c>
      <c r="O4" s="26" t="e">
        <f t="shared" ref="O4:O11" si="8">IF(AND(ISNUMBER($A4),ISNUMBER($B4),ISNUMBER(I$3),ISNUMBER(I$2)),SQRT((B4/A4)^2 + ($I$3/$I$2)^2)*M4,NA())</f>
        <v>#N/A</v>
      </c>
      <c r="P4" s="15" t="e">
        <f t="shared" ref="P4:P11" si="9">IF(AND(ISNUMBER(D4),ISNUMBER(F4)),SQRT(D4^2+F4^2)/2,NA())</f>
        <v>#N/A</v>
      </c>
      <c r="R4" s="4">
        <f t="shared" si="3"/>
        <v>0</v>
      </c>
      <c r="S4" s="4">
        <f t="shared" si="4"/>
        <v>0</v>
      </c>
      <c r="T4" s="4">
        <f t="shared" ref="T4:T11" si="10">R4+S4</f>
        <v>0</v>
      </c>
      <c r="U4" s="4">
        <f t="shared" si="5"/>
        <v>0</v>
      </c>
      <c r="V4" s="4">
        <f t="shared" si="6"/>
        <v>0</v>
      </c>
      <c r="W4" s="4">
        <f t="shared" si="6"/>
        <v>0</v>
      </c>
      <c r="X4" s="4">
        <f t="shared" si="6"/>
        <v>0</v>
      </c>
      <c r="Y4" s="4">
        <f t="shared" si="6"/>
        <v>0</v>
      </c>
      <c r="Z4" s="4">
        <f t="shared" si="6"/>
        <v>0</v>
      </c>
    </row>
    <row r="5" spans="1:26" x14ac:dyDescent="0.2">
      <c r="A5" s="29"/>
      <c r="B5" s="25"/>
      <c r="C5" s="46"/>
      <c r="D5" s="34"/>
      <c r="E5" s="25"/>
      <c r="F5" s="30"/>
      <c r="H5" s="5" t="s">
        <v>4</v>
      </c>
      <c r="I5" s="6"/>
      <c r="K5" s="14" t="e">
        <f t="shared" si="0"/>
        <v>#N/A</v>
      </c>
      <c r="L5" s="26" t="e">
        <f t="shared" si="1"/>
        <v>#N/A</v>
      </c>
      <c r="M5" s="14" t="e">
        <f t="shared" si="2"/>
        <v>#N/A</v>
      </c>
      <c r="N5" s="26" t="e">
        <f t="shared" si="7"/>
        <v>#N/A</v>
      </c>
      <c r="O5" s="26" t="e">
        <f t="shared" si="8"/>
        <v>#N/A</v>
      </c>
      <c r="P5" s="15" t="e">
        <f t="shared" si="9"/>
        <v>#N/A</v>
      </c>
      <c r="R5" s="4">
        <f t="shared" si="3"/>
        <v>0</v>
      </c>
      <c r="S5" s="4">
        <f t="shared" si="4"/>
        <v>0</v>
      </c>
      <c r="T5" s="4">
        <f t="shared" si="10"/>
        <v>0</v>
      </c>
      <c r="U5" s="4">
        <f t="shared" si="5"/>
        <v>0</v>
      </c>
      <c r="V5" s="4">
        <f t="shared" si="6"/>
        <v>0</v>
      </c>
      <c r="W5" s="4">
        <f t="shared" si="6"/>
        <v>0</v>
      </c>
      <c r="X5" s="4">
        <f t="shared" si="6"/>
        <v>0</v>
      </c>
      <c r="Y5" s="4">
        <f t="shared" si="6"/>
        <v>0</v>
      </c>
      <c r="Z5" s="4">
        <f t="shared" si="6"/>
        <v>0</v>
      </c>
    </row>
    <row r="6" spans="1:26" ht="20" thickBot="1" x14ac:dyDescent="0.25">
      <c r="A6" s="29"/>
      <c r="B6" s="25"/>
      <c r="C6" s="46"/>
      <c r="D6" s="34"/>
      <c r="E6" s="25"/>
      <c r="F6" s="30"/>
      <c r="H6" s="21" t="s">
        <v>5</v>
      </c>
      <c r="I6" s="12">
        <v>9.81</v>
      </c>
      <c r="K6" s="14" t="e">
        <f t="shared" si="0"/>
        <v>#N/A</v>
      </c>
      <c r="L6" s="26" t="e">
        <f t="shared" si="1"/>
        <v>#N/A</v>
      </c>
      <c r="M6" s="14" t="e">
        <f t="shared" si="2"/>
        <v>#N/A</v>
      </c>
      <c r="N6" s="26" t="e">
        <f t="shared" si="7"/>
        <v>#N/A</v>
      </c>
      <c r="O6" s="26" t="e">
        <f t="shared" si="8"/>
        <v>#N/A</v>
      </c>
      <c r="P6" s="15" t="e">
        <f t="shared" si="9"/>
        <v>#N/A</v>
      </c>
      <c r="R6" s="4">
        <f t="shared" si="3"/>
        <v>0</v>
      </c>
      <c r="S6" s="4">
        <f t="shared" si="4"/>
        <v>0</v>
      </c>
      <c r="T6" s="4">
        <f t="shared" si="10"/>
        <v>0</v>
      </c>
      <c r="U6" s="4">
        <f t="shared" si="5"/>
        <v>0</v>
      </c>
      <c r="V6" s="4">
        <f t="shared" si="6"/>
        <v>0</v>
      </c>
      <c r="W6" s="4">
        <f t="shared" si="6"/>
        <v>0</v>
      </c>
      <c r="X6" s="4">
        <f t="shared" si="6"/>
        <v>0</v>
      </c>
      <c r="Y6" s="4">
        <f t="shared" si="6"/>
        <v>0</v>
      </c>
      <c r="Z6" s="4">
        <f t="shared" si="6"/>
        <v>0</v>
      </c>
    </row>
    <row r="7" spans="1:26" x14ac:dyDescent="0.2">
      <c r="A7" s="29"/>
      <c r="B7" s="25"/>
      <c r="C7" s="46"/>
      <c r="D7" s="34"/>
      <c r="E7" s="25"/>
      <c r="F7" s="30"/>
      <c r="K7" s="14" t="e">
        <f t="shared" si="0"/>
        <v>#N/A</v>
      </c>
      <c r="L7" s="26" t="e">
        <f t="shared" si="1"/>
        <v>#N/A</v>
      </c>
      <c r="M7" s="14" t="e">
        <f t="shared" si="2"/>
        <v>#N/A</v>
      </c>
      <c r="N7" s="26" t="e">
        <f t="shared" si="7"/>
        <v>#N/A</v>
      </c>
      <c r="O7" s="26" t="e">
        <f t="shared" si="8"/>
        <v>#N/A</v>
      </c>
      <c r="P7" s="15" t="e">
        <f t="shared" si="9"/>
        <v>#N/A</v>
      </c>
      <c r="R7" s="4">
        <f t="shared" si="3"/>
        <v>0</v>
      </c>
      <c r="S7" s="4">
        <f t="shared" si="4"/>
        <v>0</v>
      </c>
      <c r="T7" s="4">
        <f t="shared" si="10"/>
        <v>0</v>
      </c>
      <c r="U7" s="4">
        <f t="shared" si="5"/>
        <v>0</v>
      </c>
      <c r="V7" s="4">
        <f t="shared" si="6"/>
        <v>0</v>
      </c>
      <c r="W7" s="4">
        <f t="shared" si="6"/>
        <v>0</v>
      </c>
      <c r="X7" s="4">
        <f t="shared" si="6"/>
        <v>0</v>
      </c>
      <c r="Y7" s="4">
        <f t="shared" si="6"/>
        <v>0</v>
      </c>
      <c r="Z7" s="4">
        <f t="shared" si="6"/>
        <v>0</v>
      </c>
    </row>
    <row r="8" spans="1:26" ht="17" thickBot="1" x14ac:dyDescent="0.25">
      <c r="A8" s="29"/>
      <c r="B8" s="25"/>
      <c r="C8" s="46"/>
      <c r="D8" s="34"/>
      <c r="E8" s="25"/>
      <c r="F8" s="30"/>
      <c r="K8" s="14" t="e">
        <f t="shared" si="0"/>
        <v>#N/A</v>
      </c>
      <c r="L8" s="26" t="e">
        <f t="shared" si="1"/>
        <v>#N/A</v>
      </c>
      <c r="M8" s="14" t="e">
        <f t="shared" si="2"/>
        <v>#N/A</v>
      </c>
      <c r="N8" s="26" t="e">
        <f t="shared" si="7"/>
        <v>#N/A</v>
      </c>
      <c r="O8" s="26" t="e">
        <f t="shared" si="8"/>
        <v>#N/A</v>
      </c>
      <c r="P8" s="15" t="e">
        <f t="shared" si="9"/>
        <v>#N/A</v>
      </c>
      <c r="R8" s="4">
        <f t="shared" si="3"/>
        <v>0</v>
      </c>
      <c r="S8" s="4">
        <f t="shared" si="4"/>
        <v>0</v>
      </c>
      <c r="T8" s="4">
        <f t="shared" si="10"/>
        <v>0</v>
      </c>
      <c r="U8" s="4">
        <f t="shared" si="5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  <c r="Z8" s="4">
        <f t="shared" si="6"/>
        <v>0</v>
      </c>
    </row>
    <row r="9" spans="1:26" x14ac:dyDescent="0.2">
      <c r="A9" s="29"/>
      <c r="B9" s="25"/>
      <c r="C9" s="46"/>
      <c r="D9" s="34"/>
      <c r="E9" s="25"/>
      <c r="F9" s="30"/>
      <c r="H9" s="2" t="s">
        <v>6</v>
      </c>
      <c r="I9" s="3"/>
      <c r="K9" s="14" t="e">
        <f t="shared" si="0"/>
        <v>#N/A</v>
      </c>
      <c r="L9" s="26" t="e">
        <f t="shared" si="1"/>
        <v>#N/A</v>
      </c>
      <c r="M9" s="14" t="e">
        <f t="shared" si="2"/>
        <v>#N/A</v>
      </c>
      <c r="N9" s="26" t="e">
        <f t="shared" si="7"/>
        <v>#N/A</v>
      </c>
      <c r="O9" s="26" t="e">
        <f t="shared" si="8"/>
        <v>#N/A</v>
      </c>
      <c r="P9" s="15" t="e">
        <f t="shared" si="9"/>
        <v>#N/A</v>
      </c>
      <c r="R9" s="4">
        <f t="shared" si="3"/>
        <v>0</v>
      </c>
      <c r="S9" s="4">
        <f t="shared" si="4"/>
        <v>0</v>
      </c>
      <c r="T9" s="4">
        <f t="shared" si="10"/>
        <v>0</v>
      </c>
      <c r="U9" s="4">
        <f t="shared" si="5"/>
        <v>0</v>
      </c>
      <c r="V9" s="4">
        <f t="shared" si="6"/>
        <v>0</v>
      </c>
      <c r="W9" s="4">
        <f t="shared" si="6"/>
        <v>0</v>
      </c>
      <c r="X9" s="4">
        <f t="shared" si="6"/>
        <v>0</v>
      </c>
      <c r="Y9" s="4">
        <f t="shared" si="6"/>
        <v>0</v>
      </c>
      <c r="Z9" s="4">
        <f t="shared" si="6"/>
        <v>0</v>
      </c>
    </row>
    <row r="10" spans="1:26" ht="17" thickBot="1" x14ac:dyDescent="0.25">
      <c r="A10" s="29"/>
      <c r="B10" s="25"/>
      <c r="C10" s="46"/>
      <c r="D10" s="34"/>
      <c r="E10" s="25"/>
      <c r="F10" s="30"/>
      <c r="H10" s="22" t="str">
        <f>IF(NOT(ISNUMBER(I2)), "No Mtot", IF(SUM(R:R)&gt;=5, "Okay", "Too few data points"))</f>
        <v>No Mtot</v>
      </c>
      <c r="I10" s="23"/>
      <c r="K10" s="14" t="e">
        <f t="shared" si="0"/>
        <v>#N/A</v>
      </c>
      <c r="L10" s="26" t="e">
        <f t="shared" si="1"/>
        <v>#N/A</v>
      </c>
      <c r="M10" s="14" t="e">
        <f t="shared" si="2"/>
        <v>#N/A</v>
      </c>
      <c r="N10" s="26" t="e">
        <f t="shared" si="7"/>
        <v>#N/A</v>
      </c>
      <c r="O10" s="26" t="e">
        <f t="shared" si="8"/>
        <v>#N/A</v>
      </c>
      <c r="P10" s="15" t="e">
        <f t="shared" si="9"/>
        <v>#N/A</v>
      </c>
      <c r="R10" s="4">
        <f t="shared" si="3"/>
        <v>0</v>
      </c>
      <c r="S10" s="4">
        <f t="shared" si="4"/>
        <v>0</v>
      </c>
      <c r="T10" s="4">
        <f t="shared" si="10"/>
        <v>0</v>
      </c>
      <c r="U10" s="4">
        <f t="shared" si="5"/>
        <v>0</v>
      </c>
      <c r="V10" s="4">
        <f t="shared" si="6"/>
        <v>0</v>
      </c>
      <c r="W10" s="4">
        <f t="shared" si="6"/>
        <v>0</v>
      </c>
      <c r="X10" s="4">
        <f t="shared" si="6"/>
        <v>0</v>
      </c>
      <c r="Y10" s="4">
        <f t="shared" si="6"/>
        <v>0</v>
      </c>
      <c r="Z10" s="4">
        <f t="shared" si="6"/>
        <v>0</v>
      </c>
    </row>
    <row r="11" spans="1:26" ht="17" thickBot="1" x14ac:dyDescent="0.25">
      <c r="A11" s="31"/>
      <c r="B11" s="32"/>
      <c r="C11" s="47"/>
      <c r="D11" s="35"/>
      <c r="E11" s="32"/>
      <c r="F11" s="12"/>
      <c r="K11" s="16" t="e">
        <f t="shared" si="0"/>
        <v>#N/A</v>
      </c>
      <c r="L11" s="17" t="e">
        <f t="shared" si="1"/>
        <v>#N/A</v>
      </c>
      <c r="M11" s="16" t="e">
        <f t="shared" si="2"/>
        <v>#N/A</v>
      </c>
      <c r="N11" s="17" t="e">
        <f t="shared" si="7"/>
        <v>#N/A</v>
      </c>
      <c r="O11" s="17" t="e">
        <f t="shared" si="8"/>
        <v>#N/A</v>
      </c>
      <c r="P11" s="18" t="e">
        <f t="shared" si="9"/>
        <v>#N/A</v>
      </c>
      <c r="R11" s="4">
        <f t="shared" si="3"/>
        <v>0</v>
      </c>
      <c r="S11" s="4">
        <f t="shared" si="4"/>
        <v>0</v>
      </c>
      <c r="T11" s="4">
        <f t="shared" si="10"/>
        <v>0</v>
      </c>
      <c r="U11" s="4">
        <f t="shared" si="5"/>
        <v>0</v>
      </c>
      <c r="V11" s="4">
        <f t="shared" si="6"/>
        <v>0</v>
      </c>
      <c r="W11" s="4">
        <f t="shared" si="6"/>
        <v>0</v>
      </c>
      <c r="X11" s="4">
        <f t="shared" si="6"/>
        <v>0</v>
      </c>
      <c r="Y11" s="4">
        <f t="shared" si="6"/>
        <v>0</v>
      </c>
      <c r="Z11" s="4">
        <f t="shared" si="6"/>
        <v>0</v>
      </c>
    </row>
    <row r="12" spans="1:26" x14ac:dyDescent="0.2">
      <c r="A12" s="7"/>
      <c r="C12" s="8"/>
      <c r="E12" s="8"/>
    </row>
    <row r="13" spans="1:26" x14ac:dyDescent="0.2">
      <c r="Q13" s="4" t="str">
        <f>H10</f>
        <v>No Mtot</v>
      </c>
    </row>
    <row r="15" spans="1:26" ht="17" thickBot="1" x14ac:dyDescent="0.25"/>
    <row r="16" spans="1:26" x14ac:dyDescent="0.2">
      <c r="A16" s="2" t="s">
        <v>18</v>
      </c>
      <c r="B16" s="28"/>
      <c r="C16" s="27" t="s">
        <v>19</v>
      </c>
      <c r="D16" s="3"/>
    </row>
    <row r="17" spans="1:4" ht="55" x14ac:dyDescent="0.2">
      <c r="A17" s="51" t="s">
        <v>27</v>
      </c>
      <c r="B17" s="54" t="s">
        <v>24</v>
      </c>
      <c r="C17" s="52" t="s">
        <v>23</v>
      </c>
      <c r="D17" s="53" t="s">
        <v>26</v>
      </c>
    </row>
    <row r="18" spans="1:4" x14ac:dyDescent="0.2">
      <c r="A18" s="7" t="str">
        <f>IF(ISNUMBER(M3),M3,"")</f>
        <v/>
      </c>
      <c r="B18" s="55" t="str">
        <f>IF(ISNUMBER(N3),N3,"")</f>
        <v/>
      </c>
      <c r="C18" s="4" t="str">
        <f>IF(ISNUMBER(O3),O3,"")</f>
        <v/>
      </c>
      <c r="D18" s="57" t="str">
        <f>IF(ISNUMBER(P3),P3,"")</f>
        <v/>
      </c>
    </row>
    <row r="19" spans="1:4" x14ac:dyDescent="0.2">
      <c r="A19" s="7" t="str">
        <f>IF(ISNUMBER(M4),M4,"")</f>
        <v/>
      </c>
      <c r="B19" s="55" t="str">
        <f>IF(ISNUMBER(N4),N4,"")</f>
        <v/>
      </c>
      <c r="C19" s="4" t="str">
        <f>IF(ISNUMBER(O4),O4,"")</f>
        <v/>
      </c>
      <c r="D19" s="57" t="str">
        <f>IF(ISNUMBER(P4),P4,"")</f>
        <v/>
      </c>
    </row>
    <row r="20" spans="1:4" x14ac:dyDescent="0.2">
      <c r="A20" s="7" t="str">
        <f>IF(ISNUMBER(M5),M5,"")</f>
        <v/>
      </c>
      <c r="B20" s="55" t="str">
        <f>IF(ISNUMBER(N5),N5,"")</f>
        <v/>
      </c>
      <c r="C20" s="4" t="str">
        <f>IF(ISNUMBER(O5),O5,"")</f>
        <v/>
      </c>
      <c r="D20" s="57" t="str">
        <f>IF(ISNUMBER(P5),P5,"")</f>
        <v/>
      </c>
    </row>
    <row r="21" spans="1:4" x14ac:dyDescent="0.2">
      <c r="A21" s="7" t="str">
        <f>IF(ISNUMBER(M6),M6,"")</f>
        <v/>
      </c>
      <c r="B21" s="55" t="str">
        <f>IF(ISNUMBER(N6),N6,"")</f>
        <v/>
      </c>
      <c r="C21" s="4" t="str">
        <f>IF(ISNUMBER(O6),O6,"")</f>
        <v/>
      </c>
      <c r="D21" s="57" t="str">
        <f>IF(ISNUMBER(P6),P6,"")</f>
        <v/>
      </c>
    </row>
    <row r="22" spans="1:4" x14ac:dyDescent="0.2">
      <c r="A22" s="7" t="str">
        <f>IF(ISNUMBER(M7),M7,"")</f>
        <v/>
      </c>
      <c r="B22" s="55" t="str">
        <f>IF(ISNUMBER(N7),N7,"")</f>
        <v/>
      </c>
      <c r="C22" s="4" t="str">
        <f>IF(ISNUMBER(O7),O7,"")</f>
        <v/>
      </c>
      <c r="D22" s="57" t="str">
        <f>IF(ISNUMBER(P7),P7,"")</f>
        <v/>
      </c>
    </row>
    <row r="23" spans="1:4" x14ac:dyDescent="0.2">
      <c r="A23" s="7" t="str">
        <f>IF(ISNUMBER(M8),M8,"")</f>
        <v/>
      </c>
      <c r="B23" s="55" t="str">
        <f>IF(ISNUMBER(N8),N8,"")</f>
        <v/>
      </c>
      <c r="C23" s="4" t="str">
        <f>IF(ISNUMBER(O8),O8,"")</f>
        <v/>
      </c>
      <c r="D23" s="57" t="str">
        <f>IF(ISNUMBER(P8),P8,"")</f>
        <v/>
      </c>
    </row>
    <row r="24" spans="1:4" x14ac:dyDescent="0.2">
      <c r="A24" s="7" t="str">
        <f>IF(ISNUMBER(M9),M9,"")</f>
        <v/>
      </c>
      <c r="B24" s="55" t="str">
        <f>IF(ISNUMBER(N9),N9,"")</f>
        <v/>
      </c>
      <c r="C24" s="4" t="str">
        <f>IF(ISNUMBER(O9),O9,"")</f>
        <v/>
      </c>
      <c r="D24" s="57" t="str">
        <f>IF(ISNUMBER(P9),P9,"")</f>
        <v/>
      </c>
    </row>
    <row r="25" spans="1:4" x14ac:dyDescent="0.2">
      <c r="A25" s="7" t="str">
        <f>IF(ISNUMBER(M10),M10,"")</f>
        <v/>
      </c>
      <c r="B25" s="55" t="str">
        <f>IF(ISNUMBER(N10),N10,"")</f>
        <v/>
      </c>
      <c r="C25" s="4" t="str">
        <f>IF(ISNUMBER(O10),O10,"")</f>
        <v/>
      </c>
      <c r="D25" s="57" t="str">
        <f>IF(ISNUMBER(P10),P10,"")</f>
        <v/>
      </c>
    </row>
    <row r="26" spans="1:4" ht="17" thickBot="1" x14ac:dyDescent="0.25">
      <c r="A26" s="49" t="str">
        <f>IF(ISNUMBER(M11),M11,"")</f>
        <v/>
      </c>
      <c r="B26" s="56" t="str">
        <f>IF(ISNUMBER(N11),N11,"")</f>
        <v/>
      </c>
      <c r="C26" s="50" t="str">
        <f>IF(ISNUMBER(O11),O11,"")</f>
        <v/>
      </c>
      <c r="D26" s="58" t="str">
        <f>IF(ISNUMBER(P11),P11,"")</f>
        <v/>
      </c>
    </row>
  </sheetData>
  <sheetProtection algorithmName="SHA-512" hashValue="DMbPQZ6B0AhfTbJStIT+cVwPogB68LJC+EOZ8jkthmC+mgrCQGf8Jtj0Wf5L4idNEUcGRckbii72Wk6aHmF1YQ==" saltValue="uQQcjjdv2buAsIQqBvhixA==" spinCount="100000" sheet="1" objects="1" scenarios="1"/>
  <conditionalFormatting sqref="A3:F11">
    <cfRule type="expression" dxfId="4" priority="9">
      <formula>U3&gt;0</formula>
    </cfRule>
  </conditionalFormatting>
  <conditionalFormatting sqref="H10:I10">
    <cfRule type="expression" dxfId="3" priority="1">
      <formula>$Q$13="No Mtot"</formula>
    </cfRule>
    <cfRule type="expression" dxfId="2" priority="7">
      <formula>$Q$13="Too few data points"</formula>
    </cfRule>
    <cfRule type="expression" dxfId="1" priority="8">
      <formula>$Q$13="Okay"</formula>
    </cfRule>
  </conditionalFormatting>
  <conditionalFormatting sqref="I2">
    <cfRule type="containsBlanks" dxfId="0" priority="6">
      <formula>LEN(TRIM(I2))=0</formula>
    </cfRule>
  </conditionalFormatting>
  <dataValidations count="1">
    <dataValidation type="decimal" operator="greaterThan" allowBlank="1" showInputMessage="1" showErrorMessage="1" sqref="I2:I3 I6 A3:F11" xr:uid="{AC0E20EB-7E4A-9340-8FE6-F6BB51D72B94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Dugdale</dc:creator>
  <cp:lastModifiedBy>Michael Dugdale</cp:lastModifiedBy>
  <dcterms:created xsi:type="dcterms:W3CDTF">2024-09-12T18:11:06Z</dcterms:created>
  <dcterms:modified xsi:type="dcterms:W3CDTF">2024-09-20T00:22:25Z</dcterms:modified>
</cp:coreProperties>
</file>