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 codeName="{873B2839-AC87-7CC4-5C0F-16DCB9831742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isegman/Downloads/"/>
    </mc:Choice>
  </mc:AlternateContent>
  <xr:revisionPtr revIDLastSave="0" documentId="13_ncr:1_{E4A37222-8A5B-6A40-9D4C-2B3C26917E95}" xr6:coauthVersionLast="47" xr6:coauthVersionMax="47" xr10:uidLastSave="{00000000-0000-0000-0000-000000000000}"/>
  <bookViews>
    <workbookView xWindow="0" yWindow="760" windowWidth="30240" windowHeight="17200" activeTab="1" xr2:uid="{D83D74B3-6798-4DF9-A64A-0834C7D8084D}"/>
  </bookViews>
  <sheets>
    <sheet name="Name" sheetId="8" r:id="rId1"/>
    <sheet name="1. FilteredLnRetStats" sheetId="11" r:id="rId2"/>
    <sheet name="2. Correlation&amp;Cholesky" sheetId="12" r:id="rId3"/>
    <sheet name="3. Simulations" sheetId="13" r:id="rId4"/>
    <sheet name="4. Graphs" sheetId="14" r:id="rId5"/>
    <sheet name="Unlocked_Presentation" sheetId="15" r:id="rId6"/>
    <sheet name="other" sheetId="10" state="veryHidden" r:id="rId7"/>
  </sheets>
  <functionGroups builtInGroupCount="19"/>
  <externalReferences>
    <externalReference r:id="rId8"/>
    <externalReference r:id="rId9"/>
    <externalReference r:id="rId10"/>
    <externalReference r:id="rId11"/>
  </externalReferences>
  <definedNames>
    <definedName name="â" hidden="1">other!$BI$6</definedName>
    <definedName name="AEHL">'1. FilteredLnRetStats'!$AF$10:$AF$219</definedName>
    <definedName name="AEHL_f">'1. FilteredLnRetStats'!$AX$10:$AX$219</definedName>
    <definedName name="AFRM">'1. FilteredLnRetStats'!$AB$10:$AB$219</definedName>
    <definedName name="AFRM_f">'1. FilteredLnRetStats'!$AT$10:$AT$219</definedName>
    <definedName name="ARKF">'1. FilteredLnRetStats'!$AI$10:$AI$219</definedName>
    <definedName name="ARKF_f">'1. FilteredLnRetStats'!$BA$10:$BA$219</definedName>
    <definedName name="BAC">'1. FilteredLnRetStats'!$AN$10:$AN$219</definedName>
    <definedName name="BAC_f">'1. FilteredLnRetStats'!$BF$10:$BF$219</definedName>
    <definedName name="CORREL_MAT">'2. Correlation&amp;Cholesky'!$O$10:$AD$25</definedName>
    <definedName name="CORREL_MAT_f">'2. Correlation&amp;Cholesky'!$AG$10:$AV$25</definedName>
    <definedName name="CORREL_SIM">'3. Simulations'!$AL$63:$BA$78</definedName>
    <definedName name="CORREL_TEST">'3. Simulations'!$AL$80:$BA$95</definedName>
    <definedName name="CustomVariablesStoredValue" hidden="1">#REF!</definedName>
    <definedName name="CustomVariablesValue" hidden="1">#REF!</definedName>
    <definedName name="df_3" hidden="1">'[1]Matrix Multiplication'!$O$11,'[1]Matrix Multiplication'!$G$6:$P$8,'[1]Matrix Multiplication'!$H$13:$Q$17</definedName>
    <definedName name="è" hidden="1">other!$DR$44</definedName>
    <definedName name="Epsilons">'3. Simulations'!$C$19:$R$60</definedName>
    <definedName name="FISV">'1. FilteredLnRetStats'!$AC$10:$AC$219</definedName>
    <definedName name="FISV_f">'1. FilteredLnRetStats'!$AU$10:$AU$219</definedName>
    <definedName name="FOUR">'1. FilteredLnRetStats'!$AH$10:$AH$219</definedName>
    <definedName name="FOUR_f">'1. FilteredLnRetStats'!$AZ$10:$AZ$219</definedName>
    <definedName name="î" hidden="1">other!$CI$8</definedName>
    <definedName name="IMXI">'1. FilteredLnRetStats'!$AG$10:$AG$219</definedName>
    <definedName name="IMXI_f">'1. FilteredLnRetStats'!$AY$10:$AY$219</definedName>
    <definedName name="INTU">'1. FilteredLnRetStats'!$AM$10:$AM$219</definedName>
    <definedName name="INTU_f">'1. FilteredLnRetStats'!$BE$10:$BE$219</definedName>
    <definedName name="L_epsilons">'3. Simulations'!$AL$19:$BA$60</definedName>
    <definedName name="L_MAT">'2. Correlation&amp;Cholesky'!$O$28:$AD$43</definedName>
    <definedName name="L_MAT_f">'2. Correlation&amp;Cholesky'!$AG$28:$AV$43</definedName>
    <definedName name="lnRets">'1. FilteredLnRetStats'!$AB$10:$AQ$219</definedName>
    <definedName name="lnRets_f">'1. FilteredLnRetStats'!$AT$10:$BI$219</definedName>
    <definedName name="MA">'1. FilteredLnRetStats'!$AP$10:$AP$219</definedName>
    <definedName name="MA_f">'1. FilteredLnRetStats'!$BH$10:$BH$219</definedName>
    <definedName name="MatrixA" hidden="1">#REF!</definedName>
    <definedName name="MatrixB" hidden="1">#REF!</definedName>
    <definedName name="MELI">'1. FilteredLnRetStats'!$AJ$10:$AJ$219</definedName>
    <definedName name="MELI_f">'1. FilteredLnRetStats'!$BB$10:$BB$219</definedName>
    <definedName name="mu">'1. FilteredLnRetStats'!$AT$6:$BI$6</definedName>
    <definedName name="ö" hidden="1">other!$DI$14</definedName>
    <definedName name="PCTY">'1. FilteredLnRetStats'!$AK$10:$AK$219</definedName>
    <definedName name="PCTY_f">'1. FilteredLnRetStats'!$BC$10:$BC$219</definedName>
    <definedName name="Portfolio_Mean1" hidden="1">'[2]Set 1 - Task 3'!$C$19</definedName>
    <definedName name="Portfolio_Mean2" hidden="1">'[2]Set 2 - Task 3'!$C$19</definedName>
    <definedName name="Portfolio_Mean3" hidden="1">'[2]Set 3 - Task 3'!$C$19</definedName>
    <definedName name="PriceHistory">'1. FilteredLnRetStats'!$J$7:$Y$217</definedName>
    <definedName name="PYPL">'1. FilteredLnRetStats'!$AO$10:$AO$219</definedName>
    <definedName name="PYPL_f">'1. FilteredLnRetStats'!$BG$10:$BG$219</definedName>
    <definedName name="randEpsilons">'3. Simulations'!$C$64:$R$105</definedName>
    <definedName name="Range1" hidden="1">other!$BJ$6</definedName>
    <definedName name="Range2" hidden="1">other!$BM$8</definedName>
    <definedName name="Range3" hidden="1">other!$CZ$14</definedName>
    <definedName name="Range4" hidden="1">other!$DN$44</definedName>
    <definedName name="SHOP">'1. FilteredLnRetStats'!$AE$10:$AE$219</definedName>
    <definedName name="SHOP_f">'1. FilteredLnRetStats'!$AW$10:$AW$219</definedName>
    <definedName name="sigma">'1. FilteredLnRetStats'!$AT$8:$BI$8</definedName>
    <definedName name="SIM_CORREL">'3. Simulations'!$BD$23:$BS$65</definedName>
    <definedName name="SIM_INPUTS">'3. Simulations'!$U$19:$AJ$21</definedName>
    <definedName name="SIM_RAW">'3. Simulations'!$U$23:$AJ$65</definedName>
    <definedName name="SOFI">'1. FilteredLnRetStats'!$AL$10:$AL$219</definedName>
    <definedName name="SOFI_f">'1. FilteredLnRetStats'!$BD$10:$BD$219</definedName>
    <definedName name="STNE">'1. FilteredLnRetStats'!$AD$10:$AD$219</definedName>
    <definedName name="STNE_f">'1. FilteredLnRetStats'!$AV$10:$AV$219</definedName>
    <definedName name="Stock_Data1" hidden="1">'[1]Columns, Average, StDev'!$B$15:$G$25</definedName>
    <definedName name="Stock_Data2" hidden="1">'[1]Columns, Average, StDev'!$B$45:$H$56</definedName>
    <definedName name="Stock_Date1" hidden="1">'[1]Columns, Average, StDev'!$A$16:$A$25</definedName>
    <definedName name="Stock_Date2" hidden="1">'[1]Columns, Average, StDev'!$A$46:$A$56</definedName>
    <definedName name="Stock_Dates" hidden="1">[3]VarCov!$B$6:$B$15</definedName>
    <definedName name="Stock_Info" hidden="1">'[1]Columns, Average, StDev'!$C$27:$D$32</definedName>
    <definedName name="Stock_Name" hidden="1">[3]VarCov!$C$5:$H$5</definedName>
    <definedName name="Stock1" hidden="1">'[4]Set 1 - Task 1'!$D$5</definedName>
    <definedName name="Stock1_Data" hidden="1">'[2]Set 1 - Task 1'!$C$6:$C$15</definedName>
    <definedName name="Stock1_Proportion" hidden="1">'[2]Set 1 - Task 3'!$C$14</definedName>
    <definedName name="Stock2" hidden="1">'[4]Set 1 - Task 1'!$E$5</definedName>
    <definedName name="Stock2_Data" hidden="1">'[2]Set 1 - Task 1'!$D$6:$D$15</definedName>
    <definedName name="Stock3" hidden="1">'[4]Set 2 - Task 1'!$D$5</definedName>
    <definedName name="Stock3_Data" hidden="1">'[2]Set 2 - Task 1'!$C$6:$C$15</definedName>
    <definedName name="Stock3_Proportion" hidden="1">'[2]Set 2 - Task 3'!$C$14</definedName>
    <definedName name="Stock4" hidden="1">'[4]Set 2 - Task 1'!$E$5</definedName>
    <definedName name="Stock4_Data" hidden="1">'[2]Set 2 - Task 1'!$D$6:$D$15</definedName>
    <definedName name="Stock5" hidden="1">'[4]Set 3 - Task 1'!$D$5</definedName>
    <definedName name="Stock5_Data" hidden="1">'[2]Set 3 - Task 1'!$C$6:$C$15</definedName>
    <definedName name="Stock5_Proportion" hidden="1">'[2]Set 3 - Task 3'!$C$14</definedName>
    <definedName name="Stock6" hidden="1">'[4]Set 3 - Task 1'!$E$5</definedName>
    <definedName name="Stock6_Data" hidden="1">'[2]Set 3 - Task 1'!$D$6:$D$15</definedName>
    <definedName name="V">'1. FilteredLnRetStats'!$AQ$10:$AQ$219</definedName>
    <definedName name="V_f">'1. FilteredLnRetStats'!$BI$10:$BI$219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3" i="15" l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L8" i="14" a="1"/>
  <c r="L8" i="14" s="1"/>
  <c r="BC25" i="13"/>
  <c r="BC26" i="13" s="1"/>
  <c r="BC27" i="13" s="1"/>
  <c r="BC28" i="13" s="1"/>
  <c r="BC29" i="13" s="1"/>
  <c r="BC30" i="13" s="1"/>
  <c r="BC31" i="13" s="1"/>
  <c r="BC32" i="13" s="1"/>
  <c r="BC33" i="13" s="1"/>
  <c r="BC34" i="13" s="1"/>
  <c r="BC35" i="13" s="1"/>
  <c r="BC36" i="13" s="1"/>
  <c r="BC37" i="13" s="1"/>
  <c r="BC38" i="13" s="1"/>
  <c r="BC39" i="13" s="1"/>
  <c r="BC40" i="13" s="1"/>
  <c r="BC41" i="13" s="1"/>
  <c r="BC42" i="13" s="1"/>
  <c r="BC43" i="13" s="1"/>
  <c r="BC44" i="13" s="1"/>
  <c r="BC45" i="13" s="1"/>
  <c r="BC46" i="13" s="1"/>
  <c r="BC47" i="13" s="1"/>
  <c r="BC48" i="13" s="1"/>
  <c r="BC49" i="13" s="1"/>
  <c r="BC50" i="13" s="1"/>
  <c r="BC51" i="13" s="1"/>
  <c r="BC52" i="13" s="1"/>
  <c r="BC53" i="13" s="1"/>
  <c r="BC54" i="13" s="1"/>
  <c r="BC55" i="13" s="1"/>
  <c r="BC56" i="13" s="1"/>
  <c r="BC57" i="13" s="1"/>
  <c r="BC58" i="13" s="1"/>
  <c r="BC59" i="13" s="1"/>
  <c r="BC60" i="13" s="1"/>
  <c r="BC61" i="13" s="1"/>
  <c r="BC62" i="13" s="1"/>
  <c r="BC63" i="13" s="1"/>
  <c r="BC64" i="13" s="1"/>
  <c r="BC65" i="13" s="1"/>
  <c r="T25" i="13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U19" i="13" a="1"/>
  <c r="AF19" i="13" s="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B10" i="11" a="1"/>
  <c r="AT10" i="11" a="1"/>
  <c r="C64" i="13" a="1"/>
  <c r="W21" i="15" a="1"/>
  <c r="AI10" i="11" l="1"/>
  <c r="AQ10" i="11"/>
  <c r="AI11" i="11"/>
  <c r="AQ11" i="11"/>
  <c r="AI12" i="11"/>
  <c r="AQ12" i="11"/>
  <c r="AI13" i="11"/>
  <c r="AQ13" i="11"/>
  <c r="AI14" i="11"/>
  <c r="AQ14" i="11"/>
  <c r="AI15" i="11"/>
  <c r="AQ15" i="11"/>
  <c r="AI16" i="11"/>
  <c r="AQ16" i="11"/>
  <c r="AI17" i="11"/>
  <c r="AQ17" i="11"/>
  <c r="AI18" i="11"/>
  <c r="AQ18" i="11"/>
  <c r="AI19" i="11"/>
  <c r="AQ19" i="11"/>
  <c r="AI20" i="11"/>
  <c r="AQ20" i="11"/>
  <c r="AI21" i="11"/>
  <c r="AQ21" i="11"/>
  <c r="AI22" i="11"/>
  <c r="AQ22" i="11"/>
  <c r="AI23" i="11"/>
  <c r="AQ23" i="11"/>
  <c r="AI24" i="11"/>
  <c r="AQ24" i="11"/>
  <c r="AI25" i="11"/>
  <c r="AQ25" i="11"/>
  <c r="AI26" i="11"/>
  <c r="AQ26" i="11"/>
  <c r="AI27" i="11"/>
  <c r="AQ27" i="11"/>
  <c r="AI28" i="11"/>
  <c r="AQ28" i="11"/>
  <c r="AI29" i="11"/>
  <c r="AQ29" i="11"/>
  <c r="AI30" i="11"/>
  <c r="AQ30" i="11"/>
  <c r="AI31" i="11"/>
  <c r="AQ31" i="11"/>
  <c r="AI32" i="11"/>
  <c r="AQ32" i="11"/>
  <c r="AI33" i="11"/>
  <c r="AQ33" i="11"/>
  <c r="AI34" i="11"/>
  <c r="AQ34" i="11"/>
  <c r="AI35" i="11"/>
  <c r="AQ35" i="11"/>
  <c r="AI36" i="11"/>
  <c r="AB10" i="11"/>
  <c r="AC10" i="11"/>
  <c r="AK10" i="11"/>
  <c r="AC11" i="11"/>
  <c r="AK11" i="11"/>
  <c r="AC12" i="11"/>
  <c r="AK12" i="11"/>
  <c r="AC13" i="11"/>
  <c r="AK13" i="11"/>
  <c r="AC14" i="11"/>
  <c r="AK14" i="11"/>
  <c r="AC15" i="11"/>
  <c r="AK15" i="11"/>
  <c r="AC16" i="11"/>
  <c r="AK16" i="11"/>
  <c r="AC17" i="11"/>
  <c r="AK17" i="11"/>
  <c r="AC18" i="11"/>
  <c r="AK18" i="11"/>
  <c r="AC19" i="11"/>
  <c r="AK19" i="11"/>
  <c r="AC20" i="11"/>
  <c r="AK20" i="11"/>
  <c r="AC21" i="11"/>
  <c r="AK21" i="11"/>
  <c r="AC22" i="11"/>
  <c r="AK22" i="11"/>
  <c r="AC23" i="11"/>
  <c r="AK23" i="11"/>
  <c r="AC24" i="11"/>
  <c r="AK24" i="11"/>
  <c r="AC25" i="11"/>
  <c r="AK25" i="11"/>
  <c r="AC26" i="11"/>
  <c r="AK26" i="11"/>
  <c r="AC27" i="11"/>
  <c r="AK27" i="11"/>
  <c r="AC28" i="11"/>
  <c r="AK28" i="11"/>
  <c r="AC29" i="11"/>
  <c r="AK29" i="11"/>
  <c r="AC30" i="11"/>
  <c r="AK30" i="11"/>
  <c r="AC31" i="11"/>
  <c r="AK31" i="11"/>
  <c r="AC32" i="11"/>
  <c r="AK32" i="11"/>
  <c r="AC33" i="11"/>
  <c r="AK33" i="11"/>
  <c r="AC34" i="11"/>
  <c r="AK34" i="11"/>
  <c r="AG10" i="11"/>
  <c r="AO10" i="11"/>
  <c r="AG11" i="11"/>
  <c r="AO11" i="11"/>
  <c r="AG12" i="11"/>
  <c r="AO12" i="11"/>
  <c r="AG13" i="11"/>
  <c r="AO13" i="11"/>
  <c r="AG14" i="11"/>
  <c r="AO14" i="11"/>
  <c r="AG15" i="11"/>
  <c r="AO15" i="11"/>
  <c r="AG16" i="11"/>
  <c r="AO16" i="11"/>
  <c r="AG17" i="11"/>
  <c r="AO17" i="11"/>
  <c r="AG18" i="11"/>
  <c r="AO18" i="11"/>
  <c r="AG19" i="11"/>
  <c r="AO19" i="11"/>
  <c r="AG20" i="11"/>
  <c r="AO20" i="11"/>
  <c r="AG21" i="11"/>
  <c r="AO21" i="11"/>
  <c r="AG22" i="11"/>
  <c r="AO22" i="11"/>
  <c r="AG23" i="11"/>
  <c r="AO23" i="11"/>
  <c r="AG24" i="11"/>
  <c r="AO24" i="11"/>
  <c r="AG25" i="11"/>
  <c r="AO25" i="11"/>
  <c r="AG26" i="11"/>
  <c r="AO26" i="11"/>
  <c r="AG27" i="11"/>
  <c r="AO27" i="11"/>
  <c r="AG28" i="11"/>
  <c r="AO28" i="11"/>
  <c r="AG29" i="11"/>
  <c r="AO29" i="11"/>
  <c r="AG30" i="11"/>
  <c r="AO30" i="11"/>
  <c r="AG31" i="11"/>
  <c r="AO31" i="11"/>
  <c r="AG32" i="11"/>
  <c r="AO32" i="11"/>
  <c r="AG33" i="11"/>
  <c r="AO33" i="11"/>
  <c r="AG34" i="11"/>
  <c r="AO34" i="11"/>
  <c r="AG35" i="11"/>
  <c r="AO35" i="11"/>
  <c r="AG36" i="11"/>
  <c r="AO36" i="11"/>
  <c r="AG37" i="11"/>
  <c r="AO37" i="11"/>
  <c r="AG38" i="11"/>
  <c r="AO38" i="11"/>
  <c r="AG39" i="11"/>
  <c r="AO39" i="11"/>
  <c r="AG40" i="11"/>
  <c r="AO40" i="11"/>
  <c r="AG41" i="11"/>
  <c r="AO41" i="11"/>
  <c r="AG42" i="11"/>
  <c r="AO42" i="11"/>
  <c r="AG43" i="11"/>
  <c r="AO43" i="11"/>
  <c r="AG44" i="11"/>
  <c r="AO44" i="11"/>
  <c r="AG45" i="11"/>
  <c r="AO45" i="11"/>
  <c r="AG46" i="11"/>
  <c r="AO46" i="11"/>
  <c r="AG47" i="11"/>
  <c r="AO47" i="11"/>
  <c r="AG48" i="11"/>
  <c r="AO48" i="11"/>
  <c r="AG49" i="11"/>
  <c r="AO49" i="11"/>
  <c r="AG50" i="11"/>
  <c r="AO50" i="11"/>
  <c r="AG51" i="11"/>
  <c r="AO51" i="11"/>
  <c r="AG52" i="11"/>
  <c r="AH10" i="11"/>
  <c r="AP10" i="11"/>
  <c r="AH11" i="11"/>
  <c r="AP11" i="11"/>
  <c r="AH12" i="11"/>
  <c r="AP12" i="11"/>
  <c r="AH13" i="11"/>
  <c r="AP13" i="11"/>
  <c r="AH14" i="11"/>
  <c r="AP14" i="11"/>
  <c r="AH15" i="11"/>
  <c r="AP15" i="11"/>
  <c r="AH16" i="11"/>
  <c r="AP16" i="11"/>
  <c r="AH17" i="11"/>
  <c r="AP17" i="11"/>
  <c r="AH18" i="11"/>
  <c r="AP18" i="11"/>
  <c r="AH19" i="11"/>
  <c r="AP19" i="11"/>
  <c r="AH20" i="11"/>
  <c r="AP20" i="11"/>
  <c r="AH21" i="11"/>
  <c r="AP21" i="11"/>
  <c r="AH22" i="11"/>
  <c r="AP22" i="11"/>
  <c r="AH23" i="11"/>
  <c r="AP23" i="11"/>
  <c r="AH24" i="11"/>
  <c r="AP24" i="11"/>
  <c r="AH25" i="11"/>
  <c r="AP25" i="11"/>
  <c r="AH26" i="11"/>
  <c r="AP26" i="11"/>
  <c r="AH27" i="11"/>
  <c r="AP27" i="11"/>
  <c r="AH28" i="11"/>
  <c r="AP28" i="11"/>
  <c r="AH29" i="11"/>
  <c r="AP29" i="11"/>
  <c r="AH30" i="11"/>
  <c r="AP30" i="11"/>
  <c r="AH31" i="11"/>
  <c r="AP31" i="11"/>
  <c r="AH32" i="11"/>
  <c r="AP32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P33" i="11"/>
  <c r="AM34" i="11"/>
  <c r="AH35" i="11"/>
  <c r="AC36" i="11"/>
  <c r="AM36" i="11"/>
  <c r="AF37" i="11"/>
  <c r="AP37" i="11"/>
  <c r="AI38" i="11"/>
  <c r="AB39" i="11"/>
  <c r="AK39" i="11"/>
  <c r="AD40" i="11"/>
  <c r="AM40" i="11"/>
  <c r="AF41" i="11"/>
  <c r="AP41" i="11"/>
  <c r="AI42" i="11"/>
  <c r="AB43" i="11"/>
  <c r="AK43" i="11"/>
  <c r="AD44" i="11"/>
  <c r="AM44" i="11"/>
  <c r="AF45" i="11"/>
  <c r="AP45" i="11"/>
  <c r="AI46" i="11"/>
  <c r="AB47" i="11"/>
  <c r="AK47" i="11"/>
  <c r="AD48" i="11"/>
  <c r="AM48" i="11"/>
  <c r="AF49" i="11"/>
  <c r="AP49" i="11"/>
  <c r="AI50" i="11"/>
  <c r="AB51" i="11"/>
  <c r="AK51" i="11"/>
  <c r="AD52" i="11"/>
  <c r="AM52" i="11"/>
  <c r="AE53" i="11"/>
  <c r="AM53" i="11"/>
  <c r="AE54" i="11"/>
  <c r="AM54" i="11"/>
  <c r="AE55" i="11"/>
  <c r="AM55" i="11"/>
  <c r="AE56" i="11"/>
  <c r="AM56" i="11"/>
  <c r="AE57" i="11"/>
  <c r="AM57" i="11"/>
  <c r="AE58" i="11"/>
  <c r="AM58" i="11"/>
  <c r="AE59" i="11"/>
  <c r="AM59" i="11"/>
  <c r="AE60" i="11"/>
  <c r="AM60" i="11"/>
  <c r="AE61" i="11"/>
  <c r="AM61" i="11"/>
  <c r="AE62" i="11"/>
  <c r="AM62" i="11"/>
  <c r="AE63" i="11"/>
  <c r="AM63" i="11"/>
  <c r="AE64" i="11"/>
  <c r="AM64" i="11"/>
  <c r="AE65" i="11"/>
  <c r="AM65" i="11"/>
  <c r="AE66" i="11"/>
  <c r="AM66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B34" i="11"/>
  <c r="AN34" i="11"/>
  <c r="AJ35" i="11"/>
  <c r="AD36" i="11"/>
  <c r="AN36" i="11"/>
  <c r="AH37" i="11"/>
  <c r="AQ37" i="11"/>
  <c r="AJ38" i="11"/>
  <c r="AC39" i="11"/>
  <c r="AL39" i="11"/>
  <c r="AE40" i="11"/>
  <c r="AN40" i="11"/>
  <c r="AH41" i="11"/>
  <c r="AQ41" i="11"/>
  <c r="AJ42" i="11"/>
  <c r="AC43" i="11"/>
  <c r="AL43" i="11"/>
  <c r="AE44" i="11"/>
  <c r="AN44" i="11"/>
  <c r="AH45" i="11"/>
  <c r="AQ45" i="11"/>
  <c r="AJ46" i="11"/>
  <c r="AC47" i="11"/>
  <c r="AL47" i="11"/>
  <c r="AE48" i="11"/>
  <c r="AN48" i="11"/>
  <c r="AH49" i="11"/>
  <c r="AQ49" i="11"/>
  <c r="AJ50" i="11"/>
  <c r="AC51" i="11"/>
  <c r="AL51" i="11"/>
  <c r="AE52" i="11"/>
  <c r="AN52" i="11"/>
  <c r="AF53" i="11"/>
  <c r="AN53" i="11"/>
  <c r="AF54" i="11"/>
  <c r="AN54" i="11"/>
  <c r="AF55" i="11"/>
  <c r="AN55" i="11"/>
  <c r="AF56" i="11"/>
  <c r="AN56" i="11"/>
  <c r="AF57" i="11"/>
  <c r="AN57" i="11"/>
  <c r="AF58" i="11"/>
  <c r="AN58" i="11"/>
  <c r="AF59" i="11"/>
  <c r="AN59" i="11"/>
  <c r="AF60" i="11"/>
  <c r="AN60" i="11"/>
  <c r="AF61" i="11"/>
  <c r="AN61" i="11"/>
  <c r="AF62" i="11"/>
  <c r="AN62" i="11"/>
  <c r="AF63" i="11"/>
  <c r="AN63" i="11"/>
  <c r="AF64" i="11"/>
  <c r="AN64" i="11"/>
  <c r="AF65" i="11"/>
  <c r="AN65" i="11"/>
  <c r="AF66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D34" i="11"/>
  <c r="AP34" i="11"/>
  <c r="AK35" i="11"/>
  <c r="AE36" i="11"/>
  <c r="AP36" i="11"/>
  <c r="AI37" i="11"/>
  <c r="AB38" i="11"/>
  <c r="AK38" i="11"/>
  <c r="AD39" i="11"/>
  <c r="AM39" i="11"/>
  <c r="AF40" i="11"/>
  <c r="AP40" i="11"/>
  <c r="AI41" i="11"/>
  <c r="AB42" i="11"/>
  <c r="AK42" i="11"/>
  <c r="AD43" i="11"/>
  <c r="AM43" i="11"/>
  <c r="AF44" i="11"/>
  <c r="AP44" i="11"/>
  <c r="AI45" i="11"/>
  <c r="AB46" i="11"/>
  <c r="AK46" i="11"/>
  <c r="AD47" i="11"/>
  <c r="AM47" i="11"/>
  <c r="AF48" i="11"/>
  <c r="AP48" i="11"/>
  <c r="AI49" i="11"/>
  <c r="AB50" i="11"/>
  <c r="AK50" i="11"/>
  <c r="AD51" i="11"/>
  <c r="AM51" i="11"/>
  <c r="AF52" i="11"/>
  <c r="AO52" i="11"/>
  <c r="AG53" i="11"/>
  <c r="AO53" i="11"/>
  <c r="AG54" i="11"/>
  <c r="AO54" i="11"/>
  <c r="AG55" i="11"/>
  <c r="AO55" i="11"/>
  <c r="AG56" i="11"/>
  <c r="AO56" i="11"/>
  <c r="AG57" i="11"/>
  <c r="AO57" i="11"/>
  <c r="AG58" i="11"/>
  <c r="AO58" i="11"/>
  <c r="AG59" i="11"/>
  <c r="AO59" i="11"/>
  <c r="AG60" i="11"/>
  <c r="AJ10" i="11"/>
  <c r="AN11" i="11"/>
  <c r="AL13" i="11"/>
  <c r="AB15" i="11"/>
  <c r="AM16" i="11"/>
  <c r="AJ18" i="11"/>
  <c r="AN19" i="11"/>
  <c r="AL21" i="11"/>
  <c r="AB23" i="11"/>
  <c r="AM24" i="11"/>
  <c r="AJ26" i="11"/>
  <c r="AN27" i="11"/>
  <c r="AL29" i="11"/>
  <c r="AB31" i="11"/>
  <c r="AM32" i="11"/>
  <c r="AE34" i="11"/>
  <c r="AE35" i="11"/>
  <c r="AH36" i="11"/>
  <c r="AE37" i="11"/>
  <c r="AE38" i="11"/>
  <c r="AE39" i="11"/>
  <c r="AB40" i="11"/>
  <c r="AB41" i="11"/>
  <c r="AN41" i="11"/>
  <c r="AN42" i="11"/>
  <c r="AN43" i="11"/>
  <c r="AK44" i="11"/>
  <c r="AK45" i="11"/>
  <c r="AH46" i="11"/>
  <c r="AH47" i="11"/>
  <c r="AH48" i="11"/>
  <c r="AD49" i="11"/>
  <c r="AD50" i="11"/>
  <c r="AQ50" i="11"/>
  <c r="AQ51" i="11"/>
  <c r="AP52" i="11"/>
  <c r="AK53" i="11"/>
  <c r="AI54" i="11"/>
  <c r="AD55" i="11"/>
  <c r="AB56" i="11"/>
  <c r="AP56" i="11"/>
  <c r="AK57" i="11"/>
  <c r="AI58" i="11"/>
  <c r="AD59" i="11"/>
  <c r="AB60" i="11"/>
  <c r="AO60" i="11"/>
  <c r="AI61" i="11"/>
  <c r="AC62" i="11"/>
  <c r="AO62" i="11"/>
  <c r="AI63" i="11"/>
  <c r="AC64" i="11"/>
  <c r="AO64" i="11"/>
  <c r="AI65" i="11"/>
  <c r="AC66" i="11"/>
  <c r="AN66" i="11"/>
  <c r="AF67" i="11"/>
  <c r="AN67" i="11"/>
  <c r="AF68" i="11"/>
  <c r="AN68" i="11"/>
  <c r="AF69" i="11"/>
  <c r="AN69" i="11"/>
  <c r="AF70" i="11"/>
  <c r="AN70" i="11"/>
  <c r="AF71" i="11"/>
  <c r="AN71" i="11"/>
  <c r="AF72" i="11"/>
  <c r="AN72" i="11"/>
  <c r="AF73" i="11"/>
  <c r="AN73" i="11"/>
  <c r="AF74" i="11"/>
  <c r="AN74" i="11"/>
  <c r="AF75" i="11"/>
  <c r="AN75" i="11"/>
  <c r="AF76" i="11"/>
  <c r="AN76" i="11"/>
  <c r="AF77" i="11"/>
  <c r="AN77" i="11"/>
  <c r="AF78" i="11"/>
  <c r="AN78" i="11"/>
  <c r="AF79" i="11"/>
  <c r="AN79" i="11"/>
  <c r="AF80" i="11"/>
  <c r="AN80" i="11"/>
  <c r="AF81" i="11"/>
  <c r="AN81" i="11"/>
  <c r="AF82" i="11"/>
  <c r="AN82" i="11"/>
  <c r="AL10" i="11"/>
  <c r="AB12" i="11"/>
  <c r="AM13" i="11"/>
  <c r="AJ15" i="11"/>
  <c r="AN16" i="11"/>
  <c r="AL18" i="11"/>
  <c r="AB20" i="11"/>
  <c r="AM21" i="11"/>
  <c r="AJ23" i="11"/>
  <c r="AN24" i="11"/>
  <c r="AL26" i="11"/>
  <c r="AB28" i="11"/>
  <c r="AM29" i="11"/>
  <c r="AJ31" i="11"/>
  <c r="AN32" i="11"/>
  <c r="AF34" i="11"/>
  <c r="AF35" i="11"/>
  <c r="AJ36" i="11"/>
  <c r="AJ37" i="11"/>
  <c r="AF38" i="11"/>
  <c r="AF39" i="11"/>
  <c r="AC40" i="11"/>
  <c r="AC41" i="11"/>
  <c r="AC42" i="11"/>
  <c r="AP42" i="11"/>
  <c r="AP43" i="11"/>
  <c r="AL44" i="11"/>
  <c r="AL45" i="11"/>
  <c r="AL46" i="11"/>
  <c r="AI47" i="11"/>
  <c r="AI48" i="11"/>
  <c r="AE49" i="11"/>
  <c r="AE50" i="11"/>
  <c r="AE51" i="11"/>
  <c r="AB52" i="11"/>
  <c r="AQ52" i="11"/>
  <c r="AL53" i="11"/>
  <c r="AJ54" i="11"/>
  <c r="AH55" i="11"/>
  <c r="AC56" i="11"/>
  <c r="AQ56" i="11"/>
  <c r="AL57" i="11"/>
  <c r="AJ58" i="11"/>
  <c r="AH59" i="11"/>
  <c r="AC60" i="11"/>
  <c r="AP60" i="11"/>
  <c r="AJ61" i="11"/>
  <c r="AD62" i="11"/>
  <c r="AP62" i="11"/>
  <c r="AJ63" i="11"/>
  <c r="AD64" i="11"/>
  <c r="AP64" i="11"/>
  <c r="AJ65" i="11"/>
  <c r="AD66" i="11"/>
  <c r="AO66" i="11"/>
  <c r="AG67" i="11"/>
  <c r="AO67" i="11"/>
  <c r="AG68" i="11"/>
  <c r="AO68" i="11"/>
  <c r="AG69" i="11"/>
  <c r="AO69" i="11"/>
  <c r="AG70" i="11"/>
  <c r="AO70" i="11"/>
  <c r="AG71" i="11"/>
  <c r="AO71" i="11"/>
  <c r="AG72" i="11"/>
  <c r="AO72" i="11"/>
  <c r="AG73" i="11"/>
  <c r="AO73" i="11"/>
  <c r="AG74" i="11"/>
  <c r="AO74" i="11"/>
  <c r="AG75" i="11"/>
  <c r="AO75" i="11"/>
  <c r="AG76" i="11"/>
  <c r="AO76" i="11"/>
  <c r="AG77" i="11"/>
  <c r="AO77" i="11"/>
  <c r="AG78" i="11"/>
  <c r="AO78" i="11"/>
  <c r="AG79" i="11"/>
  <c r="AO79" i="11"/>
  <c r="AG80" i="11"/>
  <c r="AO80" i="11"/>
  <c r="AG81" i="11"/>
  <c r="AO81" i="11"/>
  <c r="AM10" i="11"/>
  <c r="AJ12" i="11"/>
  <c r="AN13" i="11"/>
  <c r="AL15" i="11"/>
  <c r="AB17" i="11"/>
  <c r="AM18" i="11"/>
  <c r="AJ20" i="11"/>
  <c r="AN21" i="11"/>
  <c r="AL23" i="11"/>
  <c r="AB25" i="11"/>
  <c r="AM26" i="11"/>
  <c r="AJ28" i="11"/>
  <c r="AN29" i="11"/>
  <c r="AL31" i="11"/>
  <c r="AB33" i="11"/>
  <c r="AH34" i="11"/>
  <c r="AL35" i="11"/>
  <c r="AK36" i="11"/>
  <c r="AK37" i="11"/>
  <c r="AH38" i="11"/>
  <c r="AH39" i="11"/>
  <c r="AH40" i="11"/>
  <c r="AD41" i="11"/>
  <c r="AD42" i="11"/>
  <c r="AQ42" i="11"/>
  <c r="AQ43" i="11"/>
  <c r="AQ44" i="11"/>
  <c r="AM45" i="11"/>
  <c r="AM46" i="11"/>
  <c r="AJ47" i="11"/>
  <c r="AJ48" i="11"/>
  <c r="AJ49" i="11"/>
  <c r="AF50" i="11"/>
  <c r="AF51" i="11"/>
  <c r="AC52" i="11"/>
  <c r="AB53" i="11"/>
  <c r="AP53" i="11"/>
  <c r="AK54" i="11"/>
  <c r="AI55" i="11"/>
  <c r="AD56" i="11"/>
  <c r="AB57" i="11"/>
  <c r="AP57" i="11"/>
  <c r="AK58" i="11"/>
  <c r="AI59" i="11"/>
  <c r="AD60" i="11"/>
  <c r="AQ60" i="11"/>
  <c r="AK61" i="11"/>
  <c r="AG62" i="11"/>
  <c r="AQ62" i="11"/>
  <c r="AK63" i="11"/>
  <c r="AG64" i="11"/>
  <c r="AQ64" i="11"/>
  <c r="AK65" i="11"/>
  <c r="AG66" i="11"/>
  <c r="AP66" i="11"/>
  <c r="AH67" i="11"/>
  <c r="AP67" i="11"/>
  <c r="AH68" i="11"/>
  <c r="AP68" i="11"/>
  <c r="AH69" i="11"/>
  <c r="AP69" i="11"/>
  <c r="AH70" i="11"/>
  <c r="AP70" i="11"/>
  <c r="AH71" i="11"/>
  <c r="AP71" i="11"/>
  <c r="AH72" i="11"/>
  <c r="AP72" i="11"/>
  <c r="AH73" i="11"/>
  <c r="AP73" i="11"/>
  <c r="AH74" i="11"/>
  <c r="AP74" i="11"/>
  <c r="AH75" i="11"/>
  <c r="AP75" i="11"/>
  <c r="AH76" i="11"/>
  <c r="AN10" i="11"/>
  <c r="AB13" i="11"/>
  <c r="AN15" i="11"/>
  <c r="AB18" i="11"/>
  <c r="AN20" i="11"/>
  <c r="AM23" i="11"/>
  <c r="AN25" i="11"/>
  <c r="AM28" i="11"/>
  <c r="AN30" i="11"/>
  <c r="AL33" i="11"/>
  <c r="AM35" i="11"/>
  <c r="AC37" i="11"/>
  <c r="AM38" i="11"/>
  <c r="AQ39" i="11"/>
  <c r="AK41" i="11"/>
  <c r="AE43" i="11"/>
  <c r="AI44" i="11"/>
  <c r="AC46" i="11"/>
  <c r="AF47" i="11"/>
  <c r="AQ48" i="11"/>
  <c r="AH50" i="11"/>
  <c r="AN51" i="11"/>
  <c r="AD53" i="11"/>
  <c r="AH54" i="11"/>
  <c r="AL55" i="11"/>
  <c r="AC57" i="11"/>
  <c r="AD58" i="11"/>
  <c r="AK59" i="11"/>
  <c r="AL60" i="11"/>
  <c r="AP61" i="11"/>
  <c r="AB63" i="11"/>
  <c r="AQ63" i="11"/>
  <c r="AC65" i="11"/>
  <c r="AB66" i="11"/>
  <c r="AC67" i="11"/>
  <c r="AQ67" i="11"/>
  <c r="AL68" i="11"/>
  <c r="AJ69" i="11"/>
  <c r="AE70" i="11"/>
  <c r="AC71" i="11"/>
  <c r="AQ71" i="11"/>
  <c r="AL72" i="11"/>
  <c r="AJ73" i="11"/>
  <c r="AE74" i="11"/>
  <c r="AC75" i="11"/>
  <c r="AQ75" i="11"/>
  <c r="AL76" i="11"/>
  <c r="AH77" i="11"/>
  <c r="AB78" i="11"/>
  <c r="AL78" i="11"/>
  <c r="AH79" i="11"/>
  <c r="AB80" i="11"/>
  <c r="AL80" i="11"/>
  <c r="AH81" i="11"/>
  <c r="AB82" i="11"/>
  <c r="AK82" i="11"/>
  <c r="AD83" i="11"/>
  <c r="AL83" i="11"/>
  <c r="AD84" i="11"/>
  <c r="AL84" i="11"/>
  <c r="AD85" i="11"/>
  <c r="AL85" i="11"/>
  <c r="AD86" i="11"/>
  <c r="AL86" i="11"/>
  <c r="AD87" i="11"/>
  <c r="AL87" i="11"/>
  <c r="AD88" i="11"/>
  <c r="AL88" i="11"/>
  <c r="AD89" i="11"/>
  <c r="AL89" i="11"/>
  <c r="AD90" i="11"/>
  <c r="AL90" i="11"/>
  <c r="AD91" i="11"/>
  <c r="AL91" i="11"/>
  <c r="AD92" i="11"/>
  <c r="AL92" i="11"/>
  <c r="AD93" i="11"/>
  <c r="AL93" i="11"/>
  <c r="AD94" i="11"/>
  <c r="AL94" i="11"/>
  <c r="AD95" i="11"/>
  <c r="AL95" i="11"/>
  <c r="AD96" i="11"/>
  <c r="AL96" i="11"/>
  <c r="AD97" i="11"/>
  <c r="AL97" i="11"/>
  <c r="AD98" i="11"/>
  <c r="AL98" i="11"/>
  <c r="AD99" i="11"/>
  <c r="AL99" i="11"/>
  <c r="AD100" i="11"/>
  <c r="AL100" i="11"/>
  <c r="AD101" i="11"/>
  <c r="AL101" i="11"/>
  <c r="AD102" i="11"/>
  <c r="AL102" i="11"/>
  <c r="AD103" i="11"/>
  <c r="AL103" i="11"/>
  <c r="AD104" i="11"/>
  <c r="AL104" i="11"/>
  <c r="AD105" i="11"/>
  <c r="AL105" i="11"/>
  <c r="AD106" i="11"/>
  <c r="AB11" i="11"/>
  <c r="AJ13" i="11"/>
  <c r="AB16" i="11"/>
  <c r="AN18" i="11"/>
  <c r="AB21" i="11"/>
  <c r="AN23" i="11"/>
  <c r="AB26" i="11"/>
  <c r="AN28" i="11"/>
  <c r="AM31" i="11"/>
  <c r="AM33" i="11"/>
  <c r="AN35" i="11"/>
  <c r="AD37" i="11"/>
  <c r="AN38" i="11"/>
  <c r="AI40" i="11"/>
  <c r="AL41" i="11"/>
  <c r="AF43" i="11"/>
  <c r="AJ44" i="11"/>
  <c r="AD46" i="11"/>
  <c r="AN47" i="11"/>
  <c r="AB49" i="11"/>
  <c r="AL50" i="11"/>
  <c r="AP51" i="11"/>
  <c r="AH53" i="11"/>
  <c r="AL54" i="11"/>
  <c r="AP55" i="11"/>
  <c r="AD57" i="11"/>
  <c r="AH58" i="11"/>
  <c r="AL59" i="11"/>
  <c r="AB61" i="11"/>
  <c r="AQ61" i="11"/>
  <c r="AC63" i="11"/>
  <c r="AB64" i="11"/>
  <c r="AD65" i="11"/>
  <c r="AH66" i="11"/>
  <c r="AD67" i="11"/>
  <c r="AB68" i="11"/>
  <c r="AM68" i="11"/>
  <c r="AK69" i="11"/>
  <c r="AI70" i="11"/>
  <c r="AD71" i="11"/>
  <c r="AB72" i="11"/>
  <c r="AM72" i="11"/>
  <c r="AK73" i="11"/>
  <c r="AI74" i="11"/>
  <c r="AD75" i="11"/>
  <c r="AB76" i="11"/>
  <c r="AM76" i="11"/>
  <c r="AI77" i="11"/>
  <c r="AC78" i="11"/>
  <c r="AM78" i="11"/>
  <c r="AI79" i="11"/>
  <c r="AC80" i="11"/>
  <c r="AM80" i="11"/>
  <c r="AI81" i="11"/>
  <c r="AC82" i="11"/>
  <c r="AL82" i="11"/>
  <c r="AE83" i="11"/>
  <c r="AM83" i="11"/>
  <c r="AE84" i="11"/>
  <c r="AM84" i="11"/>
  <c r="AE85" i="11"/>
  <c r="AM85" i="11"/>
  <c r="AE86" i="11"/>
  <c r="AM86" i="11"/>
  <c r="AE87" i="11"/>
  <c r="AM87" i="11"/>
  <c r="AE88" i="11"/>
  <c r="AM88" i="11"/>
  <c r="AE89" i="11"/>
  <c r="AM89" i="11"/>
  <c r="AE90" i="11"/>
  <c r="AM90" i="11"/>
  <c r="AE91" i="11"/>
  <c r="AM91" i="11"/>
  <c r="AE92" i="11"/>
  <c r="AM92" i="11"/>
  <c r="AE93" i="11"/>
  <c r="AM93" i="11"/>
  <c r="AE94" i="11"/>
  <c r="AM94" i="11"/>
  <c r="AE95" i="11"/>
  <c r="AM95" i="11"/>
  <c r="AE96" i="11"/>
  <c r="AM96" i="11"/>
  <c r="AE97" i="11"/>
  <c r="AM97" i="11"/>
  <c r="AE98" i="11"/>
  <c r="AM98" i="11"/>
  <c r="AE99" i="11"/>
  <c r="AM99" i="11"/>
  <c r="AE100" i="11"/>
  <c r="AM100" i="11"/>
  <c r="AE101" i="11"/>
  <c r="AM101" i="11"/>
  <c r="AE102" i="11"/>
  <c r="AM102" i="11"/>
  <c r="AE103" i="11"/>
  <c r="AM103" i="11"/>
  <c r="AE104" i="11"/>
  <c r="AM104" i="11"/>
  <c r="AJ11" i="11"/>
  <c r="AB14" i="11"/>
  <c r="AJ16" i="11"/>
  <c r="AB19" i="11"/>
  <c r="AJ21" i="11"/>
  <c r="AB24" i="11"/>
  <c r="AN26" i="11"/>
  <c r="AB29" i="11"/>
  <c r="AN31" i="11"/>
  <c r="AN33" i="11"/>
  <c r="AP35" i="11"/>
  <c r="AL37" i="11"/>
  <c r="AP38" i="11"/>
  <c r="AJ40" i="11"/>
  <c r="AM41" i="11"/>
  <c r="AH43" i="11"/>
  <c r="AB45" i="11"/>
  <c r="AE46" i="11"/>
  <c r="AP47" i="11"/>
  <c r="AC49" i="11"/>
  <c r="AM50" i="11"/>
  <c r="AH52" i="11"/>
  <c r="AI53" i="11"/>
  <c r="AP54" i="11"/>
  <c r="AQ55" i="11"/>
  <c r="AH57" i="11"/>
  <c r="AL58" i="11"/>
  <c r="AP59" i="11"/>
  <c r="AC61" i="11"/>
  <c r="AB62" i="11"/>
  <c r="AD63" i="11"/>
  <c r="AH64" i="11"/>
  <c r="AG65" i="11"/>
  <c r="AI66" i="11"/>
  <c r="AE67" i="11"/>
  <c r="AC68" i="11"/>
  <c r="AQ68" i="11"/>
  <c r="AL69" i="11"/>
  <c r="AJ70" i="11"/>
  <c r="AE71" i="11"/>
  <c r="AC72" i="11"/>
  <c r="AQ72" i="11"/>
  <c r="AL73" i="11"/>
  <c r="AJ74" i="11"/>
  <c r="AE75" i="11"/>
  <c r="AC76" i="11"/>
  <c r="AP76" i="11"/>
  <c r="AJ77" i="11"/>
  <c r="AD78" i="11"/>
  <c r="AP78" i="11"/>
  <c r="AJ79" i="11"/>
  <c r="AD80" i="11"/>
  <c r="AP80" i="11"/>
  <c r="AJ81" i="11"/>
  <c r="AD82" i="11"/>
  <c r="AM82" i="11"/>
  <c r="AF83" i="11"/>
  <c r="AN83" i="11"/>
  <c r="AF84" i="11"/>
  <c r="AN84" i="11"/>
  <c r="AF85" i="11"/>
  <c r="AN85" i="11"/>
  <c r="AF86" i="11"/>
  <c r="AN86" i="11"/>
  <c r="AF87" i="11"/>
  <c r="AN87" i="11"/>
  <c r="AF88" i="11"/>
  <c r="AN88" i="11"/>
  <c r="AF89" i="11"/>
  <c r="AN89" i="11"/>
  <c r="AF90" i="11"/>
  <c r="AN90" i="11"/>
  <c r="AF91" i="11"/>
  <c r="AN91" i="11"/>
  <c r="AF92" i="11"/>
  <c r="AN92" i="11"/>
  <c r="AF93" i="11"/>
  <c r="AN93" i="11"/>
  <c r="AF94" i="11"/>
  <c r="AN94" i="11"/>
  <c r="AF95" i="11"/>
  <c r="AN95" i="11"/>
  <c r="AF96" i="11"/>
  <c r="AN96" i="11"/>
  <c r="AF97" i="11"/>
  <c r="AL11" i="11"/>
  <c r="AN14" i="11"/>
  <c r="AL19" i="11"/>
  <c r="AN22" i="11"/>
  <c r="AL27" i="11"/>
  <c r="AB32" i="11"/>
  <c r="AC35" i="11"/>
  <c r="AN37" i="11"/>
  <c r="AP39" i="11"/>
  <c r="AH42" i="11"/>
  <c r="AC45" i="11"/>
  <c r="AQ46" i="11"/>
  <c r="AL49" i="11"/>
  <c r="AJ51" i="11"/>
  <c r="AB54" i="11"/>
  <c r="AH56" i="11"/>
  <c r="AB58" i="11"/>
  <c r="AH60" i="11"/>
  <c r="AO61" i="11"/>
  <c r="AL63" i="11"/>
  <c r="AH65" i="11"/>
  <c r="AQ66" i="11"/>
  <c r="AE68" i="11"/>
  <c r="AI69" i="11"/>
  <c r="AM70" i="11"/>
  <c r="AD72" i="11"/>
  <c r="AE73" i="11"/>
  <c r="AL74" i="11"/>
  <c r="AM75" i="11"/>
  <c r="AC77" i="11"/>
  <c r="AE78" i="11"/>
  <c r="AD79" i="11"/>
  <c r="AH80" i="11"/>
  <c r="AE81" i="11"/>
  <c r="AH82" i="11"/>
  <c r="AG83" i="11"/>
  <c r="AB84" i="11"/>
  <c r="AP84" i="11"/>
  <c r="AK85" i="11"/>
  <c r="AI86" i="11"/>
  <c r="AG87" i="11"/>
  <c r="AB88" i="11"/>
  <c r="AP88" i="11"/>
  <c r="AK89" i="11"/>
  <c r="AI90" i="11"/>
  <c r="AG91" i="11"/>
  <c r="AB92" i="11"/>
  <c r="AP92" i="11"/>
  <c r="AK93" i="11"/>
  <c r="AI94" i="11"/>
  <c r="AG95" i="11"/>
  <c r="AB96" i="11"/>
  <c r="AP96" i="11"/>
  <c r="AK97" i="11"/>
  <c r="AG98" i="11"/>
  <c r="AQ98" i="11"/>
  <c r="AK99" i="11"/>
  <c r="AG100" i="11"/>
  <c r="AQ100" i="11"/>
  <c r="AK101" i="11"/>
  <c r="AG102" i="11"/>
  <c r="AQ102" i="11"/>
  <c r="AK103" i="11"/>
  <c r="AG104" i="11"/>
  <c r="AQ104" i="11"/>
  <c r="AJ105" i="11"/>
  <c r="AC106" i="11"/>
  <c r="AL106" i="11"/>
  <c r="AD107" i="11"/>
  <c r="AL107" i="11"/>
  <c r="AD108" i="11"/>
  <c r="AL108" i="11"/>
  <c r="AD109" i="11"/>
  <c r="AL109" i="11"/>
  <c r="AD110" i="11"/>
  <c r="AL110" i="11"/>
  <c r="AD111" i="11"/>
  <c r="AL111" i="11"/>
  <c r="AD112" i="11"/>
  <c r="AL112" i="11"/>
  <c r="AD113" i="11"/>
  <c r="AL113" i="11"/>
  <c r="AD114" i="11"/>
  <c r="AL114" i="11"/>
  <c r="AD115" i="11"/>
  <c r="AL115" i="11"/>
  <c r="AD116" i="11"/>
  <c r="AL116" i="11"/>
  <c r="AD117" i="11"/>
  <c r="AL117" i="11"/>
  <c r="AD118" i="11"/>
  <c r="AL118" i="11"/>
  <c r="AD119" i="11"/>
  <c r="AL119" i="11"/>
  <c r="AD120" i="11"/>
  <c r="AL120" i="11"/>
  <c r="AD121" i="11"/>
  <c r="AL121" i="11"/>
  <c r="AD122" i="11"/>
  <c r="AL122" i="11"/>
  <c r="AD123" i="11"/>
  <c r="AL123" i="11"/>
  <c r="AD124" i="11"/>
  <c r="AL124" i="11"/>
  <c r="AD125" i="11"/>
  <c r="AL125" i="11"/>
  <c r="AD126" i="11"/>
  <c r="AL126" i="11"/>
  <c r="AD127" i="11"/>
  <c r="AL127" i="11"/>
  <c r="AD128" i="11"/>
  <c r="AL128" i="11"/>
  <c r="AD129" i="11"/>
  <c r="AL129" i="11"/>
  <c r="AD130" i="11"/>
  <c r="AL130" i="11"/>
  <c r="AD131" i="11"/>
  <c r="AL131" i="11"/>
  <c r="AD132" i="11"/>
  <c r="AL132" i="11"/>
  <c r="AD133" i="11"/>
  <c r="AL133" i="11"/>
  <c r="AD134" i="11"/>
  <c r="AL134" i="11"/>
  <c r="AD135" i="11"/>
  <c r="AL135" i="11"/>
  <c r="AD136" i="11"/>
  <c r="AL136" i="11"/>
  <c r="AD137" i="11"/>
  <c r="AL137" i="11"/>
  <c r="AD138" i="11"/>
  <c r="AL138" i="11"/>
  <c r="AD139" i="11"/>
  <c r="AL139" i="11"/>
  <c r="AD140" i="11"/>
  <c r="AL140" i="11"/>
  <c r="AD141" i="11"/>
  <c r="AL141" i="11"/>
  <c r="AD142" i="11"/>
  <c r="AL142" i="11"/>
  <c r="AD143" i="11"/>
  <c r="AL143" i="11"/>
  <c r="AD144" i="11"/>
  <c r="AL144" i="11"/>
  <c r="AD145" i="11"/>
  <c r="AL145" i="11"/>
  <c r="AD146" i="11"/>
  <c r="AL146" i="11"/>
  <c r="AD147" i="11"/>
  <c r="AL147" i="11"/>
  <c r="AD148" i="11"/>
  <c r="AL148" i="11"/>
  <c r="AD149" i="11"/>
  <c r="AL149" i="11"/>
  <c r="AD150" i="11"/>
  <c r="AL150" i="11"/>
  <c r="AD151" i="11"/>
  <c r="AL151" i="11"/>
  <c r="AD152" i="11"/>
  <c r="AL152" i="11"/>
  <c r="AD153" i="11"/>
  <c r="AL153" i="11"/>
  <c r="AD154" i="11"/>
  <c r="AL154" i="11"/>
  <c r="AD155" i="11"/>
  <c r="AL155" i="11"/>
  <c r="AD156" i="11"/>
  <c r="AL156" i="11"/>
  <c r="AD157" i="11"/>
  <c r="AM11" i="11"/>
  <c r="AM15" i="11"/>
  <c r="AM19" i="11"/>
  <c r="AJ24" i="11"/>
  <c r="AM27" i="11"/>
  <c r="AJ32" i="11"/>
  <c r="AD35" i="11"/>
  <c r="AC38" i="11"/>
  <c r="AK40" i="11"/>
  <c r="AL42" i="11"/>
  <c r="AD45" i="11"/>
  <c r="AE47" i="11"/>
  <c r="AM49" i="11"/>
  <c r="AI52" i="11"/>
  <c r="AC54" i="11"/>
  <c r="AI56" i="11"/>
  <c r="AC58" i="11"/>
  <c r="AI60" i="11"/>
  <c r="AH62" i="11"/>
  <c r="AO63" i="11"/>
  <c r="AL65" i="11"/>
  <c r="AB67" i="11"/>
  <c r="AI68" i="11"/>
  <c r="AM69" i="11"/>
  <c r="AQ70" i="11"/>
  <c r="AE72" i="11"/>
  <c r="AI73" i="11"/>
  <c r="AM74" i="11"/>
  <c r="AD76" i="11"/>
  <c r="AD77" i="11"/>
  <c r="AH78" i="11"/>
  <c r="AE79" i="11"/>
  <c r="AI80" i="11"/>
  <c r="AK81" i="11"/>
  <c r="AI82" i="11"/>
  <c r="AH83" i="11"/>
  <c r="AC84" i="11"/>
  <c r="AQ84" i="11"/>
  <c r="AO85" i="11"/>
  <c r="AJ86" i="11"/>
  <c r="AH87" i="11"/>
  <c r="AC88" i="11"/>
  <c r="AQ88" i="11"/>
  <c r="AO89" i="11"/>
  <c r="AJ90" i="11"/>
  <c r="AH91" i="11"/>
  <c r="AC92" i="11"/>
  <c r="AQ92" i="11"/>
  <c r="AO93" i="11"/>
  <c r="AJ94" i="11"/>
  <c r="AH95" i="11"/>
  <c r="AC96" i="11"/>
  <c r="AQ96" i="11"/>
  <c r="AN97" i="11"/>
  <c r="AH98" i="11"/>
  <c r="AB99" i="11"/>
  <c r="AN99" i="11"/>
  <c r="AH100" i="11"/>
  <c r="AB101" i="11"/>
  <c r="AN101" i="11"/>
  <c r="AH102" i="11"/>
  <c r="AB103" i="11"/>
  <c r="AN103" i="11"/>
  <c r="AH104" i="11"/>
  <c r="AB105" i="11"/>
  <c r="AK105" i="11"/>
  <c r="AE106" i="11"/>
  <c r="AM106" i="11"/>
  <c r="AE107" i="11"/>
  <c r="AM107" i="11"/>
  <c r="AE108" i="11"/>
  <c r="AM108" i="11"/>
  <c r="AE109" i="11"/>
  <c r="AM109" i="11"/>
  <c r="AE110" i="11"/>
  <c r="AM110" i="11"/>
  <c r="AE111" i="11"/>
  <c r="AM111" i="11"/>
  <c r="AE112" i="11"/>
  <c r="AM112" i="11"/>
  <c r="AE113" i="11"/>
  <c r="AM113" i="11"/>
  <c r="AE114" i="11"/>
  <c r="AM114" i="11"/>
  <c r="AE115" i="11"/>
  <c r="AM115" i="11"/>
  <c r="AE116" i="11"/>
  <c r="AM116" i="11"/>
  <c r="AE117" i="11"/>
  <c r="AM117" i="11"/>
  <c r="AE118" i="11"/>
  <c r="AM118" i="11"/>
  <c r="AE119" i="11"/>
  <c r="AM119" i="11"/>
  <c r="AE120" i="11"/>
  <c r="AM120" i="11"/>
  <c r="AE121" i="11"/>
  <c r="AM121" i="11"/>
  <c r="AE122" i="11"/>
  <c r="AM122" i="11"/>
  <c r="AE123" i="11"/>
  <c r="AM123" i="11"/>
  <c r="AE124" i="11"/>
  <c r="AM124" i="11"/>
  <c r="AE125" i="11"/>
  <c r="AM125" i="11"/>
  <c r="AE126" i="11"/>
  <c r="AM126" i="11"/>
  <c r="AE127" i="11"/>
  <c r="AM127" i="11"/>
  <c r="AE128" i="11"/>
  <c r="AM128" i="11"/>
  <c r="AE129" i="11"/>
  <c r="AM129" i="11"/>
  <c r="AE130" i="11"/>
  <c r="AM130" i="11"/>
  <c r="AE131" i="11"/>
  <c r="AM131" i="11"/>
  <c r="AE132" i="11"/>
  <c r="AM132" i="11"/>
  <c r="AE133" i="11"/>
  <c r="AM133" i="11"/>
  <c r="AE134" i="11"/>
  <c r="AM134" i="11"/>
  <c r="AE135" i="11"/>
  <c r="AM135" i="11"/>
  <c r="AE136" i="11"/>
  <c r="AM136" i="11"/>
  <c r="AE137" i="11"/>
  <c r="AM137" i="11"/>
  <c r="AE138" i="11"/>
  <c r="AM138" i="11"/>
  <c r="AE139" i="11"/>
  <c r="AM139" i="11"/>
  <c r="AE140" i="11"/>
  <c r="AM140" i="11"/>
  <c r="AE141" i="11"/>
  <c r="AM141" i="11"/>
  <c r="AE142" i="11"/>
  <c r="AM142" i="11"/>
  <c r="AE143" i="11"/>
  <c r="AM143" i="11"/>
  <c r="AE144" i="11"/>
  <c r="AM144" i="11"/>
  <c r="AE145" i="11"/>
  <c r="AM145" i="11"/>
  <c r="AE146" i="11"/>
  <c r="AM146" i="11"/>
  <c r="AE147" i="11"/>
  <c r="AM147" i="11"/>
  <c r="AE148" i="11"/>
  <c r="AM148" i="11"/>
  <c r="AE149" i="11"/>
  <c r="AM149" i="11"/>
  <c r="AE150" i="11"/>
  <c r="AM150" i="11"/>
  <c r="AE151" i="11"/>
  <c r="AM151" i="11"/>
  <c r="AE152" i="11"/>
  <c r="AM152" i="11"/>
  <c r="AE153" i="11"/>
  <c r="AM153" i="11"/>
  <c r="AE154" i="11"/>
  <c r="AM154" i="11"/>
  <c r="AE155" i="11"/>
  <c r="AM155" i="11"/>
  <c r="AE156" i="11"/>
  <c r="AM156" i="11"/>
  <c r="AE157" i="11"/>
  <c r="AM157" i="11"/>
  <c r="AL12" i="11"/>
  <c r="AL16" i="11"/>
  <c r="AL20" i="11"/>
  <c r="AL24" i="11"/>
  <c r="AL28" i="11"/>
  <c r="AL32" i="11"/>
  <c r="AB36" i="11"/>
  <c r="AD38" i="11"/>
  <c r="AL40" i="11"/>
  <c r="AM42" i="11"/>
  <c r="AE45" i="11"/>
  <c r="AQ47" i="11"/>
  <c r="AN49" i="11"/>
  <c r="AJ52" i="11"/>
  <c r="AD54" i="11"/>
  <c r="AJ56" i="11"/>
  <c r="AP58" i="11"/>
  <c r="AJ60" i="11"/>
  <c r="AI62" i="11"/>
  <c r="AP63" i="11"/>
  <c r="AO65" i="11"/>
  <c r="AI67" i="11"/>
  <c r="AJ68" i="11"/>
  <c r="AQ69" i="11"/>
  <c r="AB71" i="11"/>
  <c r="AI72" i="11"/>
  <c r="AM73" i="11"/>
  <c r="AQ74" i="11"/>
  <c r="AE76" i="11"/>
  <c r="AE77" i="11"/>
  <c r="AI78" i="11"/>
  <c r="AK79" i="11"/>
  <c r="AJ80" i="11"/>
  <c r="AL81" i="11"/>
  <c r="AJ82" i="11"/>
  <c r="AI83" i="11"/>
  <c r="AG84" i="11"/>
  <c r="AB85" i="11"/>
  <c r="AP85" i="11"/>
  <c r="AK86" i="11"/>
  <c r="AI87" i="11"/>
  <c r="AG88" i="11"/>
  <c r="AB89" i="11"/>
  <c r="AP89" i="11"/>
  <c r="AK90" i="11"/>
  <c r="AI91" i="11"/>
  <c r="AG92" i="11"/>
  <c r="AB93" i="11"/>
  <c r="AP93" i="11"/>
  <c r="AK94" i="11"/>
  <c r="AI95" i="11"/>
  <c r="AG96" i="11"/>
  <c r="AB97" i="11"/>
  <c r="AO97" i="11"/>
  <c r="AI98" i="11"/>
  <c r="AC99" i="11"/>
  <c r="AO99" i="11"/>
  <c r="AI100" i="11"/>
  <c r="AC101" i="11"/>
  <c r="AO101" i="11"/>
  <c r="AI102" i="11"/>
  <c r="AC103" i="11"/>
  <c r="AO103" i="11"/>
  <c r="AI104" i="11"/>
  <c r="AC105" i="11"/>
  <c r="AM105" i="11"/>
  <c r="AF106" i="11"/>
  <c r="AN106" i="11"/>
  <c r="AF107" i="11"/>
  <c r="AN107" i="11"/>
  <c r="AF108" i="11"/>
  <c r="AN108" i="11"/>
  <c r="AF109" i="11"/>
  <c r="AN109" i="11"/>
  <c r="AF110" i="11"/>
  <c r="AN110" i="11"/>
  <c r="AF111" i="11"/>
  <c r="AN111" i="11"/>
  <c r="AF112" i="11"/>
  <c r="AN112" i="11"/>
  <c r="AF113" i="11"/>
  <c r="AN113" i="11"/>
  <c r="AF114" i="11"/>
  <c r="AN114" i="11"/>
  <c r="AF115" i="11"/>
  <c r="AN115" i="11"/>
  <c r="AF116" i="11"/>
  <c r="AN116" i="11"/>
  <c r="AF117" i="11"/>
  <c r="AN117" i="11"/>
  <c r="AF118" i="11"/>
  <c r="AN118" i="11"/>
  <c r="AF119" i="11"/>
  <c r="AN119" i="11"/>
  <c r="AF120" i="11"/>
  <c r="AN120" i="11"/>
  <c r="AF121" i="11"/>
  <c r="AN121" i="11"/>
  <c r="AF122" i="11"/>
  <c r="AN122" i="11"/>
  <c r="AF123" i="11"/>
  <c r="AN123" i="11"/>
  <c r="AF124" i="11"/>
  <c r="AN124" i="11"/>
  <c r="AF125" i="11"/>
  <c r="AN125" i="11"/>
  <c r="AF126" i="11"/>
  <c r="AN126" i="11"/>
  <c r="AF127" i="11"/>
  <c r="AN127" i="11"/>
  <c r="AF128" i="11"/>
  <c r="AN128" i="11"/>
  <c r="AF129" i="11"/>
  <c r="AN129" i="11"/>
  <c r="AF130" i="11"/>
  <c r="AN130" i="11"/>
  <c r="AF131" i="11"/>
  <c r="AN131" i="11"/>
  <c r="AF132" i="11"/>
  <c r="AN132" i="11"/>
  <c r="AF133" i="11"/>
  <c r="AN133" i="11"/>
  <c r="AF134" i="11"/>
  <c r="AN134" i="11"/>
  <c r="AF135" i="11"/>
  <c r="AN135" i="11"/>
  <c r="AF136" i="11"/>
  <c r="AN136" i="11"/>
  <c r="AF137" i="11"/>
  <c r="AN137" i="11"/>
  <c r="AF138" i="11"/>
  <c r="AN138" i="11"/>
  <c r="AF139" i="11"/>
  <c r="AN139" i="11"/>
  <c r="AF140" i="11"/>
  <c r="AN140" i="11"/>
  <c r="AF141" i="11"/>
  <c r="AN141" i="11"/>
  <c r="AF142" i="11"/>
  <c r="AN142" i="11"/>
  <c r="AF143" i="11"/>
  <c r="AN143" i="11"/>
  <c r="AF144" i="11"/>
  <c r="AN144" i="11"/>
  <c r="AF145" i="11"/>
  <c r="AN145" i="11"/>
  <c r="AF146" i="11"/>
  <c r="AN146" i="11"/>
  <c r="AF147" i="11"/>
  <c r="AN147" i="11"/>
  <c r="AF148" i="11"/>
  <c r="AN148" i="11"/>
  <c r="AF149" i="11"/>
  <c r="AN149" i="11"/>
  <c r="AF150" i="11"/>
  <c r="AN150" i="11"/>
  <c r="AF151" i="11"/>
  <c r="AN151" i="11"/>
  <c r="AF152" i="11"/>
  <c r="AN152" i="11"/>
  <c r="AF153" i="11"/>
  <c r="AN153" i="11"/>
  <c r="AF154" i="11"/>
  <c r="AM12" i="11"/>
  <c r="AN12" i="11"/>
  <c r="AJ19" i="11"/>
  <c r="AM25" i="11"/>
  <c r="AH33" i="11"/>
  <c r="AB37" i="11"/>
  <c r="AE41" i="11"/>
  <c r="AH44" i="11"/>
  <c r="AK48" i="11"/>
  <c r="AK52" i="11"/>
  <c r="AJ55" i="11"/>
  <c r="AB59" i="11"/>
  <c r="AL61" i="11"/>
  <c r="AK64" i="11"/>
  <c r="AJ67" i="11"/>
  <c r="AD69" i="11"/>
  <c r="AJ71" i="11"/>
  <c r="AD73" i="11"/>
  <c r="AJ75" i="11"/>
  <c r="AK77" i="11"/>
  <c r="AB79" i="11"/>
  <c r="AQ80" i="11"/>
  <c r="AG82" i="11"/>
  <c r="AO83" i="11"/>
  <c r="AC85" i="11"/>
  <c r="AG86" i="11"/>
  <c r="AK87" i="11"/>
  <c r="AO88" i="11"/>
  <c r="AC90" i="11"/>
  <c r="AJ91" i="11"/>
  <c r="AK92" i="11"/>
  <c r="AB94" i="11"/>
  <c r="AC95" i="11"/>
  <c r="AJ96" i="11"/>
  <c r="AP97" i="11"/>
  <c r="AO98" i="11"/>
  <c r="AQ99" i="11"/>
  <c r="AP100" i="11"/>
  <c r="AB102" i="11"/>
  <c r="AF103" i="11"/>
  <c r="AC104" i="11"/>
  <c r="AF105" i="11"/>
  <c r="AB106" i="11"/>
  <c r="AQ106" i="11"/>
  <c r="AO107" i="11"/>
  <c r="AJ108" i="11"/>
  <c r="AH109" i="11"/>
  <c r="AC110" i="11"/>
  <c r="AQ110" i="11"/>
  <c r="AO111" i="11"/>
  <c r="AJ112" i="11"/>
  <c r="AH113" i="11"/>
  <c r="AC114" i="11"/>
  <c r="AQ114" i="11"/>
  <c r="AO115" i="11"/>
  <c r="AJ116" i="11"/>
  <c r="AH117" i="11"/>
  <c r="AC118" i="11"/>
  <c r="AQ118" i="11"/>
  <c r="AO119" i="11"/>
  <c r="AJ120" i="11"/>
  <c r="AH121" i="11"/>
  <c r="AC122" i="11"/>
  <c r="AQ122" i="11"/>
  <c r="AO123" i="11"/>
  <c r="AJ124" i="11"/>
  <c r="AH125" i="11"/>
  <c r="AC126" i="11"/>
  <c r="AQ126" i="11"/>
  <c r="AO127" i="11"/>
  <c r="AJ128" i="11"/>
  <c r="AH129" i="11"/>
  <c r="AC130" i="11"/>
  <c r="AQ130" i="11"/>
  <c r="AO131" i="11"/>
  <c r="AJ132" i="11"/>
  <c r="AH133" i="11"/>
  <c r="AC134" i="11"/>
  <c r="AQ134" i="11"/>
  <c r="AO135" i="11"/>
  <c r="AJ136" i="11"/>
  <c r="AH137" i="11"/>
  <c r="AC138" i="11"/>
  <c r="AQ138" i="11"/>
  <c r="AO139" i="11"/>
  <c r="AJ140" i="11"/>
  <c r="AH141" i="11"/>
  <c r="AC142" i="11"/>
  <c r="AQ142" i="11"/>
  <c r="AO143" i="11"/>
  <c r="AJ144" i="11"/>
  <c r="AH145" i="11"/>
  <c r="AC146" i="11"/>
  <c r="AQ146" i="11"/>
  <c r="AO147" i="11"/>
  <c r="AJ148" i="11"/>
  <c r="AH149" i="11"/>
  <c r="AC150" i="11"/>
  <c r="AQ150" i="11"/>
  <c r="AO151" i="11"/>
  <c r="AJ152" i="11"/>
  <c r="AH153" i="11"/>
  <c r="AC154" i="11"/>
  <c r="AP154" i="11"/>
  <c r="AJ155" i="11"/>
  <c r="AF156" i="11"/>
  <c r="AP156" i="11"/>
  <c r="AJ157" i="11"/>
  <c r="AC158" i="11"/>
  <c r="AK158" i="11"/>
  <c r="AC159" i="11"/>
  <c r="AK159" i="11"/>
  <c r="AC160" i="11"/>
  <c r="AK160" i="11"/>
  <c r="AC161" i="11"/>
  <c r="AK161" i="11"/>
  <c r="AC162" i="11"/>
  <c r="AK162" i="11"/>
  <c r="AC163" i="11"/>
  <c r="AK163" i="11"/>
  <c r="AC164" i="11"/>
  <c r="AK164" i="11"/>
  <c r="AC165" i="11"/>
  <c r="AK165" i="11"/>
  <c r="AC166" i="11"/>
  <c r="AK166" i="11"/>
  <c r="AC167" i="11"/>
  <c r="AK167" i="11"/>
  <c r="AC168" i="11"/>
  <c r="AK168" i="11"/>
  <c r="AC169" i="11"/>
  <c r="AK169" i="11"/>
  <c r="AC170" i="11"/>
  <c r="AK170" i="11"/>
  <c r="AC171" i="11"/>
  <c r="AK171" i="11"/>
  <c r="AC172" i="11"/>
  <c r="AK172" i="11"/>
  <c r="AC173" i="11"/>
  <c r="AK173" i="11"/>
  <c r="AC174" i="11"/>
  <c r="AK174" i="11"/>
  <c r="AC175" i="11"/>
  <c r="AK175" i="11"/>
  <c r="AC176" i="11"/>
  <c r="AK176" i="11"/>
  <c r="AC177" i="11"/>
  <c r="AK177" i="11"/>
  <c r="AC178" i="11"/>
  <c r="AK178" i="11"/>
  <c r="AC179" i="11"/>
  <c r="AK179" i="11"/>
  <c r="AC180" i="11"/>
  <c r="AK180" i="11"/>
  <c r="AC181" i="11"/>
  <c r="AK181" i="11"/>
  <c r="AC182" i="11"/>
  <c r="AK182" i="11"/>
  <c r="AC183" i="11"/>
  <c r="AK183" i="11"/>
  <c r="AC184" i="11"/>
  <c r="AK184" i="11"/>
  <c r="AC185" i="11"/>
  <c r="AK185" i="11"/>
  <c r="AC186" i="11"/>
  <c r="AK186" i="11"/>
  <c r="AC187" i="11"/>
  <c r="AK187" i="11"/>
  <c r="AC188" i="11"/>
  <c r="AK188" i="11"/>
  <c r="AC189" i="11"/>
  <c r="AJ14" i="11"/>
  <c r="AM20" i="11"/>
  <c r="AB27" i="11"/>
  <c r="AJ33" i="11"/>
  <c r="AM37" i="11"/>
  <c r="AJ41" i="11"/>
  <c r="AJ45" i="11"/>
  <c r="AL48" i="11"/>
  <c r="AL52" i="11"/>
  <c r="AK55" i="11"/>
  <c r="AC59" i="11"/>
  <c r="AJ62" i="11"/>
  <c r="AL64" i="11"/>
  <c r="AK67" i="11"/>
  <c r="AE69" i="11"/>
  <c r="AK71" i="11"/>
  <c r="AQ73" i="11"/>
  <c r="AK75" i="11"/>
  <c r="AL77" i="11"/>
  <c r="AC79" i="11"/>
  <c r="AB81" i="11"/>
  <c r="AO82" i="11"/>
  <c r="AP83" i="11"/>
  <c r="AG85" i="11"/>
  <c r="AH86" i="11"/>
  <c r="AO87" i="11"/>
  <c r="AC89" i="11"/>
  <c r="AG90" i="11"/>
  <c r="AK91" i="11"/>
  <c r="AO92" i="11"/>
  <c r="AC94" i="11"/>
  <c r="AJ95" i="11"/>
  <c r="AK96" i="11"/>
  <c r="AQ97" i="11"/>
  <c r="AP98" i="11"/>
  <c r="AB100" i="11"/>
  <c r="AF101" i="11"/>
  <c r="AC102" i="11"/>
  <c r="AG103" i="11"/>
  <c r="AF104" i="11"/>
  <c r="AG105" i="11"/>
  <c r="AG106" i="11"/>
  <c r="AB107" i="11"/>
  <c r="AP107" i="11"/>
  <c r="AK108" i="11"/>
  <c r="AI109" i="11"/>
  <c r="AG110" i="11"/>
  <c r="AB111" i="11"/>
  <c r="AP111" i="11"/>
  <c r="AK112" i="11"/>
  <c r="AI113" i="11"/>
  <c r="AG114" i="11"/>
  <c r="AB115" i="11"/>
  <c r="AP115" i="11"/>
  <c r="AK116" i="11"/>
  <c r="AI117" i="11"/>
  <c r="AG118" i="11"/>
  <c r="AB119" i="11"/>
  <c r="AP119" i="11"/>
  <c r="AK120" i="11"/>
  <c r="AI121" i="11"/>
  <c r="AG122" i="11"/>
  <c r="AB123" i="11"/>
  <c r="AP123" i="11"/>
  <c r="AK124" i="11"/>
  <c r="AI125" i="11"/>
  <c r="AG126" i="11"/>
  <c r="AB127" i="11"/>
  <c r="AP127" i="11"/>
  <c r="AK128" i="11"/>
  <c r="AI129" i="11"/>
  <c r="AG130" i="11"/>
  <c r="AB131" i="11"/>
  <c r="AP131" i="11"/>
  <c r="AK132" i="11"/>
  <c r="AI133" i="11"/>
  <c r="AG134" i="11"/>
  <c r="AB135" i="11"/>
  <c r="AP135" i="11"/>
  <c r="AK136" i="11"/>
  <c r="AI137" i="11"/>
  <c r="AG138" i="11"/>
  <c r="AB139" i="11"/>
  <c r="AP139" i="11"/>
  <c r="AK140" i="11"/>
  <c r="AI141" i="11"/>
  <c r="AG142" i="11"/>
  <c r="AB143" i="11"/>
  <c r="AP143" i="11"/>
  <c r="AK144" i="11"/>
  <c r="AI145" i="11"/>
  <c r="AG146" i="11"/>
  <c r="AB147" i="11"/>
  <c r="AP147" i="11"/>
  <c r="AK148" i="11"/>
  <c r="AI149" i="11"/>
  <c r="AG150" i="11"/>
  <c r="AB151" i="11"/>
  <c r="AP151" i="11"/>
  <c r="AK152" i="11"/>
  <c r="AI153" i="11"/>
  <c r="AG154" i="11"/>
  <c r="AQ154" i="11"/>
  <c r="AK155" i="11"/>
  <c r="AG156" i="11"/>
  <c r="AQ156" i="11"/>
  <c r="AK157" i="11"/>
  <c r="AD158" i="11"/>
  <c r="AL158" i="11"/>
  <c r="AD159" i="11"/>
  <c r="AL159" i="11"/>
  <c r="AD160" i="11"/>
  <c r="AL160" i="11"/>
  <c r="AD161" i="11"/>
  <c r="AL161" i="11"/>
  <c r="AD162" i="11"/>
  <c r="AL162" i="11"/>
  <c r="AD163" i="11"/>
  <c r="AL163" i="11"/>
  <c r="AD164" i="11"/>
  <c r="AL164" i="11"/>
  <c r="AD165" i="11"/>
  <c r="AL165" i="11"/>
  <c r="AD166" i="11"/>
  <c r="AL166" i="11"/>
  <c r="AD167" i="11"/>
  <c r="AL167" i="11"/>
  <c r="AD168" i="11"/>
  <c r="AL168" i="11"/>
  <c r="AD169" i="11"/>
  <c r="AL169" i="11"/>
  <c r="AD170" i="11"/>
  <c r="AL170" i="11"/>
  <c r="AD171" i="11"/>
  <c r="AL171" i="11"/>
  <c r="AD172" i="11"/>
  <c r="AL172" i="11"/>
  <c r="AD173" i="11"/>
  <c r="AL173" i="11"/>
  <c r="AD174" i="11"/>
  <c r="AL174" i="11"/>
  <c r="AD175" i="11"/>
  <c r="AL175" i="11"/>
  <c r="AD176" i="11"/>
  <c r="AL176" i="11"/>
  <c r="AD177" i="11"/>
  <c r="AL177" i="11"/>
  <c r="AD178" i="11"/>
  <c r="AL178" i="11"/>
  <c r="AD179" i="11"/>
  <c r="AL179" i="11"/>
  <c r="AD180" i="11"/>
  <c r="AL180" i="11"/>
  <c r="AD181" i="11"/>
  <c r="AL181" i="11"/>
  <c r="AD182" i="11"/>
  <c r="AL182" i="11"/>
  <c r="AD183" i="11"/>
  <c r="AL183" i="11"/>
  <c r="AD184" i="11"/>
  <c r="AL184" i="11"/>
  <c r="AD185" i="11"/>
  <c r="AL185" i="11"/>
  <c r="AD186" i="11"/>
  <c r="AL186" i="11"/>
  <c r="AD187" i="11"/>
  <c r="AL187" i="11"/>
  <c r="AD188" i="11"/>
  <c r="AL188" i="11"/>
  <c r="AL14" i="11"/>
  <c r="AB22" i="11"/>
  <c r="AJ27" i="11"/>
  <c r="AJ34" i="11"/>
  <c r="AL38" i="11"/>
  <c r="AE42" i="11"/>
  <c r="AN45" i="11"/>
  <c r="AK49" i="11"/>
  <c r="AC53" i="11"/>
  <c r="AK56" i="11"/>
  <c r="AJ59" i="11"/>
  <c r="AK62" i="11"/>
  <c r="AB65" i="11"/>
  <c r="AL67" i="11"/>
  <c r="AB70" i="11"/>
  <c r="AL71" i="11"/>
  <c r="AB74" i="11"/>
  <c r="AL75" i="11"/>
  <c r="AM77" i="11"/>
  <c r="AL79" i="11"/>
  <c r="AC81" i="11"/>
  <c r="AP82" i="11"/>
  <c r="AQ83" i="11"/>
  <c r="AH85" i="11"/>
  <c r="AO86" i="11"/>
  <c r="AP87" i="11"/>
  <c r="AG89" i="11"/>
  <c r="AH90" i="11"/>
  <c r="AO91" i="11"/>
  <c r="AC93" i="11"/>
  <c r="AG94" i="11"/>
  <c r="AK95" i="11"/>
  <c r="AO96" i="11"/>
  <c r="AB98" i="11"/>
  <c r="AF99" i="11"/>
  <c r="AC100" i="11"/>
  <c r="AG101" i="11"/>
  <c r="AF102" i="11"/>
  <c r="AH103" i="11"/>
  <c r="AJ104" i="11"/>
  <c r="AH105" i="11"/>
  <c r="AH106" i="11"/>
  <c r="AC107" i="11"/>
  <c r="AQ107" i="11"/>
  <c r="AO108" i="11"/>
  <c r="AJ109" i="11"/>
  <c r="AH110" i="11"/>
  <c r="AC111" i="11"/>
  <c r="AQ111" i="11"/>
  <c r="AO112" i="11"/>
  <c r="AJ113" i="11"/>
  <c r="AH114" i="11"/>
  <c r="AC115" i="11"/>
  <c r="AQ115" i="11"/>
  <c r="AO116" i="11"/>
  <c r="AJ117" i="11"/>
  <c r="AH118" i="11"/>
  <c r="AC119" i="11"/>
  <c r="AQ119" i="11"/>
  <c r="AO120" i="11"/>
  <c r="AJ121" i="11"/>
  <c r="AH122" i="11"/>
  <c r="AC123" i="11"/>
  <c r="AQ123" i="11"/>
  <c r="AO124" i="11"/>
  <c r="AJ125" i="11"/>
  <c r="AH126" i="11"/>
  <c r="AC127" i="11"/>
  <c r="AQ127" i="11"/>
  <c r="AO128" i="11"/>
  <c r="AJ129" i="11"/>
  <c r="AH130" i="11"/>
  <c r="AC131" i="11"/>
  <c r="AQ131" i="11"/>
  <c r="AO132" i="11"/>
  <c r="AJ133" i="11"/>
  <c r="AH134" i="11"/>
  <c r="AC135" i="11"/>
  <c r="AQ135" i="11"/>
  <c r="AO136" i="11"/>
  <c r="AJ137" i="11"/>
  <c r="AH138" i="11"/>
  <c r="AC139" i="11"/>
  <c r="AQ139" i="11"/>
  <c r="AO140" i="11"/>
  <c r="AJ141" i="11"/>
  <c r="AH142" i="11"/>
  <c r="AC143" i="11"/>
  <c r="AQ143" i="11"/>
  <c r="AO144" i="11"/>
  <c r="AJ145" i="11"/>
  <c r="AH146" i="11"/>
  <c r="AC147" i="11"/>
  <c r="AQ147" i="11"/>
  <c r="AO148" i="11"/>
  <c r="AJ149" i="11"/>
  <c r="AH150" i="11"/>
  <c r="AC151" i="11"/>
  <c r="AQ151" i="11"/>
  <c r="AO152" i="11"/>
  <c r="AJ153" i="11"/>
  <c r="AH154" i="11"/>
  <c r="AB155" i="11"/>
  <c r="AN155" i="11"/>
  <c r="AH156" i="11"/>
  <c r="AB157" i="11"/>
  <c r="AL157" i="11"/>
  <c r="AE158" i="11"/>
  <c r="AM158" i="11"/>
  <c r="AE159" i="11"/>
  <c r="AM159" i="11"/>
  <c r="AE160" i="11"/>
  <c r="AM160" i="11"/>
  <c r="AE161" i="11"/>
  <c r="AM161" i="11"/>
  <c r="AE162" i="11"/>
  <c r="AM162" i="11"/>
  <c r="AE163" i="11"/>
  <c r="AM163" i="11"/>
  <c r="AE164" i="11"/>
  <c r="AM164" i="11"/>
  <c r="AE165" i="11"/>
  <c r="AM165" i="11"/>
  <c r="AE166" i="11"/>
  <c r="AM166" i="11"/>
  <c r="AE167" i="11"/>
  <c r="AM167" i="11"/>
  <c r="AE168" i="11"/>
  <c r="AM168" i="11"/>
  <c r="AE169" i="11"/>
  <c r="AM169" i="11"/>
  <c r="AE170" i="11"/>
  <c r="AM170" i="11"/>
  <c r="AE171" i="11"/>
  <c r="AM171" i="11"/>
  <c r="AE172" i="11"/>
  <c r="AM172" i="11"/>
  <c r="AE173" i="11"/>
  <c r="AM173" i="11"/>
  <c r="AE174" i="11"/>
  <c r="AM174" i="11"/>
  <c r="AE175" i="11"/>
  <c r="AM175" i="11"/>
  <c r="AE176" i="11"/>
  <c r="AM176" i="11"/>
  <c r="AE177" i="11"/>
  <c r="AM177" i="11"/>
  <c r="AE178" i="11"/>
  <c r="AM178" i="11"/>
  <c r="AE179" i="11"/>
  <c r="AM179" i="11"/>
  <c r="AE180" i="11"/>
  <c r="AM180" i="11"/>
  <c r="AE181" i="11"/>
  <c r="AM181" i="11"/>
  <c r="AM14" i="11"/>
  <c r="AJ25" i="11"/>
  <c r="AB35" i="11"/>
  <c r="AQ40" i="11"/>
  <c r="AP46" i="11"/>
  <c r="AJ53" i="11"/>
  <c r="AQ57" i="11"/>
  <c r="AG63" i="11"/>
  <c r="AL66" i="11"/>
  <c r="AK70" i="11"/>
  <c r="AC74" i="11"/>
  <c r="AQ76" i="11"/>
  <c r="AP79" i="11"/>
  <c r="AE82" i="11"/>
  <c r="AJ84" i="11"/>
  <c r="AP86" i="11"/>
  <c r="AJ88" i="11"/>
  <c r="AP90" i="11"/>
  <c r="AJ92" i="11"/>
  <c r="AP94" i="11"/>
  <c r="AC97" i="11"/>
  <c r="AK98" i="11"/>
  <c r="AJ100" i="11"/>
  <c r="AQ101" i="11"/>
  <c r="AP103" i="11"/>
  <c r="AI105" i="11"/>
  <c r="AO106" i="11"/>
  <c r="AC108" i="11"/>
  <c r="AG109" i="11"/>
  <c r="AK110" i="11"/>
  <c r="AB112" i="11"/>
  <c r="AC113" i="11"/>
  <c r="AJ114" i="11"/>
  <c r="AK115" i="11"/>
  <c r="AB117" i="11"/>
  <c r="AI118" i="11"/>
  <c r="AJ119" i="11"/>
  <c r="AQ120" i="11"/>
  <c r="AB122" i="11"/>
  <c r="AI123" i="11"/>
  <c r="AP124" i="11"/>
  <c r="AQ125" i="11"/>
  <c r="AH127" i="11"/>
  <c r="AI128" i="11"/>
  <c r="AP129" i="11"/>
  <c r="AG131" i="11"/>
  <c r="AH132" i="11"/>
  <c r="AO133" i="11"/>
  <c r="AP134" i="11"/>
  <c r="AG136" i="11"/>
  <c r="AK137" i="11"/>
  <c r="AO138" i="11"/>
  <c r="AC140" i="11"/>
  <c r="AG141" i="11"/>
  <c r="AK142" i="11"/>
  <c r="AB144" i="11"/>
  <c r="AC145" i="11"/>
  <c r="AJ146" i="11"/>
  <c r="AK147" i="11"/>
  <c r="AB149" i="11"/>
  <c r="AI150" i="11"/>
  <c r="AJ151" i="11"/>
  <c r="AQ152" i="11"/>
  <c r="AB154" i="11"/>
  <c r="AG155" i="11"/>
  <c r="AI156" i="11"/>
  <c r="AH157" i="11"/>
  <c r="AG158" i="11"/>
  <c r="AB159" i="11"/>
  <c r="AP159" i="11"/>
  <c r="AN160" i="11"/>
  <c r="AI161" i="11"/>
  <c r="AG162" i="11"/>
  <c r="AB163" i="11"/>
  <c r="AP163" i="11"/>
  <c r="AN164" i="11"/>
  <c r="AI165" i="11"/>
  <c r="AG166" i="11"/>
  <c r="AB167" i="11"/>
  <c r="AP167" i="11"/>
  <c r="AN168" i="11"/>
  <c r="AI169" i="11"/>
  <c r="AG170" i="11"/>
  <c r="AB171" i="11"/>
  <c r="AP171" i="11"/>
  <c r="AN172" i="11"/>
  <c r="AI173" i="11"/>
  <c r="AG174" i="11"/>
  <c r="AB175" i="11"/>
  <c r="AP175" i="11"/>
  <c r="AN176" i="11"/>
  <c r="AI177" i="11"/>
  <c r="AG178" i="11"/>
  <c r="AB179" i="11"/>
  <c r="AP179" i="11"/>
  <c r="AN180" i="11"/>
  <c r="AI181" i="11"/>
  <c r="AF182" i="11"/>
  <c r="AP182" i="11"/>
  <c r="AJ183" i="11"/>
  <c r="AF184" i="11"/>
  <c r="AP184" i="11"/>
  <c r="AJ185" i="11"/>
  <c r="AF186" i="11"/>
  <c r="AP186" i="11"/>
  <c r="AJ187" i="11"/>
  <c r="AF188" i="11"/>
  <c r="AP188" i="11"/>
  <c r="AI189" i="11"/>
  <c r="AQ189" i="11"/>
  <c r="AI190" i="11"/>
  <c r="AQ190" i="11"/>
  <c r="AI191" i="11"/>
  <c r="AQ191" i="11"/>
  <c r="AI192" i="11"/>
  <c r="AQ192" i="11"/>
  <c r="AI193" i="11"/>
  <c r="AQ193" i="11"/>
  <c r="AI194" i="11"/>
  <c r="AQ194" i="11"/>
  <c r="AI195" i="11"/>
  <c r="AQ195" i="11"/>
  <c r="AI196" i="11"/>
  <c r="AQ196" i="11"/>
  <c r="AI197" i="11"/>
  <c r="AQ197" i="11"/>
  <c r="AI198" i="11"/>
  <c r="AQ198" i="11"/>
  <c r="AI199" i="11"/>
  <c r="AQ199" i="11"/>
  <c r="AI200" i="11"/>
  <c r="AQ200" i="11"/>
  <c r="AI201" i="11"/>
  <c r="AQ201" i="11"/>
  <c r="AI202" i="11"/>
  <c r="AQ202" i="11"/>
  <c r="AI203" i="11"/>
  <c r="AQ203" i="11"/>
  <c r="AI204" i="11"/>
  <c r="AQ204" i="11"/>
  <c r="AI205" i="11"/>
  <c r="AQ205" i="11"/>
  <c r="AI206" i="11"/>
  <c r="AQ206" i="11"/>
  <c r="AI207" i="11"/>
  <c r="AQ207" i="11"/>
  <c r="AI208" i="11"/>
  <c r="AQ208" i="11"/>
  <c r="AI209" i="11"/>
  <c r="AQ209" i="11"/>
  <c r="AI210" i="11"/>
  <c r="AQ210" i="11"/>
  <c r="AI211" i="11"/>
  <c r="AQ211" i="11"/>
  <c r="AI212" i="11"/>
  <c r="AQ212" i="11"/>
  <c r="AI213" i="11"/>
  <c r="AQ213" i="11"/>
  <c r="AI214" i="11"/>
  <c r="AQ214" i="11"/>
  <c r="AI215" i="11"/>
  <c r="AQ215" i="11"/>
  <c r="AI216" i="11"/>
  <c r="AQ216" i="11"/>
  <c r="AI217" i="11"/>
  <c r="AQ217" i="11"/>
  <c r="AI218" i="11"/>
  <c r="AQ218" i="11"/>
  <c r="AI219" i="11"/>
  <c r="AQ219" i="11"/>
  <c r="AB30" i="11"/>
  <c r="AC50" i="11"/>
  <c r="AK60" i="11"/>
  <c r="AM71" i="11"/>
  <c r="AQ77" i="11"/>
  <c r="AC83" i="11"/>
  <c r="AJ17" i="11"/>
  <c r="AL25" i="11"/>
  <c r="AF36" i="11"/>
  <c r="AF42" i="11"/>
  <c r="AB48" i="11"/>
  <c r="AQ53" i="11"/>
  <c r="AQ58" i="11"/>
  <c r="AH63" i="11"/>
  <c r="AM67" i="11"/>
  <c r="AL70" i="11"/>
  <c r="AD74" i="11"/>
  <c r="AB77" i="11"/>
  <c r="AQ79" i="11"/>
  <c r="AQ82" i="11"/>
  <c r="AK84" i="11"/>
  <c r="AQ86" i="11"/>
  <c r="AK88" i="11"/>
  <c r="AQ90" i="11"/>
  <c r="AG93" i="11"/>
  <c r="AQ94" i="11"/>
  <c r="AG97" i="11"/>
  <c r="AN98" i="11"/>
  <c r="AK100" i="11"/>
  <c r="AJ102" i="11"/>
  <c r="AQ103" i="11"/>
  <c r="AN105" i="11"/>
  <c r="AP106" i="11"/>
  <c r="AG108" i="11"/>
  <c r="AK109" i="11"/>
  <c r="AO110" i="11"/>
  <c r="AC112" i="11"/>
  <c r="AG113" i="11"/>
  <c r="AK114" i="11"/>
  <c r="AB116" i="11"/>
  <c r="AC117" i="11"/>
  <c r="AJ118" i="11"/>
  <c r="AK119" i="11"/>
  <c r="AB121" i="11"/>
  <c r="AI122" i="11"/>
  <c r="AJ123" i="11"/>
  <c r="AQ124" i="11"/>
  <c r="AB126" i="11"/>
  <c r="AI127" i="11"/>
  <c r="AP128" i="11"/>
  <c r="AQ129" i="11"/>
  <c r="AH131" i="11"/>
  <c r="AI132" i="11"/>
  <c r="AP133" i="11"/>
  <c r="AG135" i="11"/>
  <c r="AH136" i="11"/>
  <c r="AO137" i="11"/>
  <c r="AP138" i="11"/>
  <c r="AG140" i="11"/>
  <c r="AK141" i="11"/>
  <c r="AO142" i="11"/>
  <c r="AC144" i="11"/>
  <c r="AG145" i="11"/>
  <c r="AK146" i="11"/>
  <c r="AB148" i="11"/>
  <c r="AC149" i="11"/>
  <c r="AJ150" i="11"/>
  <c r="AK151" i="11"/>
  <c r="AB153" i="11"/>
  <c r="AI154" i="11"/>
  <c r="AH155" i="11"/>
  <c r="AJ156" i="11"/>
  <c r="AI157" i="11"/>
  <c r="AH158" i="11"/>
  <c r="AF159" i="11"/>
  <c r="AQ159" i="11"/>
  <c r="AO160" i="11"/>
  <c r="AJ161" i="11"/>
  <c r="AH162" i="11"/>
  <c r="AF163" i="11"/>
  <c r="AQ163" i="11"/>
  <c r="AO164" i="11"/>
  <c r="AJ165" i="11"/>
  <c r="AH166" i="11"/>
  <c r="AF167" i="11"/>
  <c r="AQ167" i="11"/>
  <c r="AO168" i="11"/>
  <c r="AJ169" i="11"/>
  <c r="AH170" i="11"/>
  <c r="AF171" i="11"/>
  <c r="AQ171" i="11"/>
  <c r="AO172" i="11"/>
  <c r="AJ173" i="11"/>
  <c r="AH174" i="11"/>
  <c r="AF175" i="11"/>
  <c r="AQ175" i="11"/>
  <c r="AO176" i="11"/>
  <c r="AJ177" i="11"/>
  <c r="AH178" i="11"/>
  <c r="AF179" i="11"/>
  <c r="AQ179" i="11"/>
  <c r="AO180" i="11"/>
  <c r="AJ181" i="11"/>
  <c r="AG182" i="11"/>
  <c r="AQ182" i="11"/>
  <c r="AM183" i="11"/>
  <c r="AG184" i="11"/>
  <c r="AQ184" i="11"/>
  <c r="AM185" i="11"/>
  <c r="AG186" i="11"/>
  <c r="AQ186" i="11"/>
  <c r="AM187" i="11"/>
  <c r="AG188" i="11"/>
  <c r="AQ188" i="11"/>
  <c r="AJ189" i="11"/>
  <c r="AB190" i="11"/>
  <c r="AJ190" i="11"/>
  <c r="AB191" i="11"/>
  <c r="AJ191" i="11"/>
  <c r="AB192" i="11"/>
  <c r="AJ192" i="11"/>
  <c r="AB193" i="11"/>
  <c r="AJ193" i="11"/>
  <c r="AB194" i="11"/>
  <c r="AJ194" i="11"/>
  <c r="AB195" i="11"/>
  <c r="AJ195" i="11"/>
  <c r="AB196" i="11"/>
  <c r="AJ196" i="11"/>
  <c r="AB197" i="11"/>
  <c r="AJ197" i="11"/>
  <c r="AB198" i="11"/>
  <c r="AJ198" i="11"/>
  <c r="AB199" i="11"/>
  <c r="AJ199" i="11"/>
  <c r="AB200" i="11"/>
  <c r="AJ200" i="11"/>
  <c r="AB201" i="11"/>
  <c r="AJ201" i="11"/>
  <c r="AB202" i="11"/>
  <c r="AJ202" i="11"/>
  <c r="AB203" i="11"/>
  <c r="AJ203" i="11"/>
  <c r="AB204" i="11"/>
  <c r="AJ204" i="11"/>
  <c r="AB205" i="11"/>
  <c r="AJ205" i="11"/>
  <c r="AB206" i="11"/>
  <c r="AJ206" i="11"/>
  <c r="AB207" i="11"/>
  <c r="AJ207" i="11"/>
  <c r="AB208" i="11"/>
  <c r="AJ208" i="11"/>
  <c r="AB209" i="11"/>
  <c r="AJ209" i="11"/>
  <c r="AB210" i="11"/>
  <c r="AJ210" i="11"/>
  <c r="AB211" i="11"/>
  <c r="AJ211" i="11"/>
  <c r="AB212" i="11"/>
  <c r="AJ212" i="11"/>
  <c r="AB213" i="11"/>
  <c r="AJ213" i="11"/>
  <c r="AB214" i="11"/>
  <c r="AJ214" i="11"/>
  <c r="AB215" i="11"/>
  <c r="AJ215" i="11"/>
  <c r="AB216" i="11"/>
  <c r="AJ216" i="11"/>
  <c r="AB217" i="11"/>
  <c r="AJ217" i="11"/>
  <c r="AB218" i="11"/>
  <c r="AJ218" i="11"/>
  <c r="AB219" i="11"/>
  <c r="AJ219" i="11"/>
  <c r="AQ36" i="11"/>
  <c r="AJ43" i="11"/>
  <c r="AB55" i="11"/>
  <c r="AJ64" i="11"/>
  <c r="AB75" i="11"/>
  <c r="AK80" i="11"/>
  <c r="AL17" i="11"/>
  <c r="AJ29" i="11"/>
  <c r="AL36" i="11"/>
  <c r="AI43" i="11"/>
  <c r="AC48" i="11"/>
  <c r="AQ54" i="11"/>
  <c r="AQ59" i="11"/>
  <c r="AI64" i="11"/>
  <c r="AD68" i="11"/>
  <c r="AI71" i="11"/>
  <c r="AK74" i="11"/>
  <c r="AP77" i="11"/>
  <c r="AE80" i="11"/>
  <c r="AB83" i="11"/>
  <c r="AO84" i="11"/>
  <c r="AB87" i="11"/>
  <c r="AH89" i="11"/>
  <c r="AB91" i="11"/>
  <c r="AH93" i="11"/>
  <c r="AB95" i="11"/>
  <c r="AH97" i="11"/>
  <c r="AG99" i="11"/>
  <c r="AN100" i="11"/>
  <c r="AK102" i="11"/>
  <c r="AB104" i="11"/>
  <c r="AO105" i="11"/>
  <c r="AG107" i="11"/>
  <c r="AH108" i="11"/>
  <c r="AO109" i="11"/>
  <c r="AP110" i="11"/>
  <c r="AG112" i="11"/>
  <c r="AK113" i="11"/>
  <c r="AO114" i="11"/>
  <c r="AC116" i="11"/>
  <c r="AG117" i="11"/>
  <c r="AK118" i="11"/>
  <c r="AB120" i="11"/>
  <c r="AC121" i="11"/>
  <c r="AJ122" i="11"/>
  <c r="AK123" i="11"/>
  <c r="AB125" i="11"/>
  <c r="AI126" i="11"/>
  <c r="AJ127" i="11"/>
  <c r="AQ128" i="11"/>
  <c r="AB130" i="11"/>
  <c r="AI131" i="11"/>
  <c r="AP132" i="11"/>
  <c r="AQ133" i="11"/>
  <c r="AH135" i="11"/>
  <c r="AI136" i="11"/>
  <c r="AP137" i="11"/>
  <c r="AG139" i="11"/>
  <c r="AH140" i="11"/>
  <c r="AO141" i="11"/>
  <c r="AP142" i="11"/>
  <c r="AG144" i="11"/>
  <c r="AK145" i="11"/>
  <c r="AO146" i="11"/>
  <c r="AC148" i="11"/>
  <c r="AG149" i="11"/>
  <c r="AK150" i="11"/>
  <c r="AB152" i="11"/>
  <c r="AC153" i="11"/>
  <c r="AJ154" i="11"/>
  <c r="AI155" i="11"/>
  <c r="AK156" i="11"/>
  <c r="AN157" i="11"/>
  <c r="AI158" i="11"/>
  <c r="AG159" i="11"/>
  <c r="AB160" i="11"/>
  <c r="AP160" i="11"/>
  <c r="AN161" i="11"/>
  <c r="AI162" i="11"/>
  <c r="AG163" i="11"/>
  <c r="AB164" i="11"/>
  <c r="AP164" i="11"/>
  <c r="AN165" i="11"/>
  <c r="AI166" i="11"/>
  <c r="AG167" i="11"/>
  <c r="AB168" i="11"/>
  <c r="AP168" i="11"/>
  <c r="AN169" i="11"/>
  <c r="AI170" i="11"/>
  <c r="AG171" i="11"/>
  <c r="AB172" i="11"/>
  <c r="AP172" i="11"/>
  <c r="AN173" i="11"/>
  <c r="AI174" i="11"/>
  <c r="AG175" i="11"/>
  <c r="AB176" i="11"/>
  <c r="AP176" i="11"/>
  <c r="AN177" i="11"/>
  <c r="AI178" i="11"/>
  <c r="AG179" i="11"/>
  <c r="AB180" i="11"/>
  <c r="AP180" i="11"/>
  <c r="AN181" i="11"/>
  <c r="AH182" i="11"/>
  <c r="AB183" i="11"/>
  <c r="AN183" i="11"/>
  <c r="AH184" i="11"/>
  <c r="AB185" i="11"/>
  <c r="AN185" i="11"/>
  <c r="AH186" i="11"/>
  <c r="AB187" i="11"/>
  <c r="AN187" i="11"/>
  <c r="AH188" i="11"/>
  <c r="AB189" i="11"/>
  <c r="AK189" i="11"/>
  <c r="AC190" i="11"/>
  <c r="AK190" i="11"/>
  <c r="AC191" i="11"/>
  <c r="AK191" i="11"/>
  <c r="AC192" i="11"/>
  <c r="AK192" i="11"/>
  <c r="AC193" i="11"/>
  <c r="AK193" i="11"/>
  <c r="AC194" i="11"/>
  <c r="AK194" i="11"/>
  <c r="AC195" i="11"/>
  <c r="AK195" i="11"/>
  <c r="AC196" i="11"/>
  <c r="AK196" i="11"/>
  <c r="AC197" i="11"/>
  <c r="AK197" i="11"/>
  <c r="AC198" i="11"/>
  <c r="AK198" i="11"/>
  <c r="AC199" i="11"/>
  <c r="AK199" i="11"/>
  <c r="AC200" i="11"/>
  <c r="AK200" i="11"/>
  <c r="AC201" i="11"/>
  <c r="AK201" i="11"/>
  <c r="AC202" i="11"/>
  <c r="AK202" i="11"/>
  <c r="AC203" i="11"/>
  <c r="AK203" i="11"/>
  <c r="AC204" i="11"/>
  <c r="AK204" i="11"/>
  <c r="AC205" i="11"/>
  <c r="AK205" i="11"/>
  <c r="AC206" i="11"/>
  <c r="AK206" i="11"/>
  <c r="AC207" i="11"/>
  <c r="AK207" i="11"/>
  <c r="AC208" i="11"/>
  <c r="AK208" i="11"/>
  <c r="AC209" i="11"/>
  <c r="AK209" i="11"/>
  <c r="AC210" i="11"/>
  <c r="AK210" i="11"/>
  <c r="AC211" i="11"/>
  <c r="AK211" i="11"/>
  <c r="AC212" i="11"/>
  <c r="AK212" i="11"/>
  <c r="AC213" i="11"/>
  <c r="AK213" i="11"/>
  <c r="AC214" i="11"/>
  <c r="AK214" i="11"/>
  <c r="AC215" i="11"/>
  <c r="AK215" i="11"/>
  <c r="AC216" i="11"/>
  <c r="AK216" i="11"/>
  <c r="AC217" i="11"/>
  <c r="AK217" i="11"/>
  <c r="AC218" i="11"/>
  <c r="AK218" i="11"/>
  <c r="AC219" i="11"/>
  <c r="AK219" i="11"/>
  <c r="AM17" i="11"/>
  <c r="AN17" i="11"/>
  <c r="AJ22" i="11"/>
  <c r="AL22" i="11"/>
  <c r="AM30" i="11"/>
  <c r="AJ39" i="11"/>
  <c r="AF46" i="11"/>
  <c r="AH51" i="11"/>
  <c r="AI57" i="11"/>
  <c r="AH61" i="11"/>
  <c r="AJ66" i="11"/>
  <c r="AC70" i="11"/>
  <c r="AB73" i="11"/>
  <c r="AJ76" i="11"/>
  <c r="AQ78" i="11"/>
  <c r="AP81" i="11"/>
  <c r="AH84" i="11"/>
  <c r="AB86" i="11"/>
  <c r="AH88" i="11"/>
  <c r="AB90" i="11"/>
  <c r="AH92" i="11"/>
  <c r="AH94" i="11"/>
  <c r="AH96" i="11"/>
  <c r="AF98" i="11"/>
  <c r="AP99" i="11"/>
  <c r="AJ101" i="11"/>
  <c r="AI103" i="11"/>
  <c r="AP104" i="11"/>
  <c r="AJ106" i="11"/>
  <c r="AK107" i="11"/>
  <c r="AB109" i="11"/>
  <c r="AI110" i="11"/>
  <c r="AJ111" i="11"/>
  <c r="AQ112" i="11"/>
  <c r="AB114" i="11"/>
  <c r="AI115" i="11"/>
  <c r="AP116" i="11"/>
  <c r="AQ117" i="11"/>
  <c r="AH119" i="11"/>
  <c r="AI120" i="11"/>
  <c r="AP121" i="11"/>
  <c r="AG123" i="11"/>
  <c r="AH124" i="11"/>
  <c r="AO125" i="11"/>
  <c r="AP126" i="11"/>
  <c r="AG128" i="11"/>
  <c r="AK129" i="11"/>
  <c r="AO130" i="11"/>
  <c r="AC132" i="11"/>
  <c r="AG133" i="11"/>
  <c r="AK134" i="11"/>
  <c r="AB136" i="11"/>
  <c r="AC137" i="11"/>
  <c r="AJ138" i="11"/>
  <c r="AK139" i="11"/>
  <c r="AB141" i="11"/>
  <c r="AI142" i="11"/>
  <c r="AJ143" i="11"/>
  <c r="AQ144" i="11"/>
  <c r="AB146" i="11"/>
  <c r="AI147" i="11"/>
  <c r="AP148" i="11"/>
  <c r="AQ149" i="11"/>
  <c r="AH151" i="11"/>
  <c r="AI152" i="11"/>
  <c r="AP153" i="11"/>
  <c r="AC155" i="11"/>
  <c r="AB156" i="11"/>
  <c r="AF157" i="11"/>
  <c r="AB158" i="11"/>
  <c r="AP158" i="11"/>
  <c r="AN159" i="11"/>
  <c r="AI160" i="11"/>
  <c r="AG161" i="11"/>
  <c r="AB162" i="11"/>
  <c r="AP162" i="11"/>
  <c r="AN163" i="11"/>
  <c r="AI164" i="11"/>
  <c r="AG165" i="11"/>
  <c r="AB166" i="11"/>
  <c r="AP166" i="11"/>
  <c r="AN167" i="11"/>
  <c r="AM22" i="11"/>
  <c r="AJ30" i="11"/>
  <c r="AN46" i="11"/>
  <c r="AG61" i="11"/>
  <c r="AD70" i="11"/>
  <c r="AK78" i="11"/>
  <c r="AI85" i="11"/>
  <c r="AI89" i="11"/>
  <c r="AI93" i="11"/>
  <c r="AI97" i="11"/>
  <c r="AO100" i="11"/>
  <c r="AK104" i="11"/>
  <c r="AH107" i="11"/>
  <c r="AP109" i="11"/>
  <c r="AH112" i="11"/>
  <c r="AP114" i="11"/>
  <c r="AK117" i="11"/>
  <c r="AC120" i="11"/>
  <c r="AK122" i="11"/>
  <c r="AC125" i="11"/>
  <c r="AK127" i="11"/>
  <c r="AI130" i="11"/>
  <c r="AQ132" i="11"/>
  <c r="AI135" i="11"/>
  <c r="AQ137" i="11"/>
  <c r="AI140" i="11"/>
  <c r="AG143" i="11"/>
  <c r="AO145" i="11"/>
  <c r="AG148" i="11"/>
  <c r="AO150" i="11"/>
  <c r="AG153" i="11"/>
  <c r="AO155" i="11"/>
  <c r="AO157" i="11"/>
  <c r="AH159" i="11"/>
  <c r="AQ160" i="11"/>
  <c r="AJ162" i="11"/>
  <c r="AF164" i="11"/>
  <c r="AO165" i="11"/>
  <c r="AH167" i="11"/>
  <c r="AJ168" i="11"/>
  <c r="AQ169" i="11"/>
  <c r="AH171" i="11"/>
  <c r="AI172" i="11"/>
  <c r="AP173" i="11"/>
  <c r="AQ174" i="11"/>
  <c r="AH176" i="11"/>
  <c r="AO177" i="11"/>
  <c r="AP178" i="11"/>
  <c r="AG180" i="11"/>
  <c r="AH181" i="11"/>
  <c r="AM182" i="11"/>
  <c r="AO183" i="11"/>
  <c r="AN184" i="11"/>
  <c r="AP185" i="11"/>
  <c r="AO186" i="11"/>
  <c r="AQ187" i="11"/>
  <c r="AD189" i="11"/>
  <c r="AO189" i="11"/>
  <c r="AM190" i="11"/>
  <c r="AH191" i="11"/>
  <c r="AF192" i="11"/>
  <c r="AD193" i="11"/>
  <c r="AO193" i="11"/>
  <c r="AM194" i="11"/>
  <c r="AH195" i="11"/>
  <c r="AF196" i="11"/>
  <c r="AD197" i="11"/>
  <c r="AO197" i="11"/>
  <c r="AM198" i="11"/>
  <c r="AH199" i="11"/>
  <c r="AF200" i="11"/>
  <c r="AD201" i="11"/>
  <c r="AO201" i="11"/>
  <c r="AM202" i="11"/>
  <c r="AH203" i="11"/>
  <c r="AF204" i="11"/>
  <c r="AD205" i="11"/>
  <c r="AO205" i="11"/>
  <c r="AM206" i="11"/>
  <c r="AH207" i="11"/>
  <c r="AF208" i="11"/>
  <c r="AD209" i="11"/>
  <c r="AO209" i="11"/>
  <c r="AM210" i="11"/>
  <c r="AH211" i="11"/>
  <c r="AF212" i="11"/>
  <c r="AD213" i="11"/>
  <c r="AO213" i="11"/>
  <c r="AM214" i="11"/>
  <c r="AH215" i="11"/>
  <c r="AF216" i="11"/>
  <c r="AD217" i="11"/>
  <c r="AO217" i="11"/>
  <c r="AM218" i="11"/>
  <c r="AH219" i="11"/>
  <c r="AQ65" i="11"/>
  <c r="AO90" i="11"/>
  <c r="AJ98" i="11"/>
  <c r="AE105" i="11"/>
  <c r="AB108" i="11"/>
  <c r="AJ115" i="11"/>
  <c r="AP120" i="11"/>
  <c r="AH128" i="11"/>
  <c r="AC136" i="11"/>
  <c r="AK143" i="11"/>
  <c r="AQ148" i="11"/>
  <c r="AC156" i="11"/>
  <c r="AO159" i="11"/>
  <c r="AJ164" i="11"/>
  <c r="AF169" i="11"/>
  <c r="AN171" i="11"/>
  <c r="AJ175" i="11"/>
  <c r="AI179" i="11"/>
  <c r="AE183" i="11"/>
  <c r="AE186" i="11"/>
  <c r="AI188" i="11"/>
  <c r="AP190" i="11"/>
  <c r="AG193" i="11"/>
  <c r="AN195" i="11"/>
  <c r="AE198" i="11"/>
  <c r="AL200" i="11"/>
  <c r="AP202" i="11"/>
  <c r="AG205" i="11"/>
  <c r="AL208" i="11"/>
  <c r="AP210" i="11"/>
  <c r="AG213" i="11"/>
  <c r="AN215" i="11"/>
  <c r="AE218" i="11"/>
  <c r="AC91" i="11"/>
  <c r="AN102" i="11"/>
  <c r="AI108" i="11"/>
  <c r="AO113" i="11"/>
  <c r="AO118" i="11"/>
  <c r="AJ126" i="11"/>
  <c r="AB134" i="11"/>
  <c r="AP141" i="11"/>
  <c r="AP146" i="11"/>
  <c r="AC152" i="11"/>
  <c r="AN156" i="11"/>
  <c r="AO161" i="11"/>
  <c r="AQ164" i="11"/>
  <c r="AF168" i="11"/>
  <c r="AN170" i="11"/>
  <c r="AF173" i="11"/>
  <c r="AN175" i="11"/>
  <c r="AQ180" i="11"/>
  <c r="AF183" i="11"/>
  <c r="AG185" i="11"/>
  <c r="AH187" i="11"/>
  <c r="AJ188" i="11"/>
  <c r="AD191" i="11"/>
  <c r="AH193" i="11"/>
  <c r="AO195" i="11"/>
  <c r="AF198" i="11"/>
  <c r="AO199" i="11"/>
  <c r="AH201" i="11"/>
  <c r="AO203" i="11"/>
  <c r="AF206" i="11"/>
  <c r="AM208" i="11"/>
  <c r="AD211" i="11"/>
  <c r="AF214" i="11"/>
  <c r="AM216" i="11"/>
  <c r="AI144" i="11"/>
  <c r="AN154" i="11"/>
  <c r="AG160" i="11"/>
  <c r="AI163" i="11"/>
  <c r="AG168" i="11"/>
  <c r="AF172" i="11"/>
  <c r="AO175" i="11"/>
  <c r="AB181" i="11"/>
  <c r="AI184" i="11"/>
  <c r="AI187" i="11"/>
  <c r="AG190" i="11"/>
  <c r="AN192" i="11"/>
  <c r="AP195" i="11"/>
  <c r="AL197" i="11"/>
  <c r="AP199" i="11"/>
  <c r="AG202" i="11"/>
  <c r="AN204" i="11"/>
  <c r="AE207" i="11"/>
  <c r="AL209" i="11"/>
  <c r="AP211" i="11"/>
  <c r="AG214" i="11"/>
  <c r="AN216" i="11"/>
  <c r="AE219" i="11"/>
  <c r="AN205" i="11"/>
  <c r="AN209" i="11"/>
  <c r="AP212" i="11"/>
  <c r="AE216" i="11"/>
  <c r="AG219" i="11"/>
  <c r="AL30" i="11"/>
  <c r="AN50" i="11"/>
  <c r="AL62" i="11"/>
  <c r="AJ72" i="11"/>
  <c r="AM79" i="11"/>
  <c r="AJ85" i="11"/>
  <c r="AJ89" i="11"/>
  <c r="AJ93" i="11"/>
  <c r="AJ97" i="11"/>
  <c r="AH101" i="11"/>
  <c r="AN104" i="11"/>
  <c r="AI107" i="11"/>
  <c r="AQ109" i="11"/>
  <c r="AI112" i="11"/>
  <c r="AG115" i="11"/>
  <c r="AO117" i="11"/>
  <c r="AG120" i="11"/>
  <c r="AO122" i="11"/>
  <c r="AG125" i="11"/>
  <c r="AB128" i="11"/>
  <c r="AJ130" i="11"/>
  <c r="AB133" i="11"/>
  <c r="AJ135" i="11"/>
  <c r="AB138" i="11"/>
  <c r="AP140" i="11"/>
  <c r="AH143" i="11"/>
  <c r="AP145" i="11"/>
  <c r="AH148" i="11"/>
  <c r="AP150" i="11"/>
  <c r="AK153" i="11"/>
  <c r="AP155" i="11"/>
  <c r="AP157" i="11"/>
  <c r="AI159" i="11"/>
  <c r="AB161" i="11"/>
  <c r="AN162" i="11"/>
  <c r="AG164" i="11"/>
  <c r="AP165" i="11"/>
  <c r="AI167" i="11"/>
  <c r="AQ168" i="11"/>
  <c r="AB170" i="11"/>
  <c r="AI171" i="11"/>
  <c r="AJ172" i="11"/>
  <c r="AQ173" i="11"/>
  <c r="AH175" i="11"/>
  <c r="AI176" i="11"/>
  <c r="AP177" i="11"/>
  <c r="AQ178" i="11"/>
  <c r="AH180" i="11"/>
  <c r="AO181" i="11"/>
  <c r="AN182" i="11"/>
  <c r="AP183" i="11"/>
  <c r="AO184" i="11"/>
  <c r="AQ185" i="11"/>
  <c r="AE187" i="11"/>
  <c r="AB188" i="11"/>
  <c r="AE189" i="11"/>
  <c r="AP189" i="11"/>
  <c r="AN190" i="11"/>
  <c r="AL191" i="11"/>
  <c r="AG192" i="11"/>
  <c r="AE193" i="11"/>
  <c r="AP193" i="11"/>
  <c r="AN194" i="11"/>
  <c r="AL195" i="11"/>
  <c r="AG196" i="11"/>
  <c r="AE197" i="11"/>
  <c r="AP197" i="11"/>
  <c r="AN198" i="11"/>
  <c r="AL199" i="11"/>
  <c r="AG200" i="11"/>
  <c r="AE201" i="11"/>
  <c r="AP201" i="11"/>
  <c r="AN202" i="11"/>
  <c r="AL203" i="11"/>
  <c r="AG204" i="11"/>
  <c r="AE205" i="11"/>
  <c r="AP205" i="11"/>
  <c r="AN206" i="11"/>
  <c r="AL207" i="11"/>
  <c r="AG208" i="11"/>
  <c r="AE209" i="11"/>
  <c r="AP209" i="11"/>
  <c r="AN210" i="11"/>
  <c r="AL211" i="11"/>
  <c r="AG212" i="11"/>
  <c r="AE213" i="11"/>
  <c r="AP213" i="11"/>
  <c r="AN214" i="11"/>
  <c r="AL215" i="11"/>
  <c r="AG216" i="11"/>
  <c r="AE217" i="11"/>
  <c r="AP217" i="11"/>
  <c r="AN218" i="11"/>
  <c r="AL219" i="11"/>
  <c r="AI51" i="11"/>
  <c r="AB113" i="11"/>
  <c r="AP125" i="11"/>
  <c r="AK133" i="11"/>
  <c r="AC141" i="11"/>
  <c r="AI146" i="11"/>
  <c r="AQ153" i="11"/>
  <c r="AF158" i="11"/>
  <c r="AQ162" i="11"/>
  <c r="AF166" i="11"/>
  <c r="AJ170" i="11"/>
  <c r="AF174" i="11"/>
  <c r="AQ176" i="11"/>
  <c r="AJ180" i="11"/>
  <c r="AB184" i="11"/>
  <c r="AG187" i="11"/>
  <c r="AE190" i="11"/>
  <c r="AN191" i="11"/>
  <c r="AE194" i="11"/>
  <c r="AL196" i="11"/>
  <c r="AP198" i="11"/>
  <c r="AG201" i="11"/>
  <c r="AN203" i="11"/>
  <c r="AE206" i="11"/>
  <c r="AN207" i="11"/>
  <c r="AE210" i="11"/>
  <c r="AL212" i="11"/>
  <c r="AE214" i="11"/>
  <c r="AL216" i="11"/>
  <c r="AP218" i="11"/>
  <c r="AC87" i="11"/>
  <c r="AH99" i="11"/>
  <c r="AP105" i="11"/>
  <c r="AG111" i="11"/>
  <c r="AG116" i="11"/>
  <c r="AB124" i="11"/>
  <c r="AB129" i="11"/>
  <c r="AJ131" i="11"/>
  <c r="AP136" i="11"/>
  <c r="AH139" i="11"/>
  <c r="AH144" i="11"/>
  <c r="AK149" i="11"/>
  <c r="AK154" i="11"/>
  <c r="AJ158" i="11"/>
  <c r="AF160" i="11"/>
  <c r="AH163" i="11"/>
  <c r="AJ166" i="11"/>
  <c r="AG169" i="11"/>
  <c r="AO171" i="11"/>
  <c r="AJ174" i="11"/>
  <c r="AB177" i="11"/>
  <c r="AJ179" i="11"/>
  <c r="AB182" i="11"/>
  <c r="AE184" i="11"/>
  <c r="AI186" i="11"/>
  <c r="AF190" i="11"/>
  <c r="AM192" i="11"/>
  <c r="AD195" i="11"/>
  <c r="AH197" i="11"/>
  <c r="AD199" i="11"/>
  <c r="AD203" i="11"/>
  <c r="AH205" i="11"/>
  <c r="AO207" i="11"/>
  <c r="AF210" i="11"/>
  <c r="AM212" i="11"/>
  <c r="AD215" i="11"/>
  <c r="AH217" i="11"/>
  <c r="AD219" i="11"/>
  <c r="AG147" i="11"/>
  <c r="AO156" i="11"/>
  <c r="AP161" i="11"/>
  <c r="AN166" i="11"/>
  <c r="AH169" i="11"/>
  <c r="AG173" i="11"/>
  <c r="AF177" i="11"/>
  <c r="AE182" i="11"/>
  <c r="AH185" i="11"/>
  <c r="AM188" i="11"/>
  <c r="AE191" i="11"/>
  <c r="AL193" i="11"/>
  <c r="AE195" i="11"/>
  <c r="AG198" i="11"/>
  <c r="AN200" i="11"/>
  <c r="AE203" i="11"/>
  <c r="AL205" i="11"/>
  <c r="AP207" i="11"/>
  <c r="AG210" i="11"/>
  <c r="AN212" i="11"/>
  <c r="AE215" i="11"/>
  <c r="AL217" i="11"/>
  <c r="AP219" i="11"/>
  <c r="AG207" i="11"/>
  <c r="AG211" i="11"/>
  <c r="AG215" i="11"/>
  <c r="AL218" i="11"/>
  <c r="AL34" i="11"/>
  <c r="AP50" i="11"/>
  <c r="AP65" i="11"/>
  <c r="AK72" i="11"/>
  <c r="AD81" i="11"/>
  <c r="AQ85" i="11"/>
  <c r="AQ89" i="11"/>
  <c r="AQ93" i="11"/>
  <c r="AC98" i="11"/>
  <c r="AI101" i="11"/>
  <c r="AO104" i="11"/>
  <c r="AJ107" i="11"/>
  <c r="AB110" i="11"/>
  <c r="AP112" i="11"/>
  <c r="AH115" i="11"/>
  <c r="AP117" i="11"/>
  <c r="AH120" i="11"/>
  <c r="AP122" i="11"/>
  <c r="AK125" i="11"/>
  <c r="AC128" i="11"/>
  <c r="AK130" i="11"/>
  <c r="AC133" i="11"/>
  <c r="AK135" i="11"/>
  <c r="AI138" i="11"/>
  <c r="AQ140" i="11"/>
  <c r="AI143" i="11"/>
  <c r="AQ145" i="11"/>
  <c r="AI148" i="11"/>
  <c r="AG151" i="11"/>
  <c r="AO153" i="11"/>
  <c r="AQ155" i="11"/>
  <c r="AQ157" i="11"/>
  <c r="AJ159" i="11"/>
  <c r="AF161" i="11"/>
  <c r="AO162" i="11"/>
  <c r="AH164" i="11"/>
  <c r="AQ165" i="11"/>
  <c r="AJ167" i="11"/>
  <c r="AB169" i="11"/>
  <c r="AF170" i="11"/>
  <c r="AJ171" i="11"/>
  <c r="AQ172" i="11"/>
  <c r="AB174" i="11"/>
  <c r="AI175" i="11"/>
  <c r="AJ176" i="11"/>
  <c r="AQ177" i="11"/>
  <c r="AH179" i="11"/>
  <c r="AI180" i="11"/>
  <c r="AP181" i="11"/>
  <c r="AO182" i="11"/>
  <c r="AQ183" i="11"/>
  <c r="AE185" i="11"/>
  <c r="AB186" i="11"/>
  <c r="AF187" i="11"/>
  <c r="AE188" i="11"/>
  <c r="AF189" i="11"/>
  <c r="AD190" i="11"/>
  <c r="AO190" i="11"/>
  <c r="AM191" i="11"/>
  <c r="AH192" i="11"/>
  <c r="AF193" i="11"/>
  <c r="AD194" i="11"/>
  <c r="AO194" i="11"/>
  <c r="AM195" i="11"/>
  <c r="AH196" i="11"/>
  <c r="AF197" i="11"/>
  <c r="AD198" i="11"/>
  <c r="AO198" i="11"/>
  <c r="AM199" i="11"/>
  <c r="AH200" i="11"/>
  <c r="AF201" i="11"/>
  <c r="AD202" i="11"/>
  <c r="AO202" i="11"/>
  <c r="AM203" i="11"/>
  <c r="AH204" i="11"/>
  <c r="AF205" i="11"/>
  <c r="AD206" i="11"/>
  <c r="AO206" i="11"/>
  <c r="AM207" i="11"/>
  <c r="AH208" i="11"/>
  <c r="AF209" i="11"/>
  <c r="AD210" i="11"/>
  <c r="AO210" i="11"/>
  <c r="AM211" i="11"/>
  <c r="AH212" i="11"/>
  <c r="AF213" i="11"/>
  <c r="AD214" i="11"/>
  <c r="AO214" i="11"/>
  <c r="AM215" i="11"/>
  <c r="AH216" i="11"/>
  <c r="AF217" i="11"/>
  <c r="AD218" i="11"/>
  <c r="AO218" i="11"/>
  <c r="AM219" i="11"/>
  <c r="AQ38" i="11"/>
  <c r="AC73" i="11"/>
  <c r="AM81" i="11"/>
  <c r="AC86" i="11"/>
  <c r="AO94" i="11"/>
  <c r="AP101" i="11"/>
  <c r="AJ110" i="11"/>
  <c r="AB118" i="11"/>
  <c r="AH123" i="11"/>
  <c r="AP130" i="11"/>
  <c r="AK138" i="11"/>
  <c r="AI151" i="11"/>
  <c r="AH161" i="11"/>
  <c r="AO167" i="11"/>
  <c r="AB173" i="11"/>
  <c r="AB178" i="11"/>
  <c r="AQ181" i="11"/>
  <c r="AF185" i="11"/>
  <c r="AG189" i="11"/>
  <c r="AL192" i="11"/>
  <c r="AP194" i="11"/>
  <c r="AG197" i="11"/>
  <c r="AN199" i="11"/>
  <c r="AE202" i="11"/>
  <c r="AL204" i="11"/>
  <c r="AP206" i="11"/>
  <c r="AG209" i="11"/>
  <c r="AN211" i="11"/>
  <c r="AP214" i="11"/>
  <c r="AG217" i="11"/>
  <c r="AN219" i="11"/>
  <c r="AF178" i="11"/>
  <c r="AH189" i="11"/>
  <c r="AF194" i="11"/>
  <c r="AM196" i="11"/>
  <c r="AM200" i="11"/>
  <c r="AF202" i="11"/>
  <c r="AM204" i="11"/>
  <c r="AD207" i="11"/>
  <c r="AH209" i="11"/>
  <c r="AO211" i="11"/>
  <c r="AH213" i="11"/>
  <c r="AO215" i="11"/>
  <c r="AF218" i="11"/>
  <c r="AO219" i="11"/>
  <c r="AO149" i="11"/>
  <c r="AN158" i="11"/>
  <c r="AB165" i="11"/>
  <c r="AO170" i="11"/>
  <c r="AN174" i="11"/>
  <c r="AN179" i="11"/>
  <c r="AG183" i="11"/>
  <c r="AJ186" i="11"/>
  <c r="AL189" i="11"/>
  <c r="AP191" i="11"/>
  <c r="AG194" i="11"/>
  <c r="AN196" i="11"/>
  <c r="AE199" i="11"/>
  <c r="AL201" i="11"/>
  <c r="AP203" i="11"/>
  <c r="AG206" i="11"/>
  <c r="AN208" i="11"/>
  <c r="AE211" i="11"/>
  <c r="AL213" i="11"/>
  <c r="AP215" i="11"/>
  <c r="AG218" i="11"/>
  <c r="AP204" i="11"/>
  <c r="AP208" i="11"/>
  <c r="AE212" i="11"/>
  <c r="AL214" i="11"/>
  <c r="AN217" i="11"/>
  <c r="AI39" i="11"/>
  <c r="AC55" i="11"/>
  <c r="AK66" i="11"/>
  <c r="AI75" i="11"/>
  <c r="AQ81" i="11"/>
  <c r="AO95" i="11"/>
  <c r="AG121" i="11"/>
  <c r="AO191" i="11"/>
  <c r="AN39" i="11"/>
  <c r="AL56" i="11"/>
  <c r="AK68" i="11"/>
  <c r="AI76" i="11"/>
  <c r="AJ83" i="11"/>
  <c r="AJ87" i="11"/>
  <c r="AP91" i="11"/>
  <c r="AP95" i="11"/>
  <c r="AI99" i="11"/>
  <c r="AO102" i="11"/>
  <c r="AQ105" i="11"/>
  <c r="AP108" i="11"/>
  <c r="AH111" i="11"/>
  <c r="AP113" i="11"/>
  <c r="AH116" i="11"/>
  <c r="AP118" i="11"/>
  <c r="AK121" i="11"/>
  <c r="AC124" i="11"/>
  <c r="AK126" i="11"/>
  <c r="AC129" i="11"/>
  <c r="AK131" i="11"/>
  <c r="AI134" i="11"/>
  <c r="AQ136" i="11"/>
  <c r="AI139" i="11"/>
  <c r="AQ141" i="11"/>
  <c r="AG152" i="11"/>
  <c r="AJ178" i="11"/>
  <c r="AB44" i="11"/>
  <c r="AJ57" i="11"/>
  <c r="AB69" i="11"/>
  <c r="AK76" i="11"/>
  <c r="AK83" i="11"/>
  <c r="AQ87" i="11"/>
  <c r="AQ91" i="11"/>
  <c r="AQ95" i="11"/>
  <c r="AJ99" i="11"/>
  <c r="AP102" i="11"/>
  <c r="AI106" i="11"/>
  <c r="AQ108" i="11"/>
  <c r="AI111" i="11"/>
  <c r="AQ113" i="11"/>
  <c r="AI116" i="11"/>
  <c r="AG119" i="11"/>
  <c r="AO121" i="11"/>
  <c r="AG124" i="11"/>
  <c r="AO126" i="11"/>
  <c r="AG129" i="11"/>
  <c r="AB132" i="11"/>
  <c r="AJ134" i="11"/>
  <c r="AB137" i="11"/>
  <c r="AJ139" i="11"/>
  <c r="AB142" i="11"/>
  <c r="AP144" i="11"/>
  <c r="AH147" i="11"/>
  <c r="AP149" i="11"/>
  <c r="AH152" i="11"/>
  <c r="AO154" i="11"/>
  <c r="AC157" i="11"/>
  <c r="AO158" i="11"/>
  <c r="AH160" i="11"/>
  <c r="AQ161" i="11"/>
  <c r="AJ163" i="11"/>
  <c r="AF165" i="11"/>
  <c r="AO166" i="11"/>
  <c r="AH168" i="11"/>
  <c r="AO169" i="11"/>
  <c r="AP170" i="11"/>
  <c r="AG172" i="11"/>
  <c r="AH173" i="11"/>
  <c r="AO174" i="11"/>
  <c r="AF176" i="11"/>
  <c r="AG177" i="11"/>
  <c r="AN178" i="11"/>
  <c r="AO179" i="11"/>
  <c r="AF181" i="11"/>
  <c r="AI182" i="11"/>
  <c r="AH183" i="11"/>
  <c r="AJ184" i="11"/>
  <c r="AI185" i="11"/>
  <c r="AM186" i="11"/>
  <c r="AO187" i="11"/>
  <c r="AN188" i="11"/>
  <c r="AM189" i="11"/>
  <c r="AH190" i="11"/>
  <c r="AF191" i="11"/>
  <c r="AD192" i="11"/>
  <c r="AO192" i="11"/>
  <c r="AM193" i="11"/>
  <c r="AH194" i="11"/>
  <c r="AF195" i="11"/>
  <c r="AD196" i="11"/>
  <c r="AO196" i="11"/>
  <c r="AM197" i="11"/>
  <c r="AH198" i="11"/>
  <c r="AF199" i="11"/>
  <c r="AD200" i="11"/>
  <c r="AO200" i="11"/>
  <c r="AM201" i="11"/>
  <c r="AH202" i="11"/>
  <c r="AF203" i="11"/>
  <c r="AD204" i="11"/>
  <c r="AO204" i="11"/>
  <c r="AM205" i="11"/>
  <c r="AH206" i="11"/>
  <c r="AF207" i="11"/>
  <c r="AD208" i="11"/>
  <c r="AO208" i="11"/>
  <c r="AM209" i="11"/>
  <c r="AH210" i="11"/>
  <c r="AF211" i="11"/>
  <c r="AD212" i="11"/>
  <c r="AO212" i="11"/>
  <c r="AM213" i="11"/>
  <c r="AH214" i="11"/>
  <c r="AF215" i="11"/>
  <c r="AD216" i="11"/>
  <c r="AO216" i="11"/>
  <c r="AM217" i="11"/>
  <c r="AH218" i="11"/>
  <c r="AF219" i="11"/>
  <c r="AB145" i="11"/>
  <c r="AP152" i="11"/>
  <c r="AF155" i="11"/>
  <c r="AQ158" i="11"/>
  <c r="AJ160" i="11"/>
  <c r="AF162" i="11"/>
  <c r="AO163" i="11"/>
  <c r="AH165" i="11"/>
  <c r="AQ166" i="11"/>
  <c r="AI168" i="11"/>
  <c r="AP169" i="11"/>
  <c r="AQ170" i="11"/>
  <c r="AH172" i="11"/>
  <c r="AO173" i="11"/>
  <c r="AP174" i="11"/>
  <c r="AG176" i="11"/>
  <c r="AH177" i="11"/>
  <c r="AO178" i="11"/>
  <c r="AF180" i="11"/>
  <c r="AG181" i="11"/>
  <c r="AI183" i="11"/>
  <c r="AM184" i="11"/>
  <c r="AO185" i="11"/>
  <c r="AN186" i="11"/>
  <c r="AP187" i="11"/>
  <c r="AO188" i="11"/>
  <c r="AN189" i="11"/>
  <c r="AL190" i="11"/>
  <c r="AG191" i="11"/>
  <c r="AE192" i="11"/>
  <c r="AP192" i="11"/>
  <c r="AN193" i="11"/>
  <c r="AL194" i="11"/>
  <c r="AG195" i="11"/>
  <c r="AE196" i="11"/>
  <c r="AP196" i="11"/>
  <c r="AN197" i="11"/>
  <c r="AL198" i="11"/>
  <c r="AG199" i="11"/>
  <c r="AE200" i="11"/>
  <c r="AP200" i="11"/>
  <c r="AN201" i="11"/>
  <c r="AL202" i="11"/>
  <c r="AG203" i="11"/>
  <c r="AE204" i="11"/>
  <c r="AL206" i="11"/>
  <c r="AE208" i="11"/>
  <c r="AL210" i="11"/>
  <c r="AN213" i="11"/>
  <c r="AP216" i="11"/>
  <c r="AC44" i="11"/>
  <c r="AD61" i="11"/>
  <c r="AC69" i="11"/>
  <c r="AJ78" i="11"/>
  <c r="AI84" i="11"/>
  <c r="AI88" i="11"/>
  <c r="AI92" i="11"/>
  <c r="AI96" i="11"/>
  <c r="AF100" i="11"/>
  <c r="AJ103" i="11"/>
  <c r="AK106" i="11"/>
  <c r="AC109" i="11"/>
  <c r="AK111" i="11"/>
  <c r="AI114" i="11"/>
  <c r="AQ116" i="11"/>
  <c r="AI119" i="11"/>
  <c r="AQ121" i="11"/>
  <c r="AI124" i="11"/>
  <c r="AG127" i="11"/>
  <c r="AO129" i="11"/>
  <c r="AG132" i="11"/>
  <c r="AO134" i="11"/>
  <c r="AG137" i="11"/>
  <c r="AB140" i="11"/>
  <c r="AJ142" i="11"/>
  <c r="AJ147" i="11"/>
  <c r="AB150" i="11"/>
  <c r="AG157" i="11"/>
  <c r="AJ182" i="11"/>
  <c r="BA10" i="11"/>
  <c r="BI10" i="11"/>
  <c r="BA11" i="11"/>
  <c r="BI11" i="11"/>
  <c r="BA12" i="11"/>
  <c r="BI12" i="11"/>
  <c r="BA13" i="11"/>
  <c r="BI13" i="11"/>
  <c r="BA14" i="11"/>
  <c r="BI14" i="11"/>
  <c r="BA15" i="11"/>
  <c r="BI15" i="11"/>
  <c r="BA16" i="11"/>
  <c r="BI16" i="11"/>
  <c r="BA17" i="11"/>
  <c r="BI17" i="11"/>
  <c r="BA18" i="11"/>
  <c r="BI18" i="11"/>
  <c r="BA19" i="11"/>
  <c r="BI19" i="11"/>
  <c r="BA20" i="11"/>
  <c r="BI20" i="11"/>
  <c r="BA21" i="11"/>
  <c r="BI21" i="11"/>
  <c r="BA22" i="11"/>
  <c r="BI22" i="11"/>
  <c r="BA23" i="11"/>
  <c r="BI23" i="11"/>
  <c r="BA24" i="11"/>
  <c r="BI24" i="11"/>
  <c r="BA25" i="11"/>
  <c r="BI25" i="11"/>
  <c r="BA26" i="11"/>
  <c r="BI26" i="11"/>
  <c r="BA27" i="11"/>
  <c r="BI27" i="11"/>
  <c r="BA28" i="11"/>
  <c r="BI28" i="11"/>
  <c r="BA29" i="11"/>
  <c r="BI29" i="11"/>
  <c r="AT10" i="11"/>
  <c r="BB10" i="11"/>
  <c r="AT11" i="11"/>
  <c r="BB11" i="11"/>
  <c r="AT12" i="11"/>
  <c r="BB12" i="11"/>
  <c r="AT13" i="11"/>
  <c r="BB13" i="11"/>
  <c r="AT14" i="11"/>
  <c r="BB14" i="11"/>
  <c r="AT15" i="11"/>
  <c r="BB15" i="11"/>
  <c r="AT16" i="11"/>
  <c r="BB16" i="11"/>
  <c r="AT17" i="11"/>
  <c r="BB17" i="11"/>
  <c r="AT18" i="11"/>
  <c r="BB18" i="11"/>
  <c r="AT19" i="11"/>
  <c r="BB19" i="11"/>
  <c r="AT20" i="11"/>
  <c r="BB20" i="11"/>
  <c r="AT21" i="11"/>
  <c r="BB21" i="11"/>
  <c r="AT22" i="11"/>
  <c r="BB22" i="11"/>
  <c r="AT23" i="11"/>
  <c r="BB23" i="11"/>
  <c r="AT24" i="11"/>
  <c r="BB24" i="11"/>
  <c r="AT25" i="11"/>
  <c r="BB25" i="11"/>
  <c r="AT26" i="11"/>
  <c r="BB26" i="11"/>
  <c r="AT27" i="11"/>
  <c r="BB27" i="11"/>
  <c r="AT28" i="11"/>
  <c r="BB28" i="11"/>
  <c r="AT29" i="11"/>
  <c r="BB29" i="11"/>
  <c r="AT30" i="11"/>
  <c r="BB30" i="11"/>
  <c r="AT31" i="11"/>
  <c r="BB31" i="11"/>
  <c r="AT32" i="11"/>
  <c r="BB32" i="11"/>
  <c r="AT33" i="11"/>
  <c r="BB33" i="11"/>
  <c r="AT34" i="11"/>
  <c r="BB34" i="11"/>
  <c r="AT35" i="11"/>
  <c r="BB35" i="11"/>
  <c r="AT36" i="11"/>
  <c r="BB36" i="11"/>
  <c r="AT37" i="11"/>
  <c r="BB37" i="11"/>
  <c r="AT38" i="11"/>
  <c r="BB38" i="11"/>
  <c r="AT39" i="11"/>
  <c r="BB39" i="11"/>
  <c r="AT40" i="11"/>
  <c r="BB40" i="11"/>
  <c r="AT41" i="11"/>
  <c r="BB41" i="11"/>
  <c r="AT42" i="11"/>
  <c r="BB42" i="11"/>
  <c r="AT43" i="11"/>
  <c r="BB43" i="11"/>
  <c r="AT44" i="11"/>
  <c r="BB44" i="11"/>
  <c r="AT45" i="11"/>
  <c r="BB45" i="11"/>
  <c r="AT46" i="11"/>
  <c r="BB46" i="11"/>
  <c r="AT47" i="11"/>
  <c r="BB47" i="11"/>
  <c r="AT48" i="11"/>
  <c r="BB48" i="11"/>
  <c r="AT49" i="11"/>
  <c r="BB49" i="11"/>
  <c r="AT50" i="11"/>
  <c r="BB50" i="11"/>
  <c r="AT51" i="11"/>
  <c r="BB51" i="11"/>
  <c r="AT52" i="11"/>
  <c r="AU10" i="11"/>
  <c r="BC10" i="11"/>
  <c r="AU11" i="11"/>
  <c r="BC11" i="11"/>
  <c r="AU12" i="11"/>
  <c r="BC12" i="11"/>
  <c r="AU13" i="11"/>
  <c r="BC13" i="11"/>
  <c r="AU14" i="11"/>
  <c r="BC14" i="11"/>
  <c r="AU15" i="11"/>
  <c r="BC15" i="11"/>
  <c r="AU16" i="11"/>
  <c r="BC16" i="11"/>
  <c r="AU17" i="11"/>
  <c r="BC17" i="11"/>
  <c r="AU18" i="11"/>
  <c r="BC18" i="11"/>
  <c r="AU19" i="11"/>
  <c r="BC19" i="11"/>
  <c r="AU20" i="11"/>
  <c r="BC20" i="11"/>
  <c r="AU21" i="11"/>
  <c r="BC21" i="11"/>
  <c r="AU22" i="11"/>
  <c r="BC22" i="11"/>
  <c r="AU23" i="11"/>
  <c r="BC23" i="11"/>
  <c r="AU24" i="11"/>
  <c r="BC24" i="11"/>
  <c r="AU25" i="11"/>
  <c r="BC25" i="11"/>
  <c r="AU26" i="11"/>
  <c r="BC26" i="11"/>
  <c r="AU27" i="11"/>
  <c r="BC27" i="11"/>
  <c r="AU28" i="11"/>
  <c r="BC28" i="11"/>
  <c r="AU29" i="11"/>
  <c r="BC29" i="11"/>
  <c r="AU30" i="11"/>
  <c r="BC30" i="11"/>
  <c r="AU31" i="11"/>
  <c r="BC31" i="11"/>
  <c r="AU32" i="11"/>
  <c r="BC32" i="11"/>
  <c r="AU33" i="11"/>
  <c r="BC33" i="11"/>
  <c r="AU34" i="11"/>
  <c r="BC34" i="11"/>
  <c r="AU35" i="11"/>
  <c r="BC35" i="11"/>
  <c r="AU36" i="11"/>
  <c r="BC36" i="11"/>
  <c r="AU37" i="11"/>
  <c r="BC37" i="11"/>
  <c r="AU38" i="11"/>
  <c r="BC38" i="11"/>
  <c r="AU39" i="11"/>
  <c r="BC39" i="11"/>
  <c r="AU40" i="11"/>
  <c r="BC40" i="11"/>
  <c r="AU41" i="11"/>
  <c r="BC41" i="11"/>
  <c r="AU42" i="11"/>
  <c r="BC42" i="11"/>
  <c r="AU43" i="11"/>
  <c r="BC43" i="11"/>
  <c r="AU44" i="11"/>
  <c r="BC44" i="11"/>
  <c r="AU45" i="11"/>
  <c r="BC45" i="11"/>
  <c r="AU46" i="11"/>
  <c r="BC46" i="11"/>
  <c r="AU47" i="11"/>
  <c r="BC47" i="11"/>
  <c r="AU48" i="11"/>
  <c r="BC48" i="11"/>
  <c r="AU49" i="11"/>
  <c r="BC49" i="11"/>
  <c r="AU50" i="11"/>
  <c r="BC50" i="11"/>
  <c r="AU51" i="11"/>
  <c r="BC51" i="11"/>
  <c r="AU52" i="11"/>
  <c r="AY10" i="11"/>
  <c r="BG10" i="11"/>
  <c r="AY11" i="11"/>
  <c r="BG11" i="11"/>
  <c r="AY12" i="11"/>
  <c r="BG12" i="11"/>
  <c r="AY13" i="11"/>
  <c r="BG13" i="11"/>
  <c r="AY14" i="11"/>
  <c r="BG14" i="11"/>
  <c r="AY15" i="11"/>
  <c r="BG15" i="11"/>
  <c r="AY16" i="11"/>
  <c r="BG16" i="11"/>
  <c r="AY17" i="11"/>
  <c r="BG17" i="11"/>
  <c r="AY18" i="11"/>
  <c r="BG18" i="11"/>
  <c r="AY19" i="11"/>
  <c r="BG19" i="11"/>
  <c r="AY20" i="11"/>
  <c r="BG20" i="11"/>
  <c r="AY21" i="11"/>
  <c r="BG21" i="11"/>
  <c r="AY22" i="11"/>
  <c r="BG22" i="11"/>
  <c r="AY23" i="11"/>
  <c r="BG23" i="11"/>
  <c r="AY24" i="11"/>
  <c r="BG24" i="11"/>
  <c r="AY25" i="11"/>
  <c r="BG25" i="11"/>
  <c r="AY26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BH26" i="11"/>
  <c r="BF27" i="11"/>
  <c r="BD28" i="11"/>
  <c r="AY29" i="11"/>
  <c r="AW30" i="11"/>
  <c r="BG30" i="11"/>
  <c r="BA31" i="11"/>
  <c r="AW32" i="11"/>
  <c r="BG32" i="11"/>
  <c r="BA33" i="11"/>
  <c r="AW34" i="11"/>
  <c r="BG34" i="11"/>
  <c r="BA35" i="11"/>
  <c r="AW36" i="11"/>
  <c r="BG36" i="11"/>
  <c r="BA37" i="11"/>
  <c r="AW38" i="11"/>
  <c r="BG38" i="11"/>
  <c r="BA39" i="11"/>
  <c r="AW40" i="11"/>
  <c r="BG40" i="11"/>
  <c r="BA41" i="11"/>
  <c r="AW42" i="11"/>
  <c r="BG42" i="11"/>
  <c r="BA43" i="11"/>
  <c r="AW44" i="11"/>
  <c r="BG44" i="11"/>
  <c r="BA45" i="11"/>
  <c r="AW46" i="11"/>
  <c r="BG46" i="11"/>
  <c r="BA47" i="11"/>
  <c r="AW48" i="11"/>
  <c r="BG48" i="11"/>
  <c r="BA49" i="11"/>
  <c r="AW50" i="11"/>
  <c r="BG50" i="11"/>
  <c r="BA51" i="11"/>
  <c r="AW52" i="11"/>
  <c r="BE52" i="11"/>
  <c r="AW53" i="11"/>
  <c r="BE53" i="11"/>
  <c r="AW54" i="11"/>
  <c r="BE54" i="11"/>
  <c r="AW55" i="11"/>
  <c r="BE55" i="11"/>
  <c r="AW56" i="11"/>
  <c r="BE56" i="11"/>
  <c r="AW57" i="11"/>
  <c r="BE57" i="11"/>
  <c r="AW58" i="11"/>
  <c r="BE58" i="11"/>
  <c r="AW59" i="11"/>
  <c r="BE59" i="11"/>
  <c r="AW60" i="11"/>
  <c r="BE60" i="11"/>
  <c r="AW61" i="11"/>
  <c r="BE61" i="11"/>
  <c r="AW62" i="11"/>
  <c r="BE62" i="11"/>
  <c r="AW63" i="11"/>
  <c r="BE63" i="11"/>
  <c r="AW64" i="11"/>
  <c r="BE64" i="11"/>
  <c r="AW65" i="11"/>
  <c r="BE65" i="11"/>
  <c r="AW66" i="11"/>
  <c r="BE66" i="11"/>
  <c r="AW67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V27" i="11"/>
  <c r="BG27" i="11"/>
  <c r="BE28" i="11"/>
  <c r="AZ29" i="11"/>
  <c r="AX30" i="11"/>
  <c r="BH30" i="11"/>
  <c r="BD31" i="11"/>
  <c r="AX32" i="11"/>
  <c r="BH32" i="11"/>
  <c r="BD33" i="11"/>
  <c r="AX34" i="11"/>
  <c r="BH34" i="11"/>
  <c r="BD35" i="11"/>
  <c r="AX36" i="11"/>
  <c r="BH36" i="11"/>
  <c r="BD37" i="11"/>
  <c r="AX38" i="11"/>
  <c r="BH38" i="11"/>
  <c r="BD39" i="11"/>
  <c r="AX40" i="11"/>
  <c r="BH40" i="11"/>
  <c r="BD41" i="11"/>
  <c r="AX42" i="11"/>
  <c r="BH42" i="11"/>
  <c r="BD43" i="11"/>
  <c r="AX44" i="11"/>
  <c r="BH44" i="11"/>
  <c r="BD45" i="11"/>
  <c r="AX46" i="11"/>
  <c r="BH46" i="11"/>
  <c r="BD47" i="11"/>
  <c r="AX48" i="11"/>
  <c r="BH48" i="11"/>
  <c r="BD49" i="11"/>
  <c r="AX50" i="11"/>
  <c r="BH50" i="11"/>
  <c r="BD51" i="11"/>
  <c r="AX52" i="11"/>
  <c r="BF52" i="11"/>
  <c r="AX53" i="11"/>
  <c r="BF53" i="11"/>
  <c r="AX54" i="11"/>
  <c r="BF54" i="11"/>
  <c r="AX55" i="11"/>
  <c r="BF55" i="11"/>
  <c r="AX56" i="11"/>
  <c r="BF56" i="11"/>
  <c r="AX57" i="11"/>
  <c r="BF57" i="11"/>
  <c r="AX58" i="11"/>
  <c r="BF58" i="11"/>
  <c r="AX59" i="11"/>
  <c r="BF59" i="11"/>
  <c r="AX60" i="11"/>
  <c r="BF60" i="11"/>
  <c r="AX61" i="11"/>
  <c r="BF61" i="11"/>
  <c r="AX62" i="11"/>
  <c r="BF62" i="11"/>
  <c r="AX63" i="11"/>
  <c r="BF63" i="11"/>
  <c r="AX64" i="11"/>
  <c r="BF64" i="11"/>
  <c r="AX65" i="11"/>
  <c r="BF65" i="11"/>
  <c r="AX66" i="11"/>
  <c r="AX10" i="11"/>
  <c r="AX11" i="11"/>
  <c r="AX12" i="11"/>
  <c r="AX13" i="11"/>
  <c r="AX14" i="11"/>
  <c r="AX15" i="11"/>
  <c r="AX16" i="11"/>
  <c r="AX17" i="11"/>
  <c r="AX18" i="11"/>
  <c r="AX19" i="11"/>
  <c r="AX20" i="11"/>
  <c r="AX21" i="11"/>
  <c r="AX22" i="11"/>
  <c r="AX23" i="11"/>
  <c r="AX24" i="11"/>
  <c r="AX25" i="11"/>
  <c r="AX26" i="11"/>
  <c r="AW27" i="11"/>
  <c r="BH27" i="11"/>
  <c r="BF28" i="11"/>
  <c r="BD29" i="11"/>
  <c r="AY30" i="11"/>
  <c r="BI30" i="11"/>
  <c r="BE31" i="11"/>
  <c r="AY32" i="11"/>
  <c r="BI32" i="11"/>
  <c r="BE33" i="11"/>
  <c r="AY34" i="11"/>
  <c r="BI34" i="11"/>
  <c r="BE35" i="11"/>
  <c r="AY36" i="11"/>
  <c r="BI36" i="11"/>
  <c r="BE37" i="11"/>
  <c r="AY38" i="11"/>
  <c r="BI38" i="11"/>
  <c r="BE39" i="11"/>
  <c r="AY40" i="11"/>
  <c r="BI40" i="11"/>
  <c r="BE41" i="11"/>
  <c r="AY42" i="11"/>
  <c r="BI42" i="11"/>
  <c r="BE43" i="11"/>
  <c r="AY44" i="11"/>
  <c r="BI44" i="11"/>
  <c r="BE45" i="11"/>
  <c r="AY46" i="11"/>
  <c r="BI46" i="11"/>
  <c r="BE47" i="11"/>
  <c r="AY48" i="11"/>
  <c r="BI48" i="11"/>
  <c r="BE49" i="11"/>
  <c r="AY50" i="11"/>
  <c r="BI50" i="11"/>
  <c r="BE51" i="11"/>
  <c r="AY52" i="11"/>
  <c r="BG52" i="11"/>
  <c r="AY53" i="11"/>
  <c r="BG53" i="11"/>
  <c r="AY54" i="11"/>
  <c r="BG54" i="11"/>
  <c r="AY55" i="11"/>
  <c r="BG55" i="11"/>
  <c r="AY56" i="11"/>
  <c r="BG56" i="11"/>
  <c r="AY57" i="11"/>
  <c r="BG57" i="11"/>
  <c r="AY58" i="11"/>
  <c r="BG58" i="11"/>
  <c r="AY59" i="11"/>
  <c r="BG59" i="11"/>
  <c r="AY60" i="11"/>
  <c r="BG60" i="11"/>
  <c r="AZ10" i="11"/>
  <c r="BF11" i="11"/>
  <c r="BD13" i="11"/>
  <c r="BH14" i="11"/>
  <c r="BE16" i="11"/>
  <c r="AZ18" i="11"/>
  <c r="BF19" i="11"/>
  <c r="BD21" i="11"/>
  <c r="BH22" i="11"/>
  <c r="BE24" i="11"/>
  <c r="AZ26" i="11"/>
  <c r="BD27" i="11"/>
  <c r="BH28" i="11"/>
  <c r="AV30" i="11"/>
  <c r="AX31" i="11"/>
  <c r="AZ32" i="11"/>
  <c r="AY33" i="11"/>
  <c r="BA34" i="11"/>
  <c r="AZ35" i="11"/>
  <c r="BD36" i="11"/>
  <c r="BF37" i="11"/>
  <c r="BE38" i="11"/>
  <c r="BG39" i="11"/>
  <c r="BF40" i="11"/>
  <c r="BH41" i="11"/>
  <c r="AV43" i="11"/>
  <c r="BI43" i="11"/>
  <c r="AW45" i="11"/>
  <c r="AV46" i="11"/>
  <c r="AX47" i="11"/>
  <c r="AZ48" i="11"/>
  <c r="AY49" i="11"/>
  <c r="BA50" i="11"/>
  <c r="AZ51" i="11"/>
  <c r="BB52" i="11"/>
  <c r="AZ53" i="11"/>
  <c r="AU54" i="11"/>
  <c r="BI54" i="11"/>
  <c r="BD55" i="11"/>
  <c r="BB56" i="11"/>
  <c r="AZ57" i="11"/>
  <c r="AU58" i="11"/>
  <c r="BI58" i="11"/>
  <c r="BD59" i="11"/>
  <c r="BB60" i="11"/>
  <c r="AY61" i="11"/>
  <c r="BI61" i="11"/>
  <c r="BC62" i="11"/>
  <c r="AY63" i="11"/>
  <c r="BI63" i="11"/>
  <c r="BC64" i="11"/>
  <c r="AY65" i="11"/>
  <c r="BI65" i="11"/>
  <c r="BC66" i="11"/>
  <c r="AV67" i="11"/>
  <c r="BE67" i="11"/>
  <c r="AW68" i="11"/>
  <c r="BE68" i="11"/>
  <c r="AW69" i="11"/>
  <c r="BE69" i="11"/>
  <c r="AW70" i="11"/>
  <c r="BE70" i="11"/>
  <c r="AW71" i="11"/>
  <c r="BE71" i="11"/>
  <c r="AW72" i="11"/>
  <c r="BE72" i="11"/>
  <c r="AW73" i="11"/>
  <c r="BE73" i="11"/>
  <c r="AW74" i="11"/>
  <c r="BE74" i="11"/>
  <c r="AW75" i="11"/>
  <c r="BE75" i="11"/>
  <c r="AW76" i="11"/>
  <c r="BE76" i="11"/>
  <c r="AW77" i="11"/>
  <c r="BE77" i="11"/>
  <c r="AW78" i="11"/>
  <c r="BE78" i="11"/>
  <c r="AW79" i="11"/>
  <c r="BE79" i="11"/>
  <c r="AW80" i="11"/>
  <c r="BE80" i="11"/>
  <c r="AW81" i="11"/>
  <c r="BE81" i="11"/>
  <c r="AW82" i="11"/>
  <c r="BE82" i="11"/>
  <c r="AW83" i="11"/>
  <c r="BE83" i="11"/>
  <c r="AW84" i="11"/>
  <c r="BE84" i="11"/>
  <c r="AW85" i="11"/>
  <c r="BE85" i="11"/>
  <c r="AW86" i="11"/>
  <c r="BE86" i="11"/>
  <c r="AW87" i="11"/>
  <c r="BE87" i="11"/>
  <c r="AW88" i="11"/>
  <c r="BE88" i="11"/>
  <c r="AW89" i="11"/>
  <c r="BE89" i="11"/>
  <c r="AW90" i="11"/>
  <c r="BE90" i="11"/>
  <c r="AW91" i="11"/>
  <c r="BE91" i="11"/>
  <c r="AW92" i="11"/>
  <c r="BE92" i="11"/>
  <c r="AW93" i="11"/>
  <c r="BE93" i="11"/>
  <c r="AW94" i="11"/>
  <c r="BE94" i="11"/>
  <c r="AW95" i="11"/>
  <c r="BE95" i="11"/>
  <c r="AW96" i="11"/>
  <c r="BE96" i="11"/>
  <c r="AW97" i="11"/>
  <c r="BE97" i="11"/>
  <c r="AW98" i="11"/>
  <c r="BE98" i="11"/>
  <c r="AW99" i="11"/>
  <c r="BE99" i="11"/>
  <c r="AW100" i="11"/>
  <c r="BE100" i="11"/>
  <c r="AW101" i="11"/>
  <c r="BE101" i="11"/>
  <c r="AW102" i="11"/>
  <c r="BE102" i="11"/>
  <c r="AW103" i="11"/>
  <c r="BE103" i="11"/>
  <c r="AW104" i="11"/>
  <c r="BE104" i="11"/>
  <c r="AW105" i="11"/>
  <c r="BE105" i="11"/>
  <c r="AW106" i="11"/>
  <c r="BE106" i="11"/>
  <c r="AW107" i="11"/>
  <c r="BE107" i="11"/>
  <c r="AW108" i="11"/>
  <c r="BE108" i="11"/>
  <c r="AW109" i="11"/>
  <c r="BE109" i="11"/>
  <c r="AW110" i="11"/>
  <c r="BE110" i="11"/>
  <c r="AW111" i="11"/>
  <c r="BE111" i="11"/>
  <c r="AW112" i="11"/>
  <c r="BE112" i="11"/>
  <c r="AW113" i="11"/>
  <c r="BE113" i="11"/>
  <c r="AW114" i="11"/>
  <c r="BE114" i="11"/>
  <c r="AW115" i="11"/>
  <c r="BE115" i="11"/>
  <c r="AW116" i="11"/>
  <c r="BE116" i="11"/>
  <c r="AW117" i="11"/>
  <c r="BE117" i="11"/>
  <c r="AW118" i="11"/>
  <c r="BE118" i="11"/>
  <c r="AW119" i="11"/>
  <c r="BE119" i="11"/>
  <c r="AW120" i="11"/>
  <c r="BE120" i="11"/>
  <c r="AW121" i="11"/>
  <c r="BE121" i="11"/>
  <c r="AW122" i="11"/>
  <c r="BE122" i="11"/>
  <c r="AW123" i="11"/>
  <c r="BE123" i="11"/>
  <c r="AW124" i="11"/>
  <c r="BE124" i="11"/>
  <c r="BD10" i="11"/>
  <c r="BH11" i="11"/>
  <c r="BE13" i="11"/>
  <c r="AZ15" i="11"/>
  <c r="BF16" i="11"/>
  <c r="BD18" i="11"/>
  <c r="BH19" i="11"/>
  <c r="BE21" i="11"/>
  <c r="AZ23" i="11"/>
  <c r="BF24" i="11"/>
  <c r="BD26" i="11"/>
  <c r="BE27" i="11"/>
  <c r="AV29" i="11"/>
  <c r="AZ30" i="11"/>
  <c r="AY31" i="11"/>
  <c r="BA32" i="11"/>
  <c r="AZ33" i="11"/>
  <c r="BD34" i="11"/>
  <c r="BF35" i="11"/>
  <c r="BE36" i="11"/>
  <c r="BG37" i="11"/>
  <c r="BF38" i="11"/>
  <c r="BH39" i="11"/>
  <c r="AV41" i="11"/>
  <c r="BI41" i="11"/>
  <c r="AW43" i="11"/>
  <c r="AV44" i="11"/>
  <c r="AX45" i="11"/>
  <c r="AZ46" i="11"/>
  <c r="AY47" i="11"/>
  <c r="BA48" i="11"/>
  <c r="AZ49" i="11"/>
  <c r="BD50" i="11"/>
  <c r="BF51" i="11"/>
  <c r="BC52" i="11"/>
  <c r="BA53" i="11"/>
  <c r="AV54" i="11"/>
  <c r="AT55" i="11"/>
  <c r="BH55" i="11"/>
  <c r="BC56" i="11"/>
  <c r="BA57" i="11"/>
  <c r="AV58" i="11"/>
  <c r="AT59" i="11"/>
  <c r="BH59" i="11"/>
  <c r="BC60" i="11"/>
  <c r="AZ61" i="11"/>
  <c r="AT62" i="11"/>
  <c r="BD62" i="11"/>
  <c r="AZ63" i="11"/>
  <c r="AT64" i="11"/>
  <c r="BD64" i="11"/>
  <c r="AZ65" i="11"/>
  <c r="AT66" i="11"/>
  <c r="BD66" i="11"/>
  <c r="AX67" i="11"/>
  <c r="BF67" i="11"/>
  <c r="AX68" i="11"/>
  <c r="BF68" i="11"/>
  <c r="AX69" i="11"/>
  <c r="BF69" i="11"/>
  <c r="AX70" i="11"/>
  <c r="BF70" i="11"/>
  <c r="AX71" i="11"/>
  <c r="BF71" i="11"/>
  <c r="AX72" i="11"/>
  <c r="BF72" i="11"/>
  <c r="AX73" i="11"/>
  <c r="BF73" i="11"/>
  <c r="AX74" i="11"/>
  <c r="BF74" i="11"/>
  <c r="AX75" i="11"/>
  <c r="BF75" i="11"/>
  <c r="AX76" i="11"/>
  <c r="BF76" i="11"/>
  <c r="AX77" i="11"/>
  <c r="BF77" i="11"/>
  <c r="AX78" i="11"/>
  <c r="BF78" i="11"/>
  <c r="AX79" i="11"/>
  <c r="BF79" i="11"/>
  <c r="AX80" i="11"/>
  <c r="BF80" i="11"/>
  <c r="AX81" i="11"/>
  <c r="BF81" i="11"/>
  <c r="AX82" i="11"/>
  <c r="BF82" i="11"/>
  <c r="AX83" i="11"/>
  <c r="BF83" i="11"/>
  <c r="AX84" i="11"/>
  <c r="BF84" i="11"/>
  <c r="AX85" i="11"/>
  <c r="BF85" i="11"/>
  <c r="AX86" i="11"/>
  <c r="BF86" i="11"/>
  <c r="AX87" i="11"/>
  <c r="BF87" i="11"/>
  <c r="AX88" i="11"/>
  <c r="BF88" i="11"/>
  <c r="AX89" i="11"/>
  <c r="BF89" i="11"/>
  <c r="AX90" i="11"/>
  <c r="BF90" i="11"/>
  <c r="AX91" i="11"/>
  <c r="BF91" i="11"/>
  <c r="AX92" i="11"/>
  <c r="BF92" i="11"/>
  <c r="AX93" i="11"/>
  <c r="BF93" i="11"/>
  <c r="AX94" i="11"/>
  <c r="BF94" i="11"/>
  <c r="AX95" i="11"/>
  <c r="BF95" i="11"/>
  <c r="AX96" i="11"/>
  <c r="BF96" i="11"/>
  <c r="AX97" i="11"/>
  <c r="BF97" i="11"/>
  <c r="AX98" i="11"/>
  <c r="BF98" i="11"/>
  <c r="AX99" i="11"/>
  <c r="BF99" i="11"/>
  <c r="AX100" i="11"/>
  <c r="BF100" i="11"/>
  <c r="AX101" i="11"/>
  <c r="BF101" i="11"/>
  <c r="AX102" i="11"/>
  <c r="BF102" i="11"/>
  <c r="AX103" i="11"/>
  <c r="BF103" i="11"/>
  <c r="AX104" i="11"/>
  <c r="BF104" i="11"/>
  <c r="AX105" i="11"/>
  <c r="BF105" i="11"/>
  <c r="AX106" i="11"/>
  <c r="BF106" i="11"/>
  <c r="AX107" i="11"/>
  <c r="BF107" i="11"/>
  <c r="AX108" i="11"/>
  <c r="BF108" i="11"/>
  <c r="AX109" i="11"/>
  <c r="BF109" i="11"/>
  <c r="AX110" i="11"/>
  <c r="BF110" i="11"/>
  <c r="AX111" i="11"/>
  <c r="BF111" i="11"/>
  <c r="AX112" i="11"/>
  <c r="BF112" i="11"/>
  <c r="AX113" i="11"/>
  <c r="BF113" i="11"/>
  <c r="AX114" i="11"/>
  <c r="BF114" i="11"/>
  <c r="AX115" i="11"/>
  <c r="BF115" i="11"/>
  <c r="AX116" i="11"/>
  <c r="BF116" i="11"/>
  <c r="AX117" i="11"/>
  <c r="BF117" i="11"/>
  <c r="AX118" i="11"/>
  <c r="BE10" i="11"/>
  <c r="AZ12" i="11"/>
  <c r="BF13" i="11"/>
  <c r="BD15" i="11"/>
  <c r="BH16" i="11"/>
  <c r="BE18" i="11"/>
  <c r="AZ20" i="11"/>
  <c r="BF21" i="11"/>
  <c r="BD23" i="11"/>
  <c r="BH24" i="11"/>
  <c r="BE26" i="11"/>
  <c r="AV28" i="11"/>
  <c r="AW29" i="11"/>
  <c r="BA30" i="11"/>
  <c r="AZ31" i="11"/>
  <c r="BD32" i="11"/>
  <c r="BF33" i="11"/>
  <c r="BE34" i="11"/>
  <c r="BG35" i="11"/>
  <c r="BF36" i="11"/>
  <c r="BH37" i="11"/>
  <c r="AV39" i="11"/>
  <c r="BI39" i="11"/>
  <c r="AW41" i="11"/>
  <c r="AV42" i="11"/>
  <c r="AX43" i="11"/>
  <c r="AZ44" i="11"/>
  <c r="AY45" i="11"/>
  <c r="BA46" i="11"/>
  <c r="AZ47" i="11"/>
  <c r="BD48" i="11"/>
  <c r="BF49" i="11"/>
  <c r="BE50" i="11"/>
  <c r="BG51" i="11"/>
  <c r="BD52" i="11"/>
  <c r="BB53" i="11"/>
  <c r="AZ54" i="11"/>
  <c r="AU55" i="11"/>
  <c r="BI55" i="11"/>
  <c r="BD56" i="11"/>
  <c r="BB57" i="11"/>
  <c r="AZ58" i="11"/>
  <c r="AU59" i="11"/>
  <c r="BI59" i="11"/>
  <c r="BD60" i="11"/>
  <c r="BA61" i="11"/>
  <c r="AU62" i="11"/>
  <c r="BG62" i="11"/>
  <c r="BA63" i="11"/>
  <c r="AU64" i="11"/>
  <c r="BG64" i="11"/>
  <c r="BA65" i="11"/>
  <c r="AU66" i="11"/>
  <c r="BF66" i="11"/>
  <c r="AY67" i="11"/>
  <c r="BG67" i="11"/>
  <c r="AY68" i="11"/>
  <c r="BG68" i="11"/>
  <c r="AY69" i="11"/>
  <c r="BG69" i="11"/>
  <c r="AY70" i="11"/>
  <c r="BG70" i="11"/>
  <c r="AY71" i="11"/>
  <c r="BG71" i="11"/>
  <c r="AY72" i="11"/>
  <c r="BG72" i="11"/>
  <c r="AY73" i="11"/>
  <c r="BG73" i="11"/>
  <c r="AY74" i="11"/>
  <c r="BG74" i="11"/>
  <c r="AY75" i="11"/>
  <c r="BG75" i="11"/>
  <c r="AY76" i="11"/>
  <c r="BG76" i="11"/>
  <c r="AY77" i="11"/>
  <c r="BG77" i="11"/>
  <c r="AY78" i="11"/>
  <c r="BG78" i="11"/>
  <c r="AY79" i="11"/>
  <c r="BG79" i="11"/>
  <c r="AY80" i="11"/>
  <c r="BG80" i="11"/>
  <c r="AY81" i="11"/>
  <c r="BG81" i="11"/>
  <c r="AY82" i="11"/>
  <c r="BG82" i="11"/>
  <c r="AY83" i="11"/>
  <c r="BG83" i="11"/>
  <c r="AY84" i="11"/>
  <c r="BG84" i="11"/>
  <c r="AY85" i="11"/>
  <c r="BG85" i="11"/>
  <c r="AY86" i="11"/>
  <c r="BG86" i="11"/>
  <c r="AY87" i="11"/>
  <c r="BG87" i="11"/>
  <c r="AY88" i="11"/>
  <c r="BG88" i="11"/>
  <c r="AY89" i="11"/>
  <c r="BG89" i="11"/>
  <c r="AY90" i="11"/>
  <c r="BG90" i="11"/>
  <c r="AY91" i="11"/>
  <c r="BG91" i="11"/>
  <c r="AY92" i="11"/>
  <c r="BG92" i="11"/>
  <c r="AY93" i="11"/>
  <c r="BG93" i="11"/>
  <c r="AY94" i="11"/>
  <c r="BG94" i="11"/>
  <c r="AY95" i="11"/>
  <c r="BG95" i="11"/>
  <c r="AY96" i="11"/>
  <c r="BG96" i="11"/>
  <c r="AY97" i="11"/>
  <c r="BG97" i="11"/>
  <c r="AY98" i="11"/>
  <c r="BG98" i="11"/>
  <c r="AY99" i="11"/>
  <c r="BG99" i="11"/>
  <c r="AY100" i="11"/>
  <c r="BG100" i="11"/>
  <c r="AY101" i="11"/>
  <c r="BG101" i="11"/>
  <c r="AY102" i="11"/>
  <c r="BG102" i="11"/>
  <c r="AY103" i="11"/>
  <c r="BG103" i="11"/>
  <c r="AY104" i="11"/>
  <c r="BG104" i="11"/>
  <c r="AY105" i="11"/>
  <c r="BG105" i="11"/>
  <c r="AY106" i="11"/>
  <c r="BG106" i="11"/>
  <c r="AY107" i="11"/>
  <c r="BG107" i="11"/>
  <c r="AY108" i="11"/>
  <c r="BG108" i="11"/>
  <c r="AY109" i="11"/>
  <c r="BG109" i="11"/>
  <c r="AY110" i="11"/>
  <c r="BG110" i="11"/>
  <c r="AY111" i="11"/>
  <c r="BG111" i="11"/>
  <c r="AY112" i="11"/>
  <c r="BG112" i="11"/>
  <c r="AY113" i="11"/>
  <c r="BG113" i="11"/>
  <c r="AY114" i="11"/>
  <c r="BG114" i="11"/>
  <c r="AY115" i="11"/>
  <c r="BG115" i="11"/>
  <c r="AY116" i="11"/>
  <c r="BG116" i="11"/>
  <c r="AY117" i="11"/>
  <c r="BG117" i="11"/>
  <c r="AY118" i="11"/>
  <c r="BF10" i="11"/>
  <c r="BD12" i="11"/>
  <c r="BH13" i="11"/>
  <c r="BE15" i="11"/>
  <c r="AZ17" i="11"/>
  <c r="BF18" i="11"/>
  <c r="BD20" i="11"/>
  <c r="BH21" i="11"/>
  <c r="BE23" i="11"/>
  <c r="AZ25" i="11"/>
  <c r="BF26" i="11"/>
  <c r="BH10" i="11"/>
  <c r="AZ11" i="11"/>
  <c r="BD11" i="11"/>
  <c r="BH12" i="11"/>
  <c r="BE14" i="11"/>
  <c r="AZ16" i="11"/>
  <c r="BF17" i="11"/>
  <c r="BD19" i="11"/>
  <c r="BH20" i="11"/>
  <c r="BE22" i="11"/>
  <c r="AZ24" i="11"/>
  <c r="BF25" i="11"/>
  <c r="AY27" i="11"/>
  <c r="AZ28" i="11"/>
  <c r="BG29" i="11"/>
  <c r="AV31" i="11"/>
  <c r="BE11" i="11"/>
  <c r="AZ13" i="11"/>
  <c r="BF14" i="11"/>
  <c r="BD16" i="11"/>
  <c r="BH17" i="11"/>
  <c r="BE19" i="11"/>
  <c r="AZ21" i="11"/>
  <c r="BF22" i="11"/>
  <c r="BD24" i="11"/>
  <c r="BH25" i="11"/>
  <c r="AZ27" i="11"/>
  <c r="BG28" i="11"/>
  <c r="BH29" i="11"/>
  <c r="AW31" i="11"/>
  <c r="AV32" i="11"/>
  <c r="AX33" i="11"/>
  <c r="AZ34" i="11"/>
  <c r="AY35" i="11"/>
  <c r="BA36" i="11"/>
  <c r="AZ37" i="11"/>
  <c r="BD38" i="11"/>
  <c r="BF39" i="11"/>
  <c r="BE40" i="11"/>
  <c r="BG41" i="11"/>
  <c r="BF42" i="11"/>
  <c r="BH43" i="11"/>
  <c r="AV45" i="11"/>
  <c r="BI45" i="11"/>
  <c r="AW47" i="11"/>
  <c r="AV48" i="11"/>
  <c r="AX49" i="11"/>
  <c r="AZ50" i="11"/>
  <c r="AY51" i="11"/>
  <c r="BA52" i="11"/>
  <c r="AV53" i="11"/>
  <c r="AT54" i="11"/>
  <c r="BH54" i="11"/>
  <c r="BC55" i="11"/>
  <c r="BA56" i="11"/>
  <c r="AV57" i="11"/>
  <c r="AT58" i="11"/>
  <c r="BH58" i="11"/>
  <c r="BC59" i="11"/>
  <c r="BA60" i="11"/>
  <c r="AV61" i="11"/>
  <c r="BH61" i="11"/>
  <c r="BB62" i="11"/>
  <c r="AV63" i="11"/>
  <c r="BH63" i="11"/>
  <c r="BB64" i="11"/>
  <c r="AV65" i="11"/>
  <c r="BH65" i="11"/>
  <c r="BB66" i="11"/>
  <c r="AU67" i="11"/>
  <c r="BD67" i="11"/>
  <c r="BE12" i="11"/>
  <c r="BH18" i="11"/>
  <c r="BD25" i="11"/>
  <c r="BE29" i="11"/>
  <c r="BI31" i="11"/>
  <c r="AV34" i="11"/>
  <c r="AZ36" i="11"/>
  <c r="BA38" i="11"/>
  <c r="BD40" i="11"/>
  <c r="BE42" i="11"/>
  <c r="BF44" i="11"/>
  <c r="AV47" i="11"/>
  <c r="AW49" i="11"/>
  <c r="AX51" i="11"/>
  <c r="AU53" i="11"/>
  <c r="BD54" i="11"/>
  <c r="AZ56" i="11"/>
  <c r="BI57" i="11"/>
  <c r="BB59" i="11"/>
  <c r="AU61" i="11"/>
  <c r="BA62" i="11"/>
  <c r="BG63" i="11"/>
  <c r="AU65" i="11"/>
  <c r="BA66" i="11"/>
  <c r="BC67" i="11"/>
  <c r="BB68" i="11"/>
  <c r="AZ69" i="11"/>
  <c r="AU70" i="11"/>
  <c r="BI70" i="11"/>
  <c r="BD71" i="11"/>
  <c r="BB72" i="11"/>
  <c r="AZ73" i="11"/>
  <c r="AU74" i="11"/>
  <c r="BI74" i="11"/>
  <c r="BD75" i="11"/>
  <c r="BB76" i="11"/>
  <c r="AZ77" i="11"/>
  <c r="AU78" i="11"/>
  <c r="BI78" i="11"/>
  <c r="BD79" i="11"/>
  <c r="BB80" i="11"/>
  <c r="AZ81" i="11"/>
  <c r="AU82" i="11"/>
  <c r="BI82" i="11"/>
  <c r="BD83" i="11"/>
  <c r="BB84" i="11"/>
  <c r="AZ85" i="11"/>
  <c r="AU86" i="11"/>
  <c r="BI86" i="11"/>
  <c r="BD87" i="11"/>
  <c r="BB88" i="11"/>
  <c r="AZ89" i="11"/>
  <c r="AU90" i="11"/>
  <c r="BI90" i="11"/>
  <c r="BD91" i="11"/>
  <c r="BB92" i="11"/>
  <c r="AZ93" i="11"/>
  <c r="AU94" i="11"/>
  <c r="BI94" i="11"/>
  <c r="BD95" i="11"/>
  <c r="BB96" i="11"/>
  <c r="AZ97" i="11"/>
  <c r="AU98" i="11"/>
  <c r="BI98" i="11"/>
  <c r="BD99" i="11"/>
  <c r="BB100" i="11"/>
  <c r="AZ101" i="11"/>
  <c r="AU102" i="11"/>
  <c r="BI102" i="11"/>
  <c r="BD103" i="11"/>
  <c r="BB104" i="11"/>
  <c r="AZ105" i="11"/>
  <c r="AU106" i="11"/>
  <c r="BI106" i="11"/>
  <c r="BD107" i="11"/>
  <c r="BB108" i="11"/>
  <c r="AZ109" i="11"/>
  <c r="AU110" i="11"/>
  <c r="BI110" i="11"/>
  <c r="BD111" i="11"/>
  <c r="BB112" i="11"/>
  <c r="AZ113" i="11"/>
  <c r="AU114" i="11"/>
  <c r="BI114" i="11"/>
  <c r="BD115" i="11"/>
  <c r="BB116" i="11"/>
  <c r="AZ117" i="11"/>
  <c r="AU118" i="11"/>
  <c r="BG118" i="11"/>
  <c r="AZ119" i="11"/>
  <c r="BI119" i="11"/>
  <c r="BB120" i="11"/>
  <c r="AU121" i="11"/>
  <c r="BD121" i="11"/>
  <c r="AX122" i="11"/>
  <c r="BG122" i="11"/>
  <c r="AZ123" i="11"/>
  <c r="BI123" i="11"/>
  <c r="BB124" i="11"/>
  <c r="AU125" i="11"/>
  <c r="BC125" i="11"/>
  <c r="AU126" i="11"/>
  <c r="BC126" i="11"/>
  <c r="AU127" i="11"/>
  <c r="BC127" i="11"/>
  <c r="AU128" i="11"/>
  <c r="BC128" i="11"/>
  <c r="AU129" i="11"/>
  <c r="BC129" i="11"/>
  <c r="AU130" i="11"/>
  <c r="BC130" i="11"/>
  <c r="AU131" i="11"/>
  <c r="BC131" i="11"/>
  <c r="AU132" i="11"/>
  <c r="BC132" i="11"/>
  <c r="AU133" i="11"/>
  <c r="BC133" i="11"/>
  <c r="AU134" i="11"/>
  <c r="BC134" i="11"/>
  <c r="AU135" i="11"/>
  <c r="BC135" i="11"/>
  <c r="AU136" i="11"/>
  <c r="BC136" i="11"/>
  <c r="AU137" i="11"/>
  <c r="BC137" i="11"/>
  <c r="AU138" i="11"/>
  <c r="BC138" i="11"/>
  <c r="AU139" i="11"/>
  <c r="BC139" i="11"/>
  <c r="AU140" i="11"/>
  <c r="BC140" i="11"/>
  <c r="AU141" i="11"/>
  <c r="BC141" i="11"/>
  <c r="AU142" i="11"/>
  <c r="BC142" i="11"/>
  <c r="AU143" i="11"/>
  <c r="BC143" i="11"/>
  <c r="AU144" i="11"/>
  <c r="BC144" i="11"/>
  <c r="AU145" i="11"/>
  <c r="BC145" i="11"/>
  <c r="AU146" i="11"/>
  <c r="BC146" i="11"/>
  <c r="AU147" i="11"/>
  <c r="BC147" i="11"/>
  <c r="AU148" i="11"/>
  <c r="BC148" i="11"/>
  <c r="AU149" i="11"/>
  <c r="BC149" i="11"/>
  <c r="AU150" i="11"/>
  <c r="BC150" i="11"/>
  <c r="AU151" i="11"/>
  <c r="BC151" i="11"/>
  <c r="AU152" i="11"/>
  <c r="BC152" i="11"/>
  <c r="AU153" i="11"/>
  <c r="BC153" i="11"/>
  <c r="AU154" i="11"/>
  <c r="BC154" i="11"/>
  <c r="AU155" i="11"/>
  <c r="BC155" i="11"/>
  <c r="AU156" i="11"/>
  <c r="BC156" i="11"/>
  <c r="AU157" i="11"/>
  <c r="BC157" i="11"/>
  <c r="AU158" i="11"/>
  <c r="BC158" i="11"/>
  <c r="AU159" i="11"/>
  <c r="BC159" i="11"/>
  <c r="AU160" i="11"/>
  <c r="BC160" i="11"/>
  <c r="AU161" i="11"/>
  <c r="BC161" i="11"/>
  <c r="AU162" i="11"/>
  <c r="BC162" i="11"/>
  <c r="AU163" i="11"/>
  <c r="BC163" i="11"/>
  <c r="AU164" i="11"/>
  <c r="BC164" i="11"/>
  <c r="AU165" i="11"/>
  <c r="BC165" i="11"/>
  <c r="BF12" i="11"/>
  <c r="AZ19" i="11"/>
  <c r="BE25" i="11"/>
  <c r="BF29" i="11"/>
  <c r="BE32" i="11"/>
  <c r="BF34" i="11"/>
  <c r="AV37" i="11"/>
  <c r="AW39" i="11"/>
  <c r="AX41" i="11"/>
  <c r="AY43" i="11"/>
  <c r="AZ45" i="11"/>
  <c r="BF47" i="11"/>
  <c r="BG49" i="11"/>
  <c r="BH51" i="11"/>
  <c r="BC53" i="11"/>
  <c r="AV55" i="11"/>
  <c r="BH56" i="11"/>
  <c r="BA58" i="11"/>
  <c r="AT60" i="11"/>
  <c r="BB61" i="11"/>
  <c r="BH62" i="11"/>
  <c r="AV64" i="11"/>
  <c r="BB65" i="11"/>
  <c r="BG66" i="11"/>
  <c r="BH67" i="11"/>
  <c r="BC68" i="11"/>
  <c r="BA69" i="11"/>
  <c r="AV70" i="11"/>
  <c r="AT71" i="11"/>
  <c r="BH71" i="11"/>
  <c r="BC72" i="11"/>
  <c r="BA73" i="11"/>
  <c r="AV74" i="11"/>
  <c r="AT75" i="11"/>
  <c r="BH75" i="11"/>
  <c r="BC76" i="11"/>
  <c r="BA77" i="11"/>
  <c r="AV78" i="11"/>
  <c r="AT79" i="11"/>
  <c r="BH79" i="11"/>
  <c r="BC80" i="11"/>
  <c r="BA81" i="11"/>
  <c r="AV82" i="11"/>
  <c r="AT83" i="11"/>
  <c r="BH83" i="11"/>
  <c r="BC84" i="11"/>
  <c r="BA85" i="11"/>
  <c r="AV86" i="11"/>
  <c r="AT87" i="11"/>
  <c r="BH87" i="11"/>
  <c r="BC88" i="11"/>
  <c r="BA89" i="11"/>
  <c r="AV90" i="11"/>
  <c r="AT91" i="11"/>
  <c r="BH91" i="11"/>
  <c r="BC92" i="11"/>
  <c r="BA93" i="11"/>
  <c r="AV94" i="11"/>
  <c r="AT95" i="11"/>
  <c r="BH95" i="11"/>
  <c r="BC96" i="11"/>
  <c r="BA97" i="11"/>
  <c r="AV98" i="11"/>
  <c r="AT99" i="11"/>
  <c r="BH99" i="11"/>
  <c r="BC100" i="11"/>
  <c r="BA101" i="11"/>
  <c r="AV102" i="11"/>
  <c r="AT103" i="11"/>
  <c r="BH103" i="11"/>
  <c r="BC104" i="11"/>
  <c r="BA105" i="11"/>
  <c r="AV106" i="11"/>
  <c r="AT107" i="11"/>
  <c r="BH107" i="11"/>
  <c r="BC108" i="11"/>
  <c r="BA109" i="11"/>
  <c r="AV110" i="11"/>
  <c r="AT111" i="11"/>
  <c r="BH111" i="11"/>
  <c r="BC112" i="11"/>
  <c r="BA113" i="11"/>
  <c r="AV114" i="11"/>
  <c r="AT115" i="11"/>
  <c r="BH115" i="11"/>
  <c r="BC116" i="11"/>
  <c r="BA117" i="11"/>
  <c r="AV118" i="11"/>
  <c r="BH118" i="11"/>
  <c r="BA119" i="11"/>
  <c r="AT120" i="11"/>
  <c r="BC120" i="11"/>
  <c r="AV121" i="11"/>
  <c r="BF121" i="11"/>
  <c r="AY122" i="11"/>
  <c r="BH122" i="11"/>
  <c r="BA123" i="11"/>
  <c r="AT124" i="11"/>
  <c r="BC124" i="11"/>
  <c r="AV125" i="11"/>
  <c r="BD125" i="11"/>
  <c r="AV126" i="11"/>
  <c r="BD126" i="11"/>
  <c r="AV127" i="11"/>
  <c r="BD127" i="11"/>
  <c r="AV128" i="11"/>
  <c r="BD128" i="11"/>
  <c r="AV129" i="11"/>
  <c r="BD129" i="11"/>
  <c r="AV130" i="11"/>
  <c r="BD130" i="11"/>
  <c r="AV131" i="11"/>
  <c r="BD131" i="11"/>
  <c r="AV132" i="11"/>
  <c r="BD132" i="11"/>
  <c r="AV133" i="11"/>
  <c r="BD133" i="11"/>
  <c r="AV134" i="11"/>
  <c r="BD134" i="11"/>
  <c r="AV135" i="11"/>
  <c r="BD135" i="11"/>
  <c r="AV136" i="11"/>
  <c r="BD136" i="11"/>
  <c r="AV137" i="11"/>
  <c r="BD137" i="11"/>
  <c r="AV138" i="11"/>
  <c r="BD138" i="11"/>
  <c r="AV139" i="11"/>
  <c r="BD139" i="11"/>
  <c r="AV140" i="11"/>
  <c r="BD140" i="11"/>
  <c r="AV141" i="11"/>
  <c r="BD141" i="11"/>
  <c r="AV142" i="11"/>
  <c r="BD142" i="11"/>
  <c r="AV143" i="11"/>
  <c r="BD143" i="11"/>
  <c r="AV144" i="11"/>
  <c r="BD144" i="11"/>
  <c r="AV145" i="11"/>
  <c r="BD145" i="11"/>
  <c r="AV146" i="11"/>
  <c r="BD146" i="11"/>
  <c r="AV147" i="11"/>
  <c r="BD147" i="11"/>
  <c r="AV148" i="11"/>
  <c r="BD148" i="11"/>
  <c r="AV149" i="11"/>
  <c r="BD149" i="11"/>
  <c r="AV150" i="11"/>
  <c r="BD150" i="11"/>
  <c r="AV151" i="11"/>
  <c r="BD151" i="11"/>
  <c r="AV152" i="11"/>
  <c r="BD152" i="11"/>
  <c r="AV153" i="11"/>
  <c r="BD153" i="11"/>
  <c r="AV154" i="11"/>
  <c r="BD154" i="11"/>
  <c r="AV155" i="11"/>
  <c r="BD155" i="11"/>
  <c r="AV156" i="11"/>
  <c r="BD156" i="11"/>
  <c r="AV157" i="11"/>
  <c r="BD157" i="11"/>
  <c r="AV158" i="11"/>
  <c r="BD158" i="11"/>
  <c r="AV159" i="11"/>
  <c r="BD159" i="11"/>
  <c r="AV160" i="11"/>
  <c r="AZ14" i="11"/>
  <c r="BE20" i="11"/>
  <c r="BG26" i="11"/>
  <c r="BD30" i="11"/>
  <c r="BF32" i="11"/>
  <c r="AV35" i="11"/>
  <c r="AW37" i="11"/>
  <c r="AX39" i="11"/>
  <c r="AY41" i="11"/>
  <c r="AZ43" i="11"/>
  <c r="BF45" i="11"/>
  <c r="BG47" i="11"/>
  <c r="BH49" i="11"/>
  <c r="BI51" i="11"/>
  <c r="BD53" i="11"/>
  <c r="AZ55" i="11"/>
  <c r="BI56" i="11"/>
  <c r="BB58" i="11"/>
  <c r="AU60" i="11"/>
  <c r="BC61" i="11"/>
  <c r="BI62" i="11"/>
  <c r="AY64" i="11"/>
  <c r="BC65" i="11"/>
  <c r="BH66" i="11"/>
  <c r="BI67" i="11"/>
  <c r="BD68" i="11"/>
  <c r="BB69" i="11"/>
  <c r="AZ70" i="11"/>
  <c r="AU71" i="11"/>
  <c r="BI71" i="11"/>
  <c r="BD72" i="11"/>
  <c r="BB73" i="11"/>
  <c r="AZ74" i="11"/>
  <c r="AU75" i="11"/>
  <c r="BI75" i="11"/>
  <c r="BD76" i="11"/>
  <c r="BB77" i="11"/>
  <c r="AZ78" i="11"/>
  <c r="AU79" i="11"/>
  <c r="BI79" i="11"/>
  <c r="BD80" i="11"/>
  <c r="BB81" i="11"/>
  <c r="AZ82" i="11"/>
  <c r="AU83" i="11"/>
  <c r="BI83" i="11"/>
  <c r="BD84" i="11"/>
  <c r="BB85" i="11"/>
  <c r="AZ86" i="11"/>
  <c r="AU87" i="11"/>
  <c r="BI87" i="11"/>
  <c r="BD88" i="11"/>
  <c r="BB89" i="11"/>
  <c r="AZ90" i="11"/>
  <c r="AU91" i="11"/>
  <c r="BI91" i="11"/>
  <c r="BD92" i="11"/>
  <c r="BB93" i="11"/>
  <c r="AZ94" i="11"/>
  <c r="AU95" i="11"/>
  <c r="BI95" i="11"/>
  <c r="BD96" i="11"/>
  <c r="BB97" i="11"/>
  <c r="AZ98" i="11"/>
  <c r="AU99" i="11"/>
  <c r="BI99" i="11"/>
  <c r="BD100" i="11"/>
  <c r="BB101" i="11"/>
  <c r="AZ102" i="11"/>
  <c r="AU103" i="11"/>
  <c r="BI103" i="11"/>
  <c r="BD104" i="11"/>
  <c r="BB105" i="11"/>
  <c r="AZ106" i="11"/>
  <c r="AU107" i="11"/>
  <c r="BI107" i="11"/>
  <c r="BD108" i="11"/>
  <c r="BB109" i="11"/>
  <c r="AZ110" i="11"/>
  <c r="AU111" i="11"/>
  <c r="BI111" i="11"/>
  <c r="BD112" i="11"/>
  <c r="BB113" i="11"/>
  <c r="AZ114" i="11"/>
  <c r="AU115" i="11"/>
  <c r="BI115" i="11"/>
  <c r="BD116" i="11"/>
  <c r="BB117" i="11"/>
  <c r="AZ118" i="11"/>
  <c r="BI118" i="11"/>
  <c r="BB119" i="11"/>
  <c r="AU120" i="11"/>
  <c r="BD120" i="11"/>
  <c r="AX121" i="11"/>
  <c r="BG121" i="11"/>
  <c r="AZ122" i="11"/>
  <c r="BI122" i="11"/>
  <c r="BB123" i="11"/>
  <c r="AU124" i="11"/>
  <c r="BD124" i="11"/>
  <c r="AW125" i="11"/>
  <c r="BE125" i="11"/>
  <c r="AW126" i="11"/>
  <c r="BE126" i="11"/>
  <c r="AW127" i="11"/>
  <c r="BE127" i="11"/>
  <c r="AW128" i="11"/>
  <c r="BF15" i="11"/>
  <c r="AZ22" i="11"/>
  <c r="AW28" i="11"/>
  <c r="BH15" i="11"/>
  <c r="BD14" i="11"/>
  <c r="AX28" i="11"/>
  <c r="AV33" i="11"/>
  <c r="BI35" i="11"/>
  <c r="AZ39" i="11"/>
  <c r="BD42" i="11"/>
  <c r="BD46" i="11"/>
  <c r="BI49" i="11"/>
  <c r="BI52" i="11"/>
  <c r="BB55" i="11"/>
  <c r="BH57" i="11"/>
  <c r="BH60" i="11"/>
  <c r="AT63" i="11"/>
  <c r="BI64" i="11"/>
  <c r="AT67" i="11"/>
  <c r="BA68" i="11"/>
  <c r="BH69" i="11"/>
  <c r="AV71" i="11"/>
  <c r="AZ72" i="11"/>
  <c r="BD73" i="11"/>
  <c r="BH74" i="11"/>
  <c r="AV76" i="11"/>
  <c r="BC77" i="11"/>
  <c r="BD78" i="11"/>
  <c r="AU80" i="11"/>
  <c r="AV81" i="11"/>
  <c r="BC82" i="11"/>
  <c r="AT84" i="11"/>
  <c r="AU85" i="11"/>
  <c r="BB86" i="11"/>
  <c r="BC87" i="11"/>
  <c r="AT89" i="11"/>
  <c r="BA90" i="11"/>
  <c r="BB91" i="11"/>
  <c r="BI92" i="11"/>
  <c r="AT94" i="11"/>
  <c r="BA95" i="11"/>
  <c r="BH96" i="11"/>
  <c r="BI97" i="11"/>
  <c r="AZ99" i="11"/>
  <c r="BA100" i="11"/>
  <c r="BH101" i="11"/>
  <c r="AV103" i="11"/>
  <c r="AZ104" i="11"/>
  <c r="BD105" i="11"/>
  <c r="BH106" i="11"/>
  <c r="AV108" i="11"/>
  <c r="BC109" i="11"/>
  <c r="BD110" i="11"/>
  <c r="AU112" i="11"/>
  <c r="AV113" i="11"/>
  <c r="BC114" i="11"/>
  <c r="AT116" i="11"/>
  <c r="AU117" i="11"/>
  <c r="BB118" i="11"/>
  <c r="AY119" i="11"/>
  <c r="AY120" i="11"/>
  <c r="AY121" i="11"/>
  <c r="AU122" i="11"/>
  <c r="AU123" i="11"/>
  <c r="BH123" i="11"/>
  <c r="BH124" i="11"/>
  <c r="BF125" i="11"/>
  <c r="BA126" i="11"/>
  <c r="AY127" i="11"/>
  <c r="AT128" i="11"/>
  <c r="BG128" i="11"/>
  <c r="BA129" i="11"/>
  <c r="AW130" i="11"/>
  <c r="BG130" i="11"/>
  <c r="BA131" i="11"/>
  <c r="AW132" i="11"/>
  <c r="BG132" i="11"/>
  <c r="BA133" i="11"/>
  <c r="AW134" i="11"/>
  <c r="BG134" i="11"/>
  <c r="BA135" i="11"/>
  <c r="AW136" i="11"/>
  <c r="BG136" i="11"/>
  <c r="BA137" i="11"/>
  <c r="AW138" i="11"/>
  <c r="BG138" i="11"/>
  <c r="BA139" i="11"/>
  <c r="AW140" i="11"/>
  <c r="BG140" i="11"/>
  <c r="BA141" i="11"/>
  <c r="AW142" i="11"/>
  <c r="BG142" i="11"/>
  <c r="BA143" i="11"/>
  <c r="AW144" i="11"/>
  <c r="BG144" i="11"/>
  <c r="BA145" i="11"/>
  <c r="AW146" i="11"/>
  <c r="BG146" i="11"/>
  <c r="BA147" i="11"/>
  <c r="AW148" i="11"/>
  <c r="BG148" i="11"/>
  <c r="BA149" i="11"/>
  <c r="AW150" i="11"/>
  <c r="BG150" i="11"/>
  <c r="BA151" i="11"/>
  <c r="AW152" i="11"/>
  <c r="BG152" i="11"/>
  <c r="BA153" i="11"/>
  <c r="AW154" i="11"/>
  <c r="BG154" i="11"/>
  <c r="BA155" i="11"/>
  <c r="AW156" i="11"/>
  <c r="BG156" i="11"/>
  <c r="BA157" i="11"/>
  <c r="AW158" i="11"/>
  <c r="BG158" i="11"/>
  <c r="BA159" i="11"/>
  <c r="AW160" i="11"/>
  <c r="BF160" i="11"/>
  <c r="AY161" i="11"/>
  <c r="BH161" i="11"/>
  <c r="BA162" i="11"/>
  <c r="AT163" i="11"/>
  <c r="BD163" i="11"/>
  <c r="AW164" i="11"/>
  <c r="BF164" i="11"/>
  <c r="AY165" i="11"/>
  <c r="BH165" i="11"/>
  <c r="AZ166" i="11"/>
  <c r="BH166" i="11"/>
  <c r="AZ167" i="11"/>
  <c r="BH167" i="11"/>
  <c r="AZ168" i="11"/>
  <c r="BH168" i="11"/>
  <c r="AZ169" i="11"/>
  <c r="BH169" i="11"/>
  <c r="AZ170" i="11"/>
  <c r="BH170" i="11"/>
  <c r="AZ171" i="11"/>
  <c r="BH171" i="11"/>
  <c r="AZ172" i="11"/>
  <c r="BH172" i="11"/>
  <c r="AZ173" i="11"/>
  <c r="BH173" i="11"/>
  <c r="AZ174" i="11"/>
  <c r="BH174" i="11"/>
  <c r="AZ175" i="11"/>
  <c r="BH175" i="11"/>
  <c r="AZ176" i="11"/>
  <c r="BH176" i="11"/>
  <c r="AZ177" i="11"/>
  <c r="BH177" i="11"/>
  <c r="AZ178" i="11"/>
  <c r="BH178" i="11"/>
  <c r="AZ179" i="11"/>
  <c r="BH179" i="11"/>
  <c r="AZ180" i="11"/>
  <c r="BH180" i="11"/>
  <c r="AZ181" i="11"/>
  <c r="BH181" i="11"/>
  <c r="AZ182" i="11"/>
  <c r="BH182" i="11"/>
  <c r="AZ183" i="11"/>
  <c r="BH183" i="11"/>
  <c r="AZ184" i="11"/>
  <c r="BH184" i="11"/>
  <c r="AZ185" i="11"/>
  <c r="BH185" i="11"/>
  <c r="AZ186" i="11"/>
  <c r="BH186" i="11"/>
  <c r="AZ187" i="11"/>
  <c r="BH187" i="11"/>
  <c r="AZ188" i="11"/>
  <c r="BH188" i="11"/>
  <c r="AZ189" i="11"/>
  <c r="BH189" i="11"/>
  <c r="AZ190" i="11"/>
  <c r="BH190" i="11"/>
  <c r="AZ191" i="11"/>
  <c r="BH191" i="11"/>
  <c r="AZ192" i="11"/>
  <c r="BH192" i="11"/>
  <c r="AZ193" i="11"/>
  <c r="BH193" i="11"/>
  <c r="AZ194" i="11"/>
  <c r="BH194" i="11"/>
  <c r="AZ195" i="11"/>
  <c r="BH195" i="11"/>
  <c r="AZ196" i="11"/>
  <c r="BH196" i="11"/>
  <c r="AZ197" i="11"/>
  <c r="BH197" i="11"/>
  <c r="AZ198" i="11"/>
  <c r="BH198" i="11"/>
  <c r="AZ199" i="11"/>
  <c r="BH199" i="11"/>
  <c r="AZ200" i="11"/>
  <c r="BH200" i="11"/>
  <c r="AZ201" i="11"/>
  <c r="BH201" i="11"/>
  <c r="AZ202" i="11"/>
  <c r="BH202" i="11"/>
  <c r="AZ203" i="11"/>
  <c r="BH203" i="11"/>
  <c r="AZ204" i="11"/>
  <c r="BH204" i="11"/>
  <c r="AZ205" i="11"/>
  <c r="BH205" i="11"/>
  <c r="AZ206" i="11"/>
  <c r="BH206" i="11"/>
  <c r="AZ207" i="11"/>
  <c r="BH207" i="11"/>
  <c r="AZ208" i="11"/>
  <c r="BH208" i="11"/>
  <c r="AZ209" i="11"/>
  <c r="BH209" i="11"/>
  <c r="AZ210" i="11"/>
  <c r="BH210" i="11"/>
  <c r="AZ211" i="11"/>
  <c r="BH211" i="11"/>
  <c r="AZ212" i="11"/>
  <c r="BH212" i="11"/>
  <c r="AZ213" i="11"/>
  <c r="BH213" i="11"/>
  <c r="AZ214" i="11"/>
  <c r="BH214" i="11"/>
  <c r="AZ215" i="11"/>
  <c r="BH215" i="11"/>
  <c r="AZ216" i="11"/>
  <c r="BH216" i="11"/>
  <c r="AZ217" i="11"/>
  <c r="BH217" i="11"/>
  <c r="AZ218" i="11"/>
  <c r="BH218" i="11"/>
  <c r="AZ219" i="11"/>
  <c r="BH219" i="11"/>
  <c r="BA218" i="11"/>
  <c r="BA219" i="11"/>
  <c r="AT178" i="11"/>
  <c r="AT183" i="11"/>
  <c r="BB184" i="11"/>
  <c r="AT186" i="11"/>
  <c r="BB187" i="11"/>
  <c r="AT189" i="11"/>
  <c r="BB190" i="11"/>
  <c r="BB191" i="11"/>
  <c r="BB193" i="11"/>
  <c r="AT195" i="11"/>
  <c r="AT196" i="11"/>
  <c r="BB197" i="11"/>
  <c r="AT199" i="11"/>
  <c r="BB200" i="11"/>
  <c r="AT202" i="11"/>
  <c r="BB203" i="11"/>
  <c r="AT205" i="11"/>
  <c r="BD17" i="11"/>
  <c r="AY28" i="11"/>
  <c r="AW33" i="11"/>
  <c r="AV36" i="11"/>
  <c r="AV40" i="11"/>
  <c r="BF43" i="11"/>
  <c r="BE46" i="11"/>
  <c r="AV50" i="11"/>
  <c r="AT53" i="11"/>
  <c r="AT56" i="11"/>
  <c r="BC58" i="11"/>
  <c r="BI60" i="11"/>
  <c r="AU63" i="11"/>
  <c r="AT65" i="11"/>
  <c r="AZ67" i="11"/>
  <c r="BH68" i="11"/>
  <c r="BI69" i="11"/>
  <c r="AZ71" i="11"/>
  <c r="BA72" i="11"/>
  <c r="BH73" i="11"/>
  <c r="AV75" i="11"/>
  <c r="AZ76" i="11"/>
  <c r="BD77" i="11"/>
  <c r="BH78" i="11"/>
  <c r="AV80" i="11"/>
  <c r="BC81" i="11"/>
  <c r="BD82" i="11"/>
  <c r="AU84" i="11"/>
  <c r="AV85" i="11"/>
  <c r="BC86" i="11"/>
  <c r="AT88" i="11"/>
  <c r="AU89" i="11"/>
  <c r="BB90" i="11"/>
  <c r="BC91" i="11"/>
  <c r="AT93" i="11"/>
  <c r="BA94" i="11"/>
  <c r="BB95" i="11"/>
  <c r="BI96" i="11"/>
  <c r="AT98" i="11"/>
  <c r="BA99" i="11"/>
  <c r="BH100" i="11"/>
  <c r="BI101" i="11"/>
  <c r="AZ103" i="11"/>
  <c r="BA104" i="11"/>
  <c r="BH105" i="11"/>
  <c r="AV107" i="11"/>
  <c r="AZ108" i="11"/>
  <c r="BD109" i="11"/>
  <c r="BH110" i="11"/>
  <c r="AV112" i="11"/>
  <c r="BC113" i="11"/>
  <c r="BD114" i="11"/>
  <c r="AU116" i="11"/>
  <c r="AV117" i="11"/>
  <c r="BC118" i="11"/>
  <c r="BC119" i="11"/>
  <c r="AZ120" i="11"/>
  <c r="AZ121" i="11"/>
  <c r="AV122" i="11"/>
  <c r="AV123" i="11"/>
  <c r="AV124" i="11"/>
  <c r="BI124" i="11"/>
  <c r="BG125" i="11"/>
  <c r="BB126" i="11"/>
  <c r="AZ127" i="11"/>
  <c r="AX128" i="11"/>
  <c r="BH128" i="11"/>
  <c r="BB129" i="11"/>
  <c r="AX130" i="11"/>
  <c r="BH130" i="11"/>
  <c r="BB131" i="11"/>
  <c r="AX132" i="11"/>
  <c r="BH132" i="11"/>
  <c r="BB133" i="11"/>
  <c r="AX134" i="11"/>
  <c r="BH134" i="11"/>
  <c r="BB135" i="11"/>
  <c r="AX136" i="11"/>
  <c r="BH136" i="11"/>
  <c r="BB137" i="11"/>
  <c r="AX138" i="11"/>
  <c r="BH138" i="11"/>
  <c r="BB139" i="11"/>
  <c r="AX140" i="11"/>
  <c r="BH140" i="11"/>
  <c r="BB141" i="11"/>
  <c r="AX142" i="11"/>
  <c r="BH142" i="11"/>
  <c r="BB143" i="11"/>
  <c r="AX144" i="11"/>
  <c r="BH144" i="11"/>
  <c r="BB145" i="11"/>
  <c r="AX146" i="11"/>
  <c r="BH146" i="11"/>
  <c r="BB147" i="11"/>
  <c r="AX148" i="11"/>
  <c r="BH148" i="11"/>
  <c r="BB149" i="11"/>
  <c r="AX150" i="11"/>
  <c r="BH150" i="11"/>
  <c r="BB151" i="11"/>
  <c r="AX152" i="11"/>
  <c r="BH152" i="11"/>
  <c r="BB153" i="11"/>
  <c r="AX154" i="11"/>
  <c r="BH154" i="11"/>
  <c r="BB155" i="11"/>
  <c r="AX156" i="11"/>
  <c r="BH156" i="11"/>
  <c r="BB157" i="11"/>
  <c r="AX158" i="11"/>
  <c r="BH158" i="11"/>
  <c r="BB159" i="11"/>
  <c r="AX160" i="11"/>
  <c r="BG160" i="11"/>
  <c r="AZ161" i="11"/>
  <c r="BI161" i="11"/>
  <c r="BB162" i="11"/>
  <c r="AV163" i="11"/>
  <c r="BE163" i="11"/>
  <c r="AX164" i="11"/>
  <c r="BG164" i="11"/>
  <c r="AZ165" i="11"/>
  <c r="BI165" i="11"/>
  <c r="BA166" i="11"/>
  <c r="BI166" i="11"/>
  <c r="BA167" i="11"/>
  <c r="BI167" i="11"/>
  <c r="BA168" i="11"/>
  <c r="BI168" i="11"/>
  <c r="BA169" i="11"/>
  <c r="BI169" i="11"/>
  <c r="BA170" i="11"/>
  <c r="BI170" i="11"/>
  <c r="BA171" i="11"/>
  <c r="BI171" i="11"/>
  <c r="BA172" i="11"/>
  <c r="BI172" i="11"/>
  <c r="BA173" i="11"/>
  <c r="BI173" i="11"/>
  <c r="BA174" i="11"/>
  <c r="BI174" i="11"/>
  <c r="BA175" i="11"/>
  <c r="BI175" i="11"/>
  <c r="BA176" i="11"/>
  <c r="BI176" i="11"/>
  <c r="BA177" i="11"/>
  <c r="BI177" i="11"/>
  <c r="BA178" i="11"/>
  <c r="BI178" i="11"/>
  <c r="BA179" i="11"/>
  <c r="BI179" i="11"/>
  <c r="BA180" i="11"/>
  <c r="BI180" i="11"/>
  <c r="BA181" i="11"/>
  <c r="BI181" i="11"/>
  <c r="BA182" i="11"/>
  <c r="BI182" i="11"/>
  <c r="BA183" i="11"/>
  <c r="BI183" i="11"/>
  <c r="BA184" i="11"/>
  <c r="BI184" i="11"/>
  <c r="BA185" i="11"/>
  <c r="BI185" i="11"/>
  <c r="BA186" i="11"/>
  <c r="BI186" i="11"/>
  <c r="BA187" i="11"/>
  <c r="BI187" i="11"/>
  <c r="BA188" i="11"/>
  <c r="BI188" i="11"/>
  <c r="BA189" i="11"/>
  <c r="BI189" i="11"/>
  <c r="BA190" i="11"/>
  <c r="BI190" i="11"/>
  <c r="BA191" i="11"/>
  <c r="BI191" i="11"/>
  <c r="BA192" i="11"/>
  <c r="BI192" i="11"/>
  <c r="BA193" i="11"/>
  <c r="BI193" i="11"/>
  <c r="BA194" i="11"/>
  <c r="BI194" i="11"/>
  <c r="BA195" i="11"/>
  <c r="BI195" i="11"/>
  <c r="BA196" i="11"/>
  <c r="BI196" i="11"/>
  <c r="BA197" i="11"/>
  <c r="BI197" i="11"/>
  <c r="BA198" i="11"/>
  <c r="BI198" i="11"/>
  <c r="BA199" i="11"/>
  <c r="BI199" i="11"/>
  <c r="BA200" i="11"/>
  <c r="BI200" i="11"/>
  <c r="BA201" i="11"/>
  <c r="BI201" i="11"/>
  <c r="BA202" i="11"/>
  <c r="BI202" i="11"/>
  <c r="BA203" i="11"/>
  <c r="BI203" i="11"/>
  <c r="BA204" i="11"/>
  <c r="BI204" i="11"/>
  <c r="BA205" i="11"/>
  <c r="BI205" i="11"/>
  <c r="BA206" i="11"/>
  <c r="BI206" i="11"/>
  <c r="BA207" i="11"/>
  <c r="BI207" i="11"/>
  <c r="BA208" i="11"/>
  <c r="BI208" i="11"/>
  <c r="BA209" i="11"/>
  <c r="BI209" i="11"/>
  <c r="BA210" i="11"/>
  <c r="BI210" i="11"/>
  <c r="BA211" i="11"/>
  <c r="BI211" i="11"/>
  <c r="BA212" i="11"/>
  <c r="BI212" i="11"/>
  <c r="BA213" i="11"/>
  <c r="BI213" i="11"/>
  <c r="BA214" i="11"/>
  <c r="BI214" i="11"/>
  <c r="BA215" i="11"/>
  <c r="BI215" i="11"/>
  <c r="BA216" i="11"/>
  <c r="BI216" i="11"/>
  <c r="BA217" i="11"/>
  <c r="BI217" i="11"/>
  <c r="BI218" i="11"/>
  <c r="BI219" i="11"/>
  <c r="BB179" i="11"/>
  <c r="AT184" i="11"/>
  <c r="BB185" i="11"/>
  <c r="AT187" i="11"/>
  <c r="BB188" i="11"/>
  <c r="BB189" i="11"/>
  <c r="AT191" i="11"/>
  <c r="BB192" i="11"/>
  <c r="BB194" i="11"/>
  <c r="BB195" i="11"/>
  <c r="AT197" i="11"/>
  <c r="BB198" i="11"/>
  <c r="AT200" i="11"/>
  <c r="BB201" i="11"/>
  <c r="AT203" i="11"/>
  <c r="BB204" i="11"/>
  <c r="AT206" i="11"/>
  <c r="BE17" i="11"/>
  <c r="AX29" i="11"/>
  <c r="BG33" i="11"/>
  <c r="AX37" i="11"/>
  <c r="AZ40" i="11"/>
  <c r="BG43" i="11"/>
  <c r="BF46" i="11"/>
  <c r="BF50" i="11"/>
  <c r="BH53" i="11"/>
  <c r="AU56" i="11"/>
  <c r="BD58" i="11"/>
  <c r="AT61" i="11"/>
  <c r="BB63" i="11"/>
  <c r="BD65" i="11"/>
  <c r="BA67" i="11"/>
  <c r="BI68" i="11"/>
  <c r="AT70" i="11"/>
  <c r="BA71" i="11"/>
  <c r="BH72" i="11"/>
  <c r="BI73" i="11"/>
  <c r="AZ75" i="11"/>
  <c r="BA76" i="11"/>
  <c r="BH77" i="11"/>
  <c r="AV79" i="11"/>
  <c r="AZ80" i="11"/>
  <c r="BD81" i="11"/>
  <c r="BH82" i="11"/>
  <c r="AV84" i="11"/>
  <c r="BC85" i="11"/>
  <c r="BD86" i="11"/>
  <c r="AU88" i="11"/>
  <c r="AV89" i="11"/>
  <c r="BC90" i="11"/>
  <c r="AT92" i="11"/>
  <c r="AU93" i="11"/>
  <c r="BB94" i="11"/>
  <c r="BC95" i="11"/>
  <c r="AT97" i="11"/>
  <c r="BA98" i="11"/>
  <c r="BB99" i="11"/>
  <c r="BI100" i="11"/>
  <c r="AT102" i="11"/>
  <c r="BA103" i="11"/>
  <c r="BH104" i="11"/>
  <c r="BI105" i="11"/>
  <c r="AZ107" i="11"/>
  <c r="BA108" i="11"/>
  <c r="BH109" i="11"/>
  <c r="AV111" i="11"/>
  <c r="AZ112" i="11"/>
  <c r="BD113" i="11"/>
  <c r="BH114" i="11"/>
  <c r="AV116" i="11"/>
  <c r="BC117" i="11"/>
  <c r="BD118" i="11"/>
  <c r="BD119" i="11"/>
  <c r="BA120" i="11"/>
  <c r="BA121" i="11"/>
  <c r="BA122" i="11"/>
  <c r="AX123" i="11"/>
  <c r="AX124" i="11"/>
  <c r="AT125" i="11"/>
  <c r="BH125" i="11"/>
  <c r="BF126" i="11"/>
  <c r="BA127" i="11"/>
  <c r="AY128" i="11"/>
  <c r="BI128" i="11"/>
  <c r="BE129" i="11"/>
  <c r="AY130" i="11"/>
  <c r="BI130" i="11"/>
  <c r="BE131" i="11"/>
  <c r="AY132" i="11"/>
  <c r="BI132" i="11"/>
  <c r="BE133" i="11"/>
  <c r="AY134" i="11"/>
  <c r="BI134" i="11"/>
  <c r="BE135" i="11"/>
  <c r="AY136" i="11"/>
  <c r="BI136" i="11"/>
  <c r="BE137" i="11"/>
  <c r="AY138" i="11"/>
  <c r="BI138" i="11"/>
  <c r="BE139" i="11"/>
  <c r="AY140" i="11"/>
  <c r="BI140" i="11"/>
  <c r="BE141" i="11"/>
  <c r="AY142" i="11"/>
  <c r="BI142" i="11"/>
  <c r="BE143" i="11"/>
  <c r="AY144" i="11"/>
  <c r="BI144" i="11"/>
  <c r="BE145" i="11"/>
  <c r="AY146" i="11"/>
  <c r="BI146" i="11"/>
  <c r="BE147" i="11"/>
  <c r="AY148" i="11"/>
  <c r="BI148" i="11"/>
  <c r="BE149" i="11"/>
  <c r="AY150" i="11"/>
  <c r="BI150" i="11"/>
  <c r="BE151" i="11"/>
  <c r="AY152" i="11"/>
  <c r="BI152" i="11"/>
  <c r="BE153" i="11"/>
  <c r="AY154" i="11"/>
  <c r="BI154" i="11"/>
  <c r="BE155" i="11"/>
  <c r="AY156" i="11"/>
  <c r="BI156" i="11"/>
  <c r="BE157" i="11"/>
  <c r="AY158" i="11"/>
  <c r="BI158" i="11"/>
  <c r="BE159" i="11"/>
  <c r="AY160" i="11"/>
  <c r="BH160" i="11"/>
  <c r="BA161" i="11"/>
  <c r="AT162" i="11"/>
  <c r="BD162" i="11"/>
  <c r="AW163" i="11"/>
  <c r="BF163" i="11"/>
  <c r="AY164" i="11"/>
  <c r="BH164" i="11"/>
  <c r="BA165" i="11"/>
  <c r="AT166" i="11"/>
  <c r="BB166" i="11"/>
  <c r="AT167" i="11"/>
  <c r="BB167" i="11"/>
  <c r="AT168" i="11"/>
  <c r="BB168" i="11"/>
  <c r="AT169" i="11"/>
  <c r="BB169" i="11"/>
  <c r="AT170" i="11"/>
  <c r="BB170" i="11"/>
  <c r="AT171" i="11"/>
  <c r="BB171" i="11"/>
  <c r="AT172" i="11"/>
  <c r="BB172" i="11"/>
  <c r="AT173" i="11"/>
  <c r="BB173" i="11"/>
  <c r="AT174" i="11"/>
  <c r="BB174" i="11"/>
  <c r="AT175" i="11"/>
  <c r="BB175" i="11"/>
  <c r="AT176" i="11"/>
  <c r="BB176" i="11"/>
  <c r="AT177" i="11"/>
  <c r="BB177" i="11"/>
  <c r="BB178" i="11"/>
  <c r="AT179" i="11"/>
  <c r="AT180" i="11"/>
  <c r="BB180" i="11"/>
  <c r="AT181" i="11"/>
  <c r="BB181" i="11"/>
  <c r="AT182" i="11"/>
  <c r="BB182" i="11"/>
  <c r="BB183" i="11"/>
  <c r="AT185" i="11"/>
  <c r="BB186" i="11"/>
  <c r="AT188" i="11"/>
  <c r="AT190" i="11"/>
  <c r="AT192" i="11"/>
  <c r="AT193" i="11"/>
  <c r="AT194" i="11"/>
  <c r="BB196" i="11"/>
  <c r="AT198" i="11"/>
  <c r="BB199" i="11"/>
  <c r="AT201" i="11"/>
  <c r="BB202" i="11"/>
  <c r="AT204" i="11"/>
  <c r="BB205" i="11"/>
  <c r="BF20" i="11"/>
  <c r="BE30" i="11"/>
  <c r="BH33" i="11"/>
  <c r="AY37" i="11"/>
  <c r="BA40" i="11"/>
  <c r="BA44" i="11"/>
  <c r="BH47" i="11"/>
  <c r="AV51" i="11"/>
  <c r="BI53" i="11"/>
  <c r="AV56" i="11"/>
  <c r="AV59" i="11"/>
  <c r="BD61" i="11"/>
  <c r="BC63" i="11"/>
  <c r="BG65" i="11"/>
  <c r="BB67" i="11"/>
  <c r="AT69" i="11"/>
  <c r="BA70" i="11"/>
  <c r="BB71" i="11"/>
  <c r="BI72" i="11"/>
  <c r="AT74" i="11"/>
  <c r="BA75" i="11"/>
  <c r="BH76" i="11"/>
  <c r="BI77" i="11"/>
  <c r="AZ79" i="11"/>
  <c r="BA80" i="11"/>
  <c r="BH81" i="11"/>
  <c r="AV83" i="11"/>
  <c r="AZ84" i="11"/>
  <c r="BD85" i="11"/>
  <c r="BH86" i="11"/>
  <c r="AV88" i="11"/>
  <c r="BC89" i="11"/>
  <c r="BD90" i="11"/>
  <c r="AU92" i="11"/>
  <c r="AV93" i="11"/>
  <c r="BC94" i="11"/>
  <c r="AT96" i="11"/>
  <c r="AU97" i="11"/>
  <c r="BB98" i="11"/>
  <c r="BC99" i="11"/>
  <c r="AT101" i="11"/>
  <c r="BA102" i="11"/>
  <c r="BB103" i="11"/>
  <c r="BI104" i="11"/>
  <c r="AT106" i="11"/>
  <c r="BA107" i="11"/>
  <c r="BH108" i="11"/>
  <c r="BI109" i="11"/>
  <c r="AZ111" i="11"/>
  <c r="BA112" i="11"/>
  <c r="BH113" i="11"/>
  <c r="AV115" i="11"/>
  <c r="BD22" i="11"/>
  <c r="BF30" i="11"/>
  <c r="BI33" i="11"/>
  <c r="BI37" i="11"/>
  <c r="AZ41" i="11"/>
  <c r="BD44" i="11"/>
  <c r="BI47" i="11"/>
  <c r="AW51" i="11"/>
  <c r="BA54" i="11"/>
  <c r="AT57" i="11"/>
  <c r="AZ59" i="11"/>
  <c r="BG61" i="11"/>
  <c r="BD63" i="11"/>
  <c r="AV66" i="11"/>
  <c r="AT68" i="11"/>
  <c r="AU69" i="11"/>
  <c r="BB70" i="11"/>
  <c r="BC71" i="11"/>
  <c r="AT73" i="11"/>
  <c r="BA74" i="11"/>
  <c r="BB75" i="11"/>
  <c r="BI76" i="11"/>
  <c r="AT78" i="11"/>
  <c r="BA79" i="11"/>
  <c r="BH80" i="11"/>
  <c r="BI81" i="11"/>
  <c r="AZ83" i="11"/>
  <c r="BA84" i="11"/>
  <c r="BH85" i="11"/>
  <c r="AV87" i="11"/>
  <c r="AZ88" i="11"/>
  <c r="BD89" i="11"/>
  <c r="BH90" i="11"/>
  <c r="AV92" i="11"/>
  <c r="BC93" i="11"/>
  <c r="BD94" i="11"/>
  <c r="AU96" i="11"/>
  <c r="AV97" i="11"/>
  <c r="BC98" i="11"/>
  <c r="AT100" i="11"/>
  <c r="AU101" i="11"/>
  <c r="BB102" i="11"/>
  <c r="BC103" i="11"/>
  <c r="AT105" i="11"/>
  <c r="BA106" i="11"/>
  <c r="BB107" i="11"/>
  <c r="BI108" i="11"/>
  <c r="AT110" i="11"/>
  <c r="BA111" i="11"/>
  <c r="BH112" i="11"/>
  <c r="BI113" i="11"/>
  <c r="AZ115" i="11"/>
  <c r="BF23" i="11"/>
  <c r="BF31" i="11"/>
  <c r="AW35" i="11"/>
  <c r="AV38" i="11"/>
  <c r="BF41" i="11"/>
  <c r="BE44" i="11"/>
  <c r="BE48" i="11"/>
  <c r="AV52" i="11"/>
  <c r="BB54" i="11"/>
  <c r="AU57" i="11"/>
  <c r="BA59" i="11"/>
  <c r="AV62" i="11"/>
  <c r="AZ64" i="11"/>
  <c r="AY66" i="11"/>
  <c r="AU68" i="11"/>
  <c r="AV69" i="11"/>
  <c r="BC70" i="11"/>
  <c r="AT72" i="11"/>
  <c r="AU73" i="11"/>
  <c r="BB74" i="11"/>
  <c r="BC75" i="11"/>
  <c r="AT77" i="11"/>
  <c r="BA78" i="11"/>
  <c r="BB79" i="11"/>
  <c r="BI80" i="11"/>
  <c r="AT82" i="11"/>
  <c r="BA83" i="11"/>
  <c r="BH84" i="11"/>
  <c r="BI85" i="11"/>
  <c r="AZ87" i="11"/>
  <c r="BA88" i="11"/>
  <c r="BH89" i="11"/>
  <c r="AV91" i="11"/>
  <c r="AZ92" i="11"/>
  <c r="BD93" i="11"/>
  <c r="BH94" i="11"/>
  <c r="AV96" i="11"/>
  <c r="BC97" i="11"/>
  <c r="BD98" i="11"/>
  <c r="AU100" i="11"/>
  <c r="AV101" i="11"/>
  <c r="BC102" i="11"/>
  <c r="AT104" i="11"/>
  <c r="AU105" i="11"/>
  <c r="BB106" i="11"/>
  <c r="BC107" i="11"/>
  <c r="AT109" i="11"/>
  <c r="BA110" i="11"/>
  <c r="BB111" i="11"/>
  <c r="BI112" i="11"/>
  <c r="AT114" i="11"/>
  <c r="BH23" i="11"/>
  <c r="BG31" i="11"/>
  <c r="AX35" i="11"/>
  <c r="AZ38" i="11"/>
  <c r="AZ42" i="11"/>
  <c r="BG45" i="11"/>
  <c r="BF48" i="11"/>
  <c r="AZ52" i="11"/>
  <c r="BC54" i="11"/>
  <c r="BC57" i="11"/>
  <c r="AV60" i="11"/>
  <c r="AY62" i="11"/>
  <c r="BA64" i="11"/>
  <c r="AZ66" i="11"/>
  <c r="AV68" i="11"/>
  <c r="BC69" i="11"/>
  <c r="BD70" i="11"/>
  <c r="AU72" i="11"/>
  <c r="AV73" i="11"/>
  <c r="BC74" i="11"/>
  <c r="AT76" i="11"/>
  <c r="AU77" i="11"/>
  <c r="BB78" i="11"/>
  <c r="BC79" i="11"/>
  <c r="AT81" i="11"/>
  <c r="BA82" i="11"/>
  <c r="BB83" i="11"/>
  <c r="BI84" i="11"/>
  <c r="AT86" i="11"/>
  <c r="BA87" i="11"/>
  <c r="BH88" i="11"/>
  <c r="BI89" i="11"/>
  <c r="AZ91" i="11"/>
  <c r="BA92" i="11"/>
  <c r="BH93" i="11"/>
  <c r="AV95" i="11"/>
  <c r="AZ96" i="11"/>
  <c r="BD97" i="11"/>
  <c r="BH98" i="11"/>
  <c r="AV100" i="11"/>
  <c r="BC101" i="11"/>
  <c r="BD102" i="11"/>
  <c r="AU104" i="11"/>
  <c r="AV105" i="11"/>
  <c r="BC106" i="11"/>
  <c r="AT108" i="11"/>
  <c r="AU109" i="11"/>
  <c r="BB110" i="11"/>
  <c r="BC111" i="11"/>
  <c r="AT113" i="11"/>
  <c r="BA114" i="11"/>
  <c r="BB115" i="11"/>
  <c r="BI116" i="11"/>
  <c r="AT118" i="11"/>
  <c r="AV119" i="11"/>
  <c r="AV120" i="11"/>
  <c r="BI120" i="11"/>
  <c r="BI121" i="11"/>
  <c r="BF122" i="11"/>
  <c r="BF123" i="11"/>
  <c r="BF124" i="11"/>
  <c r="BA125" i="11"/>
  <c r="AX27" i="11"/>
  <c r="BH31" i="11"/>
  <c r="BH35" i="11"/>
  <c r="AY39" i="11"/>
  <c r="BA42" i="11"/>
  <c r="BH45" i="11"/>
  <c r="AV49" i="11"/>
  <c r="BH52" i="11"/>
  <c r="BA55" i="11"/>
  <c r="BD57" i="11"/>
  <c r="AZ60" i="11"/>
  <c r="AZ62" i="11"/>
  <c r="BH64" i="11"/>
  <c r="BI66" i="11"/>
  <c r="AZ68" i="11"/>
  <c r="BD69" i="11"/>
  <c r="BH70" i="11"/>
  <c r="AV72" i="11"/>
  <c r="BC73" i="11"/>
  <c r="BD74" i="11"/>
  <c r="AU76" i="11"/>
  <c r="AV77" i="11"/>
  <c r="BC78" i="11"/>
  <c r="AT80" i="11"/>
  <c r="AU81" i="11"/>
  <c r="BB82" i="11"/>
  <c r="BC83" i="11"/>
  <c r="AT85" i="11"/>
  <c r="BA86" i="11"/>
  <c r="BB87" i="11"/>
  <c r="BI88" i="11"/>
  <c r="AT90" i="11"/>
  <c r="BA91" i="11"/>
  <c r="BH92" i="11"/>
  <c r="BI93" i="11"/>
  <c r="AZ95" i="11"/>
  <c r="BA96" i="11"/>
  <c r="BH97" i="11"/>
  <c r="AV99" i="11"/>
  <c r="AZ100" i="11"/>
  <c r="BD101" i="11"/>
  <c r="BH102" i="11"/>
  <c r="AV104" i="11"/>
  <c r="BC105" i="11"/>
  <c r="BD106" i="11"/>
  <c r="AU108" i="11"/>
  <c r="AV109" i="11"/>
  <c r="BC110" i="11"/>
  <c r="AT112" i="11"/>
  <c r="AU113" i="11"/>
  <c r="BB114" i="11"/>
  <c r="BC115" i="11"/>
  <c r="AT117" i="11"/>
  <c r="BA118" i="11"/>
  <c r="AX119" i="11"/>
  <c r="AX120" i="11"/>
  <c r="AT121" i="11"/>
  <c r="AT122" i="11"/>
  <c r="AT123" i="11"/>
  <c r="BG123" i="11"/>
  <c r="BG124" i="11"/>
  <c r="BB125" i="11"/>
  <c r="AZ126" i="11"/>
  <c r="AX127" i="11"/>
  <c r="BI127" i="11"/>
  <c r="BF128" i="11"/>
  <c r="AZ129" i="11"/>
  <c r="AT130" i="11"/>
  <c r="BF130" i="11"/>
  <c r="AZ131" i="11"/>
  <c r="AT132" i="11"/>
  <c r="BF132" i="11"/>
  <c r="AZ133" i="11"/>
  <c r="AT134" i="11"/>
  <c r="BF134" i="11"/>
  <c r="AZ135" i="11"/>
  <c r="AT136" i="11"/>
  <c r="BF136" i="11"/>
  <c r="AZ137" i="11"/>
  <c r="AT138" i="11"/>
  <c r="BF138" i="11"/>
  <c r="AZ139" i="11"/>
  <c r="AT140" i="11"/>
  <c r="BF140" i="11"/>
  <c r="AZ141" i="11"/>
  <c r="BA115" i="11"/>
  <c r="AT119" i="11"/>
  <c r="BB121" i="11"/>
  <c r="BD123" i="11"/>
  <c r="AT126" i="11"/>
  <c r="BF127" i="11"/>
  <c r="AW129" i="11"/>
  <c r="BA130" i="11"/>
  <c r="BG131" i="11"/>
  <c r="AW133" i="11"/>
  <c r="BA134" i="11"/>
  <c r="BG135" i="11"/>
  <c r="AW137" i="11"/>
  <c r="BA138" i="11"/>
  <c r="BG139" i="11"/>
  <c r="AW141" i="11"/>
  <c r="AZ142" i="11"/>
  <c r="AY143" i="11"/>
  <c r="BA144" i="11"/>
  <c r="AZ145" i="11"/>
  <c r="BB146" i="11"/>
  <c r="BF147" i="11"/>
  <c r="BE148" i="11"/>
  <c r="BG149" i="11"/>
  <c r="BF150" i="11"/>
  <c r="BH151" i="11"/>
  <c r="AT153" i="11"/>
  <c r="BI153" i="11"/>
  <c r="AW155" i="11"/>
  <c r="AT156" i="11"/>
  <c r="AX157" i="11"/>
  <c r="AZ158" i="11"/>
  <c r="AY159" i="11"/>
  <c r="BA160" i="11"/>
  <c r="AX161" i="11"/>
  <c r="AX162" i="11"/>
  <c r="AX163" i="11"/>
  <c r="AT164" i="11"/>
  <c r="AT165" i="11"/>
  <c r="BG165" i="11"/>
  <c r="BE166" i="11"/>
  <c r="BC167" i="11"/>
  <c r="AX168" i="11"/>
  <c r="AV169" i="11"/>
  <c r="BG169" i="11"/>
  <c r="BE170" i="11"/>
  <c r="BC171" i="11"/>
  <c r="AX172" i="11"/>
  <c r="AV173" i="11"/>
  <c r="BG173" i="11"/>
  <c r="BE174" i="11"/>
  <c r="BC175" i="11"/>
  <c r="AX176" i="11"/>
  <c r="AV177" i="11"/>
  <c r="BG177" i="11"/>
  <c r="BE178" i="11"/>
  <c r="BC179" i="11"/>
  <c r="AX180" i="11"/>
  <c r="AV181" i="11"/>
  <c r="BG181" i="11"/>
  <c r="BE182" i="11"/>
  <c r="BC183" i="11"/>
  <c r="AX184" i="11"/>
  <c r="AV185" i="11"/>
  <c r="BG185" i="11"/>
  <c r="BE186" i="11"/>
  <c r="BC187" i="11"/>
  <c r="AX188" i="11"/>
  <c r="AV189" i="11"/>
  <c r="BG189" i="11"/>
  <c r="BE190" i="11"/>
  <c r="BC191" i="11"/>
  <c r="AX192" i="11"/>
  <c r="AV193" i="11"/>
  <c r="BG193" i="11"/>
  <c r="BE194" i="11"/>
  <c r="BC195" i="11"/>
  <c r="AX196" i="11"/>
  <c r="AV197" i="11"/>
  <c r="BG197" i="11"/>
  <c r="BE198" i="11"/>
  <c r="BC199" i="11"/>
  <c r="AX200" i="11"/>
  <c r="AV201" i="11"/>
  <c r="BG201" i="11"/>
  <c r="BE202" i="11"/>
  <c r="BC203" i="11"/>
  <c r="AX204" i="11"/>
  <c r="AV205" i="11"/>
  <c r="BG205" i="11"/>
  <c r="BD206" i="11"/>
  <c r="AX207" i="11"/>
  <c r="AT208" i="11"/>
  <c r="BD208" i="11"/>
  <c r="AX209" i="11"/>
  <c r="AT210" i="11"/>
  <c r="BD210" i="11"/>
  <c r="AX211" i="11"/>
  <c r="AT212" i="11"/>
  <c r="BD212" i="11"/>
  <c r="AX213" i="11"/>
  <c r="AT214" i="11"/>
  <c r="BD214" i="11"/>
  <c r="AX215" i="11"/>
  <c r="AT216" i="11"/>
  <c r="BD216" i="11"/>
  <c r="AX217" i="11"/>
  <c r="AT218" i="11"/>
  <c r="BD218" i="11"/>
  <c r="AX219" i="11"/>
  <c r="AY200" i="11"/>
  <c r="BE206" i="11"/>
  <c r="BE208" i="11"/>
  <c r="AU210" i="11"/>
  <c r="AY211" i="11"/>
  <c r="AY213" i="11"/>
  <c r="BE214" i="11"/>
  <c r="AU216" i="11"/>
  <c r="AU218" i="11"/>
  <c r="AY219" i="11"/>
  <c r="BC192" i="11"/>
  <c r="AX201" i="11"/>
  <c r="AV206" i="11"/>
  <c r="BF208" i="11"/>
  <c r="BF210" i="11"/>
  <c r="BB213" i="11"/>
  <c r="BB215" i="11"/>
  <c r="BB217" i="11"/>
  <c r="BB219" i="11"/>
  <c r="AZ128" i="11"/>
  <c r="BF137" i="11"/>
  <c r="BF141" i="11"/>
  <c r="BG143" i="11"/>
  <c r="BI147" i="11"/>
  <c r="AX151" i="11"/>
  <c r="BA154" i="11"/>
  <c r="BF157" i="11"/>
  <c r="BE160" i="11"/>
  <c r="BA164" i="11"/>
  <c r="AU167" i="11"/>
  <c r="AY169" i="11"/>
  <c r="BF171" i="11"/>
  <c r="AU175" i="11"/>
  <c r="AU179" i="11"/>
  <c r="AY181" i="11"/>
  <c r="BF183" i="11"/>
  <c r="AU187" i="11"/>
  <c r="AY189" i="11"/>
  <c r="BD192" i="11"/>
  <c r="AU195" i="11"/>
  <c r="AY197" i="11"/>
  <c r="BD200" i="11"/>
  <c r="AU203" i="11"/>
  <c r="AY205" i="11"/>
  <c r="BC207" i="11"/>
  <c r="BC209" i="11"/>
  <c r="AW212" i="11"/>
  <c r="AW214" i="11"/>
  <c r="AW218" i="11"/>
  <c r="BB163" i="11"/>
  <c r="BC169" i="11"/>
  <c r="BE172" i="11"/>
  <c r="AV175" i="11"/>
  <c r="AV179" i="11"/>
  <c r="AV183" i="11"/>
  <c r="BG187" i="11"/>
  <c r="AX190" i="11"/>
  <c r="AX194" i="11"/>
  <c r="BC197" i="11"/>
  <c r="BC201" i="11"/>
  <c r="BE204" i="11"/>
  <c r="AX208" i="11"/>
  <c r="AT211" i="11"/>
  <c r="BD213" i="11"/>
  <c r="AX216" i="11"/>
  <c r="AT219" i="11"/>
  <c r="AU184" i="11"/>
  <c r="AY190" i="11"/>
  <c r="AU196" i="11"/>
  <c r="AU200" i="11"/>
  <c r="AU204" i="11"/>
  <c r="AY208" i="11"/>
  <c r="BE213" i="11"/>
  <c r="AZ116" i="11"/>
  <c r="AU119" i="11"/>
  <c r="BC121" i="11"/>
  <c r="AY124" i="11"/>
  <c r="AX126" i="11"/>
  <c r="BG127" i="11"/>
  <c r="AX129" i="11"/>
  <c r="BB130" i="11"/>
  <c r="BH131" i="11"/>
  <c r="AX133" i="11"/>
  <c r="BB134" i="11"/>
  <c r="BH135" i="11"/>
  <c r="AX137" i="11"/>
  <c r="BB138" i="11"/>
  <c r="BH139" i="11"/>
  <c r="AX141" i="11"/>
  <c r="BA142" i="11"/>
  <c r="AZ143" i="11"/>
  <c r="BB144" i="11"/>
  <c r="BF145" i="11"/>
  <c r="BE146" i="11"/>
  <c r="BG147" i="11"/>
  <c r="BF148" i="11"/>
  <c r="BH149" i="11"/>
  <c r="AT151" i="11"/>
  <c r="BI151" i="11"/>
  <c r="AW153" i="11"/>
  <c r="AT154" i="11"/>
  <c r="AX155" i="11"/>
  <c r="AZ156" i="11"/>
  <c r="AY157" i="11"/>
  <c r="BA158" i="11"/>
  <c r="AZ159" i="11"/>
  <c r="BB160" i="11"/>
  <c r="BB161" i="11"/>
  <c r="AY162" i="11"/>
  <c r="AY163" i="11"/>
  <c r="AV164" i="11"/>
  <c r="AV165" i="11"/>
  <c r="AU166" i="11"/>
  <c r="BF166" i="11"/>
  <c r="BD167" i="11"/>
  <c r="AY168" i="11"/>
  <c r="AW169" i="11"/>
  <c r="AU170" i="11"/>
  <c r="BF170" i="11"/>
  <c r="BD171" i="11"/>
  <c r="AY172" i="11"/>
  <c r="AW173" i="11"/>
  <c r="AU174" i="11"/>
  <c r="BF174" i="11"/>
  <c r="BD175" i="11"/>
  <c r="AY176" i="11"/>
  <c r="AW177" i="11"/>
  <c r="AU178" i="11"/>
  <c r="BF178" i="11"/>
  <c r="BD179" i="11"/>
  <c r="AY180" i="11"/>
  <c r="AW181" i="11"/>
  <c r="AU182" i="11"/>
  <c r="BF182" i="11"/>
  <c r="BD183" i="11"/>
  <c r="AY184" i="11"/>
  <c r="AW185" i="11"/>
  <c r="AU186" i="11"/>
  <c r="BF186" i="11"/>
  <c r="BD187" i="11"/>
  <c r="AY188" i="11"/>
  <c r="AW189" i="11"/>
  <c r="AU190" i="11"/>
  <c r="BF190" i="11"/>
  <c r="BD191" i="11"/>
  <c r="AY192" i="11"/>
  <c r="AW193" i="11"/>
  <c r="AU194" i="11"/>
  <c r="BF194" i="11"/>
  <c r="BD195" i="11"/>
  <c r="AY196" i="11"/>
  <c r="AW197" i="11"/>
  <c r="AU198" i="11"/>
  <c r="BF198" i="11"/>
  <c r="BD199" i="11"/>
  <c r="AW201" i="11"/>
  <c r="AU202" i="11"/>
  <c r="BF202" i="11"/>
  <c r="BD203" i="11"/>
  <c r="AY204" i="11"/>
  <c r="AW205" i="11"/>
  <c r="AU206" i="11"/>
  <c r="AY207" i="11"/>
  <c r="AU208" i="11"/>
  <c r="AY209" i="11"/>
  <c r="BE210" i="11"/>
  <c r="AU212" i="11"/>
  <c r="BE212" i="11"/>
  <c r="AU214" i="11"/>
  <c r="AY215" i="11"/>
  <c r="BE216" i="11"/>
  <c r="AY217" i="11"/>
  <c r="BE218" i="11"/>
  <c r="BE195" i="11"/>
  <c r="BE203" i="11"/>
  <c r="BB207" i="11"/>
  <c r="BB209" i="11"/>
  <c r="BB211" i="11"/>
  <c r="BF212" i="11"/>
  <c r="BF214" i="11"/>
  <c r="BF216" i="11"/>
  <c r="BF218" i="11"/>
  <c r="BG126" i="11"/>
  <c r="AT135" i="11"/>
  <c r="AZ136" i="11"/>
  <c r="AZ140" i="11"/>
  <c r="BE142" i="11"/>
  <c r="BH145" i="11"/>
  <c r="AT150" i="11"/>
  <c r="AY153" i="11"/>
  <c r="AZ155" i="11"/>
  <c r="BE158" i="11"/>
  <c r="BE161" i="11"/>
  <c r="AX165" i="11"/>
  <c r="BF167" i="11"/>
  <c r="AW170" i="11"/>
  <c r="BD172" i="11"/>
  <c r="AW174" i="11"/>
  <c r="BD176" i="11"/>
  <c r="BF179" i="11"/>
  <c r="AW182" i="11"/>
  <c r="BD184" i="11"/>
  <c r="BF187" i="11"/>
  <c r="AW190" i="11"/>
  <c r="AY193" i="11"/>
  <c r="BF195" i="11"/>
  <c r="AU199" i="11"/>
  <c r="AY201" i="11"/>
  <c r="BF203" i="11"/>
  <c r="AW206" i="11"/>
  <c r="AW208" i="11"/>
  <c r="AW210" i="11"/>
  <c r="BG212" i="11"/>
  <c r="BG214" i="11"/>
  <c r="BG216" i="11"/>
  <c r="BG218" i="11"/>
  <c r="BF161" i="11"/>
  <c r="BG167" i="11"/>
  <c r="AX170" i="11"/>
  <c r="BC173" i="11"/>
  <c r="BE176" i="11"/>
  <c r="BG179" i="11"/>
  <c r="AX182" i="11"/>
  <c r="AX186" i="11"/>
  <c r="BC189" i="11"/>
  <c r="BC193" i="11"/>
  <c r="BE196" i="11"/>
  <c r="BG199" i="11"/>
  <c r="AV203" i="11"/>
  <c r="AX206" i="11"/>
  <c r="BD209" i="11"/>
  <c r="AX212" i="11"/>
  <c r="BD215" i="11"/>
  <c r="BD217" i="11"/>
  <c r="AW183" i="11"/>
  <c r="AU188" i="11"/>
  <c r="BF192" i="11"/>
  <c r="BD197" i="11"/>
  <c r="AY202" i="11"/>
  <c r="BE207" i="11"/>
  <c r="AU213" i="11"/>
  <c r="AY218" i="11"/>
  <c r="BA116" i="11"/>
  <c r="BF119" i="11"/>
  <c r="BH121" i="11"/>
  <c r="AZ124" i="11"/>
  <c r="AY126" i="11"/>
  <c r="BH127" i="11"/>
  <c r="AY129" i="11"/>
  <c r="BE130" i="11"/>
  <c r="BI131" i="11"/>
  <c r="AY133" i="11"/>
  <c r="BE134" i="11"/>
  <c r="BI135" i="11"/>
  <c r="AY137" i="11"/>
  <c r="BE138" i="11"/>
  <c r="BI139" i="11"/>
  <c r="AY141" i="11"/>
  <c r="BB142" i="11"/>
  <c r="BF143" i="11"/>
  <c r="BE144" i="11"/>
  <c r="BG145" i="11"/>
  <c r="BF146" i="11"/>
  <c r="BH147" i="11"/>
  <c r="AT149" i="11"/>
  <c r="BI149" i="11"/>
  <c r="AW151" i="11"/>
  <c r="AT152" i="11"/>
  <c r="AX153" i="11"/>
  <c r="AZ154" i="11"/>
  <c r="AY155" i="11"/>
  <c r="BA156" i="11"/>
  <c r="AZ157" i="11"/>
  <c r="BB158" i="11"/>
  <c r="BF159" i="11"/>
  <c r="BD160" i="11"/>
  <c r="BD161" i="11"/>
  <c r="AZ162" i="11"/>
  <c r="AZ163" i="11"/>
  <c r="AZ164" i="11"/>
  <c r="AW165" i="11"/>
  <c r="AV166" i="11"/>
  <c r="BG166" i="11"/>
  <c r="BE167" i="11"/>
  <c r="BC168" i="11"/>
  <c r="AX169" i="11"/>
  <c r="AV170" i="11"/>
  <c r="BG170" i="11"/>
  <c r="BE171" i="11"/>
  <c r="BC172" i="11"/>
  <c r="AX173" i="11"/>
  <c r="AV174" i="11"/>
  <c r="BG174" i="11"/>
  <c r="BE175" i="11"/>
  <c r="BC176" i="11"/>
  <c r="AX177" i="11"/>
  <c r="AV178" i="11"/>
  <c r="BG178" i="11"/>
  <c r="BE179" i="11"/>
  <c r="BC180" i="11"/>
  <c r="AX181" i="11"/>
  <c r="AV182" i="11"/>
  <c r="BG182" i="11"/>
  <c r="BE183" i="11"/>
  <c r="BC184" i="11"/>
  <c r="AX185" i="11"/>
  <c r="AV186" i="11"/>
  <c r="BG186" i="11"/>
  <c r="BE187" i="11"/>
  <c r="BC188" i="11"/>
  <c r="AX189" i="11"/>
  <c r="AV190" i="11"/>
  <c r="BG190" i="11"/>
  <c r="BE191" i="11"/>
  <c r="AX193" i="11"/>
  <c r="AV194" i="11"/>
  <c r="BG194" i="11"/>
  <c r="BC196" i="11"/>
  <c r="AX197" i="11"/>
  <c r="AV198" i="11"/>
  <c r="BG198" i="11"/>
  <c r="BE199" i="11"/>
  <c r="BC200" i="11"/>
  <c r="AV202" i="11"/>
  <c r="BG202" i="11"/>
  <c r="BC204" i="11"/>
  <c r="AX205" i="11"/>
  <c r="BF206" i="11"/>
  <c r="AV208" i="11"/>
  <c r="AV210" i="11"/>
  <c r="AV212" i="11"/>
  <c r="AV214" i="11"/>
  <c r="AV216" i="11"/>
  <c r="AV218" i="11"/>
  <c r="AT131" i="11"/>
  <c r="BF144" i="11"/>
  <c r="AW149" i="11"/>
  <c r="AZ152" i="11"/>
  <c r="BB156" i="11"/>
  <c r="BG159" i="11"/>
  <c r="BE162" i="11"/>
  <c r="AW166" i="11"/>
  <c r="BD168" i="11"/>
  <c r="AU171" i="11"/>
  <c r="AY173" i="11"/>
  <c r="BF175" i="11"/>
  <c r="AW178" i="11"/>
  <c r="BD180" i="11"/>
  <c r="AU183" i="11"/>
  <c r="AY185" i="11"/>
  <c r="BD188" i="11"/>
  <c r="BF191" i="11"/>
  <c r="AW194" i="11"/>
  <c r="BD196" i="11"/>
  <c r="BF199" i="11"/>
  <c r="AW202" i="11"/>
  <c r="BG206" i="11"/>
  <c r="BG208" i="11"/>
  <c r="BC211" i="11"/>
  <c r="BC213" i="11"/>
  <c r="BC215" i="11"/>
  <c r="BC217" i="11"/>
  <c r="BC219" i="11"/>
  <c r="BF162" i="11"/>
  <c r="BE168" i="11"/>
  <c r="BG171" i="11"/>
  <c r="AX174" i="11"/>
  <c r="BC177" i="11"/>
  <c r="BC181" i="11"/>
  <c r="BE184" i="11"/>
  <c r="BE188" i="11"/>
  <c r="BG191" i="11"/>
  <c r="BG195" i="11"/>
  <c r="AV199" i="11"/>
  <c r="AX202" i="11"/>
  <c r="BC205" i="11"/>
  <c r="AT209" i="11"/>
  <c r="BD211" i="11"/>
  <c r="AT215" i="11"/>
  <c r="AT217" i="11"/>
  <c r="BD219" i="11"/>
  <c r="BD181" i="11"/>
  <c r="AW187" i="11"/>
  <c r="AU192" i="11"/>
  <c r="BF196" i="11"/>
  <c r="BF200" i="11"/>
  <c r="AY206" i="11"/>
  <c r="AY212" i="11"/>
  <c r="AY216" i="11"/>
  <c r="BH116" i="11"/>
  <c r="BG119" i="11"/>
  <c r="BB122" i="11"/>
  <c r="BA124" i="11"/>
  <c r="BF129" i="11"/>
  <c r="AZ132" i="11"/>
  <c r="BF133" i="11"/>
  <c r="AT139" i="11"/>
  <c r="AT147" i="11"/>
  <c r="BA163" i="11"/>
  <c r="AY177" i="11"/>
  <c r="AW186" i="11"/>
  <c r="AU191" i="11"/>
  <c r="AW198" i="11"/>
  <c r="BD204" i="11"/>
  <c r="BG210" i="11"/>
  <c r="AW216" i="11"/>
  <c r="AX166" i="11"/>
  <c r="BG175" i="11"/>
  <c r="BE180" i="11"/>
  <c r="BG183" i="11"/>
  <c r="AV187" i="11"/>
  <c r="AV191" i="11"/>
  <c r="AV195" i="11"/>
  <c r="BE200" i="11"/>
  <c r="BG203" i="11"/>
  <c r="BD207" i="11"/>
  <c r="AX210" i="11"/>
  <c r="AX214" i="11"/>
  <c r="BF184" i="11"/>
  <c r="AW191" i="11"/>
  <c r="AW195" i="11"/>
  <c r="BD201" i="11"/>
  <c r="AU207" i="11"/>
  <c r="AY210" i="11"/>
  <c r="AY214" i="11"/>
  <c r="BE217" i="11"/>
  <c r="BD117" i="11"/>
  <c r="BH119" i="11"/>
  <c r="BC122" i="11"/>
  <c r="AX125" i="11"/>
  <c r="BH126" i="11"/>
  <c r="BA128" i="11"/>
  <c r="BG129" i="11"/>
  <c r="AW131" i="11"/>
  <c r="BA132" i="11"/>
  <c r="BG133" i="11"/>
  <c r="AW135" i="11"/>
  <c r="BA136" i="11"/>
  <c r="BG137" i="11"/>
  <c r="AW139" i="11"/>
  <c r="BA140" i="11"/>
  <c r="BG141" i="11"/>
  <c r="BF142" i="11"/>
  <c r="BH143" i="11"/>
  <c r="AT145" i="11"/>
  <c r="BI145" i="11"/>
  <c r="AW147" i="11"/>
  <c r="AT148" i="11"/>
  <c r="AX149" i="11"/>
  <c r="AZ150" i="11"/>
  <c r="AY151" i="11"/>
  <c r="BA152" i="11"/>
  <c r="AZ153" i="11"/>
  <c r="BB154" i="11"/>
  <c r="BF155" i="11"/>
  <c r="BE156" i="11"/>
  <c r="BG157" i="11"/>
  <c r="BF158" i="11"/>
  <c r="BH159" i="11"/>
  <c r="BI160" i="11"/>
  <c r="BB164" i="11"/>
  <c r="BB165" i="11"/>
  <c r="AV167" i="11"/>
  <c r="AV171" i="11"/>
  <c r="AX178" i="11"/>
  <c r="BC185" i="11"/>
  <c r="BE192" i="11"/>
  <c r="AX198" i="11"/>
  <c r="AT207" i="11"/>
  <c r="AT213" i="11"/>
  <c r="AX218" i="11"/>
  <c r="BD185" i="11"/>
  <c r="BD193" i="11"/>
  <c r="AY198" i="11"/>
  <c r="BF204" i="11"/>
  <c r="AU209" i="11"/>
  <c r="BE211" i="11"/>
  <c r="AU215" i="11"/>
  <c r="AU219" i="11"/>
  <c r="BH117" i="11"/>
  <c r="BF120" i="11"/>
  <c r="BD122" i="11"/>
  <c r="AY125" i="11"/>
  <c r="BI126" i="11"/>
  <c r="BB128" i="11"/>
  <c r="BH129" i="11"/>
  <c r="AX131" i="11"/>
  <c r="BB132" i="11"/>
  <c r="BH133" i="11"/>
  <c r="AX135" i="11"/>
  <c r="BB136" i="11"/>
  <c r="BH137" i="11"/>
  <c r="AX139" i="11"/>
  <c r="BB140" i="11"/>
  <c r="BH141" i="11"/>
  <c r="AT143" i="11"/>
  <c r="BI143" i="11"/>
  <c r="AW145" i="11"/>
  <c r="AT146" i="11"/>
  <c r="AX147" i="11"/>
  <c r="AZ148" i="11"/>
  <c r="AY149" i="11"/>
  <c r="BA150" i="11"/>
  <c r="AZ151" i="11"/>
  <c r="BB152" i="11"/>
  <c r="BF153" i="11"/>
  <c r="BE154" i="11"/>
  <c r="BG155" i="11"/>
  <c r="BF156" i="11"/>
  <c r="BH157" i="11"/>
  <c r="AT159" i="11"/>
  <c r="BI159" i="11"/>
  <c r="AT161" i="11"/>
  <c r="BG161" i="11"/>
  <c r="BG162" i="11"/>
  <c r="BG163" i="11"/>
  <c r="BD164" i="11"/>
  <c r="BD165" i="11"/>
  <c r="AY166" i="11"/>
  <c r="AW167" i="11"/>
  <c r="AU168" i="11"/>
  <c r="BF168" i="11"/>
  <c r="BD169" i="11"/>
  <c r="AY170" i="11"/>
  <c r="AW171" i="11"/>
  <c r="AU172" i="11"/>
  <c r="BF172" i="11"/>
  <c r="BD173" i="11"/>
  <c r="AY174" i="11"/>
  <c r="AW175" i="11"/>
  <c r="AU176" i="11"/>
  <c r="BF176" i="11"/>
  <c r="BD177" i="11"/>
  <c r="AY178" i="11"/>
  <c r="AW179" i="11"/>
  <c r="AU180" i="11"/>
  <c r="BF180" i="11"/>
  <c r="AY182" i="11"/>
  <c r="AY186" i="11"/>
  <c r="BF188" i="11"/>
  <c r="AY194" i="11"/>
  <c r="AW203" i="11"/>
  <c r="AU211" i="11"/>
  <c r="AU217" i="11"/>
  <c r="BI117" i="11"/>
  <c r="BG120" i="11"/>
  <c r="AY123" i="11"/>
  <c r="AZ125" i="11"/>
  <c r="AT127" i="11"/>
  <c r="BE128" i="11"/>
  <c r="BI129" i="11"/>
  <c r="AY131" i="11"/>
  <c r="BE132" i="11"/>
  <c r="BI133" i="11"/>
  <c r="AY135" i="11"/>
  <c r="BE136" i="11"/>
  <c r="BI137" i="11"/>
  <c r="AY139" i="11"/>
  <c r="BE140" i="11"/>
  <c r="BI141" i="11"/>
  <c r="AW143" i="11"/>
  <c r="AT144" i="11"/>
  <c r="AX145" i="11"/>
  <c r="AZ146" i="11"/>
  <c r="AY147" i="11"/>
  <c r="BA148" i="11"/>
  <c r="AZ149" i="11"/>
  <c r="BB150" i="11"/>
  <c r="BF151" i="11"/>
  <c r="BE152" i="11"/>
  <c r="BG153" i="11"/>
  <c r="BF154" i="11"/>
  <c r="BH155" i="11"/>
  <c r="AT157" i="11"/>
  <c r="BI157" i="11"/>
  <c r="AW159" i="11"/>
  <c r="AT160" i="11"/>
  <c r="AV161" i="11"/>
  <c r="AV162" i="11"/>
  <c r="BH162" i="11"/>
  <c r="BH163" i="11"/>
  <c r="BE164" i="11"/>
  <c r="BE165" i="11"/>
  <c r="BC166" i="11"/>
  <c r="AX167" i="11"/>
  <c r="AV168" i="11"/>
  <c r="BG168" i="11"/>
  <c r="BE169" i="11"/>
  <c r="BC170" i="11"/>
  <c r="AX171" i="11"/>
  <c r="AV172" i="11"/>
  <c r="BG172" i="11"/>
  <c r="BE173" i="11"/>
  <c r="BC174" i="11"/>
  <c r="AX175" i="11"/>
  <c r="AV176" i="11"/>
  <c r="BG176" i="11"/>
  <c r="BE177" i="11"/>
  <c r="BC178" i="11"/>
  <c r="AX179" i="11"/>
  <c r="AV180" i="11"/>
  <c r="BG180" i="11"/>
  <c r="BE181" i="11"/>
  <c r="BC182" i="11"/>
  <c r="AX183" i="11"/>
  <c r="AV184" i="11"/>
  <c r="BG184" i="11"/>
  <c r="BE185" i="11"/>
  <c r="BC186" i="11"/>
  <c r="AX187" i="11"/>
  <c r="AV188" i="11"/>
  <c r="BG188" i="11"/>
  <c r="BE189" i="11"/>
  <c r="BC190" i="11"/>
  <c r="AX191" i="11"/>
  <c r="AV192" i="11"/>
  <c r="BG192" i="11"/>
  <c r="BE193" i="11"/>
  <c r="BC194" i="11"/>
  <c r="AX195" i="11"/>
  <c r="AV196" i="11"/>
  <c r="BG196" i="11"/>
  <c r="BE197" i="11"/>
  <c r="BC198" i="11"/>
  <c r="AX199" i="11"/>
  <c r="AV200" i="11"/>
  <c r="BG200" i="11"/>
  <c r="BE201" i="11"/>
  <c r="BC202" i="11"/>
  <c r="BF118" i="11"/>
  <c r="BH120" i="11"/>
  <c r="BC123" i="11"/>
  <c r="BI125" i="11"/>
  <c r="BB127" i="11"/>
  <c r="AT129" i="11"/>
  <c r="AZ130" i="11"/>
  <c r="BF131" i="11"/>
  <c r="AT133" i="11"/>
  <c r="AZ134" i="11"/>
  <c r="BF135" i="11"/>
  <c r="AT137" i="11"/>
  <c r="AZ138" i="11"/>
  <c r="BF139" i="11"/>
  <c r="AT141" i="11"/>
  <c r="AT142" i="11"/>
  <c r="AX143" i="11"/>
  <c r="AZ144" i="11"/>
  <c r="AY145" i="11"/>
  <c r="BA146" i="11"/>
  <c r="AZ147" i="11"/>
  <c r="BB148" i="11"/>
  <c r="BF149" i="11"/>
  <c r="BE150" i="11"/>
  <c r="BG151" i="11"/>
  <c r="BF152" i="11"/>
  <c r="BH153" i="11"/>
  <c r="AT155" i="11"/>
  <c r="BI155" i="11"/>
  <c r="AW157" i="11"/>
  <c r="AT158" i="11"/>
  <c r="AX159" i="11"/>
  <c r="AZ160" i="11"/>
  <c r="AW161" i="11"/>
  <c r="AW162" i="11"/>
  <c r="BI162" i="11"/>
  <c r="BI163" i="11"/>
  <c r="BI164" i="11"/>
  <c r="BF165" i="11"/>
  <c r="BD166" i="11"/>
  <c r="AY167" i="11"/>
  <c r="AW168" i="11"/>
  <c r="AU169" i="11"/>
  <c r="BF169" i="11"/>
  <c r="BD170" i="11"/>
  <c r="AY171" i="11"/>
  <c r="AW172" i="11"/>
  <c r="AU173" i="11"/>
  <c r="BF173" i="11"/>
  <c r="BD174" i="11"/>
  <c r="AY175" i="11"/>
  <c r="AW176" i="11"/>
  <c r="AU177" i="11"/>
  <c r="BF177" i="11"/>
  <c r="BD178" i="11"/>
  <c r="AY179" i="11"/>
  <c r="AW180" i="11"/>
  <c r="AU181" i="11"/>
  <c r="BF181" i="11"/>
  <c r="BD182" i="11"/>
  <c r="AY183" i="11"/>
  <c r="AW184" i="11"/>
  <c r="AU185" i="11"/>
  <c r="BF185" i="11"/>
  <c r="BD186" i="11"/>
  <c r="AY187" i="11"/>
  <c r="AW188" i="11"/>
  <c r="AU189" i="11"/>
  <c r="BF189" i="11"/>
  <c r="BD190" i="11"/>
  <c r="AY191" i="11"/>
  <c r="AW192" i="11"/>
  <c r="AU193" i="11"/>
  <c r="BF193" i="11"/>
  <c r="BD194" i="11"/>
  <c r="AY195" i="11"/>
  <c r="AW196" i="11"/>
  <c r="AU197" i="11"/>
  <c r="BF197" i="11"/>
  <c r="BD198" i="11"/>
  <c r="AY199" i="11"/>
  <c r="AW200" i="11"/>
  <c r="AU201" i="11"/>
  <c r="BF201" i="11"/>
  <c r="BD202" i="11"/>
  <c r="AY203" i="11"/>
  <c r="AW204" i="11"/>
  <c r="AU205" i="11"/>
  <c r="BF205" i="11"/>
  <c r="BC206" i="11"/>
  <c r="AW207" i="11"/>
  <c r="BG207" i="11"/>
  <c r="BC208" i="11"/>
  <c r="AW209" i="11"/>
  <c r="BG209" i="11"/>
  <c r="BC210" i="11"/>
  <c r="AW211" i="11"/>
  <c r="BG211" i="11"/>
  <c r="BC212" i="11"/>
  <c r="AW213" i="11"/>
  <c r="BG213" i="11"/>
  <c r="BC214" i="11"/>
  <c r="AW215" i="11"/>
  <c r="BG215" i="11"/>
  <c r="BC216" i="11"/>
  <c r="AW217" i="11"/>
  <c r="BG217" i="11"/>
  <c r="BC218" i="11"/>
  <c r="AW219" i="11"/>
  <c r="BG219" i="11"/>
  <c r="BD189" i="11"/>
  <c r="AW199" i="11"/>
  <c r="BD205" i="11"/>
  <c r="BE209" i="11"/>
  <c r="BE215" i="11"/>
  <c r="AX203" i="11"/>
  <c r="AV209" i="11"/>
  <c r="BB214" i="11"/>
  <c r="BE219" i="11"/>
  <c r="AV204" i="11"/>
  <c r="BF209" i="11"/>
  <c r="AV215" i="11"/>
  <c r="BF219" i="11"/>
  <c r="BG204" i="11"/>
  <c r="BB210" i="11"/>
  <c r="BF215" i="11"/>
  <c r="BE205" i="11"/>
  <c r="BB216" i="11"/>
  <c r="BF211" i="11"/>
  <c r="BF207" i="11"/>
  <c r="AV213" i="11"/>
  <c r="BB218" i="11"/>
  <c r="BF213" i="11"/>
  <c r="AV211" i="11"/>
  <c r="BB206" i="11"/>
  <c r="AV217" i="11"/>
  <c r="AV207" i="11"/>
  <c r="BB212" i="11"/>
  <c r="BF217" i="11"/>
  <c r="BB208" i="11"/>
  <c r="AV219" i="11"/>
  <c r="W21" i="15"/>
  <c r="V67" i="15" a="1"/>
  <c r="V67" i="15" s="1"/>
  <c r="AD9" i="14" a="1"/>
  <c r="AD9" i="14" s="1"/>
  <c r="AD10" i="14" s="1"/>
  <c r="AD11" i="14" s="1"/>
  <c r="AD12" i="14" s="1"/>
  <c r="AD13" i="14" s="1"/>
  <c r="AD14" i="14" s="1"/>
  <c r="AD15" i="14" s="1"/>
  <c r="AD16" i="14" s="1"/>
  <c r="AD17" i="14" s="1"/>
  <c r="AD18" i="14" s="1"/>
  <c r="AD19" i="14" s="1"/>
  <c r="AD20" i="14" s="1"/>
  <c r="AD21" i="14" s="1"/>
  <c r="AD22" i="14" s="1"/>
  <c r="AD23" i="14" s="1"/>
  <c r="AD24" i="14" s="1"/>
  <c r="AD25" i="14" s="1"/>
  <c r="AD26" i="14" s="1"/>
  <c r="AD27" i="14" s="1"/>
  <c r="AD28" i="14" s="1"/>
  <c r="AD29" i="14" s="1"/>
  <c r="AD30" i="14" s="1"/>
  <c r="AD31" i="14" s="1"/>
  <c r="AD32" i="14" s="1"/>
  <c r="AD33" i="14" s="1"/>
  <c r="AD34" i="14" s="1"/>
  <c r="AD35" i="14" s="1"/>
  <c r="AD36" i="14" s="1"/>
  <c r="AD37" i="14" s="1"/>
  <c r="AD38" i="14" s="1"/>
  <c r="AD39" i="14" s="1"/>
  <c r="AD40" i="14" s="1"/>
  <c r="AD41" i="14" s="1"/>
  <c r="AD42" i="14" s="1"/>
  <c r="AD43" i="14" s="1"/>
  <c r="AD44" i="14" s="1"/>
  <c r="AD45" i="14" s="1"/>
  <c r="AD46" i="14" s="1"/>
  <c r="AD47" i="14" s="1"/>
  <c r="AD48" i="14" s="1"/>
  <c r="AD49" i="14" s="1"/>
  <c r="AD50" i="14" s="1"/>
  <c r="AD51" i="14" s="1"/>
  <c r="U19" i="13"/>
  <c r="AC19" i="13"/>
  <c r="W19" i="13"/>
  <c r="AE19" i="13"/>
  <c r="Y19" i="13"/>
  <c r="AG19" i="13"/>
  <c r="Z19" i="13"/>
  <c r="AH19" i="13"/>
  <c r="AA19" i="13"/>
  <c r="AI19" i="13"/>
  <c r="AB19" i="13"/>
  <c r="AJ19" i="13"/>
  <c r="V19" i="13"/>
  <c r="AD19" i="13"/>
  <c r="X19" i="13"/>
  <c r="C64" i="13"/>
  <c r="AL97" i="13" a="1"/>
  <c r="AL97" i="13" s="1"/>
  <c r="O10" i="12" a="1"/>
  <c r="AG10" i="12" a="1"/>
  <c r="O28" i="12" a="1"/>
  <c r="AG28" i="12" a="1"/>
  <c r="AP5" i="11"/>
  <c r="AF5" i="11"/>
  <c r="AH5" i="11"/>
  <c r="AL6" i="11"/>
  <c r="AM5" i="11"/>
  <c r="AI5" i="11"/>
  <c r="AN6" i="11"/>
  <c r="AK6" i="11"/>
  <c r="AP6" i="11"/>
  <c r="AL5" i="11"/>
  <c r="AB6" i="11"/>
  <c r="AJ6" i="11"/>
  <c r="AO6" i="11"/>
  <c r="AK5" i="11"/>
  <c r="AN5" i="11"/>
  <c r="AC6" i="11"/>
  <c r="AQ5" i="11"/>
  <c r="AH6" i="11"/>
  <c r="AG6" i="11"/>
  <c r="AI6" i="11"/>
  <c r="AD5" i="11"/>
  <c r="AF6" i="11"/>
  <c r="AC5" i="11"/>
  <c r="AE5" i="11"/>
  <c r="AM6" i="11"/>
  <c r="AQ6" i="11"/>
  <c r="AJ5" i="11"/>
  <c r="AG5" i="11"/>
  <c r="AE6" i="11"/>
  <c r="AB5" i="11"/>
  <c r="AO5" i="11"/>
  <c r="AD6" i="11"/>
  <c r="AG28" i="12" l="1"/>
  <c r="AM29" i="12"/>
  <c r="AH32" i="12"/>
  <c r="AV33" i="12"/>
  <c r="AN35" i="12"/>
  <c r="AM37" i="12"/>
  <c r="AK39" i="12"/>
  <c r="AR40" i="12"/>
  <c r="AH42" i="12"/>
  <c r="AM43" i="12"/>
  <c r="AR32" i="12"/>
  <c r="AI36" i="12"/>
  <c r="AV39" i="12"/>
  <c r="AQ42" i="12"/>
  <c r="AR30" i="12"/>
  <c r="AR34" i="12"/>
  <c r="AI38" i="12"/>
  <c r="AM41" i="12"/>
  <c r="AV43" i="12"/>
  <c r="AS30" i="12"/>
  <c r="AS34" i="12"/>
  <c r="AI40" i="12"/>
  <c r="AR28" i="12"/>
  <c r="AK35" i="12"/>
  <c r="AK40" i="12"/>
  <c r="AN33" i="12"/>
  <c r="AV41" i="12"/>
  <c r="AN29" i="12"/>
  <c r="AI32" i="12"/>
  <c r="AH34" i="12"/>
  <c r="AV35" i="12"/>
  <c r="AN37" i="12"/>
  <c r="AM39" i="12"/>
  <c r="AS40" i="12"/>
  <c r="AI42" i="12"/>
  <c r="AN43" i="12"/>
  <c r="AQ43" i="12"/>
  <c r="AK33" i="12"/>
  <c r="AQ38" i="12"/>
  <c r="AS42" i="12"/>
  <c r="AM33" i="12"/>
  <c r="AR38" i="12"/>
  <c r="AV42" i="12"/>
  <c r="AN31" i="12"/>
  <c r="AS38" i="12"/>
  <c r="AK43" i="12"/>
  <c r="AH30" i="12"/>
  <c r="AQ32" i="12"/>
  <c r="AI34" i="12"/>
  <c r="AH36" i="12"/>
  <c r="AV37" i="12"/>
  <c r="AN39" i="12"/>
  <c r="AV40" i="12"/>
  <c r="AK42" i="12"/>
  <c r="AI30" i="12"/>
  <c r="AQ34" i="12"/>
  <c r="AH38" i="12"/>
  <c r="AK41" i="12"/>
  <c r="AU43" i="12"/>
  <c r="AH28" i="12"/>
  <c r="AS32" i="12"/>
  <c r="AQ36" i="12"/>
  <c r="AH40" i="12"/>
  <c r="AR42" i="12"/>
  <c r="AI28" i="12"/>
  <c r="AR36" i="12"/>
  <c r="AN41" i="12"/>
  <c r="AM31" i="12"/>
  <c r="AS36" i="12"/>
  <c r="AQ41" i="12"/>
  <c r="AS28" i="12"/>
  <c r="AM35" i="12"/>
  <c r="AQ40" i="12"/>
  <c r="AK37" i="12"/>
  <c r="AQ39" i="12"/>
  <c r="AK34" i="12"/>
  <c r="AV28" i="12"/>
  <c r="AJ40" i="12"/>
  <c r="AU34" i="12"/>
  <c r="AP29" i="12"/>
  <c r="AU41" i="12"/>
  <c r="AP32" i="12"/>
  <c r="AS37" i="12"/>
  <c r="AI29" i="12"/>
  <c r="AK29" i="12"/>
  <c r="AU31" i="12"/>
  <c r="AS39" i="12"/>
  <c r="AH43" i="12"/>
  <c r="AR37" i="12"/>
  <c r="AM32" i="12"/>
  <c r="AT39" i="12"/>
  <c r="AT35" i="12"/>
  <c r="AT31" i="12"/>
  <c r="AG42" i="12"/>
  <c r="AG38" i="12"/>
  <c r="AG34" i="12"/>
  <c r="AG30" i="12"/>
  <c r="AQ37" i="12"/>
  <c r="AP43" i="12"/>
  <c r="AJ38" i="12"/>
  <c r="AU32" i="12"/>
  <c r="AP38" i="12"/>
  <c r="AP28" i="12"/>
  <c r="AN34" i="12"/>
  <c r="AJ39" i="12"/>
  <c r="AH41" i="12"/>
  <c r="AM30" i="12"/>
  <c r="AL38" i="12"/>
  <c r="AO40" i="12"/>
  <c r="AO32" i="12"/>
  <c r="AQ31" i="12"/>
  <c r="AV38" i="12"/>
  <c r="AQ33" i="12"/>
  <c r="AK28" i="12"/>
  <c r="AP39" i="12"/>
  <c r="AJ34" i="12"/>
  <c r="AU28" i="12"/>
  <c r="AP40" i="12"/>
  <c r="AJ31" i="12"/>
  <c r="AI37" i="12"/>
  <c r="AN28" i="12"/>
  <c r="AQ28" i="12"/>
  <c r="AP42" i="12"/>
  <c r="AP30" i="12"/>
  <c r="AN38" i="12"/>
  <c r="AM42" i="12"/>
  <c r="AH37" i="12"/>
  <c r="AR31" i="12"/>
  <c r="AL43" i="12"/>
  <c r="AL39" i="12"/>
  <c r="AL35" i="12"/>
  <c r="AL31" i="12"/>
  <c r="AO41" i="12"/>
  <c r="AO37" i="12"/>
  <c r="AO33" i="12"/>
  <c r="AO29" i="12"/>
  <c r="AK32" i="12"/>
  <c r="AI35" i="12"/>
  <c r="AR35" i="12"/>
  <c r="AL42" i="12"/>
  <c r="AL34" i="12"/>
  <c r="AO36" i="12"/>
  <c r="AV36" i="12"/>
  <c r="AU42" i="12"/>
  <c r="AP37" i="12"/>
  <c r="AJ32" i="12"/>
  <c r="AI43" i="12"/>
  <c r="AI33" i="12"/>
  <c r="AK38" i="12"/>
  <c r="AV32" i="12"/>
  <c r="AU38" i="12"/>
  <c r="AP33" i="12"/>
  <c r="AJ28" i="12"/>
  <c r="AU39" i="12"/>
  <c r="AU29" i="12"/>
  <c r="AS35" i="12"/>
  <c r="AJ41" i="12"/>
  <c r="AJ29" i="12"/>
  <c r="AN36" i="12"/>
  <c r="AR41" i="12"/>
  <c r="AM36" i="12"/>
  <c r="AH31" i="12"/>
  <c r="AT42" i="12"/>
  <c r="AT38" i="12"/>
  <c r="AT34" i="12"/>
  <c r="AT30" i="12"/>
  <c r="AG41" i="12"/>
  <c r="AG37" i="12"/>
  <c r="AG33" i="12"/>
  <c r="AG29" i="12"/>
  <c r="AL30" i="12"/>
  <c r="AO28" i="12"/>
  <c r="AV34" i="12"/>
  <c r="AQ29" i="12"/>
  <c r="AU40" i="12"/>
  <c r="AP35" i="12"/>
  <c r="AJ30" i="12"/>
  <c r="AJ43" i="12"/>
  <c r="AU33" i="12"/>
  <c r="AI39" i="12"/>
  <c r="AN30" i="12"/>
  <c r="AV29" i="12"/>
  <c r="AJ33" i="12"/>
  <c r="AI41" i="12"/>
  <c r="AR43" i="12"/>
  <c r="AM38" i="12"/>
  <c r="AH33" i="12"/>
  <c r="AL40" i="12"/>
  <c r="AL36" i="12"/>
  <c r="AL32" i="12"/>
  <c r="AL28" i="12"/>
  <c r="AO42" i="12"/>
  <c r="AO38" i="12"/>
  <c r="AO34" i="12"/>
  <c r="AO30" i="12"/>
  <c r="AK36" i="12"/>
  <c r="AJ42" i="12"/>
  <c r="AJ35" i="12"/>
  <c r="AH39" i="12"/>
  <c r="AT37" i="12"/>
  <c r="AT28" i="12"/>
  <c r="AG39" i="12"/>
  <c r="AV30" i="12"/>
  <c r="AN42" i="12"/>
  <c r="AT36" i="12"/>
  <c r="AJ36" i="12"/>
  <c r="AS33" i="12"/>
  <c r="AT33" i="12"/>
  <c r="AP31" i="12"/>
  <c r="AN40" i="12"/>
  <c r="AP34" i="12"/>
  <c r="AS31" i="12"/>
  <c r="AG32" i="12"/>
  <c r="AT43" i="12"/>
  <c r="AS29" i="12"/>
  <c r="AT32" i="12"/>
  <c r="AG43" i="12"/>
  <c r="AO31" i="12"/>
  <c r="AJ37" i="12"/>
  <c r="AT29" i="12"/>
  <c r="AQ35" i="12"/>
  <c r="AP41" i="12"/>
  <c r="AS43" i="12"/>
  <c r="AH35" i="12"/>
  <c r="AL37" i="12"/>
  <c r="AG36" i="12"/>
  <c r="AM34" i="12"/>
  <c r="AK30" i="12"/>
  <c r="AS41" i="12"/>
  <c r="AU35" i="12"/>
  <c r="AG35" i="12"/>
  <c r="AN32" i="12"/>
  <c r="AT41" i="12"/>
  <c r="AI31" i="12"/>
  <c r="AM40" i="12"/>
  <c r="AM28" i="12"/>
  <c r="AG31" i="12"/>
  <c r="AU36" i="12"/>
  <c r="AU37" i="12"/>
  <c r="AO35" i="12"/>
  <c r="AR33" i="12"/>
  <c r="AV31" i="12"/>
  <c r="AR29" i="12"/>
  <c r="AL33" i="12"/>
  <c r="AO43" i="12"/>
  <c r="AU30" i="12"/>
  <c r="AK31" i="12"/>
  <c r="AH29" i="12"/>
  <c r="AQ30" i="12"/>
  <c r="AL41" i="12"/>
  <c r="AG40" i="12"/>
  <c r="AP36" i="12"/>
  <c r="AR39" i="12"/>
  <c r="AT40" i="12"/>
  <c r="AL29" i="12"/>
  <c r="AO39" i="12"/>
  <c r="O28" i="12"/>
  <c r="AA31" i="12"/>
  <c r="AA35" i="12"/>
  <c r="V39" i="12"/>
  <c r="Z42" i="12"/>
  <c r="AA29" i="12"/>
  <c r="Q41" i="12"/>
  <c r="Y38" i="12"/>
  <c r="AA34" i="12"/>
  <c r="Z31" i="12"/>
  <c r="Y42" i="12"/>
  <c r="Z28" i="12"/>
  <c r="Z32" i="12"/>
  <c r="Z36" i="12"/>
  <c r="R40" i="12"/>
  <c r="T43" i="12"/>
  <c r="Z29" i="12"/>
  <c r="Z33" i="12"/>
  <c r="Z37" i="12"/>
  <c r="AD40" i="12"/>
  <c r="Z30" i="12"/>
  <c r="AA41" i="12"/>
  <c r="Z38" i="12"/>
  <c r="T39" i="12"/>
  <c r="AA28" i="12"/>
  <c r="AA32" i="12"/>
  <c r="AA36" i="12"/>
  <c r="S40" i="12"/>
  <c r="V43" i="12"/>
  <c r="AA33" i="12"/>
  <c r="AA37" i="12"/>
  <c r="Z34" i="12"/>
  <c r="AA30" i="12"/>
  <c r="AB41" i="12"/>
  <c r="Z35" i="12"/>
  <c r="AB38" i="12"/>
  <c r="AD30" i="12"/>
  <c r="Y39" i="12"/>
  <c r="AB31" i="12"/>
  <c r="V35" i="12"/>
  <c r="T36" i="12"/>
  <c r="Q39" i="12"/>
  <c r="S31" i="12"/>
  <c r="V28" i="12"/>
  <c r="T35" i="12"/>
  <c r="AD42" i="12"/>
  <c r="R36" i="12"/>
  <c r="R28" i="12"/>
  <c r="AC43" i="12"/>
  <c r="AC39" i="12"/>
  <c r="AC35" i="12"/>
  <c r="AC31" i="12"/>
  <c r="Q38" i="12"/>
  <c r="Q34" i="12"/>
  <c r="Q30" i="12"/>
  <c r="X41" i="12"/>
  <c r="X37" i="12"/>
  <c r="X33" i="12"/>
  <c r="X29" i="12"/>
  <c r="W41" i="12"/>
  <c r="W37" i="12"/>
  <c r="W33" i="12"/>
  <c r="W29" i="12"/>
  <c r="AB42" i="12"/>
  <c r="AD35" i="12"/>
  <c r="Y43" i="12"/>
  <c r="AB36" i="12"/>
  <c r="AB28" i="12"/>
  <c r="V31" i="12"/>
  <c r="T28" i="12"/>
  <c r="S36" i="12"/>
  <c r="S28" i="12"/>
  <c r="AD43" i="12"/>
  <c r="T30" i="12"/>
  <c r="R33" i="12"/>
  <c r="U42" i="12"/>
  <c r="U34" i="12"/>
  <c r="Y36" i="12"/>
  <c r="P40" i="12"/>
  <c r="P32" i="12"/>
  <c r="O36" i="12"/>
  <c r="R43" i="12"/>
  <c r="AD37" i="12"/>
  <c r="AD29" i="12"/>
  <c r="AA38" i="12"/>
  <c r="AB30" i="12"/>
  <c r="V33" i="12"/>
  <c r="T34" i="12"/>
  <c r="S38" i="12"/>
  <c r="S30" i="12"/>
  <c r="T33" i="12"/>
  <c r="R42" i="12"/>
  <c r="R35" i="12"/>
  <c r="U43" i="12"/>
  <c r="U39" i="12"/>
  <c r="U35" i="12"/>
  <c r="U31" i="12"/>
  <c r="Y37" i="12"/>
  <c r="Y33" i="12"/>
  <c r="Y29" i="12"/>
  <c r="P41" i="12"/>
  <c r="P37" i="12"/>
  <c r="P33" i="12"/>
  <c r="P29" i="12"/>
  <c r="O41" i="12"/>
  <c r="O37" i="12"/>
  <c r="O33" i="12"/>
  <c r="O29" i="12"/>
  <c r="Z41" i="12"/>
  <c r="Y40" i="12"/>
  <c r="U38" i="12"/>
  <c r="U30" i="12"/>
  <c r="Y32" i="12"/>
  <c r="P36" i="12"/>
  <c r="O40" i="12"/>
  <c r="AD34" i="12"/>
  <c r="AA42" i="12"/>
  <c r="AB35" i="12"/>
  <c r="V42" i="12"/>
  <c r="V30" i="12"/>
  <c r="S42" i="12"/>
  <c r="Z43" i="12"/>
  <c r="AD36" i="12"/>
  <c r="AD28" i="12"/>
  <c r="AB37" i="12"/>
  <c r="AB29" i="12"/>
  <c r="V32" i="12"/>
  <c r="T31" i="12"/>
  <c r="AB43" i="12"/>
  <c r="S37" i="12"/>
  <c r="S29" i="12"/>
  <c r="S43" i="12"/>
  <c r="T32" i="12"/>
  <c r="T41" i="12"/>
  <c r="R34" i="12"/>
  <c r="AC42" i="12"/>
  <c r="AC38" i="12"/>
  <c r="AC34" i="12"/>
  <c r="AC30" i="12"/>
  <c r="Q37" i="12"/>
  <c r="Q33" i="12"/>
  <c r="Q29" i="12"/>
  <c r="X40" i="12"/>
  <c r="X36" i="12"/>
  <c r="X32" i="12"/>
  <c r="X28" i="12"/>
  <c r="W40" i="12"/>
  <c r="W36" i="12"/>
  <c r="W32" i="12"/>
  <c r="W28" i="12"/>
  <c r="Q43" i="12"/>
  <c r="Y28" i="12"/>
  <c r="P28" i="12"/>
  <c r="O32" i="12"/>
  <c r="Q42" i="12"/>
  <c r="Z39" i="12"/>
  <c r="AD31" i="12"/>
  <c r="T40" i="12"/>
  <c r="AB32" i="12"/>
  <c r="V37" i="12"/>
  <c r="T38" i="12"/>
  <c r="AB39" i="12"/>
  <c r="S32" i="12"/>
  <c r="V34" i="12"/>
  <c r="T37" i="12"/>
  <c r="AA43" i="12"/>
  <c r="R37" i="12"/>
  <c r="R29" i="12"/>
  <c r="U40" i="12"/>
  <c r="U36" i="12"/>
  <c r="U32" i="12"/>
  <c r="U28" i="12"/>
  <c r="Y34" i="12"/>
  <c r="Y30" i="12"/>
  <c r="P42" i="12"/>
  <c r="P38" i="12"/>
  <c r="P34" i="12"/>
  <c r="P30" i="12"/>
  <c r="O42" i="12"/>
  <c r="O38" i="12"/>
  <c r="O34" i="12"/>
  <c r="O30" i="12"/>
  <c r="AB34" i="12"/>
  <c r="Z40" i="12"/>
  <c r="V38" i="12"/>
  <c r="T29" i="12"/>
  <c r="AD38" i="12"/>
  <c r="U33" i="12"/>
  <c r="Q32" i="12"/>
  <c r="P43" i="12"/>
  <c r="X31" i="12"/>
  <c r="W38" i="12"/>
  <c r="S34" i="12"/>
  <c r="U41" i="12"/>
  <c r="Q31" i="12"/>
  <c r="X30" i="12"/>
  <c r="Q28" i="12"/>
  <c r="P39" i="12"/>
  <c r="R30" i="12"/>
  <c r="AC37" i="12"/>
  <c r="W31" i="12"/>
  <c r="O31" i="12"/>
  <c r="AA40" i="12"/>
  <c r="Y35" i="12"/>
  <c r="P35" i="12"/>
  <c r="Q35" i="12"/>
  <c r="AB33" i="12"/>
  <c r="Y41" i="12"/>
  <c r="S35" i="12"/>
  <c r="V36" i="12"/>
  <c r="R38" i="12"/>
  <c r="AC41" i="12"/>
  <c r="AC32" i="12"/>
  <c r="Y31" i="12"/>
  <c r="X42" i="12"/>
  <c r="P31" i="12"/>
  <c r="W35" i="12"/>
  <c r="AC29" i="12"/>
  <c r="X39" i="12"/>
  <c r="O35" i="12"/>
  <c r="S33" i="12"/>
  <c r="R31" i="12"/>
  <c r="AC40" i="12"/>
  <c r="W43" i="12"/>
  <c r="AC28" i="12"/>
  <c r="X38" i="12"/>
  <c r="V40" i="12"/>
  <c r="T42" i="12"/>
  <c r="Q36" i="12"/>
  <c r="W42" i="12"/>
  <c r="AD33" i="12"/>
  <c r="AC36" i="12"/>
  <c r="W30" i="12"/>
  <c r="X43" i="12"/>
  <c r="O39" i="12"/>
  <c r="AB40" i="12"/>
  <c r="AD39" i="12"/>
  <c r="R32" i="12"/>
  <c r="S39" i="12"/>
  <c r="U29" i="12"/>
  <c r="W34" i="12"/>
  <c r="S41" i="12"/>
  <c r="V29" i="12"/>
  <c r="O43" i="12"/>
  <c r="U37" i="12"/>
  <c r="X35" i="12"/>
  <c r="AD41" i="12"/>
  <c r="W39" i="12"/>
  <c r="X34" i="12"/>
  <c r="AD32" i="12"/>
  <c r="R41" i="12"/>
  <c r="V41" i="12"/>
  <c r="Q40" i="12"/>
  <c r="R39" i="12"/>
  <c r="AA39" i="12"/>
  <c r="AC33" i="12"/>
  <c r="AL25" i="12"/>
  <c r="AG11" i="12"/>
  <c r="AK16" i="12"/>
  <c r="AQ21" i="12"/>
  <c r="AR11" i="12"/>
  <c r="AH17" i="12"/>
  <c r="AL22" i="12"/>
  <c r="AO12" i="12"/>
  <c r="AS17" i="12"/>
  <c r="AI23" i="12"/>
  <c r="AN23" i="12"/>
  <c r="AN19" i="12"/>
  <c r="AN15" i="12"/>
  <c r="AN11" i="12"/>
  <c r="AU23" i="12"/>
  <c r="AU19" i="12"/>
  <c r="AU15" i="12"/>
  <c r="AU11" i="12"/>
  <c r="AK11" i="12"/>
  <c r="AQ20" i="12"/>
  <c r="AH12" i="12"/>
  <c r="AR20" i="12"/>
  <c r="AS10" i="12"/>
  <c r="AI16" i="12"/>
  <c r="AO21" i="12"/>
  <c r="AJ11" i="12"/>
  <c r="AP16" i="12"/>
  <c r="AT21" i="12"/>
  <c r="AK13" i="12"/>
  <c r="AL13" i="12"/>
  <c r="AP11" i="12"/>
  <c r="AT16" i="12"/>
  <c r="AJ22" i="12"/>
  <c r="AQ23" i="12"/>
  <c r="AQ11" i="12"/>
  <c r="AG17" i="12"/>
  <c r="AK22" i="12"/>
  <c r="AL12" i="12"/>
  <c r="AR17" i="12"/>
  <c r="AH23" i="12"/>
  <c r="AI13" i="12"/>
  <c r="AO18" i="12"/>
  <c r="AS23" i="12"/>
  <c r="AV22" i="12"/>
  <c r="AV18" i="12"/>
  <c r="AV14" i="12"/>
  <c r="AV10" i="12"/>
  <c r="AM23" i="12"/>
  <c r="AM19" i="12"/>
  <c r="AM15" i="12"/>
  <c r="AM11" i="12"/>
  <c r="AQ12" i="12"/>
  <c r="AK21" i="12"/>
  <c r="AR12" i="12"/>
  <c r="AL21" i="12"/>
  <c r="AO11" i="12"/>
  <c r="AS16" i="12"/>
  <c r="AI22" i="12"/>
  <c r="AT11" i="12"/>
  <c r="AJ17" i="12"/>
  <c r="AP22" i="12"/>
  <c r="AQ14" i="12"/>
  <c r="AR14" i="12"/>
  <c r="AJ12" i="12"/>
  <c r="AP17" i="12"/>
  <c r="AT22" i="12"/>
  <c r="AK12" i="12"/>
  <c r="AQ17" i="12"/>
  <c r="AG23" i="12"/>
  <c r="AH13" i="12"/>
  <c r="AL18" i="12"/>
  <c r="AR23" i="12"/>
  <c r="AS13" i="12"/>
  <c r="AI19" i="12"/>
  <c r="AP24" i="12"/>
  <c r="AN22" i="12"/>
  <c r="AN18" i="12"/>
  <c r="AN14" i="12"/>
  <c r="AN10" i="12"/>
  <c r="AU22" i="12"/>
  <c r="AU18" i="12"/>
  <c r="AU14" i="12"/>
  <c r="AU10" i="12"/>
  <c r="AG14" i="12"/>
  <c r="AG22" i="12"/>
  <c r="AH14" i="12"/>
  <c r="AH22" i="12"/>
  <c r="AI12" i="12"/>
  <c r="AO17" i="12"/>
  <c r="AS22" i="12"/>
  <c r="AP12" i="12"/>
  <c r="AT17" i="12"/>
  <c r="AJ23" i="12"/>
  <c r="AK15" i="12"/>
  <c r="AH16" i="12"/>
  <c r="AT12" i="12"/>
  <c r="AJ18" i="12"/>
  <c r="AP23" i="12"/>
  <c r="AG13" i="12"/>
  <c r="AK18" i="12"/>
  <c r="AR13" i="12"/>
  <c r="AH19" i="12"/>
  <c r="AO24" i="12"/>
  <c r="AO14" i="12"/>
  <c r="AS19" i="12"/>
  <c r="AV25" i="12"/>
  <c r="AV21" i="12"/>
  <c r="AV17" i="12"/>
  <c r="AV13" i="12"/>
  <c r="AG10" i="12"/>
  <c r="AM22" i="12"/>
  <c r="AM18" i="12"/>
  <c r="AM14" i="12"/>
  <c r="AM10" i="12"/>
  <c r="AG16" i="12"/>
  <c r="AQ22" i="12"/>
  <c r="AL15" i="12"/>
  <c r="AK10" i="12"/>
  <c r="AQ15" i="12"/>
  <c r="AG21" i="12"/>
  <c r="AH11" i="12"/>
  <c r="AL16" i="12"/>
  <c r="AR21" i="12"/>
  <c r="AS11" i="12"/>
  <c r="AI17" i="12"/>
  <c r="AO22" i="12"/>
  <c r="AV23" i="12"/>
  <c r="AV19" i="12"/>
  <c r="AV15" i="12"/>
  <c r="AV11" i="12"/>
  <c r="AM24" i="12"/>
  <c r="AM20" i="12"/>
  <c r="AM16" i="12"/>
  <c r="AM12" i="12"/>
  <c r="AJ24" i="12"/>
  <c r="AG20" i="12"/>
  <c r="AR10" i="12"/>
  <c r="AH20" i="12"/>
  <c r="AI10" i="12"/>
  <c r="AO15" i="12"/>
  <c r="AS20" i="12"/>
  <c r="AP10" i="12"/>
  <c r="AT15" i="12"/>
  <c r="AJ21" i="12"/>
  <c r="AG12" i="12"/>
  <c r="AL11" i="12"/>
  <c r="AT10" i="12"/>
  <c r="AJ16" i="12"/>
  <c r="AP21" i="12"/>
  <c r="AL24" i="12"/>
  <c r="AH21" i="12"/>
  <c r="AI21" i="12"/>
  <c r="AN17" i="12"/>
  <c r="AU24" i="12"/>
  <c r="AM13" i="12"/>
  <c r="AK23" i="12"/>
  <c r="AH24" i="12"/>
  <c r="AO19" i="12"/>
  <c r="AP14" i="12"/>
  <c r="AO25" i="12"/>
  <c r="AT24" i="12"/>
  <c r="AJ20" i="12"/>
  <c r="AJ25" i="12"/>
  <c r="AJ19" i="12"/>
  <c r="AH25" i="12"/>
  <c r="AG19" i="12"/>
  <c r="AV20" i="12"/>
  <c r="AR22" i="12"/>
  <c r="AL17" i="12"/>
  <c r="AI25" i="12"/>
  <c r="AK25" i="12"/>
  <c r="AS21" i="12"/>
  <c r="AV16" i="12"/>
  <c r="AU21" i="12"/>
  <c r="AU12" i="12"/>
  <c r="AG24" i="12"/>
  <c r="AQ25" i="12"/>
  <c r="AI20" i="12"/>
  <c r="AJ15" i="12"/>
  <c r="AQ10" i="12"/>
  <c r="AJ10" i="12"/>
  <c r="AT20" i="12"/>
  <c r="AK14" i="12"/>
  <c r="AI11" i="12"/>
  <c r="AN13" i="12"/>
  <c r="AR16" i="12"/>
  <c r="AI24" i="12"/>
  <c r="AQ18" i="12"/>
  <c r="AG15" i="12"/>
  <c r="AN24" i="12"/>
  <c r="AU17" i="12"/>
  <c r="AI14" i="12"/>
  <c r="AS24" i="12"/>
  <c r="AR15" i="12"/>
  <c r="AN12" i="12"/>
  <c r="AR18" i="12"/>
  <c r="AP20" i="12"/>
  <c r="AR19" i="12"/>
  <c r="AU16" i="12"/>
  <c r="AT23" i="12"/>
  <c r="AQ13" i="12"/>
  <c r="AL10" i="12"/>
  <c r="AO10" i="12"/>
  <c r="AN25" i="12"/>
  <c r="AN16" i="12"/>
  <c r="AM21" i="12"/>
  <c r="AR25" i="12"/>
  <c r="AP25" i="12"/>
  <c r="AS12" i="12"/>
  <c r="AO23" i="12"/>
  <c r="AP18" i="12"/>
  <c r="AQ16" i="12"/>
  <c r="AP13" i="12"/>
  <c r="AK24" i="12"/>
  <c r="AL14" i="12"/>
  <c r="AV24" i="12"/>
  <c r="AU20" i="12"/>
  <c r="AO13" i="12"/>
  <c r="AJ14" i="12"/>
  <c r="AI15" i="12"/>
  <c r="AR24" i="12"/>
  <c r="AT19" i="12"/>
  <c r="AT25" i="12"/>
  <c r="AS15" i="12"/>
  <c r="AM17" i="12"/>
  <c r="AS14" i="12"/>
  <c r="AH10" i="12"/>
  <c r="AQ19" i="12"/>
  <c r="AU25" i="12"/>
  <c r="AI18" i="12"/>
  <c r="AT18" i="12"/>
  <c r="AK20" i="12"/>
  <c r="AL20" i="12"/>
  <c r="AO20" i="12"/>
  <c r="AN20" i="12"/>
  <c r="AM25" i="12"/>
  <c r="AU13" i="12"/>
  <c r="AK19" i="12"/>
  <c r="AL23" i="12"/>
  <c r="AS18" i="12"/>
  <c r="AT13" i="12"/>
  <c r="AQ24" i="12"/>
  <c r="AL19" i="12"/>
  <c r="AP19" i="12"/>
  <c r="AH15" i="12"/>
  <c r="AV12" i="12"/>
  <c r="AH18" i="12"/>
  <c r="AG25" i="12"/>
  <c r="AT14" i="12"/>
  <c r="AN21" i="12"/>
  <c r="AK17" i="12"/>
  <c r="AS25" i="12"/>
  <c r="AP15" i="12"/>
  <c r="AO16" i="12"/>
  <c r="AG18" i="12"/>
  <c r="AJ13" i="12"/>
  <c r="O10" i="12"/>
  <c r="T24" i="12"/>
  <c r="T13" i="12"/>
  <c r="AB21" i="12"/>
  <c r="S22" i="12"/>
  <c r="S11" i="12"/>
  <c r="T19" i="12"/>
  <c r="R22" i="12"/>
  <c r="AA13" i="12"/>
  <c r="T15" i="12"/>
  <c r="AD23" i="12"/>
  <c r="AD19" i="12"/>
  <c r="AD15" i="12"/>
  <c r="AD11" i="12"/>
  <c r="AC23" i="12"/>
  <c r="AC19" i="12"/>
  <c r="AC15" i="12"/>
  <c r="AC11" i="12"/>
  <c r="Z18" i="12"/>
  <c r="R14" i="12"/>
  <c r="R10" i="12"/>
  <c r="Q22" i="12"/>
  <c r="Q18" i="12"/>
  <c r="Q14" i="12"/>
  <c r="Q10" i="12"/>
  <c r="P22" i="12"/>
  <c r="P18" i="12"/>
  <c r="P14" i="12"/>
  <c r="P10" i="12"/>
  <c r="O22" i="12"/>
  <c r="O18" i="12"/>
  <c r="O14" i="12"/>
  <c r="AB14" i="12"/>
  <c r="AB11" i="12"/>
  <c r="AA25" i="12"/>
  <c r="AA22" i="12"/>
  <c r="S23" i="12"/>
  <c r="AB24" i="12"/>
  <c r="S13" i="12"/>
  <c r="T25" i="12"/>
  <c r="T23" i="12"/>
  <c r="AA15" i="12"/>
  <c r="S21" i="12"/>
  <c r="V23" i="12"/>
  <c r="V19" i="12"/>
  <c r="V15" i="12"/>
  <c r="V11" i="12"/>
  <c r="U23" i="12"/>
  <c r="U19" i="12"/>
  <c r="U15" i="12"/>
  <c r="U11" i="12"/>
  <c r="Z17" i="12"/>
  <c r="Z13" i="12"/>
  <c r="Y25" i="12"/>
  <c r="Y21" i="12"/>
  <c r="Y17" i="12"/>
  <c r="Y13" i="12"/>
  <c r="X25" i="12"/>
  <c r="X21" i="12"/>
  <c r="X17" i="12"/>
  <c r="X13" i="12"/>
  <c r="W25" i="12"/>
  <c r="W21" i="12"/>
  <c r="W17" i="12"/>
  <c r="W13" i="12"/>
  <c r="AA20" i="12"/>
  <c r="AB13" i="12"/>
  <c r="AA12" i="12"/>
  <c r="S10" i="12"/>
  <c r="Z24" i="12"/>
  <c r="AB10" i="12"/>
  <c r="S15" i="12"/>
  <c r="T10" i="12"/>
  <c r="AA24" i="12"/>
  <c r="AA17" i="12"/>
  <c r="Z21" i="12"/>
  <c r="AD22" i="12"/>
  <c r="AD18" i="12"/>
  <c r="AD14" i="12"/>
  <c r="AD10" i="12"/>
  <c r="AC22" i="12"/>
  <c r="AC18" i="12"/>
  <c r="AC14" i="12"/>
  <c r="AC10" i="12"/>
  <c r="R17" i="12"/>
  <c r="R13" i="12"/>
  <c r="Q25" i="12"/>
  <c r="Q21" i="12"/>
  <c r="Q17" i="12"/>
  <c r="Q13" i="12"/>
  <c r="P25" i="12"/>
  <c r="P21" i="12"/>
  <c r="P17" i="12"/>
  <c r="P13" i="12"/>
  <c r="O25" i="12"/>
  <c r="O21" i="12"/>
  <c r="O17" i="12"/>
  <c r="O13" i="12"/>
  <c r="AB15" i="12"/>
  <c r="AB25" i="12"/>
  <c r="S19" i="12"/>
  <c r="T12" i="12"/>
  <c r="S17" i="12"/>
  <c r="AA19" i="12"/>
  <c r="R18" i="12"/>
  <c r="V22" i="12"/>
  <c r="V18" i="12"/>
  <c r="V14" i="12"/>
  <c r="V10" i="12"/>
  <c r="U22" i="12"/>
  <c r="U18" i="12"/>
  <c r="U14" i="12"/>
  <c r="U10" i="12"/>
  <c r="Z16" i="12"/>
  <c r="Z12" i="12"/>
  <c r="Y24" i="12"/>
  <c r="Y20" i="12"/>
  <c r="Y16" i="12"/>
  <c r="Y12" i="12"/>
  <c r="X24" i="12"/>
  <c r="X20" i="12"/>
  <c r="X16" i="12"/>
  <c r="X12" i="12"/>
  <c r="W24" i="12"/>
  <c r="W20" i="12"/>
  <c r="W16" i="12"/>
  <c r="W12" i="12"/>
  <c r="AB17" i="12"/>
  <c r="Z23" i="12"/>
  <c r="S14" i="12"/>
  <c r="AA10" i="12"/>
  <c r="AB16" i="12"/>
  <c r="R21" i="12"/>
  <c r="T14" i="12"/>
  <c r="T11" i="12"/>
  <c r="T21" i="12"/>
  <c r="AD25" i="12"/>
  <c r="AD21" i="12"/>
  <c r="AD17" i="12"/>
  <c r="AD13" i="12"/>
  <c r="AC25" i="12"/>
  <c r="AC21" i="12"/>
  <c r="AC17" i="12"/>
  <c r="AC13" i="12"/>
  <c r="Z20" i="12"/>
  <c r="R16" i="12"/>
  <c r="R12" i="12"/>
  <c r="Q24" i="12"/>
  <c r="Q20" i="12"/>
  <c r="Q16" i="12"/>
  <c r="Q12" i="12"/>
  <c r="P24" i="12"/>
  <c r="P20" i="12"/>
  <c r="P16" i="12"/>
  <c r="P12" i="12"/>
  <c r="O24" i="12"/>
  <c r="O20" i="12"/>
  <c r="O16" i="12"/>
  <c r="O12" i="12"/>
  <c r="AB19" i="12"/>
  <c r="AB12" i="12"/>
  <c r="S16" i="12"/>
  <c r="AA14" i="12"/>
  <c r="AB20" i="12"/>
  <c r="Z22" i="12"/>
  <c r="T16" i="12"/>
  <c r="T17" i="12"/>
  <c r="AB22" i="12"/>
  <c r="V25" i="12"/>
  <c r="V21" i="12"/>
  <c r="V17" i="12"/>
  <c r="V13" i="12"/>
  <c r="U25" i="12"/>
  <c r="U21" i="12"/>
  <c r="U17" i="12"/>
  <c r="U13" i="12"/>
  <c r="R20" i="12"/>
  <c r="Z15" i="12"/>
  <c r="Z11" i="12"/>
  <c r="Y23" i="12"/>
  <c r="Y19" i="12"/>
  <c r="Y15" i="12"/>
  <c r="Y11" i="12"/>
  <c r="X23" i="12"/>
  <c r="X19" i="12"/>
  <c r="X15" i="12"/>
  <c r="X11" i="12"/>
  <c r="W23" i="12"/>
  <c r="W19" i="12"/>
  <c r="W15" i="12"/>
  <c r="W11" i="12"/>
  <c r="AA21" i="12"/>
  <c r="AB18" i="12"/>
  <c r="S18" i="12"/>
  <c r="AA16" i="12"/>
  <c r="T22" i="12"/>
  <c r="AB23" i="12"/>
  <c r="T18" i="12"/>
  <c r="R24" i="12"/>
  <c r="S24" i="12"/>
  <c r="AD24" i="12"/>
  <c r="AD20" i="12"/>
  <c r="AD16" i="12"/>
  <c r="AD12" i="12"/>
  <c r="AC24" i="12"/>
  <c r="AC20" i="12"/>
  <c r="AC16" i="12"/>
  <c r="AC12" i="12"/>
  <c r="Z19" i="12"/>
  <c r="R15" i="12"/>
  <c r="R11" i="12"/>
  <c r="Q23" i="12"/>
  <c r="Q19" i="12"/>
  <c r="Q15" i="12"/>
  <c r="Q11" i="12"/>
  <c r="P23" i="12"/>
  <c r="P19" i="12"/>
  <c r="P15" i="12"/>
  <c r="P11" i="12"/>
  <c r="O23" i="12"/>
  <c r="O19" i="12"/>
  <c r="O15" i="12"/>
  <c r="O11" i="12"/>
  <c r="R23" i="12"/>
  <c r="AA23" i="12"/>
  <c r="S20" i="12"/>
  <c r="AA18" i="12"/>
  <c r="R25" i="12"/>
  <c r="S25" i="12"/>
  <c r="T20" i="12"/>
  <c r="AA11" i="12"/>
  <c r="Z25" i="12"/>
  <c r="V24" i="12"/>
  <c r="V20" i="12"/>
  <c r="V16" i="12"/>
  <c r="V12" i="12"/>
  <c r="U24" i="12"/>
  <c r="U20" i="12"/>
  <c r="U16" i="12"/>
  <c r="U12" i="12"/>
  <c r="R19" i="12"/>
  <c r="Z14" i="12"/>
  <c r="Z10" i="12"/>
  <c r="Y22" i="12"/>
  <c r="Y18" i="12"/>
  <c r="Y14" i="12"/>
  <c r="Y10" i="12"/>
  <c r="X22" i="12"/>
  <c r="X18" i="12"/>
  <c r="X14" i="12"/>
  <c r="X10" i="12"/>
  <c r="W22" i="12"/>
  <c r="W18" i="12"/>
  <c r="W14" i="12"/>
  <c r="W10" i="12"/>
  <c r="S12" i="12"/>
  <c r="AK8" i="11"/>
  <c r="AP8" i="11"/>
  <c r="AC8" i="11"/>
  <c r="AH8" i="11"/>
  <c r="AJ8" i="11"/>
  <c r="AF8" i="11"/>
  <c r="AL8" i="11"/>
  <c r="AD8" i="11"/>
  <c r="AN8" i="11"/>
  <c r="AO8" i="11"/>
  <c r="AQ8" i="11"/>
  <c r="AM8" i="11"/>
  <c r="AE8" i="11"/>
  <c r="AG8" i="11"/>
  <c r="AI8" i="11"/>
  <c r="BE6" i="11"/>
  <c r="BE7" i="11"/>
  <c r="BE8" i="11" s="1"/>
  <c r="AY7" i="11"/>
  <c r="AY8" i="11" s="1"/>
  <c r="AY6" i="11"/>
  <c r="AU7" i="11"/>
  <c r="AU8" i="11" s="1"/>
  <c r="AU6" i="11"/>
  <c r="BB6" i="11"/>
  <c r="BB7" i="11"/>
  <c r="BB8" i="11" s="1"/>
  <c r="BD6" i="11"/>
  <c r="BD7" i="11"/>
  <c r="BD8" i="11" s="1"/>
  <c r="BG7" i="11"/>
  <c r="BG8" i="11" s="1"/>
  <c r="BG6" i="11"/>
  <c r="AV6" i="11"/>
  <c r="AV7" i="11"/>
  <c r="AV8" i="11" s="1"/>
  <c r="BH7" i="11"/>
  <c r="BH8" i="11" s="1"/>
  <c r="BH6" i="11"/>
  <c r="BF7" i="11"/>
  <c r="BF8" i="11" s="1"/>
  <c r="BF6" i="11"/>
  <c r="AZ6" i="11"/>
  <c r="AZ7" i="11"/>
  <c r="AZ8" i="11" s="1"/>
  <c r="AW6" i="11"/>
  <c r="AW7" i="11"/>
  <c r="AW8" i="11" s="1"/>
  <c r="BI6" i="11"/>
  <c r="BI7" i="11"/>
  <c r="BI8" i="11" s="1"/>
  <c r="AX7" i="11"/>
  <c r="AX8" i="11" s="1"/>
  <c r="AX6" i="11"/>
  <c r="BC6" i="11"/>
  <c r="BC7" i="11"/>
  <c r="BC8" i="11" s="1"/>
  <c r="BA7" i="11"/>
  <c r="BA8" i="11" s="1"/>
  <c r="BA6" i="11"/>
  <c r="AB8" i="11"/>
  <c r="AT7" i="11"/>
  <c r="AT8" i="11" s="1"/>
  <c r="AT6" i="11"/>
  <c r="AV9" i="14"/>
  <c r="AV10" i="14" s="1"/>
  <c r="AV11" i="14" s="1"/>
  <c r="AV12" i="14" s="1"/>
  <c r="AV13" i="14" s="1"/>
  <c r="AV14" i="14" s="1"/>
  <c r="AV15" i="14" s="1"/>
  <c r="AV16" i="14" s="1"/>
  <c r="AV17" i="14" s="1"/>
  <c r="AV18" i="14" s="1"/>
  <c r="AV19" i="14" s="1"/>
  <c r="AV20" i="14" s="1"/>
  <c r="AV21" i="14" s="1"/>
  <c r="AV22" i="14" s="1"/>
  <c r="AV23" i="14" s="1"/>
  <c r="AV24" i="14" s="1"/>
  <c r="AV25" i="14" s="1"/>
  <c r="AV26" i="14" s="1"/>
  <c r="AV27" i="14" s="1"/>
  <c r="AV28" i="14" s="1"/>
  <c r="AV29" i="14" s="1"/>
  <c r="AV30" i="14" s="1"/>
  <c r="AV31" i="14" s="1"/>
  <c r="AV32" i="14" s="1"/>
  <c r="AV33" i="14" s="1"/>
  <c r="AV34" i="14" s="1"/>
  <c r="AV35" i="14" s="1"/>
  <c r="AV36" i="14" s="1"/>
  <c r="AV37" i="14" s="1"/>
  <c r="AV38" i="14" s="1"/>
  <c r="AV39" i="14" s="1"/>
  <c r="AV40" i="14" s="1"/>
  <c r="AV41" i="14" s="1"/>
  <c r="AV42" i="14" s="1"/>
  <c r="AV43" i="14" s="1"/>
  <c r="AV44" i="14" s="1"/>
  <c r="AV45" i="14" s="1"/>
  <c r="AV46" i="14" s="1"/>
  <c r="AV47" i="14" s="1"/>
  <c r="AV48" i="14" s="1"/>
  <c r="AV49" i="14" s="1"/>
  <c r="AV50" i="14" s="1"/>
  <c r="AV51" i="14" s="1"/>
  <c r="U21" i="13" l="1" a="1"/>
  <c r="U21" i="13" s="1"/>
  <c r="U20" i="13" a="1"/>
  <c r="U20" i="13" s="1"/>
  <c r="BD19" i="13" s="1" a="1"/>
  <c r="BD19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<sst xmlns="http://schemas.openxmlformats.org/spreadsheetml/2006/main" count="501" uniqueCount="66">
  <si>
    <t>Name:</t>
  </si>
  <si>
    <t>Authcate:</t>
  </si>
  <si>
    <t>File:</t>
  </si>
  <si>
    <t>YTFeSHYkQPAuQr6N1M5AfQNGcYzQt0v9DVuw7JDm5RpC5sUfgekSJS2IHaeiY1KBsWZyWbs4TjUDkB9hKfOTyUhawsJjC3yCXoEzAdW58l9FPCozzx3VdmMbauy1rLdUBqtHpvB7n3XX3ET0OzSnIn1tFvM</t>
  </si>
  <si>
    <t>Trav's Final Assessment</t>
  </si>
  <si>
    <t>CONTINUOUSLY COMPOUNDED RETURNS</t>
  </si>
  <si>
    <t>FILTERED CONTINUOUSLY COMPOUNDED RETURNS</t>
  </si>
  <si>
    <t>NASDAQ:</t>
  </si>
  <si>
    <t>DAILY CLOSING PRICES</t>
  </si>
  <si>
    <t>DAILY_MEAN</t>
  </si>
  <si>
    <t>Date</t>
  </si>
  <si>
    <t>AFRM</t>
  </si>
  <si>
    <t>FISV</t>
  </si>
  <si>
    <t>STNE</t>
  </si>
  <si>
    <t>SHOP</t>
  </si>
  <si>
    <t>AEHL</t>
  </si>
  <si>
    <t>IMXI</t>
  </si>
  <si>
    <t>FOUR</t>
  </si>
  <si>
    <t>ARKF</t>
  </si>
  <si>
    <t>MELI</t>
  </si>
  <si>
    <t>PCTY</t>
  </si>
  <si>
    <t>SOFI</t>
  </si>
  <si>
    <t>INTU</t>
  </si>
  <si>
    <t>BAC</t>
  </si>
  <si>
    <t>PYPL</t>
  </si>
  <si>
    <t>MA</t>
  </si>
  <si>
    <t>V</t>
  </si>
  <si>
    <t>DAILY_STD DEV</t>
  </si>
  <si>
    <t>HOLDING_MEAN</t>
  </si>
  <si>
    <t>ANNUAL_STD DEV</t>
  </si>
  <si>
    <t>CORREL</t>
  </si>
  <si>
    <t>AFRM_f</t>
  </si>
  <si>
    <t>FISV_f</t>
  </si>
  <si>
    <t>STNE_f</t>
  </si>
  <si>
    <t>SHOP_f</t>
  </si>
  <si>
    <t>AEHL_f</t>
  </si>
  <si>
    <t>IMXI_f</t>
  </si>
  <si>
    <t>FOUR_f</t>
  </si>
  <si>
    <t>ARKF_f</t>
  </si>
  <si>
    <t>MELI_f</t>
  </si>
  <si>
    <t>PCTY_f</t>
  </si>
  <si>
    <t>SOFI_f</t>
  </si>
  <si>
    <t>INTU_f</t>
  </si>
  <si>
    <t>BAC_f</t>
  </si>
  <si>
    <t>PYPL_f</t>
  </si>
  <si>
    <t>MA_f</t>
  </si>
  <si>
    <t>V_f</t>
  </si>
  <si>
    <t>CHOL</t>
  </si>
  <si>
    <t>EPSILONS - PREGENERATED FOR AUTOMATED MARKING</t>
  </si>
  <si>
    <t>SIMULATED STOCK PRICE</t>
  </si>
  <si>
    <t>CORRELATED EPSILONS</t>
  </si>
  <si>
    <t>CORRELATED SIMULATED STOCK PRICE</t>
  </si>
  <si>
    <t>S0</t>
  </si>
  <si>
    <t>mu</t>
  </si>
  <si>
    <t>sigma</t>
  </si>
  <si>
    <t>DATE</t>
  </si>
  <si>
    <t>EPSILONS - USING DYNAMIC FUNCTION</t>
  </si>
  <si>
    <t>DIFF</t>
  </si>
  <si>
    <t>DEVIANCE</t>
  </si>
  <si>
    <t>Should be lower than 10%</t>
  </si>
  <si>
    <t>DAILY CLOSING PRICES MOVEMENT</t>
  </si>
  <si>
    <t>SIMULATED STOCK PRICE MOVEMENT</t>
  </si>
  <si>
    <t>CORRELATED SIMULATED STOCK PRICE MOVEMENT</t>
  </si>
  <si>
    <t>HISTORICAL DAILY CLOSING PRICES</t>
  </si>
  <si>
    <t>eli segman</t>
  </si>
  <si>
    <t>eseg0002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</si>
</sst>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* #,##0.00_-;\-&quot;$&quot;* #,##0.00_-;_-&quot;$&quot;* &quot;-&quot;??_-;_-@_-"/>
    <numFmt numFmtId="165" formatCode="0.000%"/>
    <numFmt numFmtId="166" formatCode="0.0000%"/>
    <numFmt numFmtId="167" formatCode="dd&quot;/&quot;mm&quot;/&quot;yy"/>
    <numFmt numFmtId="168" formatCode="0.000"/>
    <numFmt numFmtId="169" formatCode="[$$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Inconsolata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2" applyFill="1"/>
    <xf numFmtId="0" fontId="5" fillId="0" borderId="0" xfId="4" applyFont="1"/>
    <xf numFmtId="0" fontId="4" fillId="0" borderId="0" xfId="4"/>
    <xf numFmtId="0" fontId="5" fillId="0" borderId="0" xfId="4" applyFont="1" applyAlignment="1">
      <alignment horizontal="center"/>
    </xf>
    <xf numFmtId="0" fontId="6" fillId="0" borderId="0" xfId="4" applyFont="1" applyAlignment="1">
      <alignment horizontal="right"/>
    </xf>
    <xf numFmtId="0" fontId="5" fillId="0" borderId="0" xfId="4" applyFont="1" applyAlignment="1">
      <alignment horizontal="right"/>
    </xf>
    <xf numFmtId="165" fontId="6" fillId="0" borderId="0" xfId="4" applyNumberFormat="1" applyFont="1"/>
    <xf numFmtId="166" fontId="6" fillId="0" borderId="0" xfId="4" applyNumberFormat="1" applyFont="1" applyAlignment="1">
      <alignment horizontal="right"/>
    </xf>
    <xf numFmtId="0" fontId="5" fillId="0" borderId="1" xfId="4" applyFont="1" applyBorder="1"/>
    <xf numFmtId="166" fontId="6" fillId="0" borderId="0" xfId="4" applyNumberFormat="1" applyFont="1"/>
    <xf numFmtId="167" fontId="6" fillId="0" borderId="2" xfId="4" applyNumberFormat="1" applyFont="1" applyBorder="1"/>
    <xf numFmtId="0" fontId="6" fillId="0" borderId="0" xfId="4" applyFont="1"/>
    <xf numFmtId="168" fontId="6" fillId="0" borderId="0" xfId="4" applyNumberFormat="1" applyFont="1"/>
    <xf numFmtId="165" fontId="6" fillId="3" borderId="0" xfId="4" applyNumberFormat="1" applyFont="1" applyFill="1" applyProtection="1">
      <protection locked="0"/>
    </xf>
    <xf numFmtId="0" fontId="7" fillId="4" borderId="0" xfId="4" applyFont="1" applyFill="1"/>
    <xf numFmtId="168" fontId="6" fillId="3" borderId="0" xfId="4" applyNumberFormat="1" applyFont="1" applyFill="1" applyProtection="1">
      <protection locked="0"/>
    </xf>
    <xf numFmtId="0" fontId="5" fillId="3" borderId="0" xfId="4" applyFont="1" applyFill="1" applyAlignment="1" applyProtection="1">
      <alignment horizontal="right"/>
      <protection locked="0"/>
    </xf>
    <xf numFmtId="0" fontId="5" fillId="3" borderId="0" xfId="4" applyFont="1" applyFill="1" applyProtection="1">
      <protection locked="0"/>
    </xf>
    <xf numFmtId="0" fontId="6" fillId="5" borderId="3" xfId="4" applyFont="1" applyFill="1" applyBorder="1"/>
    <xf numFmtId="0" fontId="6" fillId="5" borderId="4" xfId="4" applyFont="1" applyFill="1" applyBorder="1"/>
    <xf numFmtId="0" fontId="6" fillId="5" borderId="5" xfId="4" applyFont="1" applyFill="1" applyBorder="1"/>
    <xf numFmtId="0" fontId="6" fillId="6" borderId="0" xfId="4" applyFont="1" applyFill="1" applyProtection="1">
      <protection locked="0"/>
    </xf>
    <xf numFmtId="10" fontId="6" fillId="0" borderId="0" xfId="4" applyNumberFormat="1" applyFont="1"/>
    <xf numFmtId="0" fontId="6" fillId="5" borderId="6" xfId="4" applyFont="1" applyFill="1" applyBorder="1"/>
    <xf numFmtId="0" fontId="6" fillId="5" borderId="0" xfId="4" applyFont="1" applyFill="1"/>
    <xf numFmtId="0" fontId="6" fillId="5" borderId="7" xfId="4" applyFont="1" applyFill="1" applyBorder="1"/>
    <xf numFmtId="169" fontId="6" fillId="3" borderId="0" xfId="4" applyNumberFormat="1" applyFont="1" applyFill="1" applyProtection="1">
      <protection locked="0"/>
    </xf>
    <xf numFmtId="0" fontId="6" fillId="5" borderId="8" xfId="4" applyFont="1" applyFill="1" applyBorder="1"/>
    <xf numFmtId="0" fontId="6" fillId="5" borderId="9" xfId="4" applyFont="1" applyFill="1" applyBorder="1"/>
    <xf numFmtId="0" fontId="6" fillId="5" borderId="10" xfId="4" applyFont="1" applyFill="1" applyBorder="1"/>
    <xf numFmtId="169" fontId="6" fillId="0" borderId="0" xfId="4" applyNumberFormat="1" applyFont="1"/>
    <xf numFmtId="168" fontId="6" fillId="6" borderId="0" xfId="4" applyNumberFormat="1" applyFont="1" applyFill="1" applyProtection="1">
      <protection locked="0"/>
    </xf>
    <xf numFmtId="0" fontId="8" fillId="6" borderId="0" xfId="4" applyFont="1" applyFill="1"/>
    <xf numFmtId="0" fontId="9" fillId="0" borderId="0" xfId="4" applyFont="1"/>
    <xf numFmtId="0" fontId="10" fillId="0" borderId="0" xfId="4" applyFont="1" applyAlignment="1">
      <alignment horizontal="center"/>
    </xf>
    <xf numFmtId="0" fontId="6" fillId="3" borderId="0" xfId="4" applyFont="1" applyFill="1" applyProtection="1">
      <protection locked="0"/>
    </xf>
    <xf numFmtId="0" fontId="4" fillId="3" borderId="0" xfId="4" applyFill="1" applyProtection="1">
      <protection locked="0"/>
    </xf>
    <xf numFmtId="169" fontId="11" fillId="0" borderId="0" xfId="4" applyNumberFormat="1" applyFont="1" applyAlignment="1">
      <alignment horizontal="right"/>
    </xf>
    <xf numFmtId="0" fontId="5" fillId="0" borderId="0" xfId="4" applyFont="1" applyProtection="1">
      <protection locked="0"/>
    </xf>
    <xf numFmtId="0" fontId="5" fillId="0" borderId="0" xfId="4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0" borderId="1" xfId="4" applyFont="1" applyBorder="1" applyProtection="1">
      <protection locked="0"/>
    </xf>
    <xf numFmtId="167" fontId="6" fillId="0" borderId="2" xfId="4" applyNumberFormat="1" applyFont="1" applyBorder="1" applyProtection="1">
      <protection locked="0"/>
    </xf>
    <xf numFmtId="0" fontId="6" fillId="0" borderId="0" xfId="4" applyFont="1" applyProtection="1">
      <protection locked="0"/>
    </xf>
    <xf numFmtId="0" fontId="10" fillId="0" borderId="0" xfId="4" applyFont="1" applyAlignment="1" applyProtection="1">
      <alignment horizontal="center"/>
      <protection locked="0"/>
    </xf>
    <xf numFmtId="22" fontId="0" fillId="0" borderId="0" xfId="0" applyNumberFormat="1"/>
    <xf numFmtId="0" fontId="5" fillId="0" borderId="0" xfId="4" applyFont="1" applyAlignment="1">
      <alignment horizontal="center"/>
    </xf>
    <xf numFmtId="0" fontId="4" fillId="0" borderId="0" xfId="4"/>
    <xf numFmtId="0" fontId="5" fillId="0" borderId="0" xfId="4" applyFont="1" applyAlignment="1">
      <alignment horizontal="center" vertical="center"/>
    </xf>
    <xf numFmtId="0" fontId="10" fillId="0" borderId="0" xfId="4" applyFont="1" applyAlignment="1">
      <alignment horizontal="center"/>
    </xf>
    <xf numFmtId="0" fontId="5" fillId="0" borderId="0" xfId="4" applyFont="1" applyAlignment="1" applyProtection="1">
      <alignment horizontal="center"/>
      <protection locked="0"/>
    </xf>
    <xf numFmtId="0" fontId="4" fillId="0" borderId="0" xfId="4" applyProtection="1">
      <protection locked="0"/>
    </xf>
  </cellXfs>
  <cellStyles count="5">
    <cellStyle name="Currency 2" xfId="3" xr:uid="{EE5ED6B1-A9A3-46A0-B171-2B3629E4D20B}"/>
    <cellStyle name="Hyperlink" xfId="2" builtinId="8"/>
    <cellStyle name="Normal" xfId="0" builtinId="0"/>
    <cellStyle name="Normal 2" xfId="1" xr:uid="{3468510F-803F-462C-8189-6D7FBEC92715}"/>
    <cellStyle name="Normal 4" xfId="4" xr:uid="{2482BB5D-DEB9-432C-92E0-A290FE1B9E11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06/relationships/vbaProject" Target="vbaProject.bin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UNCORRELATED </a:t>
            </a:r>
          </a:p>
          <a:p>
            <a:pPr>
              <a:defRPr/>
            </a:pPr>
            <a:r>
              <a:rPr lang="en-AU" b="1"/>
              <a:t>SIMULATED STOCK 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Graphs'!$AE$8</c:f>
              <c:strCache>
                <c:ptCount val="1"/>
                <c:pt idx="0">
                  <c:v>AFRM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Graphs'!$AE$9:$AE$219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D-41DD-B1AE-AE2F6F32F351}"/>
            </c:ext>
          </c:extLst>
        </c:ser>
        <c:ser>
          <c:idx val="1"/>
          <c:order val="1"/>
          <c:tx>
            <c:strRef>
              <c:f>'4. Graphs'!$AF$8</c:f>
              <c:strCache>
                <c:ptCount val="1"/>
                <c:pt idx="0">
                  <c:v>FISV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Graphs'!$AF$9:$AF$219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D-41DD-B1AE-AE2F6F32F351}"/>
            </c:ext>
          </c:extLst>
        </c:ser>
        <c:ser>
          <c:idx val="2"/>
          <c:order val="2"/>
          <c:tx>
            <c:strRef>
              <c:f>'4. Graphs'!$AG$8</c:f>
              <c:strCache>
                <c:ptCount val="1"/>
                <c:pt idx="0">
                  <c:v>STNE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Graphs'!$AG$9:$AG$219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0D-41DD-B1AE-AE2F6F32F351}"/>
            </c:ext>
          </c:extLst>
        </c:ser>
        <c:ser>
          <c:idx val="3"/>
          <c:order val="3"/>
          <c:tx>
            <c:strRef>
              <c:f>'4. Graphs'!$AH$8</c:f>
              <c:strCache>
                <c:ptCount val="1"/>
                <c:pt idx="0">
                  <c:v>SHOP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Graphs'!$AH$9:$AH$219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0D-41DD-B1AE-AE2F6F32F351}"/>
            </c:ext>
          </c:extLst>
        </c:ser>
        <c:ser>
          <c:idx val="4"/>
          <c:order val="4"/>
          <c:tx>
            <c:strRef>
              <c:f>'4. Graphs'!$AI$8</c:f>
              <c:strCache>
                <c:ptCount val="1"/>
                <c:pt idx="0">
                  <c:v>AEHL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Graphs'!$AI$9:$AI$219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0D-41DD-B1AE-AE2F6F32F351}"/>
            </c:ext>
          </c:extLst>
        </c:ser>
        <c:ser>
          <c:idx val="5"/>
          <c:order val="5"/>
          <c:tx>
            <c:strRef>
              <c:f>'4. Graphs'!$AJ$8</c:f>
              <c:strCache>
                <c:ptCount val="1"/>
                <c:pt idx="0">
                  <c:v>IMXI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Graphs'!$AJ$9:$AJ$219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0D-41DD-B1AE-AE2F6F32F351}"/>
            </c:ext>
          </c:extLst>
        </c:ser>
        <c:ser>
          <c:idx val="6"/>
          <c:order val="6"/>
          <c:tx>
            <c:strRef>
              <c:f>'4. Graphs'!$AK$8</c:f>
              <c:strCache>
                <c:ptCount val="1"/>
                <c:pt idx="0">
                  <c:v>FOUR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Graphs'!$AK$9:$AK$219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0D-41DD-B1AE-AE2F6F32F351}"/>
            </c:ext>
          </c:extLst>
        </c:ser>
        <c:ser>
          <c:idx val="7"/>
          <c:order val="7"/>
          <c:tx>
            <c:strRef>
              <c:f>'4. Graphs'!$AL$8</c:f>
              <c:strCache>
                <c:ptCount val="1"/>
                <c:pt idx="0">
                  <c:v>ARKF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Graphs'!$AL$9:$AL$219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0D-41DD-B1AE-AE2F6F32F351}"/>
            </c:ext>
          </c:extLst>
        </c:ser>
        <c:ser>
          <c:idx val="8"/>
          <c:order val="8"/>
          <c:tx>
            <c:strRef>
              <c:f>'4. Graphs'!$AM$8</c:f>
              <c:strCache>
                <c:ptCount val="1"/>
                <c:pt idx="0">
                  <c:v>MELI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Graphs'!$AM$9:$AM$219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0D-41DD-B1AE-AE2F6F32F351}"/>
            </c:ext>
          </c:extLst>
        </c:ser>
        <c:ser>
          <c:idx val="9"/>
          <c:order val="9"/>
          <c:tx>
            <c:strRef>
              <c:f>'4. Graphs'!$AN$8</c:f>
              <c:strCache>
                <c:ptCount val="1"/>
                <c:pt idx="0">
                  <c:v>PCTY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Graphs'!$AN$9:$AN$219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0D-41DD-B1AE-AE2F6F32F351}"/>
            </c:ext>
          </c:extLst>
        </c:ser>
        <c:ser>
          <c:idx val="10"/>
          <c:order val="10"/>
          <c:tx>
            <c:strRef>
              <c:f>'4. Graphs'!$AO$8</c:f>
              <c:strCache>
                <c:ptCount val="1"/>
                <c:pt idx="0">
                  <c:v>SOFI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Graphs'!$AO$9:$AO$219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0D-41DD-B1AE-AE2F6F32F351}"/>
            </c:ext>
          </c:extLst>
        </c:ser>
        <c:ser>
          <c:idx val="11"/>
          <c:order val="11"/>
          <c:tx>
            <c:strRef>
              <c:f>'4. Graphs'!$AP$8</c:f>
              <c:strCache>
                <c:ptCount val="1"/>
                <c:pt idx="0">
                  <c:v>INTU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Graphs'!$AP$9:$AP$219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00D-41DD-B1AE-AE2F6F32F351}"/>
            </c:ext>
          </c:extLst>
        </c:ser>
        <c:ser>
          <c:idx val="12"/>
          <c:order val="12"/>
          <c:tx>
            <c:strRef>
              <c:f>'4. Graphs'!$AQ$8</c:f>
              <c:strCache>
                <c:ptCount val="1"/>
                <c:pt idx="0">
                  <c:v>BAC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Graphs'!$AQ$9:$AQ$219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0D-41DD-B1AE-AE2F6F32F351}"/>
            </c:ext>
          </c:extLst>
        </c:ser>
        <c:ser>
          <c:idx val="13"/>
          <c:order val="13"/>
          <c:tx>
            <c:strRef>
              <c:f>'4. Graphs'!$AR$8</c:f>
              <c:strCache>
                <c:ptCount val="1"/>
                <c:pt idx="0">
                  <c:v>PYPL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Graphs'!$AR$9:$AR$219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00D-41DD-B1AE-AE2F6F32F351}"/>
            </c:ext>
          </c:extLst>
        </c:ser>
        <c:ser>
          <c:idx val="14"/>
          <c:order val="14"/>
          <c:tx>
            <c:strRef>
              <c:f>'4. Graphs'!$AS$8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Graphs'!$AS$9:$AS$219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00D-41DD-B1AE-AE2F6F32F351}"/>
            </c:ext>
          </c:extLst>
        </c:ser>
        <c:ser>
          <c:idx val="15"/>
          <c:order val="15"/>
          <c:tx>
            <c:strRef>
              <c:f>'4. Graphs'!$AT$8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Graphs'!$AD$9:$AD$50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Graphs'!$AT$9:$AT$219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00D-41DD-B1AE-AE2F6F32F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163503"/>
        <c:axId val="1358150063"/>
      </c:lineChart>
      <c:dateAx>
        <c:axId val="1358163503"/>
        <c:scaling>
          <c:orientation val="minMax"/>
        </c:scaling>
        <c:delete val="0"/>
        <c:axPos val="b"/>
        <c:numFmt formatCode="dd&quot;/&quot;mm&quot;/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063"/>
        <c:crosses val="autoZero"/>
        <c:auto val="1"/>
        <c:lblOffset val="100"/>
        <c:baseTimeUnit val="days"/>
      </c:dateAx>
      <c:valAx>
        <c:axId val="135815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UNCORRELATED </a:t>
            </a:r>
          </a:p>
          <a:p>
            <a:pPr>
              <a:defRPr/>
            </a:pPr>
            <a:r>
              <a:rPr lang="en-AU" b="1"/>
              <a:t>SIMULATED STOCK 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Graphs'!$AW$8</c:f>
              <c:strCache>
                <c:ptCount val="1"/>
                <c:pt idx="0">
                  <c:v>AFRM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Graphs'!$AW$9:$AW$50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A-47CE-A577-E9D173D794E5}"/>
            </c:ext>
          </c:extLst>
        </c:ser>
        <c:ser>
          <c:idx val="1"/>
          <c:order val="1"/>
          <c:tx>
            <c:strRef>
              <c:f>'4. Graphs'!$AX$8</c:f>
              <c:strCache>
                <c:ptCount val="1"/>
                <c:pt idx="0">
                  <c:v>FISV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Graphs'!$AX$9:$AX$50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A-47CE-A577-E9D173D794E5}"/>
            </c:ext>
          </c:extLst>
        </c:ser>
        <c:ser>
          <c:idx val="2"/>
          <c:order val="2"/>
          <c:tx>
            <c:strRef>
              <c:f>'4. Graphs'!$AY$8</c:f>
              <c:strCache>
                <c:ptCount val="1"/>
                <c:pt idx="0">
                  <c:v>STNE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Graphs'!$AY$9:$AY$50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BA-47CE-A577-E9D173D794E5}"/>
            </c:ext>
          </c:extLst>
        </c:ser>
        <c:ser>
          <c:idx val="3"/>
          <c:order val="3"/>
          <c:tx>
            <c:strRef>
              <c:f>'4. Graphs'!$AZ$8</c:f>
              <c:strCache>
                <c:ptCount val="1"/>
                <c:pt idx="0">
                  <c:v>SHOP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Graphs'!$AZ$9:$AZ$50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BA-47CE-A577-E9D173D794E5}"/>
            </c:ext>
          </c:extLst>
        </c:ser>
        <c:ser>
          <c:idx val="4"/>
          <c:order val="4"/>
          <c:tx>
            <c:strRef>
              <c:f>'4. Graphs'!$BA$8</c:f>
              <c:strCache>
                <c:ptCount val="1"/>
                <c:pt idx="0">
                  <c:v>AEHL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Graphs'!$BA$9:$BA$50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BA-47CE-A577-E9D173D794E5}"/>
            </c:ext>
          </c:extLst>
        </c:ser>
        <c:ser>
          <c:idx val="5"/>
          <c:order val="5"/>
          <c:tx>
            <c:strRef>
              <c:f>'4. Graphs'!$BB$8</c:f>
              <c:strCache>
                <c:ptCount val="1"/>
                <c:pt idx="0">
                  <c:v>IMXI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Graphs'!$BB$9:$BB$50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BA-47CE-A577-E9D173D794E5}"/>
            </c:ext>
          </c:extLst>
        </c:ser>
        <c:ser>
          <c:idx val="6"/>
          <c:order val="6"/>
          <c:tx>
            <c:strRef>
              <c:f>'4. Graphs'!$BC$8</c:f>
              <c:strCache>
                <c:ptCount val="1"/>
                <c:pt idx="0">
                  <c:v>FOUR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Graphs'!$BC$9:$BC$50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BA-47CE-A577-E9D173D794E5}"/>
            </c:ext>
          </c:extLst>
        </c:ser>
        <c:ser>
          <c:idx val="7"/>
          <c:order val="7"/>
          <c:tx>
            <c:strRef>
              <c:f>'4. Graphs'!$BD$8</c:f>
              <c:strCache>
                <c:ptCount val="1"/>
                <c:pt idx="0">
                  <c:v>ARKF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Graphs'!$BD$9:$BD$50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BA-47CE-A577-E9D173D794E5}"/>
            </c:ext>
          </c:extLst>
        </c:ser>
        <c:ser>
          <c:idx val="8"/>
          <c:order val="8"/>
          <c:tx>
            <c:strRef>
              <c:f>'4. Graphs'!$BE$8</c:f>
              <c:strCache>
                <c:ptCount val="1"/>
                <c:pt idx="0">
                  <c:v>MELI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Graphs'!$BE$9:$BE$50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BA-47CE-A577-E9D173D794E5}"/>
            </c:ext>
          </c:extLst>
        </c:ser>
        <c:ser>
          <c:idx val="9"/>
          <c:order val="9"/>
          <c:tx>
            <c:strRef>
              <c:f>'4. Graphs'!$BF$8</c:f>
              <c:strCache>
                <c:ptCount val="1"/>
                <c:pt idx="0">
                  <c:v>PCTY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Graphs'!$BF$9:$BF$50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BA-47CE-A577-E9D173D794E5}"/>
            </c:ext>
          </c:extLst>
        </c:ser>
        <c:ser>
          <c:idx val="10"/>
          <c:order val="10"/>
          <c:tx>
            <c:strRef>
              <c:f>'4. Graphs'!$BG$8</c:f>
              <c:strCache>
                <c:ptCount val="1"/>
                <c:pt idx="0">
                  <c:v>SOFI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Graphs'!$BG$9:$BG$50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BA-47CE-A577-E9D173D794E5}"/>
            </c:ext>
          </c:extLst>
        </c:ser>
        <c:ser>
          <c:idx val="11"/>
          <c:order val="11"/>
          <c:tx>
            <c:strRef>
              <c:f>'4. Graphs'!$BH$8</c:f>
              <c:strCache>
                <c:ptCount val="1"/>
                <c:pt idx="0">
                  <c:v>INTU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Graphs'!$BH$9:$BH$50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BA-47CE-A577-E9D173D794E5}"/>
            </c:ext>
          </c:extLst>
        </c:ser>
        <c:ser>
          <c:idx val="12"/>
          <c:order val="12"/>
          <c:tx>
            <c:strRef>
              <c:f>'4. Graphs'!$BI$8</c:f>
              <c:strCache>
                <c:ptCount val="1"/>
                <c:pt idx="0">
                  <c:v>BAC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Graphs'!$BI$9:$BI$50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BA-47CE-A577-E9D173D794E5}"/>
            </c:ext>
          </c:extLst>
        </c:ser>
        <c:ser>
          <c:idx val="13"/>
          <c:order val="13"/>
          <c:tx>
            <c:strRef>
              <c:f>'4. Graphs'!$BJ$8</c:f>
              <c:strCache>
                <c:ptCount val="1"/>
                <c:pt idx="0">
                  <c:v>PYPL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Graphs'!$BJ$9:$BJ$50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BA-47CE-A577-E9D173D794E5}"/>
            </c:ext>
          </c:extLst>
        </c:ser>
        <c:ser>
          <c:idx val="14"/>
          <c:order val="14"/>
          <c:tx>
            <c:strRef>
              <c:f>'4. Graphs'!$BK$8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Graphs'!$BK$9:$BK$50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BA-47CE-A577-E9D173D794E5}"/>
            </c:ext>
          </c:extLst>
        </c:ser>
        <c:ser>
          <c:idx val="15"/>
          <c:order val="15"/>
          <c:tx>
            <c:strRef>
              <c:f>'4. Graphs'!$BL$8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Graphs'!$AV$9:$AV$50</c:f>
              <c:numCache>
                <c:formatCode>dd"/"mm"/"yy</c:formatCode>
                <c:ptCount val="42"/>
                <c:pt idx="0">
                  <c:v>44924.666666666672</c:v>
                </c:pt>
                <c:pt idx="1">
                  <c:v>44927.666666666672</c:v>
                </c:pt>
                <c:pt idx="2">
                  <c:v>44928.666666666672</c:v>
                </c:pt>
                <c:pt idx="3">
                  <c:v>44929.666666666672</c:v>
                </c:pt>
                <c:pt idx="4">
                  <c:v>44930.666666666672</c:v>
                </c:pt>
                <c:pt idx="5">
                  <c:v>44931.666666666672</c:v>
                </c:pt>
                <c:pt idx="6">
                  <c:v>44934.666666666672</c:v>
                </c:pt>
                <c:pt idx="7">
                  <c:v>44935.666666666672</c:v>
                </c:pt>
                <c:pt idx="8">
                  <c:v>44936.666666666672</c:v>
                </c:pt>
                <c:pt idx="9">
                  <c:v>44937.666666666672</c:v>
                </c:pt>
                <c:pt idx="10">
                  <c:v>44938.666666666672</c:v>
                </c:pt>
                <c:pt idx="11">
                  <c:v>44941.666666666672</c:v>
                </c:pt>
                <c:pt idx="12">
                  <c:v>44942.666666666672</c:v>
                </c:pt>
                <c:pt idx="13">
                  <c:v>44943.666666666672</c:v>
                </c:pt>
                <c:pt idx="14">
                  <c:v>44944.666666666672</c:v>
                </c:pt>
                <c:pt idx="15">
                  <c:v>44945.666666666672</c:v>
                </c:pt>
                <c:pt idx="16">
                  <c:v>44948.666666666672</c:v>
                </c:pt>
                <c:pt idx="17">
                  <c:v>44949.666666666672</c:v>
                </c:pt>
                <c:pt idx="18">
                  <c:v>44950.666666666672</c:v>
                </c:pt>
                <c:pt idx="19">
                  <c:v>44951.666666666672</c:v>
                </c:pt>
                <c:pt idx="20">
                  <c:v>44952.666666666672</c:v>
                </c:pt>
                <c:pt idx="21">
                  <c:v>44955.666666666672</c:v>
                </c:pt>
                <c:pt idx="22">
                  <c:v>44956.666666666672</c:v>
                </c:pt>
                <c:pt idx="23">
                  <c:v>44957.666666666672</c:v>
                </c:pt>
                <c:pt idx="24">
                  <c:v>44958.666666666672</c:v>
                </c:pt>
                <c:pt idx="25">
                  <c:v>44959.666666666672</c:v>
                </c:pt>
                <c:pt idx="26">
                  <c:v>44962.666666666672</c:v>
                </c:pt>
                <c:pt idx="27">
                  <c:v>44963.666666666672</c:v>
                </c:pt>
                <c:pt idx="28">
                  <c:v>44964.666666666672</c:v>
                </c:pt>
                <c:pt idx="29">
                  <c:v>44965.666666666672</c:v>
                </c:pt>
                <c:pt idx="30">
                  <c:v>44966.666666666672</c:v>
                </c:pt>
                <c:pt idx="31">
                  <c:v>44969.666666666672</c:v>
                </c:pt>
                <c:pt idx="32">
                  <c:v>44970.666666666672</c:v>
                </c:pt>
                <c:pt idx="33">
                  <c:v>44971.666666666672</c:v>
                </c:pt>
                <c:pt idx="34">
                  <c:v>44972.666666666672</c:v>
                </c:pt>
                <c:pt idx="35">
                  <c:v>44973.666666666672</c:v>
                </c:pt>
                <c:pt idx="36">
                  <c:v>44976.666666666672</c:v>
                </c:pt>
                <c:pt idx="37">
                  <c:v>44977.666666666672</c:v>
                </c:pt>
                <c:pt idx="38">
                  <c:v>44978.666666666672</c:v>
                </c:pt>
                <c:pt idx="39">
                  <c:v>44979.666666666672</c:v>
                </c:pt>
                <c:pt idx="40">
                  <c:v>44980.666666666672</c:v>
                </c:pt>
                <c:pt idx="41">
                  <c:v>44983.666666666672</c:v>
                </c:pt>
              </c:numCache>
            </c:numRef>
          </c:cat>
          <c:val>
            <c:numRef>
              <c:f>'4. Graphs'!$BL$9:$BL$50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BA-47CE-A577-E9D173D79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163503"/>
        <c:axId val="1358150063"/>
      </c:lineChart>
      <c:dateAx>
        <c:axId val="1358163503"/>
        <c:scaling>
          <c:orientation val="minMax"/>
        </c:scaling>
        <c:delete val="0"/>
        <c:axPos val="b"/>
        <c:numFmt formatCode="dd&quot;/&quot;mm&quot;/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063"/>
        <c:crosses val="autoZero"/>
        <c:auto val="1"/>
        <c:lblOffset val="100"/>
        <c:baseTimeUnit val="days"/>
      </c:dateAx>
      <c:valAx>
        <c:axId val="135815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UNCORRELATED </a:t>
            </a:r>
          </a:p>
          <a:p>
            <a:pPr>
              <a:defRPr/>
            </a:pPr>
            <a:r>
              <a:rPr lang="en-AU" b="1"/>
              <a:t>SIMULATED STOCK 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613993163556526E-2"/>
          <c:y val="6.0318272363973871E-2"/>
          <c:w val="0.94945586749132616"/>
          <c:h val="0.86946250162611061"/>
        </c:manualLayout>
      </c:layout>
      <c:lineChart>
        <c:grouping val="standard"/>
        <c:varyColors val="0"/>
        <c:ser>
          <c:idx val="0"/>
          <c:order val="0"/>
          <c:tx>
            <c:strRef>
              <c:f>'4. Graphs'!$M$8</c:f>
              <c:strCache>
                <c:ptCount val="1"/>
                <c:pt idx="0">
                  <c:v>AFRM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Graphs'!$M$9:$M$219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5-4446-8AF1-DE60088C4C0C}"/>
            </c:ext>
          </c:extLst>
        </c:ser>
        <c:ser>
          <c:idx val="1"/>
          <c:order val="1"/>
          <c:tx>
            <c:strRef>
              <c:f>'4. Graphs'!$N$8</c:f>
              <c:strCache>
                <c:ptCount val="1"/>
                <c:pt idx="0">
                  <c:v>FISV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Graphs'!$N$9:$N$219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5-4446-8AF1-DE60088C4C0C}"/>
            </c:ext>
          </c:extLst>
        </c:ser>
        <c:ser>
          <c:idx val="2"/>
          <c:order val="2"/>
          <c:tx>
            <c:strRef>
              <c:f>'4. Graphs'!$O$8</c:f>
              <c:strCache>
                <c:ptCount val="1"/>
                <c:pt idx="0">
                  <c:v>STNE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Graphs'!$O$9:$O$219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5-4446-8AF1-DE60088C4C0C}"/>
            </c:ext>
          </c:extLst>
        </c:ser>
        <c:ser>
          <c:idx val="3"/>
          <c:order val="3"/>
          <c:tx>
            <c:strRef>
              <c:f>'4. Graphs'!$P$8</c:f>
              <c:strCache>
                <c:ptCount val="1"/>
                <c:pt idx="0">
                  <c:v>SHOP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Graphs'!$P$9:$P$219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5-4446-8AF1-DE60088C4C0C}"/>
            </c:ext>
          </c:extLst>
        </c:ser>
        <c:ser>
          <c:idx val="4"/>
          <c:order val="4"/>
          <c:tx>
            <c:strRef>
              <c:f>'4. Graphs'!$Q$8</c:f>
              <c:strCache>
                <c:ptCount val="1"/>
                <c:pt idx="0">
                  <c:v>AEHL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Graphs'!$Q$9:$Q$219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5-4446-8AF1-DE60088C4C0C}"/>
            </c:ext>
          </c:extLst>
        </c:ser>
        <c:ser>
          <c:idx val="5"/>
          <c:order val="5"/>
          <c:tx>
            <c:strRef>
              <c:f>'4. Graphs'!$R$8</c:f>
              <c:strCache>
                <c:ptCount val="1"/>
                <c:pt idx="0">
                  <c:v>IMXI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Graphs'!$R$9:$R$219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5-4446-8AF1-DE60088C4C0C}"/>
            </c:ext>
          </c:extLst>
        </c:ser>
        <c:ser>
          <c:idx val="6"/>
          <c:order val="6"/>
          <c:tx>
            <c:strRef>
              <c:f>'4. Graphs'!$S$8</c:f>
              <c:strCache>
                <c:ptCount val="1"/>
                <c:pt idx="0">
                  <c:v>FOUR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Graphs'!$S$9:$S$219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B5-4446-8AF1-DE60088C4C0C}"/>
            </c:ext>
          </c:extLst>
        </c:ser>
        <c:ser>
          <c:idx val="7"/>
          <c:order val="7"/>
          <c:tx>
            <c:strRef>
              <c:f>'4. Graphs'!$T$8</c:f>
              <c:strCache>
                <c:ptCount val="1"/>
                <c:pt idx="0">
                  <c:v>ARKF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Graphs'!$T$9:$T$219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B5-4446-8AF1-DE60088C4C0C}"/>
            </c:ext>
          </c:extLst>
        </c:ser>
        <c:ser>
          <c:idx val="8"/>
          <c:order val="8"/>
          <c:tx>
            <c:strRef>
              <c:f>'4. Graphs'!$U$8</c:f>
              <c:strCache>
                <c:ptCount val="1"/>
                <c:pt idx="0">
                  <c:v>MELI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Graphs'!$U$9:$U$219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B5-4446-8AF1-DE60088C4C0C}"/>
            </c:ext>
          </c:extLst>
        </c:ser>
        <c:ser>
          <c:idx val="9"/>
          <c:order val="9"/>
          <c:tx>
            <c:strRef>
              <c:f>'4. Graphs'!$V$8</c:f>
              <c:strCache>
                <c:ptCount val="1"/>
                <c:pt idx="0">
                  <c:v>PCTY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Graphs'!$V$9:$V$219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B5-4446-8AF1-DE60088C4C0C}"/>
            </c:ext>
          </c:extLst>
        </c:ser>
        <c:ser>
          <c:idx val="10"/>
          <c:order val="10"/>
          <c:tx>
            <c:strRef>
              <c:f>'4. Graphs'!$W$8</c:f>
              <c:strCache>
                <c:ptCount val="1"/>
                <c:pt idx="0">
                  <c:v>SOFI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Graphs'!$W$9:$W$219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B5-4446-8AF1-DE60088C4C0C}"/>
            </c:ext>
          </c:extLst>
        </c:ser>
        <c:ser>
          <c:idx val="11"/>
          <c:order val="11"/>
          <c:tx>
            <c:strRef>
              <c:f>'4. Graphs'!$X$8</c:f>
              <c:strCache>
                <c:ptCount val="1"/>
                <c:pt idx="0">
                  <c:v>INTU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Graphs'!$X$9:$X$219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B5-4446-8AF1-DE60088C4C0C}"/>
            </c:ext>
          </c:extLst>
        </c:ser>
        <c:ser>
          <c:idx val="12"/>
          <c:order val="12"/>
          <c:tx>
            <c:strRef>
              <c:f>'4. Graphs'!$Y$8</c:f>
              <c:strCache>
                <c:ptCount val="1"/>
                <c:pt idx="0">
                  <c:v>BAC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Graphs'!$Y$9:$Y$219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B5-4446-8AF1-DE60088C4C0C}"/>
            </c:ext>
          </c:extLst>
        </c:ser>
        <c:ser>
          <c:idx val="13"/>
          <c:order val="13"/>
          <c:tx>
            <c:strRef>
              <c:f>'4. Graphs'!$Z$8</c:f>
              <c:strCache>
                <c:ptCount val="1"/>
                <c:pt idx="0">
                  <c:v>PYPL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Graphs'!$Z$9:$Z$219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B5-4446-8AF1-DE60088C4C0C}"/>
            </c:ext>
          </c:extLst>
        </c:ser>
        <c:ser>
          <c:idx val="14"/>
          <c:order val="14"/>
          <c:tx>
            <c:strRef>
              <c:f>'4. Graphs'!$AA$8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Graphs'!$AA$9:$AA$219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B5-4446-8AF1-DE60088C4C0C}"/>
            </c:ext>
          </c:extLst>
        </c:ser>
        <c:ser>
          <c:idx val="15"/>
          <c:order val="15"/>
          <c:tx>
            <c:strRef>
              <c:f>'4. Graphs'!$AB$8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'4. Graphs'!$L$9:$L$219</c:f>
              <c:numCache>
                <c:formatCode>dd"/"mm"/"yy</c:formatCode>
                <c:ptCount val="211"/>
                <c:pt idx="0">
                  <c:v>44621.666666666672</c:v>
                </c:pt>
                <c:pt idx="1">
                  <c:v>44622.666666666672</c:v>
                </c:pt>
                <c:pt idx="2">
                  <c:v>44623.666666666672</c:v>
                </c:pt>
                <c:pt idx="3">
                  <c:v>44624.666666666672</c:v>
                </c:pt>
                <c:pt idx="4">
                  <c:v>44627.666666666672</c:v>
                </c:pt>
                <c:pt idx="5">
                  <c:v>44628.666666666672</c:v>
                </c:pt>
                <c:pt idx="6">
                  <c:v>44629.666666666672</c:v>
                </c:pt>
                <c:pt idx="7">
                  <c:v>44630.666666666672</c:v>
                </c:pt>
                <c:pt idx="8">
                  <c:v>44631.666666666672</c:v>
                </c:pt>
                <c:pt idx="9">
                  <c:v>44634.666666666672</c:v>
                </c:pt>
                <c:pt idx="10">
                  <c:v>44635.666666666672</c:v>
                </c:pt>
                <c:pt idx="11">
                  <c:v>44636.666666666672</c:v>
                </c:pt>
                <c:pt idx="12">
                  <c:v>44637.666666666672</c:v>
                </c:pt>
                <c:pt idx="13">
                  <c:v>44638.666666666672</c:v>
                </c:pt>
                <c:pt idx="14">
                  <c:v>44641.666666666672</c:v>
                </c:pt>
                <c:pt idx="15">
                  <c:v>44642.666666666672</c:v>
                </c:pt>
                <c:pt idx="16">
                  <c:v>44643.666666666672</c:v>
                </c:pt>
                <c:pt idx="17">
                  <c:v>44644.666666666672</c:v>
                </c:pt>
                <c:pt idx="18">
                  <c:v>44645.666666666672</c:v>
                </c:pt>
                <c:pt idx="19">
                  <c:v>44648.666666666672</c:v>
                </c:pt>
                <c:pt idx="20">
                  <c:v>44649.666666666672</c:v>
                </c:pt>
                <c:pt idx="21">
                  <c:v>44650.666666666672</c:v>
                </c:pt>
                <c:pt idx="22">
                  <c:v>44651.666666666672</c:v>
                </c:pt>
                <c:pt idx="23">
                  <c:v>44652.666666666672</c:v>
                </c:pt>
                <c:pt idx="24">
                  <c:v>44655.666666666672</c:v>
                </c:pt>
                <c:pt idx="25">
                  <c:v>44656.666666666672</c:v>
                </c:pt>
                <c:pt idx="26">
                  <c:v>44657.666666666672</c:v>
                </c:pt>
                <c:pt idx="27">
                  <c:v>44658.666666666672</c:v>
                </c:pt>
                <c:pt idx="28">
                  <c:v>44659.666666666672</c:v>
                </c:pt>
                <c:pt idx="29">
                  <c:v>44662.666666666672</c:v>
                </c:pt>
                <c:pt idx="30">
                  <c:v>44663.666666666672</c:v>
                </c:pt>
                <c:pt idx="31">
                  <c:v>44664.666666666672</c:v>
                </c:pt>
                <c:pt idx="32">
                  <c:v>44665.666666666672</c:v>
                </c:pt>
                <c:pt idx="33">
                  <c:v>44669.666666666672</c:v>
                </c:pt>
                <c:pt idx="34">
                  <c:v>44670.666666666672</c:v>
                </c:pt>
                <c:pt idx="35">
                  <c:v>44671.666666666672</c:v>
                </c:pt>
                <c:pt idx="36">
                  <c:v>44672.666666666672</c:v>
                </c:pt>
                <c:pt idx="37">
                  <c:v>44673.666666666672</c:v>
                </c:pt>
                <c:pt idx="38">
                  <c:v>44676.666666666672</c:v>
                </c:pt>
                <c:pt idx="39">
                  <c:v>44677.666666666672</c:v>
                </c:pt>
                <c:pt idx="40">
                  <c:v>44678.666666666672</c:v>
                </c:pt>
                <c:pt idx="41">
                  <c:v>44679.666666666672</c:v>
                </c:pt>
                <c:pt idx="42">
                  <c:v>44680.666666666672</c:v>
                </c:pt>
                <c:pt idx="43">
                  <c:v>44683.666666666672</c:v>
                </c:pt>
                <c:pt idx="44">
                  <c:v>44684.666666666672</c:v>
                </c:pt>
                <c:pt idx="45">
                  <c:v>44685.666666666672</c:v>
                </c:pt>
                <c:pt idx="46">
                  <c:v>44686.666666666672</c:v>
                </c:pt>
                <c:pt idx="47">
                  <c:v>44687.666666666672</c:v>
                </c:pt>
                <c:pt idx="48">
                  <c:v>44690.666666666672</c:v>
                </c:pt>
                <c:pt idx="49">
                  <c:v>44691.666666666672</c:v>
                </c:pt>
                <c:pt idx="50">
                  <c:v>44692.666666666672</c:v>
                </c:pt>
                <c:pt idx="51">
                  <c:v>44693.666666666672</c:v>
                </c:pt>
                <c:pt idx="52">
                  <c:v>44694.666666666672</c:v>
                </c:pt>
                <c:pt idx="53">
                  <c:v>44697.666666666672</c:v>
                </c:pt>
                <c:pt idx="54">
                  <c:v>44698.666666666672</c:v>
                </c:pt>
                <c:pt idx="55">
                  <c:v>44699.666666666672</c:v>
                </c:pt>
                <c:pt idx="56">
                  <c:v>44700.666666666672</c:v>
                </c:pt>
                <c:pt idx="57">
                  <c:v>44701.666666666672</c:v>
                </c:pt>
                <c:pt idx="58">
                  <c:v>44704.666666666672</c:v>
                </c:pt>
                <c:pt idx="59">
                  <c:v>44705.666666666672</c:v>
                </c:pt>
                <c:pt idx="60">
                  <c:v>44706.666666666672</c:v>
                </c:pt>
                <c:pt idx="61">
                  <c:v>44707.666666666672</c:v>
                </c:pt>
                <c:pt idx="62">
                  <c:v>44708.666666666672</c:v>
                </c:pt>
                <c:pt idx="63">
                  <c:v>44712.666666666672</c:v>
                </c:pt>
                <c:pt idx="64">
                  <c:v>44713.666666666672</c:v>
                </c:pt>
                <c:pt idx="65">
                  <c:v>44714.666666666672</c:v>
                </c:pt>
                <c:pt idx="66">
                  <c:v>44715.666666666672</c:v>
                </c:pt>
                <c:pt idx="67">
                  <c:v>44718.666666666672</c:v>
                </c:pt>
                <c:pt idx="68">
                  <c:v>44719.666666666672</c:v>
                </c:pt>
                <c:pt idx="69">
                  <c:v>44720.666666666672</c:v>
                </c:pt>
                <c:pt idx="70">
                  <c:v>44721.666666666672</c:v>
                </c:pt>
                <c:pt idx="71">
                  <c:v>44722.666666666672</c:v>
                </c:pt>
                <c:pt idx="72">
                  <c:v>44725.666666666672</c:v>
                </c:pt>
                <c:pt idx="73">
                  <c:v>44726.666666666672</c:v>
                </c:pt>
                <c:pt idx="74">
                  <c:v>44727.666666666672</c:v>
                </c:pt>
                <c:pt idx="75">
                  <c:v>44728.666666666672</c:v>
                </c:pt>
                <c:pt idx="76">
                  <c:v>44729.666666666672</c:v>
                </c:pt>
                <c:pt idx="77">
                  <c:v>44733.666666666672</c:v>
                </c:pt>
                <c:pt idx="78">
                  <c:v>44734.666666666672</c:v>
                </c:pt>
                <c:pt idx="79">
                  <c:v>44735.666666666672</c:v>
                </c:pt>
                <c:pt idx="80">
                  <c:v>44736.666666666672</c:v>
                </c:pt>
                <c:pt idx="81">
                  <c:v>44739.666666666672</c:v>
                </c:pt>
                <c:pt idx="82">
                  <c:v>44740.666666666672</c:v>
                </c:pt>
                <c:pt idx="83">
                  <c:v>44741.666666666672</c:v>
                </c:pt>
                <c:pt idx="84">
                  <c:v>44742.666666666672</c:v>
                </c:pt>
                <c:pt idx="85">
                  <c:v>44743.666666666672</c:v>
                </c:pt>
                <c:pt idx="86">
                  <c:v>44747.666666666672</c:v>
                </c:pt>
                <c:pt idx="87">
                  <c:v>44748.666666666672</c:v>
                </c:pt>
                <c:pt idx="88">
                  <c:v>44749.666666666672</c:v>
                </c:pt>
                <c:pt idx="89">
                  <c:v>44750.666666666672</c:v>
                </c:pt>
                <c:pt idx="90">
                  <c:v>44753.666666666672</c:v>
                </c:pt>
                <c:pt idx="91">
                  <c:v>44754.666666666672</c:v>
                </c:pt>
                <c:pt idx="92">
                  <c:v>44755.666666666672</c:v>
                </c:pt>
                <c:pt idx="93">
                  <c:v>44756.666666666672</c:v>
                </c:pt>
                <c:pt idx="94">
                  <c:v>44757.666666666672</c:v>
                </c:pt>
                <c:pt idx="95">
                  <c:v>44760.666666666672</c:v>
                </c:pt>
                <c:pt idx="96">
                  <c:v>44761.666666666672</c:v>
                </c:pt>
                <c:pt idx="97">
                  <c:v>44762.666666666672</c:v>
                </c:pt>
                <c:pt idx="98">
                  <c:v>44763.666666666672</c:v>
                </c:pt>
                <c:pt idx="99">
                  <c:v>44764.666666666672</c:v>
                </c:pt>
                <c:pt idx="100">
                  <c:v>44767.666666666672</c:v>
                </c:pt>
                <c:pt idx="101">
                  <c:v>44768.666666666672</c:v>
                </c:pt>
                <c:pt idx="102">
                  <c:v>44769.666666666672</c:v>
                </c:pt>
                <c:pt idx="103">
                  <c:v>44770.666666666672</c:v>
                </c:pt>
                <c:pt idx="104">
                  <c:v>44771.666666666672</c:v>
                </c:pt>
                <c:pt idx="105">
                  <c:v>44774.666666666672</c:v>
                </c:pt>
                <c:pt idx="106">
                  <c:v>44775.666666666672</c:v>
                </c:pt>
                <c:pt idx="107">
                  <c:v>44776.666666666672</c:v>
                </c:pt>
                <c:pt idx="108">
                  <c:v>44777.666666666672</c:v>
                </c:pt>
                <c:pt idx="109">
                  <c:v>44778.666666666672</c:v>
                </c:pt>
                <c:pt idx="110">
                  <c:v>44781.666666666672</c:v>
                </c:pt>
                <c:pt idx="111">
                  <c:v>44782.666666666672</c:v>
                </c:pt>
                <c:pt idx="112">
                  <c:v>44783.666666666672</c:v>
                </c:pt>
                <c:pt idx="113">
                  <c:v>44784.666666666672</c:v>
                </c:pt>
                <c:pt idx="114">
                  <c:v>44785.666666666672</c:v>
                </c:pt>
                <c:pt idx="115">
                  <c:v>44788.666666666672</c:v>
                </c:pt>
                <c:pt idx="116">
                  <c:v>44789.666666666672</c:v>
                </c:pt>
                <c:pt idx="117">
                  <c:v>44790.666666666672</c:v>
                </c:pt>
                <c:pt idx="118">
                  <c:v>44791.666666666672</c:v>
                </c:pt>
                <c:pt idx="119">
                  <c:v>44792.666666666672</c:v>
                </c:pt>
                <c:pt idx="120">
                  <c:v>44795.666666666672</c:v>
                </c:pt>
                <c:pt idx="121">
                  <c:v>44796.666666666672</c:v>
                </c:pt>
                <c:pt idx="122">
                  <c:v>44797.666666666672</c:v>
                </c:pt>
                <c:pt idx="123">
                  <c:v>44798.666666666672</c:v>
                </c:pt>
                <c:pt idx="124">
                  <c:v>44799.666666666672</c:v>
                </c:pt>
                <c:pt idx="125">
                  <c:v>44802.666666666672</c:v>
                </c:pt>
                <c:pt idx="126">
                  <c:v>44803.666666666672</c:v>
                </c:pt>
                <c:pt idx="127">
                  <c:v>44804.666666666672</c:v>
                </c:pt>
                <c:pt idx="128">
                  <c:v>44805.666666666672</c:v>
                </c:pt>
                <c:pt idx="129">
                  <c:v>44806.666666666672</c:v>
                </c:pt>
                <c:pt idx="130">
                  <c:v>44810.666666666672</c:v>
                </c:pt>
                <c:pt idx="131">
                  <c:v>44811.666666666672</c:v>
                </c:pt>
                <c:pt idx="132">
                  <c:v>44812.666666666672</c:v>
                </c:pt>
                <c:pt idx="133">
                  <c:v>44813.666666666672</c:v>
                </c:pt>
                <c:pt idx="134">
                  <c:v>44816.666666666672</c:v>
                </c:pt>
                <c:pt idx="135">
                  <c:v>44817.666666666672</c:v>
                </c:pt>
                <c:pt idx="136">
                  <c:v>44818.666666666672</c:v>
                </c:pt>
                <c:pt idx="137">
                  <c:v>44819.666666666672</c:v>
                </c:pt>
                <c:pt idx="138">
                  <c:v>44820.666666666672</c:v>
                </c:pt>
                <c:pt idx="139">
                  <c:v>44823.666666666672</c:v>
                </c:pt>
                <c:pt idx="140">
                  <c:v>44824.666666666672</c:v>
                </c:pt>
                <c:pt idx="141">
                  <c:v>44825.666666666672</c:v>
                </c:pt>
                <c:pt idx="142">
                  <c:v>44826.666666666672</c:v>
                </c:pt>
                <c:pt idx="143">
                  <c:v>44827.666666666672</c:v>
                </c:pt>
                <c:pt idx="144">
                  <c:v>44830.666666666672</c:v>
                </c:pt>
                <c:pt idx="145">
                  <c:v>44831.666666666672</c:v>
                </c:pt>
                <c:pt idx="146">
                  <c:v>44832.666666666672</c:v>
                </c:pt>
                <c:pt idx="147">
                  <c:v>44833.666666666672</c:v>
                </c:pt>
                <c:pt idx="148">
                  <c:v>44834.666666666672</c:v>
                </c:pt>
                <c:pt idx="149">
                  <c:v>44837.666666666672</c:v>
                </c:pt>
                <c:pt idx="150">
                  <c:v>44838.666666666672</c:v>
                </c:pt>
                <c:pt idx="151">
                  <c:v>44839.666666666672</c:v>
                </c:pt>
                <c:pt idx="152">
                  <c:v>44840.666666666672</c:v>
                </c:pt>
                <c:pt idx="153">
                  <c:v>44841.666666666672</c:v>
                </c:pt>
                <c:pt idx="154">
                  <c:v>44844.666666666672</c:v>
                </c:pt>
                <c:pt idx="155">
                  <c:v>44845.666666666672</c:v>
                </c:pt>
                <c:pt idx="156">
                  <c:v>44846.666666666672</c:v>
                </c:pt>
                <c:pt idx="157">
                  <c:v>44847.666666666672</c:v>
                </c:pt>
                <c:pt idx="158">
                  <c:v>44848.666666666672</c:v>
                </c:pt>
                <c:pt idx="159">
                  <c:v>44851.666666666672</c:v>
                </c:pt>
                <c:pt idx="160">
                  <c:v>44852.666666666672</c:v>
                </c:pt>
                <c:pt idx="161">
                  <c:v>44853.666666666672</c:v>
                </c:pt>
                <c:pt idx="162">
                  <c:v>44854.666666666672</c:v>
                </c:pt>
                <c:pt idx="163">
                  <c:v>44855.666666666672</c:v>
                </c:pt>
                <c:pt idx="164">
                  <c:v>44858.666666666672</c:v>
                </c:pt>
                <c:pt idx="165">
                  <c:v>44859.666666666672</c:v>
                </c:pt>
                <c:pt idx="166">
                  <c:v>44860.666666666672</c:v>
                </c:pt>
                <c:pt idx="167">
                  <c:v>44861.666666666672</c:v>
                </c:pt>
                <c:pt idx="168">
                  <c:v>44862.666666666672</c:v>
                </c:pt>
                <c:pt idx="169">
                  <c:v>44865.666666666672</c:v>
                </c:pt>
                <c:pt idx="170">
                  <c:v>44866.666666666672</c:v>
                </c:pt>
                <c:pt idx="171">
                  <c:v>44867.666666666672</c:v>
                </c:pt>
                <c:pt idx="172">
                  <c:v>44868.666666666672</c:v>
                </c:pt>
                <c:pt idx="173">
                  <c:v>44869.666666666672</c:v>
                </c:pt>
                <c:pt idx="174">
                  <c:v>44872.666666666672</c:v>
                </c:pt>
                <c:pt idx="175">
                  <c:v>44873.666666666672</c:v>
                </c:pt>
                <c:pt idx="176">
                  <c:v>44874.666666666672</c:v>
                </c:pt>
                <c:pt idx="177">
                  <c:v>44875.666666666672</c:v>
                </c:pt>
                <c:pt idx="178">
                  <c:v>44876.666666666672</c:v>
                </c:pt>
                <c:pt idx="179">
                  <c:v>44879.666666666672</c:v>
                </c:pt>
                <c:pt idx="180">
                  <c:v>44880.666666666672</c:v>
                </c:pt>
                <c:pt idx="181">
                  <c:v>44881.666666666672</c:v>
                </c:pt>
                <c:pt idx="182">
                  <c:v>44882.666666666672</c:v>
                </c:pt>
                <c:pt idx="183">
                  <c:v>44883.666666666672</c:v>
                </c:pt>
                <c:pt idx="184">
                  <c:v>44886.666666666672</c:v>
                </c:pt>
                <c:pt idx="185">
                  <c:v>44887.666666666672</c:v>
                </c:pt>
                <c:pt idx="186">
                  <c:v>44888.666666666672</c:v>
                </c:pt>
                <c:pt idx="187">
                  <c:v>44890.545138888891</c:v>
                </c:pt>
                <c:pt idx="188">
                  <c:v>44893.666666666672</c:v>
                </c:pt>
                <c:pt idx="189">
                  <c:v>44894.666666666672</c:v>
                </c:pt>
                <c:pt idx="190">
                  <c:v>44895.666666666672</c:v>
                </c:pt>
                <c:pt idx="191">
                  <c:v>44896.666666666672</c:v>
                </c:pt>
                <c:pt idx="192">
                  <c:v>44897.666666666672</c:v>
                </c:pt>
                <c:pt idx="193">
                  <c:v>44900.666666666672</c:v>
                </c:pt>
                <c:pt idx="194">
                  <c:v>44901.666666666672</c:v>
                </c:pt>
                <c:pt idx="195">
                  <c:v>44902.666666666672</c:v>
                </c:pt>
                <c:pt idx="196">
                  <c:v>44903.666666666672</c:v>
                </c:pt>
                <c:pt idx="197">
                  <c:v>44904.666666666672</c:v>
                </c:pt>
                <c:pt idx="198">
                  <c:v>44907.666666666672</c:v>
                </c:pt>
                <c:pt idx="199">
                  <c:v>44908.666666666672</c:v>
                </c:pt>
                <c:pt idx="200">
                  <c:v>44909.666666666672</c:v>
                </c:pt>
                <c:pt idx="201">
                  <c:v>44910.666666666672</c:v>
                </c:pt>
                <c:pt idx="202">
                  <c:v>44911.666666666672</c:v>
                </c:pt>
                <c:pt idx="203">
                  <c:v>44914.666666666672</c:v>
                </c:pt>
                <c:pt idx="204">
                  <c:v>44915.666666666672</c:v>
                </c:pt>
                <c:pt idx="205">
                  <c:v>44916.666666666672</c:v>
                </c:pt>
                <c:pt idx="206">
                  <c:v>44917.666666666672</c:v>
                </c:pt>
                <c:pt idx="207">
                  <c:v>44918.666666666672</c:v>
                </c:pt>
                <c:pt idx="208">
                  <c:v>44922.666666666672</c:v>
                </c:pt>
                <c:pt idx="209">
                  <c:v>44923.666666666672</c:v>
                </c:pt>
                <c:pt idx="210">
                  <c:v>44924.666666666672</c:v>
                </c:pt>
              </c:numCache>
            </c:numRef>
          </c:cat>
          <c:val>
            <c:numRef>
              <c:f>'4. Graphs'!$AB$9:$AB$219</c:f>
              <c:numCache>
                <c:formatCode>General</c:formatCode>
                <c:ptCount val="2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BB5-4446-8AF1-DE60088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163503"/>
        <c:axId val="1358150063"/>
      </c:lineChart>
      <c:dateAx>
        <c:axId val="1358163503"/>
        <c:scaling>
          <c:orientation val="minMax"/>
        </c:scaling>
        <c:delete val="0"/>
        <c:axPos val="b"/>
        <c:numFmt formatCode="dd&quot;/&quot;mm&quot;/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063"/>
        <c:crosses val="autoZero"/>
        <c:auto val="1"/>
        <c:lblOffset val="100"/>
        <c:baseTimeUnit val="days"/>
      </c:dateAx>
      <c:valAx>
        <c:axId val="135815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58686541029777"/>
          <c:y val="0.95894714991460073"/>
          <c:w val="0.57425141969914861"/>
          <c:h val="3.2146497576876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UNCORRELATED </a:t>
            </a:r>
          </a:p>
          <a:p>
            <a:pPr>
              <a:defRPr/>
            </a:pPr>
            <a:r>
              <a:rPr lang="en-AU" b="1"/>
              <a:t>SIMULATED STOCK 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Unlocked_Presentation!$W$66</c:f>
              <c:strCache>
                <c:ptCount val="1"/>
                <c:pt idx="0">
                  <c:v>AFRM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Unlocked_Presentation!$W$67:$W$109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2-4440-8125-9145DEA0A4FD}"/>
            </c:ext>
          </c:extLst>
        </c:ser>
        <c:ser>
          <c:idx val="1"/>
          <c:order val="1"/>
          <c:tx>
            <c:strRef>
              <c:f>Unlocked_Presentation!$X$66</c:f>
              <c:strCache>
                <c:ptCount val="1"/>
                <c:pt idx="0">
                  <c:v>FISV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Unlocked_Presentation!$X$67:$X$109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4440-8125-9145DEA0A4FD}"/>
            </c:ext>
          </c:extLst>
        </c:ser>
        <c:ser>
          <c:idx val="2"/>
          <c:order val="2"/>
          <c:tx>
            <c:strRef>
              <c:f>Unlocked_Presentation!$Y$66</c:f>
              <c:strCache>
                <c:ptCount val="1"/>
                <c:pt idx="0">
                  <c:v>STNE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Unlocked_Presentation!$Y$67:$Y$109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2-4440-8125-9145DEA0A4FD}"/>
            </c:ext>
          </c:extLst>
        </c:ser>
        <c:ser>
          <c:idx val="3"/>
          <c:order val="3"/>
          <c:tx>
            <c:strRef>
              <c:f>Unlocked_Presentation!$Z$66</c:f>
              <c:strCache>
                <c:ptCount val="1"/>
                <c:pt idx="0">
                  <c:v>SHOP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Unlocked_Presentation!$Z$67:$Z$109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2-4440-8125-9145DEA0A4FD}"/>
            </c:ext>
          </c:extLst>
        </c:ser>
        <c:ser>
          <c:idx val="4"/>
          <c:order val="4"/>
          <c:tx>
            <c:strRef>
              <c:f>Unlocked_Presentation!$AA$66</c:f>
              <c:strCache>
                <c:ptCount val="1"/>
                <c:pt idx="0">
                  <c:v>AEHL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Unlocked_Presentation!$AA$67:$AA$109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62-4440-8125-9145DEA0A4FD}"/>
            </c:ext>
          </c:extLst>
        </c:ser>
        <c:ser>
          <c:idx val="5"/>
          <c:order val="5"/>
          <c:tx>
            <c:strRef>
              <c:f>Unlocked_Presentation!$AB$66</c:f>
              <c:strCache>
                <c:ptCount val="1"/>
                <c:pt idx="0">
                  <c:v>IMXI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Unlocked_Presentation!$AB$67:$AB$109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62-4440-8125-9145DEA0A4FD}"/>
            </c:ext>
          </c:extLst>
        </c:ser>
        <c:ser>
          <c:idx val="6"/>
          <c:order val="6"/>
          <c:tx>
            <c:strRef>
              <c:f>Unlocked_Presentation!$AC$66</c:f>
              <c:strCache>
                <c:ptCount val="1"/>
                <c:pt idx="0">
                  <c:v>FOUR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Unlocked_Presentation!$AC$67:$AC$109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62-4440-8125-9145DEA0A4FD}"/>
            </c:ext>
          </c:extLst>
        </c:ser>
        <c:ser>
          <c:idx val="7"/>
          <c:order val="7"/>
          <c:tx>
            <c:strRef>
              <c:f>Unlocked_Presentation!$AD$66</c:f>
              <c:strCache>
                <c:ptCount val="1"/>
                <c:pt idx="0">
                  <c:v>ARKF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Unlocked_Presentation!$AD$67:$AD$109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62-4440-8125-9145DEA0A4FD}"/>
            </c:ext>
          </c:extLst>
        </c:ser>
        <c:ser>
          <c:idx val="8"/>
          <c:order val="8"/>
          <c:tx>
            <c:strRef>
              <c:f>Unlocked_Presentation!$AE$66</c:f>
              <c:strCache>
                <c:ptCount val="1"/>
                <c:pt idx="0">
                  <c:v>MELI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Unlocked_Presentation!$AE$67:$AE$109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62-4440-8125-9145DEA0A4FD}"/>
            </c:ext>
          </c:extLst>
        </c:ser>
        <c:ser>
          <c:idx val="9"/>
          <c:order val="9"/>
          <c:tx>
            <c:strRef>
              <c:f>Unlocked_Presentation!$AF$66</c:f>
              <c:strCache>
                <c:ptCount val="1"/>
                <c:pt idx="0">
                  <c:v>PCTY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Unlocked_Presentation!$AF$67:$AF$109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62-4440-8125-9145DEA0A4FD}"/>
            </c:ext>
          </c:extLst>
        </c:ser>
        <c:ser>
          <c:idx val="10"/>
          <c:order val="10"/>
          <c:tx>
            <c:strRef>
              <c:f>Unlocked_Presentation!$AG$66</c:f>
              <c:strCache>
                <c:ptCount val="1"/>
                <c:pt idx="0">
                  <c:v>SOFI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Unlocked_Presentation!$AG$67:$AG$109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62-4440-8125-9145DEA0A4FD}"/>
            </c:ext>
          </c:extLst>
        </c:ser>
        <c:ser>
          <c:idx val="11"/>
          <c:order val="11"/>
          <c:tx>
            <c:strRef>
              <c:f>Unlocked_Presentation!$AH$66</c:f>
              <c:strCache>
                <c:ptCount val="1"/>
                <c:pt idx="0">
                  <c:v>INTU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Unlocked_Presentation!$AH$67:$AH$109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62-4440-8125-9145DEA0A4FD}"/>
            </c:ext>
          </c:extLst>
        </c:ser>
        <c:ser>
          <c:idx val="12"/>
          <c:order val="12"/>
          <c:tx>
            <c:strRef>
              <c:f>Unlocked_Presentation!$AI$66</c:f>
              <c:strCache>
                <c:ptCount val="1"/>
                <c:pt idx="0">
                  <c:v>BAC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Unlocked_Presentation!$AI$67:$AI$109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62-4440-8125-9145DEA0A4FD}"/>
            </c:ext>
          </c:extLst>
        </c:ser>
        <c:ser>
          <c:idx val="13"/>
          <c:order val="13"/>
          <c:tx>
            <c:strRef>
              <c:f>Unlocked_Presentation!$AJ$66</c:f>
              <c:strCache>
                <c:ptCount val="1"/>
                <c:pt idx="0">
                  <c:v>PYPL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Unlocked_Presentation!$AJ$67:$AJ$109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62-4440-8125-9145DEA0A4FD}"/>
            </c:ext>
          </c:extLst>
        </c:ser>
        <c:ser>
          <c:idx val="14"/>
          <c:order val="14"/>
          <c:tx>
            <c:strRef>
              <c:f>Unlocked_Presentation!$AK$66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Unlocked_Presentation!$AK$67:$AK$109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62-4440-8125-9145DEA0A4FD}"/>
            </c:ext>
          </c:extLst>
        </c:ser>
        <c:ser>
          <c:idx val="15"/>
          <c:order val="15"/>
          <c:tx>
            <c:strRef>
              <c:f>Unlocked_Presentation!$AL$66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Unlocked_Presentation!$V$67:$V$109</c:f>
              <c:numCache>
                <c:formatCode>dd"/"mm"/"yy</c:formatCode>
                <c:ptCount val="43"/>
                <c:pt idx="0">
                  <c:v>44925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44941</c:v>
                </c:pt>
                <c:pt idx="11">
                  <c:v>44942</c:v>
                </c:pt>
                <c:pt idx="12">
                  <c:v>44943</c:v>
                </c:pt>
                <c:pt idx="13">
                  <c:v>44944</c:v>
                </c:pt>
                <c:pt idx="14">
                  <c:v>44945</c:v>
                </c:pt>
                <c:pt idx="15">
                  <c:v>44948</c:v>
                </c:pt>
                <c:pt idx="16">
                  <c:v>44949</c:v>
                </c:pt>
                <c:pt idx="17">
                  <c:v>44950</c:v>
                </c:pt>
                <c:pt idx="18">
                  <c:v>44951</c:v>
                </c:pt>
                <c:pt idx="19">
                  <c:v>44952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44962</c:v>
                </c:pt>
                <c:pt idx="26">
                  <c:v>44963</c:v>
                </c:pt>
                <c:pt idx="27">
                  <c:v>44964</c:v>
                </c:pt>
                <c:pt idx="28">
                  <c:v>44965</c:v>
                </c:pt>
                <c:pt idx="29">
                  <c:v>44966</c:v>
                </c:pt>
                <c:pt idx="30">
                  <c:v>44969</c:v>
                </c:pt>
                <c:pt idx="31">
                  <c:v>44970</c:v>
                </c:pt>
                <c:pt idx="32">
                  <c:v>44971</c:v>
                </c:pt>
                <c:pt idx="33">
                  <c:v>44972</c:v>
                </c:pt>
                <c:pt idx="34">
                  <c:v>44973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44983</c:v>
                </c:pt>
                <c:pt idx="41">
                  <c:v>44984</c:v>
                </c:pt>
                <c:pt idx="42">
                  <c:v>44985</c:v>
                </c:pt>
              </c:numCache>
            </c:numRef>
          </c:cat>
          <c:val>
            <c:numRef>
              <c:f>Unlocked_Presentation!$AL$67:$AL$109</c:f>
              <c:numCache>
                <c:formatCode>General</c:formatCode>
                <c:ptCount val="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62-4440-8125-9145DEA0A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163503"/>
        <c:axId val="1358150063"/>
      </c:lineChart>
      <c:dateAx>
        <c:axId val="1358163503"/>
        <c:scaling>
          <c:orientation val="minMax"/>
        </c:scaling>
        <c:delete val="0"/>
        <c:axPos val="b"/>
        <c:numFmt formatCode="dd&quot;/&quot;mm&quot;/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063"/>
        <c:crosses val="autoZero"/>
        <c:auto val="1"/>
        <c:lblOffset val="100"/>
        <c:baseTimeUnit val="days"/>
      </c:dateAx>
      <c:valAx>
        <c:axId val="135815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134470</xdr:colOff>
      <xdr:row>10</xdr:row>
      <xdr:rowOff>134469</xdr:rowOff>
    </xdr:from>
    <xdr:to>
      <xdr:col>46</xdr:col>
      <xdr:colOff>100852</xdr:colOff>
      <xdr:row>66</xdr:row>
      <xdr:rowOff>168087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14ED6-4D2F-4B92-A6BD-0E4F575FE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134471</xdr:colOff>
      <xdr:row>10</xdr:row>
      <xdr:rowOff>112059</xdr:rowOff>
    </xdr:from>
    <xdr:to>
      <xdr:col>64</xdr:col>
      <xdr:colOff>100854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F7EF4-18DB-4C1E-991D-ECA25A8DB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10</xdr:row>
      <xdr:rowOff>89648</xdr:rowOff>
    </xdr:from>
    <xdr:to>
      <xdr:col>28</xdr:col>
      <xdr:colOff>168088</xdr:colOff>
      <xdr:row>67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AF9A9-161B-4409-A9CC-1A5E51FBB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85724</xdr:colOff>
      <xdr:row>109</xdr:row>
      <xdr:rowOff>133350</xdr:rowOff>
    </xdr:from>
    <xdr:to>
      <xdr:col>38</xdr:col>
      <xdr:colOff>95249</xdr:colOff>
      <xdr:row>169</xdr:row>
      <xdr:rowOff>88526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89F86-B155-42FA-9784-7D97B1D3A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mdin/Google%20Drive/Teaching%20Associate/2020/BFC%203540%20S1%202020/Spreadsheets/Student/VBA4_3540_S1_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ork/BFC3540%20S1_2018/Slave%20SS%20-%20No%20Code/W1SS_Slav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ork/BFC3540%20S1_2018/Slave%20SS%20-%20No%20Code/W3SS_Slav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ork/BFC3540%20S1_2018/Slave%20SS%20-%20No%20Code/W2SS_Slav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"/>
      <sheetName val="Columns, Average, StDev"/>
      <sheetName val="Count, ReDim, Transpose"/>
      <sheetName val="Matrix Multiplication"/>
      <sheetName val="other"/>
    </sheetNames>
    <sheetDataSet>
      <sheetData sheetId="0" refreshError="1"/>
      <sheetData sheetId="1">
        <row r="15">
          <cell r="B15" t="str">
            <v>CSL</v>
          </cell>
          <cell r="C15" t="str">
            <v>COH</v>
          </cell>
          <cell r="D15" t="str">
            <v>SYD</v>
          </cell>
          <cell r="E15" t="str">
            <v>TCL</v>
          </cell>
          <cell r="F15" t="str">
            <v>FMG</v>
          </cell>
          <cell r="G15" t="str">
            <v>RIO</v>
          </cell>
        </row>
        <row r="16">
          <cell r="A16">
            <v>43787</v>
          </cell>
          <cell r="B16">
            <v>-1.8700359966839782E-2</v>
          </cell>
          <cell r="C16">
            <v>1.2906074496449407E-3</v>
          </cell>
          <cell r="D16">
            <v>-1.1217530594502657E-3</v>
          </cell>
          <cell r="E16">
            <v>-3.9736195107523504E-3</v>
          </cell>
          <cell r="F16">
            <v>4.7422678551607214E-2</v>
          </cell>
          <cell r="G16">
            <v>5.4374246566117179E-3</v>
          </cell>
        </row>
        <row r="17">
          <cell r="A17">
            <v>43794</v>
          </cell>
          <cell r="B17">
            <v>5.0016813213327863E-2</v>
          </cell>
          <cell r="C17">
            <v>3.9889380426787274E-2</v>
          </cell>
          <cell r="D17">
            <v>2.9853108172525258E-2</v>
          </cell>
          <cell r="E17">
            <v>1.8409498266754618E-2</v>
          </cell>
          <cell r="F17">
            <v>2.3922097591418532E-2</v>
          </cell>
          <cell r="G17">
            <v>2.9852951891589565E-2</v>
          </cell>
        </row>
        <row r="18">
          <cell r="A18">
            <v>43801</v>
          </cell>
          <cell r="B18">
            <v>-8.7869434117515792E-3</v>
          </cell>
          <cell r="C18">
            <v>-1.5895580917106081E-2</v>
          </cell>
          <cell r="D18">
            <v>2.1761499798105643E-3</v>
          </cell>
          <cell r="E18">
            <v>-1.7083158175728794E-2</v>
          </cell>
          <cell r="F18">
            <v>1.8330452143982847E-2</v>
          </cell>
          <cell r="G18">
            <v>-1.1521233702251853E-2</v>
          </cell>
        </row>
        <row r="19">
          <cell r="A19">
            <v>43808</v>
          </cell>
          <cell r="B19">
            <v>-1.0302012080780035E-2</v>
          </cell>
          <cell r="C19">
            <v>-2.28380452856203E-2</v>
          </cell>
          <cell r="D19">
            <v>-5.0149764012932446E-2</v>
          </cell>
          <cell r="E19">
            <v>3.9681610381542042E-3</v>
          </cell>
          <cell r="F19">
            <v>7.8566807300759406E-2</v>
          </cell>
          <cell r="G19">
            <v>4.8993931950619594E-2</v>
          </cell>
        </row>
        <row r="20">
          <cell r="A20">
            <v>43815</v>
          </cell>
          <cell r="B20">
            <v>1.1973216264306768E-2</v>
          </cell>
          <cell r="C20">
            <v>4.1038732642132751E-2</v>
          </cell>
          <cell r="D20">
            <v>3.1498634473499362E-2</v>
          </cell>
          <cell r="E20">
            <v>2.8629218026330363E-2</v>
          </cell>
          <cell r="F20">
            <v>2.1228300619853837E-2</v>
          </cell>
          <cell r="G20">
            <v>2.9964113564327374E-2</v>
          </cell>
        </row>
        <row r="21">
          <cell r="A21">
            <v>43822</v>
          </cell>
          <cell r="B21">
            <v>-3.7373478652552631E-3</v>
          </cell>
          <cell r="C21">
            <v>-7.8764030156566398E-3</v>
          </cell>
          <cell r="D21">
            <v>1.6474979559622707E-2</v>
          </cell>
          <cell r="E21">
            <v>1.2819979626612537E-3</v>
          </cell>
          <cell r="F21">
            <v>4.5558165358608824E-3</v>
          </cell>
          <cell r="G21">
            <v>-1.1155977043648607E-2</v>
          </cell>
        </row>
        <row r="22">
          <cell r="A22">
            <v>43829</v>
          </cell>
          <cell r="B22">
            <v>-1.1188616304717933E-2</v>
          </cell>
          <cell r="C22">
            <v>-3.0589068517611805E-2</v>
          </cell>
          <cell r="D22">
            <v>-5.7158564417703658E-2</v>
          </cell>
          <cell r="E22">
            <v>-4.4539068823745753E-2</v>
          </cell>
          <cell r="F22">
            <v>-2.2989518224698718E-2</v>
          </cell>
          <cell r="G22">
            <v>-1.1281828426893327E-2</v>
          </cell>
        </row>
        <row r="23">
          <cell r="A23">
            <v>43836</v>
          </cell>
          <cell r="B23">
            <v>7.6346465417801337E-2</v>
          </cell>
          <cell r="C23">
            <v>3.0589068517611867E-2</v>
          </cell>
          <cell r="D23">
            <v>4.2019391905420089E-2</v>
          </cell>
          <cell r="E23">
            <v>5.1702955116859725E-2</v>
          </cell>
          <cell r="F23">
            <v>-4.662013105811413E-3</v>
          </cell>
          <cell r="G23">
            <v>1.0501092569734883E-2</v>
          </cell>
        </row>
        <row r="24">
          <cell r="A24">
            <v>43843</v>
          </cell>
          <cell r="B24">
            <v>2.669397674556128E-3</v>
          </cell>
          <cell r="C24">
            <v>3.3885814305003877E-2</v>
          </cell>
          <cell r="D24">
            <v>2.1241715384246938E-2</v>
          </cell>
          <cell r="E24">
            <v>2.3092751642922595E-2</v>
          </cell>
          <cell r="F24">
            <v>6.424642240612391E-2</v>
          </cell>
          <cell r="G24">
            <v>2.7063798719467597E-2</v>
          </cell>
        </row>
        <row r="25">
          <cell r="A25">
            <v>43850</v>
          </cell>
          <cell r="B25">
            <v>3.4712082581809613E-2</v>
          </cell>
          <cell r="C25">
            <v>-1.9549258797518832E-2</v>
          </cell>
          <cell r="D25">
            <v>-6.9862402390320946E-2</v>
          </cell>
          <cell r="E25">
            <v>7.5805795736777369E-3</v>
          </cell>
          <cell r="F25">
            <v>8.9637199067297335E-2</v>
          </cell>
          <cell r="G25">
            <v>-1.9768401351406967E-2</v>
          </cell>
        </row>
        <row r="27">
          <cell r="C27" t="str">
            <v>CSL</v>
          </cell>
          <cell r="D27" t="str">
            <v>CSL Limited</v>
          </cell>
        </row>
        <row r="28">
          <cell r="C28" t="str">
            <v>COH</v>
          </cell>
          <cell r="D28" t="str">
            <v>Cochlear Limited</v>
          </cell>
        </row>
        <row r="29">
          <cell r="C29" t="str">
            <v>SYD</v>
          </cell>
          <cell r="D29" t="str">
            <v>Sydney Airport Limited</v>
          </cell>
        </row>
        <row r="30">
          <cell r="C30" t="str">
            <v>TCL</v>
          </cell>
          <cell r="D30" t="str">
            <v>Transurban Group</v>
          </cell>
        </row>
        <row r="31">
          <cell r="C31" t="str">
            <v>FMG</v>
          </cell>
          <cell r="D31" t="str">
            <v>Fortescue Metals Group Limited</v>
          </cell>
        </row>
        <row r="32">
          <cell r="C32" t="str">
            <v>RIO</v>
          </cell>
          <cell r="D32" t="str">
            <v>Rio Tinto Limited</v>
          </cell>
        </row>
        <row r="45">
          <cell r="B45" t="str">
            <v>CSL</v>
          </cell>
          <cell r="C45" t="str">
            <v>COH</v>
          </cell>
          <cell r="D45" t="str">
            <v>SYD</v>
          </cell>
          <cell r="E45" t="str">
            <v>TCL</v>
          </cell>
          <cell r="F45" t="str">
            <v>FMG</v>
          </cell>
          <cell r="G45" t="str">
            <v>RIO</v>
          </cell>
          <cell r="H45" t="str">
            <v>ALL ORDS</v>
          </cell>
        </row>
        <row r="46">
          <cell r="A46">
            <v>43780</v>
          </cell>
          <cell r="B46">
            <v>5.0002933243741443E-2</v>
          </cell>
          <cell r="C46">
            <v>4.8963840570630267E-2</v>
          </cell>
          <cell r="D46">
            <v>1.3544227190314815E-2</v>
          </cell>
          <cell r="E46">
            <v>2.747249759972431E-2</v>
          </cell>
          <cell r="F46">
            <v>-5.5808471927881229E-2</v>
          </cell>
          <cell r="G46">
            <v>-1.7905886720278059E-2</v>
          </cell>
          <cell r="H46">
            <v>9.5688507715230593E-3</v>
          </cell>
        </row>
        <row r="47">
          <cell r="A47">
            <v>43787</v>
          </cell>
          <cell r="B47">
            <v>-1.8700359966839782E-2</v>
          </cell>
          <cell r="C47">
            <v>1.2906074496449407E-3</v>
          </cell>
          <cell r="D47">
            <v>-1.1217530594502657E-3</v>
          </cell>
          <cell r="E47">
            <v>-3.9736195107523504E-3</v>
          </cell>
          <cell r="F47">
            <v>4.7422678551607214E-2</v>
          </cell>
          <cell r="G47">
            <v>5.4374246566117179E-3</v>
          </cell>
          <cell r="H47">
            <v>-1.2015820755382987E-2</v>
          </cell>
        </row>
        <row r="48">
          <cell r="A48">
            <v>43794</v>
          </cell>
          <cell r="B48">
            <v>5.0016813213327863E-2</v>
          </cell>
          <cell r="C48">
            <v>3.9889380426787274E-2</v>
          </cell>
          <cell r="D48">
            <v>2.9853108172525258E-2</v>
          </cell>
          <cell r="E48">
            <v>1.8409498266754618E-2</v>
          </cell>
          <cell r="F48">
            <v>2.3922097591418532E-2</v>
          </cell>
          <cell r="G48">
            <v>2.9852951891589565E-2</v>
          </cell>
          <cell r="H48">
            <v>1.9107704734811271E-2</v>
          </cell>
        </row>
        <row r="49">
          <cell r="A49">
            <v>43801</v>
          </cell>
          <cell r="B49">
            <v>-8.7869434117515792E-3</v>
          </cell>
          <cell r="C49">
            <v>-1.5895580917106081E-2</v>
          </cell>
          <cell r="D49">
            <v>2.1761499798105643E-3</v>
          </cell>
          <cell r="E49">
            <v>-1.7083158175728794E-2</v>
          </cell>
          <cell r="F49">
            <v>1.8330452143982847E-2</v>
          </cell>
          <cell r="G49">
            <v>-1.1521233702251853E-2</v>
          </cell>
          <cell r="H49">
            <v>-1.9547910171120075E-2</v>
          </cell>
        </row>
        <row r="50">
          <cell r="A50">
            <v>43808</v>
          </cell>
          <cell r="B50">
            <v>-1.0302012080780035E-2</v>
          </cell>
          <cell r="C50">
            <v>-2.28380452856203E-2</v>
          </cell>
          <cell r="D50">
            <v>-5.0149764012932446E-2</v>
          </cell>
          <cell r="E50">
            <v>3.9681610381542042E-3</v>
          </cell>
          <cell r="F50">
            <v>7.8566807300759406E-2</v>
          </cell>
          <cell r="G50">
            <v>4.8993931950619594E-2</v>
          </cell>
          <cell r="H50">
            <v>4.5540963278392728E-3</v>
          </cell>
        </row>
        <row r="51">
          <cell r="A51">
            <v>43815</v>
          </cell>
          <cell r="B51">
            <v>1.1973216264306768E-2</v>
          </cell>
          <cell r="C51">
            <v>4.1038732642132751E-2</v>
          </cell>
          <cell r="D51">
            <v>3.1498634473499362E-2</v>
          </cell>
          <cell r="E51">
            <v>2.8629218026330363E-2</v>
          </cell>
          <cell r="F51">
            <v>2.1228300619853837E-2</v>
          </cell>
          <cell r="G51">
            <v>2.9964113564327374E-2</v>
          </cell>
          <cell r="H51">
            <v>1.1591357032008719E-2</v>
          </cell>
        </row>
        <row r="52">
          <cell r="A52">
            <v>43822</v>
          </cell>
          <cell r="B52">
            <v>-3.7373478652552631E-3</v>
          </cell>
          <cell r="C52">
            <v>-7.8764030156566398E-3</v>
          </cell>
          <cell r="D52">
            <v>1.6474979559622707E-2</v>
          </cell>
          <cell r="E52">
            <v>1.2819979626612537E-3</v>
          </cell>
          <cell r="F52">
            <v>4.5558165358608824E-3</v>
          </cell>
          <cell r="G52">
            <v>-1.1155977043648607E-2</v>
          </cell>
          <cell r="H52">
            <v>1.7170714574719574E-3</v>
          </cell>
        </row>
        <row r="53">
          <cell r="A53">
            <v>43829</v>
          </cell>
          <cell r="B53">
            <v>-1.1188616304717933E-2</v>
          </cell>
          <cell r="C53">
            <v>-3.0589068517611805E-2</v>
          </cell>
          <cell r="D53">
            <v>-5.7158564417703658E-2</v>
          </cell>
          <cell r="E53">
            <v>-4.4539068823745753E-2</v>
          </cell>
          <cell r="F53">
            <v>-2.2989518224698718E-2</v>
          </cell>
          <cell r="G53">
            <v>-1.1281828426893327E-2</v>
          </cell>
          <cell r="H53">
            <v>-1.1760946206727357E-2</v>
          </cell>
        </row>
        <row r="54">
          <cell r="A54">
            <v>43836</v>
          </cell>
          <cell r="B54">
            <v>7.6346465417801337E-2</v>
          </cell>
          <cell r="C54">
            <v>3.0589068517611867E-2</v>
          </cell>
          <cell r="D54">
            <v>4.2019391905420089E-2</v>
          </cell>
          <cell r="E54">
            <v>5.1702955116859725E-2</v>
          </cell>
          <cell r="F54">
            <v>-4.662013105811413E-3</v>
          </cell>
          <cell r="G54">
            <v>1.0501092569734883E-2</v>
          </cell>
          <cell r="H54">
            <v>2.6870489385784176E-2</v>
          </cell>
        </row>
        <row r="55">
          <cell r="A55">
            <v>43843</v>
          </cell>
          <cell r="B55">
            <v>2.669397674556128E-3</v>
          </cell>
          <cell r="C55">
            <v>3.3885814305003877E-2</v>
          </cell>
          <cell r="D55">
            <v>2.1241715384246938E-2</v>
          </cell>
          <cell r="E55">
            <v>2.3092751642922595E-2</v>
          </cell>
          <cell r="F55">
            <v>6.424642240612391E-2</v>
          </cell>
          <cell r="G55">
            <v>2.7063798719467597E-2</v>
          </cell>
          <cell r="H55">
            <v>1.9463131555308322E-2</v>
          </cell>
        </row>
        <row r="56">
          <cell r="A56">
            <v>43850</v>
          </cell>
          <cell r="B56">
            <v>3.4712082581809613E-2</v>
          </cell>
          <cell r="C56">
            <v>-1.9549258797518832E-2</v>
          </cell>
          <cell r="D56">
            <v>-6.9862402390320946E-2</v>
          </cell>
          <cell r="E56">
            <v>7.5805795736777369E-3</v>
          </cell>
          <cell r="F56">
            <v>8.9637199067297335E-2</v>
          </cell>
          <cell r="G56">
            <v>-1.9768401351406967E-2</v>
          </cell>
          <cell r="H56">
            <v>3.184261042153534E-3</v>
          </cell>
        </row>
      </sheetData>
      <sheetData sheetId="2">
        <row r="25">
          <cell r="C25"/>
        </row>
      </sheetData>
      <sheetData sheetId="3">
        <row r="6">
          <cell r="G6"/>
          <cell r="H6"/>
          <cell r="J6"/>
          <cell r="K6"/>
          <cell r="M6"/>
          <cell r="N6"/>
        </row>
        <row r="7">
          <cell r="G7"/>
          <cell r="H7"/>
          <cell r="J7"/>
          <cell r="K7"/>
          <cell r="M7"/>
          <cell r="N7"/>
        </row>
        <row r="13">
          <cell r="H13"/>
          <cell r="I13"/>
          <cell r="K13"/>
          <cell r="L13"/>
          <cell r="N13"/>
          <cell r="O13"/>
        </row>
        <row r="14">
          <cell r="H14"/>
          <cell r="I14"/>
          <cell r="K14"/>
          <cell r="L14"/>
          <cell r="N14"/>
          <cell r="O14"/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"/>
      <sheetName val="Set 1 - Task 1"/>
      <sheetName val="Set 2 - Task 1"/>
      <sheetName val="Set 3 - Task 1"/>
      <sheetName val="Set 1 - Task 2"/>
      <sheetName val="Set 2 - Task 2"/>
      <sheetName val="Set 3 - Task 2"/>
      <sheetName val="Set 1 - Task 3"/>
      <sheetName val="Set 2 - Task 3"/>
      <sheetName val="Set 3 - Task 3"/>
      <sheetName val="Set 1 - Task 4"/>
      <sheetName val="Set 2 - Task 4"/>
      <sheetName val="Set 3 - Task 4"/>
      <sheetName val="Task 5"/>
      <sheetName val="CustomVariables"/>
    </sheetNames>
    <sheetDataSet>
      <sheetData sheetId="0"/>
      <sheetData sheetId="1">
        <row r="5">
          <cell r="C5" t="str">
            <v>PLS</v>
          </cell>
        </row>
        <row r="6">
          <cell r="C6">
            <v>0.21205871888971681</v>
          </cell>
          <cell r="D6">
            <v>1.8182319083190547E-2</v>
          </cell>
        </row>
        <row r="7">
          <cell r="C7">
            <v>2.5158559636154931E-2</v>
          </cell>
          <cell r="D7">
            <v>-3.0490166757787276E-2</v>
          </cell>
        </row>
        <row r="8">
          <cell r="C8">
            <v>-7.0769070888207261E-2</v>
          </cell>
          <cell r="D8">
            <v>-1.2461220437812002E-2</v>
          </cell>
        </row>
        <row r="9">
          <cell r="C9">
            <v>3.9220713153281329E-2</v>
          </cell>
          <cell r="D9">
            <v>8.1247672272879781E-2</v>
          </cell>
        </row>
        <row r="10">
          <cell r="C10">
            <v>8.0042707673536356E-2</v>
          </cell>
          <cell r="D10">
            <v>4.2439183275156722E-2</v>
          </cell>
        </row>
        <row r="11">
          <cell r="C11">
            <v>0.1931112642153347</v>
          </cell>
          <cell r="D11">
            <v>-7.1766798369676685E-2</v>
          </cell>
        </row>
        <row r="12">
          <cell r="C12">
            <v>-0.10265415406008321</v>
          </cell>
          <cell r="D12">
            <v>-1.8018505502678365E-2</v>
          </cell>
        </row>
        <row r="13">
          <cell r="C13">
            <v>5.2643733485421881E-2</v>
          </cell>
          <cell r="D13">
            <v>3.5718082602079246E-2</v>
          </cell>
        </row>
        <row r="14">
          <cell r="C14">
            <v>5.4876610225834302E-2</v>
          </cell>
          <cell r="D14">
            <v>-6.3369613932589261E-2</v>
          </cell>
        </row>
        <row r="15">
          <cell r="C15">
            <v>-8.0852096629095024E-2</v>
          </cell>
          <cell r="D15">
            <v>3.1104224143925518E-3</v>
          </cell>
        </row>
      </sheetData>
      <sheetData sheetId="2">
        <row r="5">
          <cell r="C5" t="str">
            <v>AMP</v>
          </cell>
        </row>
        <row r="6">
          <cell r="C6">
            <v>-8.3160562416575053E-3</v>
          </cell>
          <cell r="D6">
            <v>-1.4750809758148253E-2</v>
          </cell>
        </row>
        <row r="7">
          <cell r="C7">
            <v>5.0875670660453405E-2</v>
          </cell>
          <cell r="D7">
            <v>1.8190194060057709E-2</v>
          </cell>
        </row>
        <row r="8">
          <cell r="C8">
            <v>7.9051795071132473E-3</v>
          </cell>
          <cell r="D8">
            <v>2.2072203355499215E-2</v>
          </cell>
        </row>
        <row r="9">
          <cell r="C9">
            <v>-2.390552085355448E-2</v>
          </cell>
          <cell r="D9">
            <v>8.3612527246834031E-3</v>
          </cell>
        </row>
        <row r="10">
          <cell r="C10">
            <v>1.798250255043227E-2</v>
          </cell>
          <cell r="D10">
            <v>-7.6994347269455921E-2</v>
          </cell>
        </row>
        <row r="11">
          <cell r="C11">
            <v>2.3484445233069327E-2</v>
          </cell>
          <cell r="D11">
            <v>-1.8001805041478545E-3</v>
          </cell>
        </row>
        <row r="12">
          <cell r="C12">
            <v>-7.7670293376596589E-3</v>
          </cell>
          <cell r="D12">
            <v>-9.0130695601277572E-4</v>
          </cell>
        </row>
        <row r="13">
          <cell r="C13">
            <v>0</v>
          </cell>
          <cell r="D13">
            <v>1.6100526689409138E-2</v>
          </cell>
        </row>
        <row r="14">
          <cell r="C14">
            <v>5.8309203107931437E-3</v>
          </cell>
          <cell r="D14">
            <v>5.1027065517894481E-2</v>
          </cell>
        </row>
        <row r="15">
          <cell r="C15">
            <v>1.347469858336019E-2</v>
          </cell>
          <cell r="D15">
            <v>-3.1694301708914976E-2</v>
          </cell>
        </row>
      </sheetData>
      <sheetData sheetId="3">
        <row r="5">
          <cell r="C5" t="str">
            <v>LLC</v>
          </cell>
        </row>
        <row r="6">
          <cell r="C6">
            <v>2.1529896524668985E-2</v>
          </cell>
          <cell r="D6">
            <v>-1.0230268250814922E-2</v>
          </cell>
        </row>
        <row r="7">
          <cell r="C7">
            <v>1.1403925146579941E-2</v>
          </cell>
          <cell r="D7">
            <v>1.2771565679487539E-2</v>
          </cell>
        </row>
        <row r="8">
          <cell r="C8">
            <v>-0.10045297094695781</v>
          </cell>
          <cell r="D8">
            <v>2.2585652648749288E-2</v>
          </cell>
        </row>
        <row r="9">
          <cell r="C9">
            <v>-4.1878613404747406E-3</v>
          </cell>
          <cell r="D9">
            <v>0</v>
          </cell>
        </row>
        <row r="10">
          <cell r="C10">
            <v>-1.8149379555740097E-2</v>
          </cell>
          <cell r="D10">
            <v>0</v>
          </cell>
        </row>
        <row r="11">
          <cell r="C11">
            <v>1.2136132332288337E-2</v>
          </cell>
          <cell r="D11">
            <v>3.8934357975454685E-2</v>
          </cell>
        </row>
        <row r="12">
          <cell r="C12">
            <v>-2.0719814973616985E-2</v>
          </cell>
          <cell r="D12">
            <v>-1.4423326961105052E-2</v>
          </cell>
        </row>
        <row r="13">
          <cell r="C13">
            <v>-1.176854746280483E-2</v>
          </cell>
          <cell r="D13">
            <v>1.4423326961105125E-2</v>
          </cell>
        </row>
        <row r="14">
          <cell r="C14">
            <v>-6.8771139086579759E-3</v>
          </cell>
          <cell r="D14">
            <v>9.5012591241402152E-3</v>
          </cell>
        </row>
        <row r="15">
          <cell r="C15">
            <v>9.9875986283484118E-3</v>
          </cell>
          <cell r="D15">
            <v>-2.3668650102662793E-3</v>
          </cell>
        </row>
      </sheetData>
      <sheetData sheetId="4"/>
      <sheetData sheetId="5"/>
      <sheetData sheetId="6"/>
      <sheetData sheetId="7">
        <row r="14">
          <cell r="C14">
            <v>0.5</v>
          </cell>
        </row>
        <row r="19">
          <cell r="C19"/>
        </row>
      </sheetData>
      <sheetData sheetId="8">
        <row r="14">
          <cell r="C14">
            <v>0.5</v>
          </cell>
        </row>
        <row r="19">
          <cell r="C19"/>
        </row>
      </sheetData>
      <sheetData sheetId="9">
        <row r="14">
          <cell r="C14">
            <v>0.5</v>
          </cell>
        </row>
        <row r="19">
          <cell r="C19"/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"/>
      <sheetName val="VarCov"/>
      <sheetName val="CustomVariables"/>
    </sheetNames>
    <sheetDataSet>
      <sheetData sheetId="0"/>
      <sheetData sheetId="1">
        <row r="5">
          <cell r="C5" t="str">
            <v>PLS</v>
          </cell>
          <cell r="D5" t="str">
            <v>S32</v>
          </cell>
          <cell r="E5" t="str">
            <v>AMP</v>
          </cell>
          <cell r="F5" t="str">
            <v>BEN</v>
          </cell>
          <cell r="G5" t="str">
            <v>LLC</v>
          </cell>
          <cell r="H5" t="str">
            <v>SCG</v>
          </cell>
        </row>
        <row r="6">
          <cell r="B6">
            <v>43009</v>
          </cell>
        </row>
        <row r="7">
          <cell r="B7">
            <v>43016</v>
          </cell>
        </row>
        <row r="8">
          <cell r="B8">
            <v>43023</v>
          </cell>
        </row>
        <row r="9">
          <cell r="B9">
            <v>43030</v>
          </cell>
        </row>
        <row r="10">
          <cell r="B10">
            <v>43037</v>
          </cell>
        </row>
        <row r="11">
          <cell r="B11">
            <v>43044</v>
          </cell>
        </row>
        <row r="12">
          <cell r="B12">
            <v>43051</v>
          </cell>
        </row>
        <row r="13">
          <cell r="B13">
            <v>43058</v>
          </cell>
        </row>
        <row r="14">
          <cell r="B14">
            <v>43065</v>
          </cell>
        </row>
        <row r="15">
          <cell r="B15">
            <v>43072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"/>
      <sheetName val="Set 1 - Task 1"/>
      <sheetName val="Set 2 - Task 1"/>
      <sheetName val="Set 3 - Task 1"/>
      <sheetName val="Task 2"/>
      <sheetName val="CustomVariables"/>
      <sheetName val="Four-Asset Portfolio"/>
    </sheetNames>
    <sheetDataSet>
      <sheetData sheetId="0"/>
      <sheetData sheetId="1">
        <row r="5">
          <cell r="D5" t="str">
            <v>PLS</v>
          </cell>
          <cell r="E5" t="str">
            <v>S32</v>
          </cell>
        </row>
      </sheetData>
      <sheetData sheetId="2">
        <row r="5">
          <cell r="D5" t="str">
            <v>AMP</v>
          </cell>
          <cell r="E5" t="str">
            <v>BEN</v>
          </cell>
        </row>
      </sheetData>
      <sheetData sheetId="3">
        <row r="5">
          <cell r="D5" t="str">
            <v>LLC</v>
          </cell>
          <cell r="E5" t="str">
            <v>SCG</v>
          </cell>
        </row>
      </sheetData>
      <sheetData sheetId="4"/>
      <sheetData sheetId="5"/>
      <sheetData sheetId="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15</v>
    <v>8</v>
    <v>209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4EB6-3294-4E4D-8122-1084006A3A8E}">
  <sheetPr codeName="Sheet6"/>
  <dimension ref="A1:F3"/>
  <sheetViews>
    <sheetView zoomScale="50" zoomScaleNormal="50" workbookViewId="0">
      <selection activeCell="L24" sqref="L24"/>
    </sheetView>
  </sheetViews>
  <sheetFormatPr baseColWidth="10" defaultColWidth="9.1640625" defaultRowHeight="15" x14ac:dyDescent="0.2"/>
  <cols>
    <col min="1" max="1" width="10.5" style="2" bestFit="1" customWidth="1"/>
    <col min="2" max="16384" width="9.1640625" style="2"/>
  </cols>
  <sheetData>
    <row r="1" spans="1:6" ht="16" x14ac:dyDescent="0.2">
      <c r="A1" s="1" t="s">
        <v>0</v>
      </c>
      <c r="B1" s="1" t="s">
        <v>64</v>
      </c>
      <c r="C1" s="1"/>
      <c r="D1" s="1"/>
      <c r="E1" s="1"/>
      <c r="F1" s="1"/>
    </row>
    <row r="2" spans="1:6" ht="16" x14ac:dyDescent="0.2">
      <c r="A2" s="1" t="s">
        <v>1</v>
      </c>
      <c r="B2" s="3" t="s">
        <v>65</v>
      </c>
      <c r="C2" s="1"/>
      <c r="D2" s="1"/>
      <c r="E2" s="1"/>
      <c r="F2" s="1"/>
    </row>
    <row r="3" spans="1:6" x14ac:dyDescent="0.2">
      <c r="A3" s="2" t="s">
        <v>2</v>
      </c>
      <c r="B3" s="2" t="s">
        <v>4</v>
      </c>
    </row>
  </sheetData>
  <sheetProtection algorithmName="SHA-512" hashValue="GXJfEgUZ5ctFK7jgTxIl+3HhktdWckI+9jPM2J5m3zbHBXv4Gj+pkza5hYlW+ec/ZoXsK0a5++6Ybur4KMSlwQ==" saltValue="y2bA7iMzZuL2ACK+X2Tox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BE2-96EA-47F5-B9A3-6CD87945EEF9}">
  <sheetPr codeName="Sheet1">
    <outlinePr summaryBelow="0" summaryRight="0"/>
  </sheetPr>
  <dimension ref="I4:CF1002"/>
  <sheetViews>
    <sheetView tabSelected="1" topLeftCell="AD2" zoomScale="76" zoomScaleNormal="50" workbookViewId="0">
      <selection activeCell="AX51" sqref="AX51"/>
    </sheetView>
  </sheetViews>
  <sheetFormatPr baseColWidth="10" defaultColWidth="12.5" defaultRowHeight="15.75" customHeight="1" x14ac:dyDescent="0.2"/>
  <cols>
    <col min="1" max="8" width="12.5" style="5"/>
    <col min="9" max="9" width="8.6640625" style="5" customWidth="1"/>
    <col min="10" max="10" width="5" style="5" customWidth="1"/>
    <col min="11" max="12" width="6.1640625" style="5" customWidth="1"/>
    <col min="13" max="13" width="5.1640625" style="5" customWidth="1"/>
    <col min="14" max="21" width="6.1640625" style="5" customWidth="1"/>
    <col min="22" max="23" width="5.1640625" style="5" customWidth="1"/>
    <col min="24" max="26" width="6.1640625" style="5" customWidth="1"/>
    <col min="27" max="27" width="22.1640625" style="5" bestFit="1" customWidth="1"/>
    <col min="28" max="28" width="10.33203125" style="5" bestFit="1" customWidth="1"/>
    <col min="29" max="31" width="9.33203125" style="5" bestFit="1" customWidth="1"/>
    <col min="32" max="32" width="10.33203125" style="5" bestFit="1" customWidth="1"/>
    <col min="33" max="43" width="9.33203125" style="5" bestFit="1" customWidth="1"/>
    <col min="44" max="44" width="8" style="5" customWidth="1"/>
    <col min="45" max="45" width="22.1640625" style="5" bestFit="1" customWidth="1"/>
    <col min="46" max="46" width="10" style="5" bestFit="1" customWidth="1"/>
    <col min="47" max="61" width="9.33203125" style="5" bestFit="1" customWidth="1"/>
    <col min="62" max="63" width="8" style="5" customWidth="1"/>
    <col min="64" max="64" width="11.1640625" style="5" bestFit="1" customWidth="1"/>
    <col min="65" max="79" width="9.5" style="5" bestFit="1" customWidth="1"/>
    <col min="80" max="84" width="4.6640625" style="5" customWidth="1"/>
    <col min="85" max="16384" width="12.5" style="5"/>
  </cols>
  <sheetData>
    <row r="4" spans="9:84" ht="15" customHeight="1" x14ac:dyDescent="0.2"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B4" s="49" t="s">
        <v>5</v>
      </c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T4" s="51" t="s">
        <v>6</v>
      </c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K4" s="7"/>
    </row>
    <row r="5" spans="9:84" ht="14" x14ac:dyDescent="0.2">
      <c r="I5" s="4" t="s">
        <v>7</v>
      </c>
      <c r="J5" s="49" t="s">
        <v>8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AA5" s="8" t="s">
        <v>9</v>
      </c>
      <c r="AB5" s="9">
        <f t="shared" ref="AB5:AQ5" ca="1" si="0">AVERAGE(INDIRECT(AB9))</f>
        <v>-7.0390993928989495E-3</v>
      </c>
      <c r="AC5" s="9">
        <f t="shared" ca="1" si="0"/>
        <v>2.1299740240367376E-4</v>
      </c>
      <c r="AD5" s="9">
        <f t="shared" ca="1" si="0"/>
        <v>-6.4149953584106024E-4</v>
      </c>
      <c r="AE5" s="9">
        <f t="shared" ca="1" si="0"/>
        <v>-3.1026346821957551E-3</v>
      </c>
      <c r="AF5" s="9">
        <f t="shared" ca="1" si="0"/>
        <v>-3.3415758297682661E-3</v>
      </c>
      <c r="AG5" s="9">
        <f t="shared" ca="1" si="0"/>
        <v>2.0492127249537953E-3</v>
      </c>
      <c r="AH5" s="9">
        <f t="shared" ca="1" si="0"/>
        <v>9.1293958305091764E-4</v>
      </c>
      <c r="AI5" s="9">
        <f t="shared" ca="1" si="0"/>
        <v>-3.4742373901343509E-3</v>
      </c>
      <c r="AJ5" s="9">
        <f t="shared" ca="1" si="0"/>
        <v>-1.2423970237364916E-3</v>
      </c>
      <c r="AK5" s="9">
        <f t="shared" ca="1" si="0"/>
        <v>-2.0615486036911363E-4</v>
      </c>
      <c r="AL5" s="9">
        <f t="shared" ca="1" si="0"/>
        <v>-4.247779782040933E-3</v>
      </c>
      <c r="AM5" s="9">
        <f t="shared" ca="1" si="0"/>
        <v>-8.63484861693068E-4</v>
      </c>
      <c r="AN5" s="9">
        <f t="shared" ca="1" si="0"/>
        <v>-1.1812234872702985E-3</v>
      </c>
      <c r="AO5" s="9">
        <f t="shared" ca="1" si="0"/>
        <v>-1.960835551221615E-3</v>
      </c>
      <c r="AP5" s="9">
        <f t="shared" ca="1" si="0"/>
        <v>5.1284344917084544E-5</v>
      </c>
      <c r="AQ5" s="9">
        <f t="shared" ca="1" si="0"/>
        <v>-2.078191118694183E-5</v>
      </c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K5" s="10"/>
    </row>
    <row r="6" spans="9:84" ht="14" x14ac:dyDescent="0.2">
      <c r="I6" s="11" t="s">
        <v>10</v>
      </c>
      <c r="J6" s="6" t="s">
        <v>11</v>
      </c>
      <c r="K6" s="6" t="s">
        <v>12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19</v>
      </c>
      <c r="S6" s="6" t="s">
        <v>20</v>
      </c>
      <c r="T6" s="6" t="s">
        <v>21</v>
      </c>
      <c r="U6" s="6" t="s">
        <v>22</v>
      </c>
      <c r="V6" s="6" t="s">
        <v>23</v>
      </c>
      <c r="W6" s="6" t="s">
        <v>24</v>
      </c>
      <c r="X6" s="6" t="s">
        <v>25</v>
      </c>
      <c r="Y6" s="6" t="s">
        <v>26</v>
      </c>
      <c r="Z6" s="6"/>
      <c r="AA6" s="8" t="s">
        <v>27</v>
      </c>
      <c r="AB6" s="12">
        <f t="shared" ref="AB6:AQ6" ca="1" si="1">_xlfn.STDEV.S(INDIRECT(AB9))</f>
        <v>7.9550559962106845E-2</v>
      </c>
      <c r="AC6" s="12">
        <f t="shared" ca="1" si="1"/>
        <v>1.9309341213993147E-2</v>
      </c>
      <c r="AD6" s="12">
        <f t="shared" ca="1" si="1"/>
        <v>6.1883938926266591E-2</v>
      </c>
      <c r="AE6" s="12">
        <f t="shared" ca="1" si="1"/>
        <v>5.8877124487696185E-2</v>
      </c>
      <c r="AF6" s="12">
        <f t="shared" ca="1" si="1"/>
        <v>6.9068332859942294E-2</v>
      </c>
      <c r="AG6" s="12">
        <f t="shared" ca="1" si="1"/>
        <v>2.6393468935866356E-2</v>
      </c>
      <c r="AH6" s="12">
        <f t="shared" ca="1" si="1"/>
        <v>4.4745534650220381E-2</v>
      </c>
      <c r="AI6" s="12">
        <f t="shared" ca="1" si="1"/>
        <v>4.2392396330244157E-2</v>
      </c>
      <c r="AJ6" s="12">
        <f t="shared" ca="1" si="1"/>
        <v>4.8184178412502367E-2</v>
      </c>
      <c r="AK6" s="12">
        <f t="shared" ca="1" si="1"/>
        <v>3.4393234113825145E-2</v>
      </c>
      <c r="AL6" s="12">
        <f t="shared" ca="1" si="1"/>
        <v>4.9243585619715431E-2</v>
      </c>
      <c r="AM6" s="12">
        <f t="shared" ca="1" si="1"/>
        <v>3.0799889024905925E-2</v>
      </c>
      <c r="AN6" s="12">
        <f t="shared" ca="1" si="1"/>
        <v>2.064607879053686E-2</v>
      </c>
      <c r="AO6" s="12">
        <f t="shared" ca="1" si="1"/>
        <v>3.4069275291116322E-2</v>
      </c>
      <c r="AP6" s="12">
        <f t="shared" ca="1" si="1"/>
        <v>2.0100810724509883E-2</v>
      </c>
      <c r="AQ6" s="12">
        <f t="shared" ca="1" si="1"/>
        <v>1.8990882175248729E-2</v>
      </c>
      <c r="AS6" s="8" t="s">
        <v>9</v>
      </c>
      <c r="AT6" s="9">
        <f t="shared" ref="AT6:BI6" si="2">AVERAGE(AT10:AT219)</f>
        <v>-8.1649729552050673E-3</v>
      </c>
      <c r="AU6" s="9">
        <f t="shared" si="2"/>
        <v>3.8409277722432965E-4</v>
      </c>
      <c r="AV6" s="9">
        <f t="shared" si="2"/>
        <v>-2.0042096750454716E-3</v>
      </c>
      <c r="AW6" s="9">
        <f t="shared" si="2"/>
        <v>-4.0797759891493925E-3</v>
      </c>
      <c r="AX6" s="9">
        <f t="shared" si="2"/>
        <v>-2.1816927403012017E-3</v>
      </c>
      <c r="AY6" s="9">
        <f t="shared" si="2"/>
        <v>1.2923119126256699E-3</v>
      </c>
      <c r="AZ6" s="9">
        <f t="shared" si="2"/>
        <v>1.8189758676198597E-3</v>
      </c>
      <c r="BA6" s="9">
        <f t="shared" si="2"/>
        <v>-5.1800807618082373E-3</v>
      </c>
      <c r="BB6" s="9">
        <f t="shared" si="2"/>
        <v>-1.0551634059309182E-3</v>
      </c>
      <c r="BC6" s="9">
        <f t="shared" si="2"/>
        <v>1.6246858469617137E-4</v>
      </c>
      <c r="BD6" s="9">
        <f t="shared" si="2"/>
        <v>-5.7466679219969246E-3</v>
      </c>
      <c r="BE6" s="9">
        <f t="shared" si="2"/>
        <v>-8.8234473179638225E-4</v>
      </c>
      <c r="BF6" s="9">
        <f t="shared" si="2"/>
        <v>-2.3906976401272683E-3</v>
      </c>
      <c r="BG6" s="9">
        <f t="shared" si="2"/>
        <v>-3.5789814845064963E-3</v>
      </c>
      <c r="BH6" s="9">
        <f t="shared" si="2"/>
        <v>5.2920652753636968E-4</v>
      </c>
      <c r="BI6" s="9">
        <f t="shared" si="2"/>
        <v>-1.2935749789046977E-4</v>
      </c>
      <c r="BK6" s="7"/>
    </row>
    <row r="7" spans="9:84" ht="14" x14ac:dyDescent="0.2">
      <c r="I7" s="13">
        <v>44621.666666666672</v>
      </c>
      <c r="J7" s="14">
        <v>42.36</v>
      </c>
      <c r="K7" s="14">
        <v>97.06</v>
      </c>
      <c r="L7" s="14">
        <v>10.87</v>
      </c>
      <c r="M7" s="14">
        <v>67.34</v>
      </c>
      <c r="N7" s="14">
        <v>4.68</v>
      </c>
      <c r="O7" s="14">
        <v>15.62</v>
      </c>
      <c r="P7" s="14">
        <v>46.61</v>
      </c>
      <c r="Q7" s="14">
        <v>29.62</v>
      </c>
      <c r="R7" s="14">
        <v>1124.52</v>
      </c>
      <c r="S7" s="14">
        <v>206.52</v>
      </c>
      <c r="T7" s="14">
        <v>11.2</v>
      </c>
      <c r="U7" s="14">
        <v>468.58</v>
      </c>
      <c r="V7" s="14">
        <v>42.47</v>
      </c>
      <c r="W7" s="14">
        <v>106.51</v>
      </c>
      <c r="X7" s="14">
        <v>344.48</v>
      </c>
      <c r="Y7" s="14">
        <v>208.97</v>
      </c>
      <c r="Z7" s="14"/>
      <c r="AA7" s="8" t="s">
        <v>28</v>
      </c>
      <c r="AB7" s="9">
        <f t="shared" ref="AB7:AQ7" si="3">LN(J217/J7)</f>
        <v>-1.478210872508779</v>
      </c>
      <c r="AC7" s="9">
        <f t="shared" si="3"/>
        <v>4.4729454504771775E-2</v>
      </c>
      <c r="AD7" s="9">
        <f t="shared" si="3"/>
        <v>-0.13471490252662291</v>
      </c>
      <c r="AE7" s="9">
        <f t="shared" si="3"/>
        <v>-0.6515532832611084</v>
      </c>
      <c r="AF7" s="9">
        <f t="shared" si="3"/>
        <v>-0.70173092425133676</v>
      </c>
      <c r="AG7" s="9">
        <f t="shared" si="3"/>
        <v>0.43033467224029759</v>
      </c>
      <c r="AH7" s="9">
        <f t="shared" si="3"/>
        <v>0.1917173124406937</v>
      </c>
      <c r="AI7" s="9">
        <f t="shared" si="3"/>
        <v>-0.72958985192821446</v>
      </c>
      <c r="AJ7" s="9">
        <f t="shared" si="3"/>
        <v>-0.26090337498466265</v>
      </c>
      <c r="AK7" s="9">
        <f t="shared" si="3"/>
        <v>-4.3292520677514761E-2</v>
      </c>
      <c r="AL7" s="9">
        <f t="shared" si="3"/>
        <v>-0.8920337542285951</v>
      </c>
      <c r="AM7" s="9">
        <f t="shared" si="3"/>
        <v>-0.18133182095554395</v>
      </c>
      <c r="AN7" s="9">
        <f t="shared" si="3"/>
        <v>-0.24805693232676296</v>
      </c>
      <c r="AO7" s="9">
        <f t="shared" si="3"/>
        <v>-0.41177546575653856</v>
      </c>
      <c r="AP7" s="9">
        <f t="shared" si="3"/>
        <v>1.0769712432587956E-2</v>
      </c>
      <c r="AQ7" s="9">
        <f t="shared" si="3"/>
        <v>-4.3642013492575212E-3</v>
      </c>
      <c r="AR7" s="14"/>
      <c r="AS7" s="8" t="s">
        <v>27</v>
      </c>
      <c r="AT7" s="12">
        <f t="shared" ref="AT7:BI7" si="4">_xlfn.STDEV.S(AT10:AT219)</f>
        <v>6.8417872765207888E-2</v>
      </c>
      <c r="AU7" s="12">
        <f t="shared" si="4"/>
        <v>1.7165775452326788E-2</v>
      </c>
      <c r="AV7" s="12">
        <f t="shared" si="4"/>
        <v>5.0928780871139716E-2</v>
      </c>
      <c r="AW7" s="12">
        <f t="shared" si="4"/>
        <v>5.3844121678919013E-2</v>
      </c>
      <c r="AX7" s="12">
        <f t="shared" si="4"/>
        <v>5.0999988229781995E-2</v>
      </c>
      <c r="AY7" s="12">
        <f t="shared" si="4"/>
        <v>2.0994623395728673E-2</v>
      </c>
      <c r="AZ7" s="12">
        <f t="shared" si="4"/>
        <v>4.1598395495440081E-2</v>
      </c>
      <c r="BA7" s="12">
        <f t="shared" si="4"/>
        <v>4.0230525308871654E-2</v>
      </c>
      <c r="BB7" s="12">
        <f t="shared" si="4"/>
        <v>4.3994735977275136E-2</v>
      </c>
      <c r="BC7" s="12">
        <f t="shared" si="4"/>
        <v>3.2194515586711853E-2</v>
      </c>
      <c r="BD7" s="12">
        <f t="shared" si="4"/>
        <v>4.3720506765337792E-2</v>
      </c>
      <c r="BE7" s="12">
        <f t="shared" si="4"/>
        <v>2.8772423752730553E-2</v>
      </c>
      <c r="BF7" s="12">
        <f t="shared" si="4"/>
        <v>1.7913904175020826E-2</v>
      </c>
      <c r="BG7" s="12">
        <f t="shared" si="4"/>
        <v>3.0558614445584026E-2</v>
      </c>
      <c r="BH7" s="12">
        <f t="shared" si="4"/>
        <v>1.8605216265988364E-2</v>
      </c>
      <c r="BI7" s="12">
        <f t="shared" si="4"/>
        <v>1.7554861989899005E-2</v>
      </c>
      <c r="BJ7" s="14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4"/>
      <c r="BX7" s="4"/>
      <c r="BY7" s="4"/>
      <c r="BZ7" s="4"/>
      <c r="CA7" s="4"/>
      <c r="CB7" s="4"/>
      <c r="CC7" s="4"/>
      <c r="CD7" s="4"/>
      <c r="CE7" s="4"/>
      <c r="CF7" s="4"/>
    </row>
    <row r="8" spans="9:84" ht="14" x14ac:dyDescent="0.2">
      <c r="I8" s="13">
        <v>44622.666666666672</v>
      </c>
      <c r="J8" s="14">
        <v>41.8</v>
      </c>
      <c r="K8" s="14">
        <v>98.74</v>
      </c>
      <c r="L8" s="14">
        <v>11.01</v>
      </c>
      <c r="M8" s="14">
        <v>65.98</v>
      </c>
      <c r="N8" s="14">
        <v>4.72</v>
      </c>
      <c r="O8" s="14">
        <v>15.99</v>
      </c>
      <c r="P8" s="14">
        <v>48.86</v>
      </c>
      <c r="Q8" s="14">
        <v>29.4</v>
      </c>
      <c r="R8" s="14">
        <v>1140.9000000000001</v>
      </c>
      <c r="S8" s="14">
        <v>206.72</v>
      </c>
      <c r="T8" s="14">
        <v>11.58</v>
      </c>
      <c r="U8" s="14">
        <v>486</v>
      </c>
      <c r="V8" s="14">
        <v>43.16</v>
      </c>
      <c r="W8" s="14">
        <v>106.61</v>
      </c>
      <c r="X8" s="14">
        <v>344.09</v>
      </c>
      <c r="Y8" s="14">
        <v>208.48</v>
      </c>
      <c r="Z8" s="14"/>
      <c r="AA8" s="8" t="s">
        <v>29</v>
      </c>
      <c r="AB8" s="12">
        <f ca="1">AB6*SQRT(252)</f>
        <v>1.2628259898939991</v>
      </c>
      <c r="AC8" s="12">
        <f t="shared" ref="AC8:AQ8" ca="1" si="5">AC6*SQRT(252)</f>
        <v>0.30652628899629542</v>
      </c>
      <c r="AD8" s="12">
        <f t="shared" ca="1" si="5"/>
        <v>0.98237707528806539</v>
      </c>
      <c r="AE8" s="12">
        <f t="shared" ca="1" si="5"/>
        <v>0.93464537583021179</v>
      </c>
      <c r="AF8" s="12">
        <f t="shared" ca="1" si="5"/>
        <v>1.0964257933034272</v>
      </c>
      <c r="AG8" s="12">
        <f t="shared" ca="1" si="5"/>
        <v>0.41898333024366574</v>
      </c>
      <c r="AH8" s="12">
        <f t="shared" ca="1" si="5"/>
        <v>0.71031334179063987</v>
      </c>
      <c r="AI8" s="12">
        <f t="shared" ca="1" si="5"/>
        <v>0.67295842901947933</v>
      </c>
      <c r="AJ8" s="12">
        <f t="shared" ca="1" si="5"/>
        <v>0.7649001192446897</v>
      </c>
      <c r="AK8" s="12">
        <f t="shared" ca="1" si="5"/>
        <v>0.54597566549042575</v>
      </c>
      <c r="AL8" s="12">
        <f t="shared" ca="1" si="5"/>
        <v>0.78171768728930113</v>
      </c>
      <c r="AM8" s="12">
        <f t="shared" ca="1" si="5"/>
        <v>0.48893308060973251</v>
      </c>
      <c r="AN8" s="12">
        <f t="shared" ca="1" si="5"/>
        <v>0.32774634017043441</v>
      </c>
      <c r="AO8" s="12">
        <f t="shared" ca="1" si="5"/>
        <v>0.54083297861094881</v>
      </c>
      <c r="AP8" s="12">
        <f t="shared" ca="1" si="5"/>
        <v>0.31909047796699924</v>
      </c>
      <c r="AQ8" s="12">
        <f t="shared" ca="1" si="5"/>
        <v>0.30147090848062497</v>
      </c>
      <c r="AR8" s="8"/>
      <c r="AS8" s="8" t="s">
        <v>29</v>
      </c>
      <c r="AT8" s="12">
        <f t="shared" ref="AT8:BI8" si="6">AT7*SQRT(252)</f>
        <v>1.0861000594127947</v>
      </c>
      <c r="AU8" s="12">
        <f t="shared" si="6"/>
        <v>0.27249823745060381</v>
      </c>
      <c r="AV8" s="12">
        <f t="shared" si="6"/>
        <v>0.80846933256443487</v>
      </c>
      <c r="AW8" s="12">
        <f t="shared" si="6"/>
        <v>0.85474893315072797</v>
      </c>
      <c r="AX8" s="12">
        <f t="shared" si="6"/>
        <v>0.80959971433934641</v>
      </c>
      <c r="AY8" s="12">
        <f t="shared" si="6"/>
        <v>0.33327931424733881</v>
      </c>
      <c r="AZ8" s="12">
        <f t="shared" si="6"/>
        <v>0.66035405652146373</v>
      </c>
      <c r="BA8" s="12">
        <f t="shared" si="6"/>
        <v>0.6386397904845863</v>
      </c>
      <c r="BB8" s="12">
        <f t="shared" si="6"/>
        <v>0.69839478235089725</v>
      </c>
      <c r="BC8" s="12">
        <f t="shared" si="6"/>
        <v>0.51107209093579375</v>
      </c>
      <c r="BD8" s="12">
        <f t="shared" si="6"/>
        <v>0.69404152856880463</v>
      </c>
      <c r="BE8" s="12">
        <f t="shared" si="6"/>
        <v>0.45674806719775701</v>
      </c>
      <c r="BF8" s="12">
        <f t="shared" si="6"/>
        <v>0.28437441274408076</v>
      </c>
      <c r="BG8" s="12">
        <f t="shared" si="6"/>
        <v>0.48510296540232767</v>
      </c>
      <c r="BH8" s="12">
        <f t="shared" si="6"/>
        <v>0.29534865197027377</v>
      </c>
      <c r="BI8" s="12">
        <f t="shared" si="6"/>
        <v>0.27867479475199947</v>
      </c>
      <c r="BJ8" s="8"/>
      <c r="BK8" s="8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</row>
    <row r="9" spans="9:84" ht="14" x14ac:dyDescent="0.2">
      <c r="I9" s="13">
        <v>44623.666666666672</v>
      </c>
      <c r="J9" s="14">
        <v>39.1</v>
      </c>
      <c r="K9" s="14">
        <v>98.63</v>
      </c>
      <c r="L9" s="14">
        <v>10.48</v>
      </c>
      <c r="M9" s="14">
        <v>64.08</v>
      </c>
      <c r="N9" s="14">
        <v>4.5199999999999996</v>
      </c>
      <c r="O9" s="14">
        <v>15.8</v>
      </c>
      <c r="P9" s="14">
        <v>46.05</v>
      </c>
      <c r="Q9" s="14">
        <v>27.7</v>
      </c>
      <c r="R9" s="14">
        <v>1096.76</v>
      </c>
      <c r="S9" s="14">
        <v>198.53</v>
      </c>
      <c r="T9" s="14">
        <v>10.69</v>
      </c>
      <c r="U9" s="14">
        <v>472.7</v>
      </c>
      <c r="V9" s="14">
        <v>42.49</v>
      </c>
      <c r="W9" s="14">
        <v>101.34</v>
      </c>
      <c r="X9" s="14">
        <v>340.99</v>
      </c>
      <c r="Y9" s="14">
        <v>207.23</v>
      </c>
      <c r="Z9" s="14"/>
      <c r="AB9" s="6" t="s">
        <v>11</v>
      </c>
      <c r="AC9" s="6" t="s">
        <v>12</v>
      </c>
      <c r="AD9" s="6" t="s">
        <v>13</v>
      </c>
      <c r="AE9" s="6" t="s">
        <v>14</v>
      </c>
      <c r="AF9" s="6" t="s">
        <v>15</v>
      </c>
      <c r="AG9" s="6" t="s">
        <v>16</v>
      </c>
      <c r="AH9" s="6" t="s">
        <v>17</v>
      </c>
      <c r="AI9" s="6" t="s">
        <v>18</v>
      </c>
      <c r="AJ9" s="6" t="s">
        <v>19</v>
      </c>
      <c r="AK9" s="6" t="s">
        <v>20</v>
      </c>
      <c r="AL9" s="6" t="s">
        <v>21</v>
      </c>
      <c r="AM9" s="6" t="s">
        <v>22</v>
      </c>
      <c r="AN9" s="6" t="s">
        <v>23</v>
      </c>
      <c r="AO9" s="6" t="s">
        <v>24</v>
      </c>
      <c r="AP9" s="6" t="s">
        <v>25</v>
      </c>
      <c r="AQ9" s="6" t="s">
        <v>26</v>
      </c>
      <c r="AR9" s="8"/>
      <c r="AT9" s="6" t="s">
        <v>11</v>
      </c>
      <c r="AU9" s="6" t="s">
        <v>12</v>
      </c>
      <c r="AV9" s="6" t="s">
        <v>13</v>
      </c>
      <c r="AW9" s="6" t="s">
        <v>14</v>
      </c>
      <c r="AX9" s="6" t="s">
        <v>15</v>
      </c>
      <c r="AY9" s="6" t="s">
        <v>16</v>
      </c>
      <c r="AZ9" s="6" t="s">
        <v>17</v>
      </c>
      <c r="BA9" s="6" t="s">
        <v>18</v>
      </c>
      <c r="BB9" s="6" t="s">
        <v>19</v>
      </c>
      <c r="BC9" s="6" t="s">
        <v>20</v>
      </c>
      <c r="BD9" s="6" t="s">
        <v>21</v>
      </c>
      <c r="BE9" s="6" t="s">
        <v>22</v>
      </c>
      <c r="BF9" s="6" t="s">
        <v>23</v>
      </c>
      <c r="BG9" s="6" t="s">
        <v>24</v>
      </c>
      <c r="BH9" s="6" t="s">
        <v>25</v>
      </c>
      <c r="BI9" s="6" t="s">
        <v>26</v>
      </c>
      <c r="BJ9" s="8"/>
      <c r="BK9" s="8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</row>
    <row r="10" spans="9:84" ht="14" x14ac:dyDescent="0.2">
      <c r="I10" s="13">
        <v>44624.666666666672</v>
      </c>
      <c r="J10" s="14">
        <v>35.82</v>
      </c>
      <c r="K10" s="14">
        <v>97.32</v>
      </c>
      <c r="L10" s="14">
        <v>9.73</v>
      </c>
      <c r="M10" s="14">
        <v>60.08</v>
      </c>
      <c r="N10" s="14">
        <v>4.3600000000000003</v>
      </c>
      <c r="O10" s="14">
        <v>15.74</v>
      </c>
      <c r="P10" s="14">
        <v>43.96</v>
      </c>
      <c r="Q10" s="14">
        <v>25.98</v>
      </c>
      <c r="R10" s="14">
        <v>1055.78</v>
      </c>
      <c r="S10" s="14">
        <v>193.58</v>
      </c>
      <c r="T10" s="14">
        <v>10</v>
      </c>
      <c r="U10" s="14">
        <v>464.95</v>
      </c>
      <c r="V10" s="14">
        <v>40.950000000000003</v>
      </c>
      <c r="W10" s="14">
        <v>99.91</v>
      </c>
      <c r="X10" s="14">
        <v>330.76</v>
      </c>
      <c r="Y10" s="14">
        <v>200.29</v>
      </c>
      <c r="Z10" s="14"/>
      <c r="AB10" s="16">
        <f t="array" ref="AB10:AQ219">CalcCompoundedReturns(PriceHistory)</f>
        <v>-1.3308181202495129E-2</v>
      </c>
      <c r="AC10" s="16">
        <v>1.7160788853646726E-2</v>
      </c>
      <c r="AD10" s="16">
        <v>1.2797249601470644E-2</v>
      </c>
      <c r="AE10" s="16">
        <v>-2.0402747932493047E-2</v>
      </c>
      <c r="AF10" s="16">
        <v>8.5106896679086105E-3</v>
      </c>
      <c r="AG10" s="16">
        <v>2.3411382434322985E-2</v>
      </c>
      <c r="AH10" s="16">
        <v>4.7143955444944895E-2</v>
      </c>
      <c r="AI10" s="16">
        <v>-7.4551344950169341E-3</v>
      </c>
      <c r="AJ10" s="16">
        <v>1.4461146678591115E-2</v>
      </c>
      <c r="AK10" s="16">
        <v>9.6796058278867682E-4</v>
      </c>
      <c r="AL10" s="16">
        <v>3.3365693843800427E-2</v>
      </c>
      <c r="AM10" s="16">
        <v>3.6501779061999876E-2</v>
      </c>
      <c r="AN10" s="16">
        <v>1.6116196064754004E-2</v>
      </c>
      <c r="AO10" s="16">
        <v>9.3843850730937982E-4</v>
      </c>
      <c r="AP10" s="16">
        <v>-1.1327825542905632E-3</v>
      </c>
      <c r="AQ10" s="16">
        <v>-2.347587615471674E-3</v>
      </c>
      <c r="AR10" s="8"/>
      <c r="AT10" s="16">
        <f t="array" ref="AT10:BI219">LnReturns(PriceHistory)</f>
        <v>-1.3308181202495129E-2</v>
      </c>
      <c r="AU10" s="16">
        <v>1.7160788853646726E-2</v>
      </c>
      <c r="AV10" s="16">
        <v>1.2797249601470644E-2</v>
      </c>
      <c r="AW10" s="16">
        <v>-2.0402747932493047E-2</v>
      </c>
      <c r="AX10" s="16">
        <v>8.5106896679086105E-3</v>
      </c>
      <c r="AY10" s="16">
        <v>2.3411382434322985E-2</v>
      </c>
      <c r="AZ10" s="16">
        <v>4.7143955444944895E-2</v>
      </c>
      <c r="BA10" s="16">
        <v>-7.4551344950169341E-3</v>
      </c>
      <c r="BB10" s="16">
        <v>1.4461146678591115E-2</v>
      </c>
      <c r="BC10" s="16">
        <v>9.6796058278867682E-4</v>
      </c>
      <c r="BD10" s="16">
        <v>3.3365693843800427E-2</v>
      </c>
      <c r="BE10" s="16">
        <v>3.6501779061999876E-2</v>
      </c>
      <c r="BF10" s="16">
        <v>1.6116196064754004E-2</v>
      </c>
      <c r="BG10" s="16">
        <v>9.3843850730937982E-4</v>
      </c>
      <c r="BH10" s="16">
        <v>-1.1327825542905632E-3</v>
      </c>
      <c r="BI10" s="16">
        <v>-2.347587615471674E-3</v>
      </c>
      <c r="BJ10" s="8"/>
      <c r="BK10" s="8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</row>
    <row r="11" spans="9:84" ht="14" x14ac:dyDescent="0.2">
      <c r="I11" s="13">
        <v>44627.666666666672</v>
      </c>
      <c r="J11" s="14">
        <v>33.56</v>
      </c>
      <c r="K11" s="14">
        <v>94.92</v>
      </c>
      <c r="L11" s="14">
        <v>9.1999999999999993</v>
      </c>
      <c r="M11" s="14">
        <v>56.08</v>
      </c>
      <c r="N11" s="14">
        <v>4.08</v>
      </c>
      <c r="O11" s="14">
        <v>16.93</v>
      </c>
      <c r="P11" s="14">
        <v>39.85</v>
      </c>
      <c r="Q11" s="14">
        <v>24.42</v>
      </c>
      <c r="R11" s="14">
        <v>957.87</v>
      </c>
      <c r="S11" s="14">
        <v>184.34</v>
      </c>
      <c r="T11" s="14">
        <v>9.6199999999999992</v>
      </c>
      <c r="U11" s="14">
        <v>437.39</v>
      </c>
      <c r="V11" s="14">
        <v>38.340000000000003</v>
      </c>
      <c r="W11" s="14">
        <v>93.61</v>
      </c>
      <c r="X11" s="14">
        <v>312.92</v>
      </c>
      <c r="Y11" s="14">
        <v>190.7</v>
      </c>
      <c r="Z11" s="14"/>
      <c r="AB11" s="16">
        <v>-6.6773872539390489E-2</v>
      </c>
      <c r="AC11" s="16">
        <v>-1.1146578648146971E-3</v>
      </c>
      <c r="AD11" s="16">
        <v>-4.9335271841692424E-2</v>
      </c>
      <c r="AE11" s="16">
        <v>-2.9219363040331663E-2</v>
      </c>
      <c r="AF11" s="16">
        <v>-4.3296805753324188E-2</v>
      </c>
      <c r="AG11" s="16">
        <v>-1.1953586812941671E-2</v>
      </c>
      <c r="AH11" s="16">
        <v>-5.9231303128278553E-2</v>
      </c>
      <c r="AI11" s="16">
        <v>-5.9562261151343061E-2</v>
      </c>
      <c r="AJ11" s="16">
        <v>-3.9457045749379908E-2</v>
      </c>
      <c r="AK11" s="16">
        <v>-4.0424998385249454E-2</v>
      </c>
      <c r="AL11" s="16">
        <v>-7.997074710789534E-2</v>
      </c>
      <c r="AM11" s="16">
        <v>-2.7747686101303071E-2</v>
      </c>
      <c r="AN11" s="16">
        <v>-1.5645386263213535E-2</v>
      </c>
      <c r="AO11" s="16">
        <v>-5.0696115914620046E-2</v>
      </c>
      <c r="AP11" s="16">
        <v>-9.0500997214433016E-3</v>
      </c>
      <c r="AQ11" s="16">
        <v>-6.0138258271387303E-3</v>
      </c>
      <c r="AR11" s="8"/>
      <c r="AT11" s="16">
        <v>-6.6773872539390489E-2</v>
      </c>
      <c r="AU11" s="16">
        <v>-1.1146578648146971E-3</v>
      </c>
      <c r="AV11" s="16">
        <v>-4.9335271841692424E-2</v>
      </c>
      <c r="AW11" s="16">
        <v>-2.9219363040331663E-2</v>
      </c>
      <c r="AX11" s="16">
        <v>-4.3296805753324188E-2</v>
      </c>
      <c r="AY11" s="16">
        <v>-1.1953586812941671E-2</v>
      </c>
      <c r="AZ11" s="16">
        <v>-5.9231303128278553E-2</v>
      </c>
      <c r="BA11" s="16">
        <v>-5.9562261151343061E-2</v>
      </c>
      <c r="BB11" s="16">
        <v>-3.9457045749379908E-2</v>
      </c>
      <c r="BC11" s="16">
        <v>-4.0424998385249454E-2</v>
      </c>
      <c r="BD11" s="16">
        <v>-7.997074710789534E-2</v>
      </c>
      <c r="BE11" s="16">
        <v>-2.7747686101303071E-2</v>
      </c>
      <c r="BF11" s="16">
        <v>-1.5645386263213535E-2</v>
      </c>
      <c r="BG11" s="16">
        <v>-5.0696115914620046E-2</v>
      </c>
      <c r="BH11" s="16">
        <v>-9.0500997214433016E-3</v>
      </c>
      <c r="BI11" s="16">
        <v>-6.0138258271387303E-3</v>
      </c>
      <c r="BJ11" s="8"/>
      <c r="BK11" s="8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</row>
    <row r="12" spans="9:84" ht="14" x14ac:dyDescent="0.2">
      <c r="I12" s="13">
        <v>44628.666666666672</v>
      </c>
      <c r="J12" s="14">
        <v>34.28</v>
      </c>
      <c r="K12" s="14">
        <v>94.2</v>
      </c>
      <c r="L12" s="14">
        <v>9.5500000000000007</v>
      </c>
      <c r="M12" s="14">
        <v>51.5</v>
      </c>
      <c r="N12" s="14">
        <v>4.24</v>
      </c>
      <c r="O12" s="14">
        <v>18.399999999999999</v>
      </c>
      <c r="P12" s="14">
        <v>41.95</v>
      </c>
      <c r="Q12" s="14">
        <v>24.4</v>
      </c>
      <c r="R12" s="14">
        <v>914.78</v>
      </c>
      <c r="S12" s="14">
        <v>182.28</v>
      </c>
      <c r="T12" s="14">
        <v>9.7200000000000006</v>
      </c>
      <c r="U12" s="14">
        <v>442.21</v>
      </c>
      <c r="V12" s="14">
        <v>38.590000000000003</v>
      </c>
      <c r="W12" s="14">
        <v>94.9</v>
      </c>
      <c r="X12" s="14">
        <v>314.33</v>
      </c>
      <c r="Y12" s="14">
        <v>191.71</v>
      </c>
      <c r="Z12" s="14"/>
      <c r="AB12" s="16">
        <v>-8.7616070358754419E-2</v>
      </c>
      <c r="AC12" s="16">
        <v>-1.3370957050580258E-2</v>
      </c>
      <c r="AD12" s="16">
        <v>-7.4254782694982438E-2</v>
      </c>
      <c r="AE12" s="16">
        <v>-6.4455295304224516E-2</v>
      </c>
      <c r="AF12" s="16">
        <v>-3.6039936483196693E-2</v>
      </c>
      <c r="AG12" s="16">
        <v>-3.8046970436639714E-3</v>
      </c>
      <c r="AH12" s="16">
        <v>-4.6447633165895168E-2</v>
      </c>
      <c r="AI12" s="16">
        <v>-6.410540195083933E-2</v>
      </c>
      <c r="AJ12" s="16">
        <v>-3.808054862447386E-2</v>
      </c>
      <c r="AK12" s="16">
        <v>-2.5249358488044937E-2</v>
      </c>
      <c r="AL12" s="16">
        <v>-6.6723632042908182E-2</v>
      </c>
      <c r="AM12" s="16">
        <v>-1.653106487498434E-2</v>
      </c>
      <c r="AN12" s="16">
        <v>-3.6916943827641699E-2</v>
      </c>
      <c r="AO12" s="16">
        <v>-1.4211419302836596E-2</v>
      </c>
      <c r="AP12" s="16">
        <v>-3.0460114486353124E-2</v>
      </c>
      <c r="AQ12" s="16">
        <v>-3.4062971236255041E-2</v>
      </c>
      <c r="AR12" s="8"/>
      <c r="AT12" s="16">
        <v>-8.7616070358754419E-2</v>
      </c>
      <c r="AU12" s="16">
        <v>-1.3370957050580258E-2</v>
      </c>
      <c r="AV12" s="16">
        <v>-7.4254782694982438E-2</v>
      </c>
      <c r="AW12" s="16">
        <v>-6.4455295304224516E-2</v>
      </c>
      <c r="AX12" s="16">
        <v>-3.6039936483196693E-2</v>
      </c>
      <c r="AY12" s="16">
        <v>-3.8046970436639714E-3</v>
      </c>
      <c r="AZ12" s="16">
        <v>-4.6447633165895168E-2</v>
      </c>
      <c r="BA12" s="16">
        <v>-6.410540195083933E-2</v>
      </c>
      <c r="BB12" s="16">
        <v>-3.808054862447386E-2</v>
      </c>
      <c r="BC12" s="16">
        <v>-2.5249358488044937E-2</v>
      </c>
      <c r="BD12" s="16">
        <v>-6.6723632042908182E-2</v>
      </c>
      <c r="BE12" s="16">
        <v>-1.653106487498434E-2</v>
      </c>
      <c r="BF12" s="16">
        <v>-3.6916943827641699E-2</v>
      </c>
      <c r="BG12" s="16">
        <v>-1.4211419302836596E-2</v>
      </c>
      <c r="BH12" s="16">
        <v>-3.0460114486353124E-2</v>
      </c>
      <c r="BI12" s="16">
        <v>-3.4062971236255041E-2</v>
      </c>
      <c r="BJ12" s="8"/>
      <c r="BK12" s="8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</row>
    <row r="13" spans="9:84" ht="14" x14ac:dyDescent="0.2">
      <c r="I13" s="13">
        <v>44629.666666666672</v>
      </c>
      <c r="J13" s="14">
        <v>36.799999999999997</v>
      </c>
      <c r="K13" s="14">
        <v>96.27</v>
      </c>
      <c r="L13" s="14">
        <v>10.42</v>
      </c>
      <c r="M13" s="14">
        <v>58.77</v>
      </c>
      <c r="N13" s="14">
        <v>4.5999999999999996</v>
      </c>
      <c r="O13" s="14">
        <v>17.88</v>
      </c>
      <c r="P13" s="14">
        <v>45.77</v>
      </c>
      <c r="Q13" s="14">
        <v>26.53</v>
      </c>
      <c r="R13" s="14">
        <v>984.76</v>
      </c>
      <c r="S13" s="14">
        <v>197.02</v>
      </c>
      <c r="T13" s="14">
        <v>9.8699999999999992</v>
      </c>
      <c r="U13" s="14">
        <v>464.74</v>
      </c>
      <c r="V13" s="14">
        <v>41.04</v>
      </c>
      <c r="W13" s="14">
        <v>100.22</v>
      </c>
      <c r="X13" s="14">
        <v>328.13</v>
      </c>
      <c r="Y13" s="14">
        <v>199.76</v>
      </c>
      <c r="Z13" s="14"/>
      <c r="AB13" s="16">
        <v>-6.5171515033560182E-2</v>
      </c>
      <c r="AC13" s="16">
        <v>-2.4970086347758932E-2</v>
      </c>
      <c r="AD13" s="16">
        <v>-5.6010412142919214E-2</v>
      </c>
      <c r="AE13" s="16">
        <v>-6.8897764729544606E-2</v>
      </c>
      <c r="AF13" s="16">
        <v>-6.6375068944872689E-2</v>
      </c>
      <c r="AG13" s="16">
        <v>7.2881953155786744E-2</v>
      </c>
      <c r="AH13" s="16">
        <v>-9.8157724299196572E-2</v>
      </c>
      <c r="AI13" s="16">
        <v>-6.1924542559894782E-2</v>
      </c>
      <c r="AJ13" s="16">
        <v>-9.7323039839297631E-2</v>
      </c>
      <c r="AK13" s="16">
        <v>-4.8908985155424391E-2</v>
      </c>
      <c r="AL13" s="16">
        <v>-3.8740828316430595E-2</v>
      </c>
      <c r="AM13" s="16">
        <v>-6.1104627311428121E-2</v>
      </c>
      <c r="AN13" s="16">
        <v>-6.5858072681579991E-2</v>
      </c>
      <c r="AO13" s="16">
        <v>-6.5132565361273848E-2</v>
      </c>
      <c r="AP13" s="16">
        <v>-5.5445470037086046E-2</v>
      </c>
      <c r="AQ13" s="16">
        <v>-4.906480370676785E-2</v>
      </c>
      <c r="AR13" s="8"/>
      <c r="AT13" s="16">
        <v>-6.5171515033560182E-2</v>
      </c>
      <c r="AU13" s="16">
        <v>-2.4970086347758932E-2</v>
      </c>
      <c r="AV13" s="16">
        <v>-5.6010412142919214E-2</v>
      </c>
      <c r="AW13" s="16">
        <v>-6.8897764729544606E-2</v>
      </c>
      <c r="AX13" s="16">
        <v>-6.6375068944872689E-2</v>
      </c>
      <c r="AY13" s="16" t="str">
        <v>-</v>
      </c>
      <c r="AZ13" s="16">
        <v>-9.8157724299196572E-2</v>
      </c>
      <c r="BA13" s="16">
        <v>-6.1924542559894782E-2</v>
      </c>
      <c r="BB13" s="16">
        <v>-9.7323039839297631E-2</v>
      </c>
      <c r="BC13" s="16">
        <v>-4.8908985155424391E-2</v>
      </c>
      <c r="BD13" s="16">
        <v>-3.8740828316430595E-2</v>
      </c>
      <c r="BE13" s="16">
        <v>-6.1104627311428121E-2</v>
      </c>
      <c r="BF13" s="16" t="str">
        <v>-</v>
      </c>
      <c r="BG13" s="16">
        <v>-6.5132565361273848E-2</v>
      </c>
      <c r="BH13" s="16" t="str">
        <v>-</v>
      </c>
      <c r="BI13" s="16" t="str">
        <v>-</v>
      </c>
      <c r="BJ13" s="8"/>
      <c r="BK13" s="8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</row>
    <row r="14" spans="9:84" ht="14" x14ac:dyDescent="0.2">
      <c r="I14" s="13">
        <v>44630.666666666672</v>
      </c>
      <c r="J14" s="14">
        <v>36.549999999999997</v>
      </c>
      <c r="K14" s="14">
        <v>95.05</v>
      </c>
      <c r="L14" s="14">
        <v>9.51</v>
      </c>
      <c r="M14" s="14">
        <v>55.32</v>
      </c>
      <c r="N14" s="14">
        <v>4.5999999999999996</v>
      </c>
      <c r="O14" s="14">
        <v>17.77</v>
      </c>
      <c r="P14" s="14">
        <v>50.45</v>
      </c>
      <c r="Q14" s="14">
        <v>25.7</v>
      </c>
      <c r="R14" s="14">
        <v>931.29</v>
      </c>
      <c r="S14" s="14">
        <v>195.95</v>
      </c>
      <c r="T14" s="14">
        <v>9.41</v>
      </c>
      <c r="U14" s="14">
        <v>452.37</v>
      </c>
      <c r="V14" s="14">
        <v>40.67</v>
      </c>
      <c r="W14" s="14">
        <v>98.55</v>
      </c>
      <c r="X14" s="14">
        <v>324.58999999999997</v>
      </c>
      <c r="Y14" s="14">
        <v>197.97</v>
      </c>
      <c r="Z14" s="14"/>
      <c r="AB14" s="16">
        <v>2.1227212130573596E-2</v>
      </c>
      <c r="AC14" s="16">
        <v>-7.6142499852454052E-3</v>
      </c>
      <c r="AD14" s="16">
        <v>3.7337670437644313E-2</v>
      </c>
      <c r="AE14" s="16">
        <v>-8.5197435056644136E-2</v>
      </c>
      <c r="AF14" s="16">
        <v>3.8466280827796143E-2</v>
      </c>
      <c r="AG14" s="16">
        <v>8.3263468469896018E-2</v>
      </c>
      <c r="AH14" s="16">
        <v>5.1356027676991226E-2</v>
      </c>
      <c r="AI14" s="16">
        <v>-8.1933638340261114E-4</v>
      </c>
      <c r="AJ14" s="16">
        <v>-4.6028470181768644E-2</v>
      </c>
      <c r="AK14" s="16">
        <v>-1.1237912169836335E-2</v>
      </c>
      <c r="AL14" s="16">
        <v>1.0341353794732751E-2</v>
      </c>
      <c r="AM14" s="16">
        <v>1.0959636756589279E-2</v>
      </c>
      <c r="AN14" s="16">
        <v>6.4994379320290072E-3</v>
      </c>
      <c r="AO14" s="16">
        <v>1.3686490232228928E-2</v>
      </c>
      <c r="AP14" s="16">
        <v>4.4958226383695057E-3</v>
      </c>
      <c r="AQ14" s="16">
        <v>5.2823009255846742E-3</v>
      </c>
      <c r="AR14" s="8"/>
      <c r="AT14" s="16">
        <v>2.1227212130573596E-2</v>
      </c>
      <c r="AU14" s="16">
        <v>-7.6142499852454052E-3</v>
      </c>
      <c r="AV14" s="16">
        <v>3.7337670437644313E-2</v>
      </c>
      <c r="AW14" s="16">
        <v>-8.5197435056644136E-2</v>
      </c>
      <c r="AX14" s="16">
        <v>3.8466280827796143E-2</v>
      </c>
      <c r="AY14" s="16" t="str">
        <v>-</v>
      </c>
      <c r="AZ14" s="16">
        <v>5.1356027676991226E-2</v>
      </c>
      <c r="BA14" s="16">
        <v>-8.1933638340261114E-4</v>
      </c>
      <c r="BB14" s="16">
        <v>-4.6028470181768644E-2</v>
      </c>
      <c r="BC14" s="16">
        <v>-1.1237912169836335E-2</v>
      </c>
      <c r="BD14" s="16">
        <v>1.0341353794732751E-2</v>
      </c>
      <c r="BE14" s="16">
        <v>1.0959636756589279E-2</v>
      </c>
      <c r="BF14" s="16">
        <v>6.4994379320290072E-3</v>
      </c>
      <c r="BG14" s="16">
        <v>1.3686490232228928E-2</v>
      </c>
      <c r="BH14" s="16">
        <v>4.4958226383695057E-3</v>
      </c>
      <c r="BI14" s="16">
        <v>5.2823009255846742E-3</v>
      </c>
      <c r="BJ14" s="8"/>
      <c r="BK14" s="8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</row>
    <row r="15" spans="9:84" ht="14" x14ac:dyDescent="0.2">
      <c r="I15" s="13">
        <v>44631.666666666672</v>
      </c>
      <c r="J15" s="14">
        <v>30.86</v>
      </c>
      <c r="K15" s="14">
        <v>94.15</v>
      </c>
      <c r="L15" s="14">
        <v>8.93</v>
      </c>
      <c r="M15" s="14">
        <v>54.44</v>
      </c>
      <c r="N15" s="14">
        <v>4.3600000000000003</v>
      </c>
      <c r="O15" s="14">
        <v>17.98</v>
      </c>
      <c r="P15" s="14">
        <v>49.79</v>
      </c>
      <c r="Q15" s="14">
        <v>24.13</v>
      </c>
      <c r="R15" s="14">
        <v>891.69</v>
      </c>
      <c r="S15" s="14">
        <v>189.55</v>
      </c>
      <c r="T15" s="14">
        <v>8.5500000000000007</v>
      </c>
      <c r="U15" s="14">
        <v>439.32</v>
      </c>
      <c r="V15" s="14">
        <v>40.33</v>
      </c>
      <c r="W15" s="14">
        <v>96.57</v>
      </c>
      <c r="X15" s="14">
        <v>324.79000000000002</v>
      </c>
      <c r="Y15" s="14">
        <v>196.71</v>
      </c>
      <c r="Z15" s="14"/>
      <c r="AB15" s="16">
        <v>7.0935751445306061E-2</v>
      </c>
      <c r="AC15" s="16">
        <v>2.1736562207557653E-2</v>
      </c>
      <c r="AD15" s="16">
        <v>8.7185881832581955E-2</v>
      </c>
      <c r="AE15" s="16">
        <v>0.13204971295486859</v>
      </c>
      <c r="AF15" s="16">
        <v>8.1493034251182803E-2</v>
      </c>
      <c r="AG15" s="16">
        <v>-2.8667894869571799E-2</v>
      </c>
      <c r="AH15" s="16">
        <v>8.7150421752335464E-2</v>
      </c>
      <c r="AI15" s="16">
        <v>8.369303585049212E-2</v>
      </c>
      <c r="AJ15" s="16">
        <v>7.3714357453691412E-2</v>
      </c>
      <c r="AK15" s="16">
        <v>7.7761280031851246E-2</v>
      </c>
      <c r="AL15" s="16">
        <v>1.5314234973042356E-2</v>
      </c>
      <c r="AM15" s="16">
        <v>4.9693227056099354E-2</v>
      </c>
      <c r="AN15" s="16">
        <v>6.1554025312986545E-2</v>
      </c>
      <c r="AO15" s="16">
        <v>5.4544063915696432E-2</v>
      </c>
      <c r="AP15" s="16">
        <v>4.296648186977825E-2</v>
      </c>
      <c r="AQ15" s="16">
        <v>4.1132832439559709E-2</v>
      </c>
      <c r="AR15" s="8"/>
      <c r="AT15" s="16">
        <v>7.0935751445306061E-2</v>
      </c>
      <c r="AU15" s="16">
        <v>2.1736562207557653E-2</v>
      </c>
      <c r="AV15" s="16">
        <v>8.7185881832581955E-2</v>
      </c>
      <c r="AW15" s="16">
        <v>0.13204971295486859</v>
      </c>
      <c r="AX15" s="16">
        <v>8.1493034251182803E-2</v>
      </c>
      <c r="AY15" s="16">
        <v>-2.8667894869571799E-2</v>
      </c>
      <c r="AZ15" s="16">
        <v>8.7150421752335464E-2</v>
      </c>
      <c r="BA15" s="16">
        <v>8.369303585049212E-2</v>
      </c>
      <c r="BB15" s="16">
        <v>7.3714357453691412E-2</v>
      </c>
      <c r="BC15" s="16">
        <v>7.7761280031851246E-2</v>
      </c>
      <c r="BD15" s="16">
        <v>1.5314234973042356E-2</v>
      </c>
      <c r="BE15" s="16">
        <v>4.9693227056099354E-2</v>
      </c>
      <c r="BF15" s="16" t="str">
        <v>-</v>
      </c>
      <c r="BG15" s="16">
        <v>5.4544063915696432E-2</v>
      </c>
      <c r="BH15" s="16">
        <v>4.296648186977825E-2</v>
      </c>
      <c r="BI15" s="16">
        <v>4.1132832439559709E-2</v>
      </c>
      <c r="BJ15" s="8"/>
      <c r="BK15" s="8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</row>
    <row r="16" spans="9:84" ht="14" x14ac:dyDescent="0.2">
      <c r="I16" s="13">
        <v>44634.666666666672</v>
      </c>
      <c r="J16" s="14">
        <v>26.22</v>
      </c>
      <c r="K16" s="14">
        <v>93.99</v>
      </c>
      <c r="L16" s="14">
        <v>8.36</v>
      </c>
      <c r="M16" s="14">
        <v>51.26</v>
      </c>
      <c r="N16" s="14">
        <v>4.12</v>
      </c>
      <c r="O16" s="14">
        <v>18</v>
      </c>
      <c r="P16" s="14">
        <v>45.99</v>
      </c>
      <c r="Q16" s="14">
        <v>22.98</v>
      </c>
      <c r="R16" s="14">
        <v>882.47</v>
      </c>
      <c r="S16" s="14">
        <v>182.87</v>
      </c>
      <c r="T16" s="14">
        <v>7.93</v>
      </c>
      <c r="U16" s="14">
        <v>424.63</v>
      </c>
      <c r="V16" s="14">
        <v>41.2</v>
      </c>
      <c r="W16" s="14">
        <v>96.87</v>
      </c>
      <c r="X16" s="14">
        <v>328.59</v>
      </c>
      <c r="Y16" s="14">
        <v>200.33</v>
      </c>
      <c r="Z16" s="14"/>
      <c r="AB16" s="16">
        <v>-6.8166589790976803E-3</v>
      </c>
      <c r="AC16" s="16">
        <v>-1.2753674855437037E-2</v>
      </c>
      <c r="AD16" s="16">
        <v>-9.1383159767921898E-2</v>
      </c>
      <c r="AE16" s="16">
        <v>-6.0497013828001649E-2</v>
      </c>
      <c r="AF16" s="16">
        <v>0</v>
      </c>
      <c r="AG16" s="16">
        <v>-6.1711275788080997E-3</v>
      </c>
      <c r="AH16" s="16">
        <v>9.7353892134067144E-2</v>
      </c>
      <c r="AI16" s="16">
        <v>-3.1785176248474246E-2</v>
      </c>
      <c r="AJ16" s="16">
        <v>-5.5827234869646108E-2</v>
      </c>
      <c r="AK16" s="16">
        <v>-5.44572178189273E-3</v>
      </c>
      <c r="AL16" s="16">
        <v>-4.7726899848101821E-2</v>
      </c>
      <c r="AM16" s="16">
        <v>-2.6977680379652914E-2</v>
      </c>
      <c r="AN16" s="16">
        <v>-9.0564809433808513E-3</v>
      </c>
      <c r="AO16" s="16">
        <v>-1.6803735932849367E-2</v>
      </c>
      <c r="AP16" s="16">
        <v>-1.0847023866345035E-2</v>
      </c>
      <c r="AQ16" s="16">
        <v>-9.0011419080778445E-3</v>
      </c>
      <c r="AR16" s="8"/>
      <c r="AT16" s="16">
        <v>-6.8166589790976803E-3</v>
      </c>
      <c r="AU16" s="16">
        <v>-1.2753674855437037E-2</v>
      </c>
      <c r="AV16" s="16">
        <v>-9.1383159767921898E-2</v>
      </c>
      <c r="AW16" s="16">
        <v>-6.0497013828001649E-2</v>
      </c>
      <c r="AX16" s="16">
        <v>0</v>
      </c>
      <c r="AY16" s="16">
        <v>-6.1711275788080997E-3</v>
      </c>
      <c r="AZ16" s="16">
        <v>9.7353892134067144E-2</v>
      </c>
      <c r="BA16" s="16">
        <v>-3.1785176248474246E-2</v>
      </c>
      <c r="BB16" s="16">
        <v>-5.5827234869646108E-2</v>
      </c>
      <c r="BC16" s="16">
        <v>-5.44572178189273E-3</v>
      </c>
      <c r="BD16" s="16">
        <v>-4.7726899848101821E-2</v>
      </c>
      <c r="BE16" s="16">
        <v>-2.6977680379652914E-2</v>
      </c>
      <c r="BF16" s="16">
        <v>-9.0564809433808513E-3</v>
      </c>
      <c r="BG16" s="16">
        <v>-1.6803735932849367E-2</v>
      </c>
      <c r="BH16" s="16">
        <v>-1.0847023866345035E-2</v>
      </c>
      <c r="BI16" s="16">
        <v>-9.0011419080778445E-3</v>
      </c>
      <c r="BJ16" s="8"/>
      <c r="BK16" s="8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</row>
    <row r="17" spans="9:84" ht="14" x14ac:dyDescent="0.2">
      <c r="I17" s="13">
        <v>44635.666666666672</v>
      </c>
      <c r="J17" s="14">
        <v>28.33</v>
      </c>
      <c r="K17" s="14">
        <v>95.45</v>
      </c>
      <c r="L17" s="14">
        <v>8.26</v>
      </c>
      <c r="M17" s="14">
        <v>55.34</v>
      </c>
      <c r="N17" s="14">
        <v>4.16</v>
      </c>
      <c r="O17" s="14">
        <v>18.34</v>
      </c>
      <c r="P17" s="14">
        <v>51.91</v>
      </c>
      <c r="Q17" s="14">
        <v>24.07</v>
      </c>
      <c r="R17" s="14">
        <v>952.34</v>
      </c>
      <c r="S17" s="14">
        <v>189.59</v>
      </c>
      <c r="T17" s="14">
        <v>8.1999999999999993</v>
      </c>
      <c r="U17" s="14">
        <v>439.68</v>
      </c>
      <c r="V17" s="14">
        <v>41.5</v>
      </c>
      <c r="W17" s="14">
        <v>100.46</v>
      </c>
      <c r="X17" s="14">
        <v>335</v>
      </c>
      <c r="Y17" s="14">
        <v>206.14</v>
      </c>
      <c r="Z17" s="14"/>
      <c r="AB17" s="16">
        <v>-0.16922033926077271</v>
      </c>
      <c r="AC17" s="16">
        <v>-9.5138138312766719E-3</v>
      </c>
      <c r="AD17" s="16">
        <v>-6.2927481668891214E-2</v>
      </c>
      <c r="AE17" s="16">
        <v>-1.6035329013292226E-2</v>
      </c>
      <c r="AF17" s="16">
        <v>-5.3584246134106166E-2</v>
      </c>
      <c r="AG17" s="16">
        <v>1.1748386876914303E-2</v>
      </c>
      <c r="AH17" s="16">
        <v>-1.316858614552668E-2</v>
      </c>
      <c r="AI17" s="16">
        <v>-6.303511226423375E-2</v>
      </c>
      <c r="AJ17" s="16">
        <v>-4.3452183247534588E-2</v>
      </c>
      <c r="AK17" s="16">
        <v>-3.3206682683296518E-2</v>
      </c>
      <c r="AL17" s="16">
        <v>-9.5841670648619287E-2</v>
      </c>
      <c r="AM17" s="16">
        <v>-2.9272352125668817E-2</v>
      </c>
      <c r="AN17" s="16">
        <v>-8.3951110338564838E-3</v>
      </c>
      <c r="AO17" s="16">
        <v>-2.0295899619902791E-2</v>
      </c>
      <c r="AP17" s="16">
        <v>6.1597217753463424E-4</v>
      </c>
      <c r="AQ17" s="16">
        <v>-6.3849411198021204E-3</v>
      </c>
      <c r="AR17" s="8"/>
      <c r="AT17" s="16">
        <v>-0.16922033926077271</v>
      </c>
      <c r="AU17" s="16">
        <v>-9.5138138312766719E-3</v>
      </c>
      <c r="AV17" s="16">
        <v>-6.2927481668891214E-2</v>
      </c>
      <c r="AW17" s="16">
        <v>-1.6035329013292226E-2</v>
      </c>
      <c r="AX17" s="16">
        <v>-5.3584246134106166E-2</v>
      </c>
      <c r="AY17" s="16">
        <v>1.1748386876914303E-2</v>
      </c>
      <c r="AZ17" s="16">
        <v>-1.316858614552668E-2</v>
      </c>
      <c r="BA17" s="16">
        <v>-6.303511226423375E-2</v>
      </c>
      <c r="BB17" s="16">
        <v>-4.3452183247534588E-2</v>
      </c>
      <c r="BC17" s="16">
        <v>-3.3206682683296518E-2</v>
      </c>
      <c r="BD17" s="16">
        <v>-9.5841670648619287E-2</v>
      </c>
      <c r="BE17" s="16">
        <v>-2.9272352125668817E-2</v>
      </c>
      <c r="BF17" s="16">
        <v>-8.3951110338564838E-3</v>
      </c>
      <c r="BG17" s="16">
        <v>-2.0295899619902791E-2</v>
      </c>
      <c r="BH17" s="16">
        <v>6.1597217753463424E-4</v>
      </c>
      <c r="BI17" s="16">
        <v>-6.3849411198021204E-3</v>
      </c>
      <c r="BJ17" s="8"/>
      <c r="BK17" s="8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</row>
    <row r="18" spans="9:84" ht="15.75" customHeight="1" x14ac:dyDescent="0.2">
      <c r="I18" s="13">
        <v>44636.666666666672</v>
      </c>
      <c r="J18" s="14">
        <v>33.340000000000003</v>
      </c>
      <c r="K18" s="14">
        <v>98.3</v>
      </c>
      <c r="L18" s="14">
        <v>9.44</v>
      </c>
      <c r="M18" s="14">
        <v>62.24</v>
      </c>
      <c r="N18" s="14">
        <v>4.76</v>
      </c>
      <c r="O18" s="14">
        <v>20.3</v>
      </c>
      <c r="P18" s="14">
        <v>56.15</v>
      </c>
      <c r="Q18" s="14">
        <v>26.88</v>
      </c>
      <c r="R18" s="14">
        <v>1075.97</v>
      </c>
      <c r="S18" s="14">
        <v>198.76</v>
      </c>
      <c r="T18" s="14">
        <v>8.57</v>
      </c>
      <c r="U18" s="14">
        <v>457.9</v>
      </c>
      <c r="V18" s="14">
        <v>42.8</v>
      </c>
      <c r="W18" s="14">
        <v>107.92</v>
      </c>
      <c r="X18" s="14">
        <v>344.68</v>
      </c>
      <c r="Y18" s="14">
        <v>211.87</v>
      </c>
      <c r="Z18" s="14"/>
      <c r="AB18" s="16">
        <v>-0.16293836859946106</v>
      </c>
      <c r="AC18" s="16">
        <v>-1.7008614709514988E-3</v>
      </c>
      <c r="AD18" s="16">
        <v>-6.5957967791797398E-2</v>
      </c>
      <c r="AE18" s="16">
        <v>-6.0188456847340317E-2</v>
      </c>
      <c r="AF18" s="16">
        <v>-5.6618893999507931E-2</v>
      </c>
      <c r="AG18" s="16">
        <v>1.1117288526904154E-3</v>
      </c>
      <c r="AH18" s="16">
        <v>-7.9390179102258901E-2</v>
      </c>
      <c r="AI18" s="16">
        <v>-4.8831607216330647E-2</v>
      </c>
      <c r="AJ18" s="16">
        <v>-1.039374464856053E-2</v>
      </c>
      <c r="AK18" s="16">
        <v>-3.5877324075802311E-2</v>
      </c>
      <c r="AL18" s="16">
        <v>-7.527824730191239E-2</v>
      </c>
      <c r="AM18" s="16">
        <v>-3.400987541305036E-2</v>
      </c>
      <c r="AN18" s="16">
        <v>2.1342647470203983E-2</v>
      </c>
      <c r="AO18" s="16">
        <v>3.1017394594670664E-3</v>
      </c>
      <c r="AP18" s="16">
        <v>1.1631953367547491E-2</v>
      </c>
      <c r="AQ18" s="16">
        <v>1.823544384992341E-2</v>
      </c>
      <c r="AR18" s="8"/>
      <c r="AT18" s="16">
        <v>-0.16293836859946106</v>
      </c>
      <c r="AU18" s="16">
        <v>-1.7008614709514988E-3</v>
      </c>
      <c r="AV18" s="16">
        <v>-6.5957967791797398E-2</v>
      </c>
      <c r="AW18" s="16">
        <v>-6.0188456847340317E-2</v>
      </c>
      <c r="AX18" s="16">
        <v>-5.6618893999507931E-2</v>
      </c>
      <c r="AY18" s="16">
        <v>1.1117288526904154E-3</v>
      </c>
      <c r="AZ18" s="16">
        <v>-7.9390179102258901E-2</v>
      </c>
      <c r="BA18" s="16">
        <v>-4.8831607216330647E-2</v>
      </c>
      <c r="BB18" s="16">
        <v>-1.039374464856053E-2</v>
      </c>
      <c r="BC18" s="16">
        <v>-3.5877324075802311E-2</v>
      </c>
      <c r="BD18" s="16">
        <v>-7.527824730191239E-2</v>
      </c>
      <c r="BE18" s="16">
        <v>-3.400987541305036E-2</v>
      </c>
      <c r="BF18" s="16">
        <v>2.1342647470203983E-2</v>
      </c>
      <c r="BG18" s="16">
        <v>3.1017394594670664E-3</v>
      </c>
      <c r="BH18" s="16">
        <v>1.1631953367547491E-2</v>
      </c>
      <c r="BI18" s="16">
        <v>1.823544384992341E-2</v>
      </c>
      <c r="BJ18" s="8"/>
      <c r="BK18" s="8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7"/>
      <c r="CC18" s="17"/>
      <c r="CD18" s="17"/>
      <c r="CE18" s="17"/>
      <c r="CF18" s="17"/>
    </row>
    <row r="19" spans="9:84" ht="14" x14ac:dyDescent="0.2">
      <c r="I19" s="13">
        <v>44637.666666666672</v>
      </c>
      <c r="J19" s="14">
        <v>36.75</v>
      </c>
      <c r="K19" s="14">
        <v>100.04</v>
      </c>
      <c r="L19" s="14">
        <v>9.61</v>
      </c>
      <c r="M19" s="14">
        <v>65.739999999999995</v>
      </c>
      <c r="N19" s="14">
        <v>4.92</v>
      </c>
      <c r="O19" s="14">
        <v>21.65</v>
      </c>
      <c r="P19" s="14">
        <v>57.36</v>
      </c>
      <c r="Q19" s="14">
        <v>28.03</v>
      </c>
      <c r="R19" s="14">
        <v>1149.0899999999999</v>
      </c>
      <c r="S19" s="14">
        <v>203.32</v>
      </c>
      <c r="T19" s="14">
        <v>8.91</v>
      </c>
      <c r="U19" s="14">
        <v>473.75</v>
      </c>
      <c r="V19" s="14">
        <v>43.03</v>
      </c>
      <c r="W19" s="14">
        <v>112.16</v>
      </c>
      <c r="X19" s="14">
        <v>346.44</v>
      </c>
      <c r="Y19" s="14">
        <v>213.45</v>
      </c>
      <c r="Z19" s="14"/>
      <c r="AB19" s="16">
        <v>7.7398835506871419E-2</v>
      </c>
      <c r="AC19" s="16">
        <v>1.541415653954673E-2</v>
      </c>
      <c r="AD19" s="16">
        <v>-1.2033839563723565E-2</v>
      </c>
      <c r="AE19" s="16">
        <v>7.6585253422854868E-2</v>
      </c>
      <c r="AF19" s="16">
        <v>9.6619109117368901E-3</v>
      </c>
      <c r="AG19" s="16">
        <v>1.8712708932154164E-2</v>
      </c>
      <c r="AH19" s="16">
        <v>0.121087468287305</v>
      </c>
      <c r="AI19" s="16">
        <v>4.6341979374370852E-2</v>
      </c>
      <c r="AJ19" s="16">
        <v>7.6197319992824836E-2</v>
      </c>
      <c r="AK19" s="16">
        <v>3.6088327927405489E-2</v>
      </c>
      <c r="AL19" s="16">
        <v>3.348111862345067E-2</v>
      </c>
      <c r="AM19" s="16">
        <v>3.4828988086835107E-2</v>
      </c>
      <c r="AN19" s="16">
        <v>7.2551708811717953E-3</v>
      </c>
      <c r="AO19" s="16">
        <v>3.6389764883604937E-2</v>
      </c>
      <c r="AP19" s="16">
        <v>1.9319758821301689E-2</v>
      </c>
      <c r="AQ19" s="16">
        <v>2.858954281508547E-2</v>
      </c>
      <c r="AT19" s="16">
        <v>7.7398835506871419E-2</v>
      </c>
      <c r="AU19" s="16">
        <v>1.541415653954673E-2</v>
      </c>
      <c r="AV19" s="16">
        <v>-1.2033839563723565E-2</v>
      </c>
      <c r="AW19" s="16">
        <v>7.6585253422854868E-2</v>
      </c>
      <c r="AX19" s="16">
        <v>9.6619109117368901E-3</v>
      </c>
      <c r="AY19" s="16">
        <v>1.8712708932154164E-2</v>
      </c>
      <c r="AZ19" s="16" t="str">
        <v>-</v>
      </c>
      <c r="BA19" s="16">
        <v>4.6341979374370852E-2</v>
      </c>
      <c r="BB19" s="16">
        <v>7.6197319992824836E-2</v>
      </c>
      <c r="BC19" s="16">
        <v>3.6088327927405489E-2</v>
      </c>
      <c r="BD19" s="16">
        <v>3.348111862345067E-2</v>
      </c>
      <c r="BE19" s="16">
        <v>3.4828988086835107E-2</v>
      </c>
      <c r="BF19" s="16">
        <v>7.2551708811717953E-3</v>
      </c>
      <c r="BG19" s="16">
        <v>3.6389764883604937E-2</v>
      </c>
      <c r="BH19" s="16">
        <v>1.9319758821301689E-2</v>
      </c>
      <c r="BI19" s="16">
        <v>2.858954281508547E-2</v>
      </c>
      <c r="BK19" s="8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</row>
    <row r="20" spans="9:84" ht="14" x14ac:dyDescent="0.2">
      <c r="I20" s="13">
        <v>44638.666666666672</v>
      </c>
      <c r="J20" s="14">
        <v>40.71</v>
      </c>
      <c r="K20" s="14">
        <v>100.61</v>
      </c>
      <c r="L20" s="14">
        <v>13.65</v>
      </c>
      <c r="M20" s="14">
        <v>78</v>
      </c>
      <c r="N20" s="14">
        <v>4.9000000000000004</v>
      </c>
      <c r="O20" s="14">
        <v>21.63</v>
      </c>
      <c r="P20" s="14">
        <v>59.64</v>
      </c>
      <c r="Q20" s="14">
        <v>29.62</v>
      </c>
      <c r="R20" s="14">
        <v>1185.53</v>
      </c>
      <c r="S20" s="14">
        <v>213.7</v>
      </c>
      <c r="T20" s="14">
        <v>9.8699999999999992</v>
      </c>
      <c r="U20" s="14">
        <v>479.87</v>
      </c>
      <c r="V20" s="14">
        <v>42.9</v>
      </c>
      <c r="W20" s="14">
        <v>118.77</v>
      </c>
      <c r="X20" s="14">
        <v>350.09</v>
      </c>
      <c r="Y20" s="14">
        <v>219.11</v>
      </c>
      <c r="Z20" s="14"/>
      <c r="AB20" s="16">
        <v>0.16283656348022291</v>
      </c>
      <c r="AC20" s="16">
        <v>2.9421476981364159E-2</v>
      </c>
      <c r="AD20" s="16">
        <v>0.13353139262452257</v>
      </c>
      <c r="AE20" s="16">
        <v>0.11750190551135629</v>
      </c>
      <c r="AF20" s="16">
        <v>0.13473259397015666</v>
      </c>
      <c r="AG20" s="16">
        <v>0.10153641921942282</v>
      </c>
      <c r="AH20" s="16">
        <v>7.851523134531449E-2</v>
      </c>
      <c r="AI20" s="16">
        <v>0.11041626385996814</v>
      </c>
      <c r="AJ20" s="16">
        <v>0.12205574540397546</v>
      </c>
      <c r="AK20" s="16">
        <v>4.7234220920172793E-2</v>
      </c>
      <c r="AL20" s="16">
        <v>4.4133578339481033E-2</v>
      </c>
      <c r="AM20" s="16">
        <v>4.0603630069119788E-2</v>
      </c>
      <c r="AN20" s="16">
        <v>3.0844675351098354E-2</v>
      </c>
      <c r="AO20" s="16">
        <v>7.1630573577601886E-2</v>
      </c>
      <c r="AP20" s="16">
        <v>2.848591854649974E-2</v>
      </c>
      <c r="AQ20" s="16">
        <v>2.7417329427552675E-2</v>
      </c>
      <c r="AT20" s="16">
        <v>0.16283656348022291</v>
      </c>
      <c r="AU20" s="16">
        <v>2.9421476981364159E-2</v>
      </c>
      <c r="AV20" s="16">
        <v>0.13353139262452257</v>
      </c>
      <c r="AW20" s="16">
        <v>0.11750190551135629</v>
      </c>
      <c r="AX20" s="16">
        <v>0.13473259397015666</v>
      </c>
      <c r="AY20" s="16" t="str">
        <v>-</v>
      </c>
      <c r="AZ20" s="16">
        <v>7.851523134531449E-2</v>
      </c>
      <c r="BA20" s="16" t="str">
        <v>-</v>
      </c>
      <c r="BB20" s="16" t="str">
        <v>-</v>
      </c>
      <c r="BC20" s="16">
        <v>4.7234220920172793E-2</v>
      </c>
      <c r="BD20" s="16">
        <v>4.4133578339481033E-2</v>
      </c>
      <c r="BE20" s="16">
        <v>4.0603630069119788E-2</v>
      </c>
      <c r="BF20" s="16">
        <v>3.0844675351098354E-2</v>
      </c>
      <c r="BG20" s="16">
        <v>7.1630573577601886E-2</v>
      </c>
      <c r="BH20" s="16">
        <v>2.848591854649974E-2</v>
      </c>
      <c r="BI20" s="16">
        <v>2.7417329427552675E-2</v>
      </c>
      <c r="BK20" s="8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</row>
    <row r="21" spans="9:84" ht="14" x14ac:dyDescent="0.2">
      <c r="I21" s="13">
        <v>44641.666666666672</v>
      </c>
      <c r="J21" s="14">
        <v>41.96</v>
      </c>
      <c r="K21" s="14">
        <v>99.56</v>
      </c>
      <c r="L21" s="14">
        <v>13.33</v>
      </c>
      <c r="M21" s="14">
        <v>68.349999999999994</v>
      </c>
      <c r="N21" s="14">
        <v>4.8</v>
      </c>
      <c r="O21" s="14">
        <v>21.74</v>
      </c>
      <c r="P21" s="14">
        <v>58.1</v>
      </c>
      <c r="Q21" s="14">
        <v>28.85</v>
      </c>
      <c r="R21" s="14">
        <v>1153.8399999999999</v>
      </c>
      <c r="S21" s="14">
        <v>209</v>
      </c>
      <c r="T21" s="14">
        <v>9.57</v>
      </c>
      <c r="U21" s="14">
        <v>466.5</v>
      </c>
      <c r="V21" s="14">
        <v>42.84</v>
      </c>
      <c r="W21" s="14">
        <v>114.65</v>
      </c>
      <c r="X21" s="14">
        <v>345.58</v>
      </c>
      <c r="Y21" s="14">
        <v>217.04</v>
      </c>
      <c r="Z21" s="14"/>
      <c r="AB21" s="16">
        <v>9.7380348336197659E-2</v>
      </c>
      <c r="AC21" s="16">
        <v>1.7546078856297453E-2</v>
      </c>
      <c r="AD21" s="16">
        <v>1.7848242824791812E-2</v>
      </c>
      <c r="AE21" s="16">
        <v>5.4709688365937148E-2</v>
      </c>
      <c r="AF21" s="16">
        <v>3.306086226088821E-2</v>
      </c>
      <c r="AG21" s="16">
        <v>6.4384568400757083E-2</v>
      </c>
      <c r="AH21" s="16">
        <v>2.1320515106912651E-2</v>
      </c>
      <c r="AI21" s="16">
        <v>4.1892849521748154E-2</v>
      </c>
      <c r="AJ21" s="16">
        <v>6.5747744470770211E-2</v>
      </c>
      <c r="AK21" s="16">
        <v>2.2683025844581973E-2</v>
      </c>
      <c r="AL21" s="16">
        <v>3.890650887302953E-2</v>
      </c>
      <c r="AM21" s="16">
        <v>3.4028936733586382E-2</v>
      </c>
      <c r="AN21" s="16">
        <v>5.35944426275728E-3</v>
      </c>
      <c r="AO21" s="16">
        <v>3.8536211386779436E-2</v>
      </c>
      <c r="AP21" s="16">
        <v>5.0931930912780088E-3</v>
      </c>
      <c r="AQ21" s="16">
        <v>7.4297341677717205E-3</v>
      </c>
      <c r="AT21" s="16">
        <v>9.7380348336197659E-2</v>
      </c>
      <c r="AU21" s="16">
        <v>1.7546078856297453E-2</v>
      </c>
      <c r="AV21" s="16">
        <v>1.7848242824791812E-2</v>
      </c>
      <c r="AW21" s="16">
        <v>5.4709688365937148E-2</v>
      </c>
      <c r="AX21" s="16">
        <v>3.306086226088821E-2</v>
      </c>
      <c r="AY21" s="16">
        <v>6.4384568400757083E-2</v>
      </c>
      <c r="AZ21" s="16">
        <v>2.1320515106912651E-2</v>
      </c>
      <c r="BA21" s="16">
        <v>4.1892849521748154E-2</v>
      </c>
      <c r="BB21" s="16">
        <v>6.5747744470770211E-2</v>
      </c>
      <c r="BC21" s="16">
        <v>2.2683025844581973E-2</v>
      </c>
      <c r="BD21" s="16">
        <v>3.890650887302953E-2</v>
      </c>
      <c r="BE21" s="16">
        <v>3.4028936733586382E-2</v>
      </c>
      <c r="BF21" s="16">
        <v>5.35944426275728E-3</v>
      </c>
      <c r="BG21" s="16">
        <v>3.8536211386779436E-2</v>
      </c>
      <c r="BH21" s="16">
        <v>5.0931930912780088E-3</v>
      </c>
      <c r="BI21" s="16">
        <v>7.4297341677717205E-3</v>
      </c>
      <c r="BK21" s="8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</row>
    <row r="22" spans="9:84" ht="14" x14ac:dyDescent="0.2">
      <c r="I22" s="13">
        <v>44642.666666666672</v>
      </c>
      <c r="J22" s="14">
        <v>43.5</v>
      </c>
      <c r="K22" s="14">
        <v>100.5</v>
      </c>
      <c r="L22" s="14">
        <v>14.32</v>
      </c>
      <c r="M22" s="14">
        <v>72.7</v>
      </c>
      <c r="N22" s="14">
        <v>5.8</v>
      </c>
      <c r="O22" s="14">
        <v>21.51</v>
      </c>
      <c r="P22" s="14">
        <v>60.53</v>
      </c>
      <c r="Q22" s="14">
        <v>30.14</v>
      </c>
      <c r="R22" s="14">
        <v>1215.07</v>
      </c>
      <c r="S22" s="14">
        <v>214.29</v>
      </c>
      <c r="T22" s="14">
        <v>9.7200000000000006</v>
      </c>
      <c r="U22" s="14">
        <v>475.99</v>
      </c>
      <c r="V22" s="14">
        <v>44.18</v>
      </c>
      <c r="W22" s="14">
        <v>117.87</v>
      </c>
      <c r="X22" s="14">
        <v>349.53</v>
      </c>
      <c r="Y22" s="14">
        <v>218.47</v>
      </c>
      <c r="Z22" s="14"/>
      <c r="AB22" s="16">
        <v>0.10233553685604174</v>
      </c>
      <c r="AC22" s="16">
        <v>5.6815502945410179E-3</v>
      </c>
      <c r="AD22" s="16">
        <v>0.35093529864876777</v>
      </c>
      <c r="AE22" s="16">
        <v>0.17100125845351849</v>
      </c>
      <c r="AF22" s="16">
        <v>-4.0733253876357864E-3</v>
      </c>
      <c r="AG22" s="16">
        <v>-9.2421448353144104E-4</v>
      </c>
      <c r="AH22" s="16">
        <v>3.8979293605172771E-2</v>
      </c>
      <c r="AI22" s="16">
        <v>5.5174443662955763E-2</v>
      </c>
      <c r="AJ22" s="16">
        <v>3.1219607200502628E-2</v>
      </c>
      <c r="AK22" s="16">
        <v>4.9792069746400186E-2</v>
      </c>
      <c r="AL22" s="16">
        <v>0.10232561196267223</v>
      </c>
      <c r="AM22" s="16">
        <v>1.2835477489996779E-2</v>
      </c>
      <c r="AN22" s="16">
        <v>-3.0257209165370676E-3</v>
      </c>
      <c r="AO22" s="16">
        <v>5.7262426499868964E-2</v>
      </c>
      <c r="AP22" s="16">
        <v>1.0480620822200262E-2</v>
      </c>
      <c r="AQ22" s="16">
        <v>2.6171273615617989E-2</v>
      </c>
      <c r="AT22" s="16">
        <v>0.10233553685604174</v>
      </c>
      <c r="AU22" s="16">
        <v>5.6815502945410179E-3</v>
      </c>
      <c r="AV22" s="16" t="str">
        <v>-</v>
      </c>
      <c r="AW22" s="16" t="str">
        <v>-</v>
      </c>
      <c r="AX22" s="16">
        <v>-4.0733253876357864E-3</v>
      </c>
      <c r="AY22" s="16">
        <v>-9.2421448353144104E-4</v>
      </c>
      <c r="AZ22" s="16">
        <v>3.8979293605172771E-2</v>
      </c>
      <c r="BA22" s="16">
        <v>5.5174443662955763E-2</v>
      </c>
      <c r="BB22" s="16">
        <v>3.1219607200502628E-2</v>
      </c>
      <c r="BC22" s="16">
        <v>4.9792069746400186E-2</v>
      </c>
      <c r="BD22" s="16">
        <v>0.10232561196267223</v>
      </c>
      <c r="BE22" s="16">
        <v>1.2835477489996779E-2</v>
      </c>
      <c r="BF22" s="16">
        <v>-3.0257209165370676E-3</v>
      </c>
      <c r="BG22" s="16">
        <v>5.7262426499868964E-2</v>
      </c>
      <c r="BH22" s="16">
        <v>1.0480620822200262E-2</v>
      </c>
      <c r="BI22" s="16">
        <v>2.6171273615617989E-2</v>
      </c>
      <c r="BK22" s="8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</row>
    <row r="23" spans="9:84" ht="14" x14ac:dyDescent="0.2">
      <c r="I23" s="13">
        <v>44643.666666666672</v>
      </c>
      <c r="J23" s="14">
        <v>44.11</v>
      </c>
      <c r="K23" s="14">
        <v>98.78</v>
      </c>
      <c r="L23" s="14">
        <v>14.23</v>
      </c>
      <c r="M23" s="14">
        <v>70.36</v>
      </c>
      <c r="N23" s="14">
        <v>5.12</v>
      </c>
      <c r="O23" s="14">
        <v>21.45</v>
      </c>
      <c r="P23" s="14">
        <v>59.88</v>
      </c>
      <c r="Q23" s="14">
        <v>29.53</v>
      </c>
      <c r="R23" s="14">
        <v>1212.45</v>
      </c>
      <c r="S23" s="14">
        <v>206.67</v>
      </c>
      <c r="T23" s="14">
        <v>9.3699999999999992</v>
      </c>
      <c r="U23" s="14">
        <v>461.44</v>
      </c>
      <c r="V23" s="14">
        <v>43.09</v>
      </c>
      <c r="W23" s="14">
        <v>114.65</v>
      </c>
      <c r="X23" s="14">
        <v>342.18</v>
      </c>
      <c r="Y23" s="14">
        <v>214.68</v>
      </c>
      <c r="Z23" s="14"/>
      <c r="AB23" s="16">
        <v>3.0243021013208925E-2</v>
      </c>
      <c r="AC23" s="16">
        <v>-1.0491178804568015E-2</v>
      </c>
      <c r="AD23" s="16">
        <v>-2.3722387440351465E-2</v>
      </c>
      <c r="AE23" s="16">
        <v>-0.1320672635196333</v>
      </c>
      <c r="AF23" s="16">
        <v>-2.0619287202735818E-2</v>
      </c>
      <c r="AG23" s="16">
        <v>5.0726417280959092E-3</v>
      </c>
      <c r="AH23" s="16">
        <v>-2.6160826038672164E-2</v>
      </c>
      <c r="AI23" s="16">
        <v>-2.6339815885544189E-2</v>
      </c>
      <c r="AJ23" s="16">
        <v>-2.7094421688172336E-2</v>
      </c>
      <c r="AK23" s="16">
        <v>-2.2238910360290885E-2</v>
      </c>
      <c r="AL23" s="16">
        <v>-3.0866647980527268E-2</v>
      </c>
      <c r="AM23" s="16">
        <v>-2.825721359923427E-2</v>
      </c>
      <c r="AN23" s="16">
        <v>-1.3995803544231322E-3</v>
      </c>
      <c r="AO23" s="16">
        <v>-3.5304840482235415E-2</v>
      </c>
      <c r="AP23" s="16">
        <v>-1.2966099400068576E-2</v>
      </c>
      <c r="AQ23" s="16">
        <v>-9.492218468912763E-3</v>
      </c>
      <c r="AT23" s="16">
        <v>3.0243021013208925E-2</v>
      </c>
      <c r="AU23" s="16">
        <v>-1.0491178804568015E-2</v>
      </c>
      <c r="AV23" s="16">
        <v>-2.3722387440351465E-2</v>
      </c>
      <c r="AW23" s="16">
        <v>-0.1320672635196333</v>
      </c>
      <c r="AX23" s="16">
        <v>-2.0619287202735818E-2</v>
      </c>
      <c r="AY23" s="16">
        <v>5.0726417280959092E-3</v>
      </c>
      <c r="AZ23" s="16">
        <v>-2.6160826038672164E-2</v>
      </c>
      <c r="BA23" s="16">
        <v>-2.6339815885544189E-2</v>
      </c>
      <c r="BB23" s="16">
        <v>-2.7094421688172336E-2</v>
      </c>
      <c r="BC23" s="16">
        <v>-2.2238910360290885E-2</v>
      </c>
      <c r="BD23" s="16">
        <v>-3.0866647980527268E-2</v>
      </c>
      <c r="BE23" s="16">
        <v>-2.825721359923427E-2</v>
      </c>
      <c r="BF23" s="16">
        <v>-1.3995803544231322E-3</v>
      </c>
      <c r="BG23" s="16">
        <v>-3.5304840482235415E-2</v>
      </c>
      <c r="BH23" s="16">
        <v>-1.2966099400068576E-2</v>
      </c>
      <c r="BI23" s="16">
        <v>-9.492218468912763E-3</v>
      </c>
      <c r="BK23" s="8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</row>
    <row r="24" spans="9:84" ht="14" x14ac:dyDescent="0.2">
      <c r="I24" s="13">
        <v>44644.666666666672</v>
      </c>
      <c r="J24" s="14">
        <v>44.8</v>
      </c>
      <c r="K24" s="14">
        <v>98.7</v>
      </c>
      <c r="L24" s="14">
        <v>14.35</v>
      </c>
      <c r="M24" s="14">
        <v>70.5</v>
      </c>
      <c r="N24" s="14">
        <v>4.84</v>
      </c>
      <c r="O24" s="14">
        <v>21.12</v>
      </c>
      <c r="P24" s="14">
        <v>61.17</v>
      </c>
      <c r="Q24" s="14">
        <v>29.86</v>
      </c>
      <c r="R24" s="14">
        <v>1236.44</v>
      </c>
      <c r="S24" s="14">
        <v>208.58</v>
      </c>
      <c r="T24" s="14">
        <v>9.4700000000000006</v>
      </c>
      <c r="U24" s="14">
        <v>465.63</v>
      </c>
      <c r="V24" s="14">
        <v>43.07</v>
      </c>
      <c r="W24" s="14">
        <v>116.05</v>
      </c>
      <c r="X24" s="14">
        <v>349.35</v>
      </c>
      <c r="Y24" s="14">
        <v>217.31</v>
      </c>
      <c r="Z24" s="14"/>
      <c r="AB24" s="16">
        <v>3.6044154566541996E-2</v>
      </c>
      <c r="AC24" s="16">
        <v>9.3972499997391698E-3</v>
      </c>
      <c r="AD24" s="16">
        <v>7.1640027341882337E-2</v>
      </c>
      <c r="AE24" s="16">
        <v>6.1699821369515233E-2</v>
      </c>
      <c r="AF24" s="16">
        <v>0.18924199963852834</v>
      </c>
      <c r="AG24" s="16">
        <v>-1.0635938413424606E-2</v>
      </c>
      <c r="AH24" s="16">
        <v>4.0973446045730298E-2</v>
      </c>
      <c r="AI24" s="16">
        <v>4.3743200244240853E-2</v>
      </c>
      <c r="AJ24" s="16">
        <v>5.1706178008543387E-2</v>
      </c>
      <c r="AK24" s="16">
        <v>2.499598587017975E-2</v>
      </c>
      <c r="AL24" s="16">
        <v>1.5552413007484785E-2</v>
      </c>
      <c r="AM24" s="16">
        <v>2.0138825319980479E-2</v>
      </c>
      <c r="AN24" s="16">
        <v>3.0799952412422987E-2</v>
      </c>
      <c r="AO24" s="16">
        <v>2.7698312934564553E-2</v>
      </c>
      <c r="AP24" s="16">
        <v>1.1365230014983661E-2</v>
      </c>
      <c r="AQ24" s="16">
        <v>6.5670369873251236E-3</v>
      </c>
      <c r="AT24" s="16">
        <v>3.6044154566541996E-2</v>
      </c>
      <c r="AU24" s="16">
        <v>9.3972499997391698E-3</v>
      </c>
      <c r="AV24" s="16">
        <v>7.1640027341882337E-2</v>
      </c>
      <c r="AW24" s="16">
        <v>6.1699821369515233E-2</v>
      </c>
      <c r="AX24" s="16" t="str">
        <v>-</v>
      </c>
      <c r="AY24" s="16">
        <v>-1.0635938413424606E-2</v>
      </c>
      <c r="AZ24" s="16">
        <v>4.0973446045730298E-2</v>
      </c>
      <c r="BA24" s="16">
        <v>4.3743200244240853E-2</v>
      </c>
      <c r="BB24" s="16">
        <v>5.1706178008543387E-2</v>
      </c>
      <c r="BC24" s="16">
        <v>2.499598587017975E-2</v>
      </c>
      <c r="BD24" s="16">
        <v>1.5552413007484785E-2</v>
      </c>
      <c r="BE24" s="16">
        <v>2.0138825319980479E-2</v>
      </c>
      <c r="BF24" s="16">
        <v>3.0799952412422987E-2</v>
      </c>
      <c r="BG24" s="16">
        <v>2.7698312934564553E-2</v>
      </c>
      <c r="BH24" s="16">
        <v>1.1365230014983661E-2</v>
      </c>
      <c r="BI24" s="16">
        <v>6.5670369873251236E-3</v>
      </c>
    </row>
    <row r="25" spans="9:84" ht="14" x14ac:dyDescent="0.2">
      <c r="I25" s="13">
        <v>44645.666666666672</v>
      </c>
      <c r="J25" s="14">
        <v>42.16</v>
      </c>
      <c r="K25" s="14">
        <v>100.51</v>
      </c>
      <c r="L25" s="14">
        <v>12.3</v>
      </c>
      <c r="M25" s="14">
        <v>67.95</v>
      </c>
      <c r="N25" s="14">
        <v>4.84</v>
      </c>
      <c r="O25" s="14">
        <v>21.07</v>
      </c>
      <c r="P25" s="14">
        <v>60.86</v>
      </c>
      <c r="Q25" s="14">
        <v>28.73</v>
      </c>
      <c r="R25" s="14">
        <v>1166.33</v>
      </c>
      <c r="S25" s="14">
        <v>202.82</v>
      </c>
      <c r="T25" s="14">
        <v>9.01</v>
      </c>
      <c r="U25" s="14">
        <v>459.35</v>
      </c>
      <c r="V25" s="14">
        <v>43.73</v>
      </c>
      <c r="W25" s="14">
        <v>113.76</v>
      </c>
      <c r="X25" s="14">
        <v>349.02</v>
      </c>
      <c r="Y25" s="14">
        <v>218.43</v>
      </c>
      <c r="Z25" s="14"/>
      <c r="AB25" s="16">
        <v>1.3925576022209842E-2</v>
      </c>
      <c r="AC25" s="16">
        <v>-1.7262572386651649E-2</v>
      </c>
      <c r="AD25" s="16">
        <v>-6.3047494307384997E-3</v>
      </c>
      <c r="AE25" s="16">
        <v>-3.2716464670116366E-2</v>
      </c>
      <c r="AF25" s="16">
        <v>-0.12470347850095713</v>
      </c>
      <c r="AG25" s="16">
        <v>-2.7932979056128223E-3</v>
      </c>
      <c r="AH25" s="16">
        <v>-1.0796550352168224E-2</v>
      </c>
      <c r="AI25" s="16">
        <v>-2.0446497442518058E-2</v>
      </c>
      <c r="AJ25" s="16">
        <v>-2.1585824358351319E-3</v>
      </c>
      <c r="AK25" s="16">
        <v>-3.6206919561776678E-2</v>
      </c>
      <c r="AL25" s="16">
        <v>-3.6672522222017091E-2</v>
      </c>
      <c r="AM25" s="16">
        <v>-3.1044810950849488E-2</v>
      </c>
      <c r="AN25" s="16">
        <v>-2.4981246364224378E-2</v>
      </c>
      <c r="AO25" s="16">
        <v>-2.7698312934564661E-2</v>
      </c>
      <c r="AP25" s="16">
        <v>-2.1252480503456891E-2</v>
      </c>
      <c r="AQ25" s="16">
        <v>-1.7500158029373197E-2</v>
      </c>
      <c r="AT25" s="16">
        <v>1.3925576022209842E-2</v>
      </c>
      <c r="AU25" s="16">
        <v>-1.7262572386651649E-2</v>
      </c>
      <c r="AV25" s="16">
        <v>-6.3047494307384997E-3</v>
      </c>
      <c r="AW25" s="16">
        <v>-3.2716464670116366E-2</v>
      </c>
      <c r="AX25" s="16">
        <v>-0.12470347850095713</v>
      </c>
      <c r="AY25" s="16">
        <v>-2.7932979056128223E-3</v>
      </c>
      <c r="AZ25" s="16">
        <v>-1.0796550352168224E-2</v>
      </c>
      <c r="BA25" s="16">
        <v>-2.0446497442518058E-2</v>
      </c>
      <c r="BB25" s="16">
        <v>-2.1585824358351319E-3</v>
      </c>
      <c r="BC25" s="16">
        <v>-3.6206919561776678E-2</v>
      </c>
      <c r="BD25" s="16">
        <v>-3.6672522222017091E-2</v>
      </c>
      <c r="BE25" s="16">
        <v>-3.1044810950849488E-2</v>
      </c>
      <c r="BF25" s="16">
        <v>-2.4981246364224378E-2</v>
      </c>
      <c r="BG25" s="16">
        <v>-2.7698312934564661E-2</v>
      </c>
      <c r="BH25" s="16">
        <v>-2.1252480503456891E-2</v>
      </c>
      <c r="BI25" s="16">
        <v>-1.7500158029373197E-2</v>
      </c>
      <c r="BK25" s="6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</row>
    <row r="26" spans="9:84" ht="14" x14ac:dyDescent="0.2">
      <c r="I26" s="13">
        <v>44648.666666666672</v>
      </c>
      <c r="J26" s="14">
        <v>43.25</v>
      </c>
      <c r="K26" s="14">
        <v>100.74</v>
      </c>
      <c r="L26" s="14">
        <v>12.28</v>
      </c>
      <c r="M26" s="14">
        <v>70.16</v>
      </c>
      <c r="N26" s="14">
        <v>5.6</v>
      </c>
      <c r="O26" s="14">
        <v>21.38</v>
      </c>
      <c r="P26" s="14">
        <v>61</v>
      </c>
      <c r="Q26" s="14">
        <v>29.65</v>
      </c>
      <c r="R26" s="14">
        <v>1225.1600000000001</v>
      </c>
      <c r="S26" s="14">
        <v>205.96</v>
      </c>
      <c r="T26" s="14">
        <v>9.25</v>
      </c>
      <c r="U26" s="14">
        <v>480.5</v>
      </c>
      <c r="V26" s="14">
        <v>43.55</v>
      </c>
      <c r="W26" s="14">
        <v>116.17</v>
      </c>
      <c r="X26" s="14">
        <v>350.49</v>
      </c>
      <c r="Y26" s="14">
        <v>220.77</v>
      </c>
      <c r="Z26" s="14"/>
      <c r="AB26" s="16">
        <v>1.5521625304090961E-2</v>
      </c>
      <c r="AC26" s="16">
        <v>-8.1020867304290535E-4</v>
      </c>
      <c r="AD26" s="16">
        <v>8.3975301038690039E-3</v>
      </c>
      <c r="AE26" s="16">
        <v>1.9877899488654526E-3</v>
      </c>
      <c r="AF26" s="16">
        <v>-5.6239718322876081E-2</v>
      </c>
      <c r="AG26" s="16">
        <v>-1.5504186535965199E-2</v>
      </c>
      <c r="AH26" s="16">
        <v>2.1314313703045887E-2</v>
      </c>
      <c r="AI26" s="16">
        <v>1.1113096355212989E-2</v>
      </c>
      <c r="AJ26" s="16">
        <v>1.9593176876331119E-2</v>
      </c>
      <c r="AK26" s="16">
        <v>9.1993424198528271E-3</v>
      </c>
      <c r="AL26" s="16">
        <v>1.0615810947656099E-2</v>
      </c>
      <c r="AM26" s="16">
        <v>9.039292674673214E-3</v>
      </c>
      <c r="AN26" s="16">
        <v>-4.6425256172751011E-4</v>
      </c>
      <c r="AO26" s="16">
        <v>1.2137123416532447E-2</v>
      </c>
      <c r="AP26" s="16">
        <v>2.0737370601957229E-2</v>
      </c>
      <c r="AQ26" s="16">
        <v>1.2176358223016756E-2</v>
      </c>
      <c r="AT26" s="16">
        <v>1.5521625304090961E-2</v>
      </c>
      <c r="AU26" s="16">
        <v>-8.1020867304290535E-4</v>
      </c>
      <c r="AV26" s="16">
        <v>8.3975301038690039E-3</v>
      </c>
      <c r="AW26" s="16">
        <v>1.9877899488654526E-3</v>
      </c>
      <c r="AX26" s="16">
        <v>-5.6239718322876081E-2</v>
      </c>
      <c r="AY26" s="16">
        <v>-1.5504186535965199E-2</v>
      </c>
      <c r="AZ26" s="16">
        <v>2.1314313703045887E-2</v>
      </c>
      <c r="BA26" s="16">
        <v>1.1113096355212989E-2</v>
      </c>
      <c r="BB26" s="16">
        <v>1.9593176876331119E-2</v>
      </c>
      <c r="BC26" s="16">
        <v>9.1993424198528271E-3</v>
      </c>
      <c r="BD26" s="16">
        <v>1.0615810947656099E-2</v>
      </c>
      <c r="BE26" s="16">
        <v>9.039292674673214E-3</v>
      </c>
      <c r="BF26" s="16">
        <v>-4.6425256172751011E-4</v>
      </c>
      <c r="BG26" s="16">
        <v>1.2137123416532447E-2</v>
      </c>
      <c r="BH26" s="16">
        <v>2.0737370601957229E-2</v>
      </c>
      <c r="BI26" s="16">
        <v>1.2176358223016756E-2</v>
      </c>
      <c r="BK26" s="8"/>
      <c r="BL26" s="8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</row>
    <row r="27" spans="9:84" ht="14" x14ac:dyDescent="0.2">
      <c r="I27" s="13">
        <v>44649.666666666672</v>
      </c>
      <c r="J27" s="14">
        <v>48.15</v>
      </c>
      <c r="K27" s="14">
        <v>103</v>
      </c>
      <c r="L27" s="14">
        <v>13</v>
      </c>
      <c r="M27" s="14">
        <v>74.400000000000006</v>
      </c>
      <c r="N27" s="14">
        <v>5.92</v>
      </c>
      <c r="O27" s="14">
        <v>21.07</v>
      </c>
      <c r="P27" s="14">
        <v>65.5</v>
      </c>
      <c r="Q27" s="14">
        <v>31.57</v>
      </c>
      <c r="R27" s="14">
        <v>1256.5</v>
      </c>
      <c r="S27" s="14">
        <v>211.97</v>
      </c>
      <c r="T27" s="14">
        <v>10.14</v>
      </c>
      <c r="U27" s="14">
        <v>485.36</v>
      </c>
      <c r="V27" s="14">
        <v>43.44</v>
      </c>
      <c r="W27" s="14">
        <v>121.18</v>
      </c>
      <c r="X27" s="14">
        <v>367.55</v>
      </c>
      <c r="Y27" s="14">
        <v>228.12</v>
      </c>
      <c r="Z27" s="14"/>
      <c r="AB27" s="16">
        <v>-6.0736235187832603E-2</v>
      </c>
      <c r="AC27" s="16">
        <v>1.8172278597212561E-2</v>
      </c>
      <c r="AD27" s="16">
        <v>-0.15415067982725822</v>
      </c>
      <c r="AE27" s="16">
        <v>-3.6840569221070249E-2</v>
      </c>
      <c r="AF27" s="16">
        <v>0</v>
      </c>
      <c r="AG27" s="16">
        <v>-2.3702310219631257E-3</v>
      </c>
      <c r="AH27" s="16">
        <v>-5.0807287856485485E-3</v>
      </c>
      <c r="AI27" s="16">
        <v>-3.8577919119846059E-2</v>
      </c>
      <c r="AJ27" s="16">
        <v>-5.837421598821696E-2</v>
      </c>
      <c r="AK27" s="16">
        <v>-2.8003774509216622E-2</v>
      </c>
      <c r="AL27" s="16">
        <v>-4.9793835577740371E-2</v>
      </c>
      <c r="AM27" s="16">
        <v>-1.3578880613727326E-2</v>
      </c>
      <c r="AN27" s="16">
        <v>1.5207666358810022E-2</v>
      </c>
      <c r="AO27" s="16">
        <v>-1.9930166665515239E-2</v>
      </c>
      <c r="AP27" s="16">
        <v>-9.4505784773468346E-4</v>
      </c>
      <c r="AQ27" s="16">
        <v>5.1406915430844092E-3</v>
      </c>
      <c r="AT27" s="16">
        <v>-6.0736235187832603E-2</v>
      </c>
      <c r="AU27" s="16">
        <v>1.8172278597212561E-2</v>
      </c>
      <c r="AV27" s="16">
        <v>-0.15415067982725822</v>
      </c>
      <c r="AW27" s="16">
        <v>-3.6840569221070249E-2</v>
      </c>
      <c r="AX27" s="16">
        <v>0</v>
      </c>
      <c r="AY27" s="16">
        <v>-2.3702310219631257E-3</v>
      </c>
      <c r="AZ27" s="16">
        <v>-5.0807287856485485E-3</v>
      </c>
      <c r="BA27" s="16">
        <v>-3.8577919119846059E-2</v>
      </c>
      <c r="BB27" s="16">
        <v>-5.837421598821696E-2</v>
      </c>
      <c r="BC27" s="16">
        <v>-2.8003774509216622E-2</v>
      </c>
      <c r="BD27" s="16">
        <v>-4.9793835577740371E-2</v>
      </c>
      <c r="BE27" s="16">
        <v>-1.3578880613727326E-2</v>
      </c>
      <c r="BF27" s="16">
        <v>1.5207666358810022E-2</v>
      </c>
      <c r="BG27" s="16">
        <v>-1.9930166665515239E-2</v>
      </c>
      <c r="BH27" s="16">
        <v>-9.4505784773468346E-4</v>
      </c>
      <c r="BI27" s="16">
        <v>5.1406915430844092E-3</v>
      </c>
      <c r="BK27" s="8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</row>
    <row r="28" spans="9:84" ht="14" x14ac:dyDescent="0.2">
      <c r="I28" s="13">
        <v>44650.666666666672</v>
      </c>
      <c r="J28" s="14">
        <v>46.75</v>
      </c>
      <c r="K28" s="14">
        <v>102.14</v>
      </c>
      <c r="L28" s="14">
        <v>12.09</v>
      </c>
      <c r="M28" s="14">
        <v>70.56</v>
      </c>
      <c r="N28" s="14">
        <v>5.52</v>
      </c>
      <c r="O28" s="14">
        <v>21</v>
      </c>
      <c r="P28" s="14">
        <v>64.72</v>
      </c>
      <c r="Q28" s="14">
        <v>30.36</v>
      </c>
      <c r="R28" s="14">
        <v>1209.8499999999999</v>
      </c>
      <c r="S28" s="14">
        <v>207.33</v>
      </c>
      <c r="T28" s="14">
        <v>9.77</v>
      </c>
      <c r="U28" s="14">
        <v>471.95</v>
      </c>
      <c r="V28" s="14">
        <v>43</v>
      </c>
      <c r="W28" s="14">
        <v>118.49</v>
      </c>
      <c r="X28" s="14">
        <v>362.24</v>
      </c>
      <c r="Y28" s="14">
        <v>223.95</v>
      </c>
      <c r="Z28" s="14"/>
      <c r="AB28" s="16">
        <v>2.5525329144781464E-2</v>
      </c>
      <c r="AC28" s="16">
        <v>2.2857152808558609E-3</v>
      </c>
      <c r="AD28" s="16">
        <v>-1.6273396593754824E-3</v>
      </c>
      <c r="AE28" s="16">
        <v>3.2006207466774711E-2</v>
      </c>
      <c r="AF28" s="16">
        <v>0.14585187701256314</v>
      </c>
      <c r="AG28" s="16">
        <v>1.4605677780801487E-2</v>
      </c>
      <c r="AH28" s="16">
        <v>2.2977197044862251E-3</v>
      </c>
      <c r="AI28" s="16">
        <v>3.1520252452536229E-2</v>
      </c>
      <c r="AJ28" s="16">
        <v>4.9209380958611389E-2</v>
      </c>
      <c r="AK28" s="16">
        <v>1.5363088994090425E-2</v>
      </c>
      <c r="AL28" s="16">
        <v>2.6288479904087364E-2</v>
      </c>
      <c r="AM28" s="16">
        <v>4.5014781692871667E-2</v>
      </c>
      <c r="AN28" s="16">
        <v>-4.1246621263174238E-3</v>
      </c>
      <c r="AO28" s="16">
        <v>2.096366947045274E-2</v>
      </c>
      <c r="AP28" s="16">
        <v>4.2029482464415614E-3</v>
      </c>
      <c r="AQ28" s="16">
        <v>1.0655838531887967E-2</v>
      </c>
      <c r="AT28" s="16">
        <v>2.5525329144781464E-2</v>
      </c>
      <c r="AU28" s="16">
        <v>2.2857152808558609E-3</v>
      </c>
      <c r="AV28" s="16">
        <v>-1.6273396593754824E-3</v>
      </c>
      <c r="AW28" s="16">
        <v>3.2006207466774711E-2</v>
      </c>
      <c r="AX28" s="16">
        <v>0.14585187701256314</v>
      </c>
      <c r="AY28" s="16">
        <v>1.4605677780801487E-2</v>
      </c>
      <c r="AZ28" s="16">
        <v>2.2977197044862251E-3</v>
      </c>
      <c r="BA28" s="16">
        <v>3.1520252452536229E-2</v>
      </c>
      <c r="BB28" s="16">
        <v>4.9209380958611389E-2</v>
      </c>
      <c r="BC28" s="16">
        <v>1.5363088994090425E-2</v>
      </c>
      <c r="BD28" s="16">
        <v>2.6288479904087364E-2</v>
      </c>
      <c r="BE28" s="16">
        <v>4.5014781692871667E-2</v>
      </c>
      <c r="BF28" s="16">
        <v>-4.1246621263174238E-3</v>
      </c>
      <c r="BG28" s="16">
        <v>2.096366947045274E-2</v>
      </c>
      <c r="BH28" s="16">
        <v>4.2029482464415614E-3</v>
      </c>
      <c r="BI28" s="16">
        <v>1.0655838531887967E-2</v>
      </c>
      <c r="BK28" s="8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</row>
    <row r="29" spans="9:84" ht="14" x14ac:dyDescent="0.2">
      <c r="I29" s="13">
        <v>44651.666666666672</v>
      </c>
      <c r="J29" s="14">
        <v>46.28</v>
      </c>
      <c r="K29" s="14">
        <v>101.4</v>
      </c>
      <c r="L29" s="14">
        <v>11.7</v>
      </c>
      <c r="M29" s="14">
        <v>67.599999999999994</v>
      </c>
      <c r="N29" s="14">
        <v>5.48</v>
      </c>
      <c r="O29" s="14">
        <v>20.61</v>
      </c>
      <c r="P29" s="14">
        <v>61.93</v>
      </c>
      <c r="Q29" s="14">
        <v>29.05</v>
      </c>
      <c r="R29" s="14">
        <v>1189.48</v>
      </c>
      <c r="S29" s="14">
        <v>205.77</v>
      </c>
      <c r="T29" s="14">
        <v>9.4499999999999993</v>
      </c>
      <c r="U29" s="14">
        <v>480.84</v>
      </c>
      <c r="V29" s="14">
        <v>41.22</v>
      </c>
      <c r="W29" s="14">
        <v>115.65</v>
      </c>
      <c r="X29" s="14">
        <v>357.38</v>
      </c>
      <c r="Y29" s="14">
        <v>221.77</v>
      </c>
      <c r="Z29" s="14"/>
      <c r="AB29" s="16">
        <v>0.10732390486624628</v>
      </c>
      <c r="AC29" s="16">
        <v>2.2186047912131475E-2</v>
      </c>
      <c r="AD29" s="16">
        <v>5.6977434742540356E-2</v>
      </c>
      <c r="AE29" s="16">
        <v>5.8677593775118629E-2</v>
      </c>
      <c r="AF29" s="16">
        <v>5.5569851154810786E-2</v>
      </c>
      <c r="AG29" s="16">
        <v>-1.4605677780801391E-2</v>
      </c>
      <c r="AH29" s="16">
        <v>7.1176278467894954E-2</v>
      </c>
      <c r="AI29" s="16">
        <v>6.2745177126165882E-2</v>
      </c>
      <c r="AJ29" s="16">
        <v>2.5258630288958119E-2</v>
      </c>
      <c r="AK29" s="16">
        <v>2.8762780046704919E-2</v>
      </c>
      <c r="AL29" s="16">
        <v>9.1864446638703398E-2</v>
      </c>
      <c r="AM29" s="16">
        <v>1.0063655223695301E-2</v>
      </c>
      <c r="AN29" s="16">
        <v>-2.5290276728318216E-3</v>
      </c>
      <c r="AO29" s="16">
        <v>4.2222407991459536E-2</v>
      </c>
      <c r="AP29" s="16">
        <v>4.7527188422929967E-2</v>
      </c>
      <c r="AQ29" s="16">
        <v>3.2750370681720695E-2</v>
      </c>
      <c r="AT29" s="16">
        <v>0.10732390486624628</v>
      </c>
      <c r="AU29" s="16">
        <v>2.2186047912131475E-2</v>
      </c>
      <c r="AV29" s="16">
        <v>5.6977434742540356E-2</v>
      </c>
      <c r="AW29" s="16">
        <v>5.8677593775118629E-2</v>
      </c>
      <c r="AX29" s="16">
        <v>5.5569851154810786E-2</v>
      </c>
      <c r="AY29" s="16">
        <v>-1.4605677780801391E-2</v>
      </c>
      <c r="AZ29" s="16">
        <v>7.1176278467894954E-2</v>
      </c>
      <c r="BA29" s="16">
        <v>6.2745177126165882E-2</v>
      </c>
      <c r="BB29" s="16">
        <v>2.5258630288958119E-2</v>
      </c>
      <c r="BC29" s="16">
        <v>2.8762780046704919E-2</v>
      </c>
      <c r="BD29" s="16">
        <v>9.1864446638703398E-2</v>
      </c>
      <c r="BE29" s="16">
        <v>1.0063655223695301E-2</v>
      </c>
      <c r="BF29" s="16">
        <v>-2.5290276728318216E-3</v>
      </c>
      <c r="BG29" s="16">
        <v>4.2222407991459536E-2</v>
      </c>
      <c r="BH29" s="16">
        <v>4.7527188422929967E-2</v>
      </c>
      <c r="BI29" s="16">
        <v>3.2750370681720695E-2</v>
      </c>
      <c r="BK29" s="8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9:84" ht="14" x14ac:dyDescent="0.2">
      <c r="I30" s="13">
        <v>44652.666666666672</v>
      </c>
      <c r="J30" s="14">
        <v>46.61</v>
      </c>
      <c r="K30" s="14">
        <v>102.99</v>
      </c>
      <c r="L30" s="14">
        <v>12.14</v>
      </c>
      <c r="M30" s="14">
        <v>69.3</v>
      </c>
      <c r="N30" s="14">
        <v>5.36</v>
      </c>
      <c r="O30" s="14">
        <v>21.01</v>
      </c>
      <c r="P30" s="14">
        <v>63.54</v>
      </c>
      <c r="Q30" s="14">
        <v>29.3</v>
      </c>
      <c r="R30" s="14">
        <v>1224.1300000000001</v>
      </c>
      <c r="S30" s="14">
        <v>209.83</v>
      </c>
      <c r="T30" s="14">
        <v>9.33</v>
      </c>
      <c r="U30" s="14">
        <v>483.93</v>
      </c>
      <c r="V30" s="14">
        <v>40.9</v>
      </c>
      <c r="W30" s="14">
        <v>116.67</v>
      </c>
      <c r="X30" s="14">
        <v>363.97</v>
      </c>
      <c r="Y30" s="14">
        <v>226.36</v>
      </c>
      <c r="Z30" s="14"/>
      <c r="AB30" s="16">
        <v>-2.9506882509438521E-2</v>
      </c>
      <c r="AC30" s="16">
        <v>-8.3845670101379641E-3</v>
      </c>
      <c r="AD30" s="16">
        <v>-7.2570692834835498E-2</v>
      </c>
      <c r="AE30" s="16">
        <v>-5.2992530140510342E-2</v>
      </c>
      <c r="AF30" s="16">
        <v>-6.9958588606910468E-2</v>
      </c>
      <c r="AG30" s="16">
        <v>-3.327790092674691E-3</v>
      </c>
      <c r="AH30" s="16">
        <v>-1.1979869890969969E-2</v>
      </c>
      <c r="AI30" s="16">
        <v>-3.9081350042471125E-2</v>
      </c>
      <c r="AJ30" s="16">
        <v>-3.7833693019545395E-2</v>
      </c>
      <c r="AK30" s="16">
        <v>-2.2133028453232902E-2</v>
      </c>
      <c r="AL30" s="16">
        <v>-3.7171532108345812E-2</v>
      </c>
      <c r="AM30" s="16">
        <v>-2.8017835863088997E-2</v>
      </c>
      <c r="AN30" s="16">
        <v>-1.0180559932117493E-2</v>
      </c>
      <c r="AO30" s="16">
        <v>-2.2448474688194497E-2</v>
      </c>
      <c r="AP30" s="16">
        <v>-1.4552388245333251E-2</v>
      </c>
      <c r="AQ30" s="16">
        <v>-1.8448993635029144E-2</v>
      </c>
      <c r="AT30" s="16">
        <v>-2.9506882509438521E-2</v>
      </c>
      <c r="AU30" s="16">
        <v>-8.3845670101379641E-3</v>
      </c>
      <c r="AV30" s="16">
        <v>-7.2570692834835498E-2</v>
      </c>
      <c r="AW30" s="16">
        <v>-5.2992530140510342E-2</v>
      </c>
      <c r="AX30" s="16">
        <v>-6.9958588606910468E-2</v>
      </c>
      <c r="AY30" s="16">
        <v>-3.327790092674691E-3</v>
      </c>
      <c r="AZ30" s="16">
        <v>-1.1979869890969969E-2</v>
      </c>
      <c r="BA30" s="16">
        <v>-3.9081350042471125E-2</v>
      </c>
      <c r="BB30" s="16">
        <v>-3.7833693019545395E-2</v>
      </c>
      <c r="BC30" s="16">
        <v>-2.2133028453232902E-2</v>
      </c>
      <c r="BD30" s="16">
        <v>-3.7171532108345812E-2</v>
      </c>
      <c r="BE30" s="16">
        <v>-2.8017835863088997E-2</v>
      </c>
      <c r="BF30" s="16">
        <v>-1.0180559932117493E-2</v>
      </c>
      <c r="BG30" s="16">
        <v>-2.2448474688194497E-2</v>
      </c>
      <c r="BH30" s="16">
        <v>-1.4552388245333251E-2</v>
      </c>
      <c r="BI30" s="16">
        <v>-1.8448993635029144E-2</v>
      </c>
      <c r="BK30" s="8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1" spans="9:84" ht="14" x14ac:dyDescent="0.2">
      <c r="I31" s="13">
        <v>44655.666666666672</v>
      </c>
      <c r="J31" s="14">
        <v>47.7</v>
      </c>
      <c r="K31" s="14">
        <v>103.18</v>
      </c>
      <c r="L31" s="14">
        <v>12.56</v>
      </c>
      <c r="M31" s="14">
        <v>72.73</v>
      </c>
      <c r="N31" s="14">
        <v>5.76</v>
      </c>
      <c r="O31" s="14">
        <v>21.52</v>
      </c>
      <c r="P31" s="14">
        <v>65.44</v>
      </c>
      <c r="Q31" s="14">
        <v>30.55</v>
      </c>
      <c r="R31" s="14">
        <v>1265.01</v>
      </c>
      <c r="S31" s="14">
        <v>216.46</v>
      </c>
      <c r="T31" s="14">
        <v>9.77</v>
      </c>
      <c r="U31" s="14">
        <v>505.65</v>
      </c>
      <c r="V31" s="14">
        <v>40.83</v>
      </c>
      <c r="W31" s="14">
        <v>121.86</v>
      </c>
      <c r="X31" s="14">
        <v>366.91</v>
      </c>
      <c r="Y31" s="14">
        <v>227.74</v>
      </c>
      <c r="Z31" s="14"/>
      <c r="AB31" s="16">
        <v>-1.010435340922014E-2</v>
      </c>
      <c r="AC31" s="16">
        <v>-7.2713300624150361E-3</v>
      </c>
      <c r="AD31" s="16">
        <v>-3.2789822822990956E-2</v>
      </c>
      <c r="AE31" s="16">
        <v>-4.2855428649617583E-2</v>
      </c>
      <c r="AF31" s="16">
        <v>-7.2727593290795849E-3</v>
      </c>
      <c r="AG31" s="16">
        <v>-1.8746042821055332E-2</v>
      </c>
      <c r="AH31" s="16">
        <v>-4.4065557800266671E-2</v>
      </c>
      <c r="AI31" s="16">
        <v>-4.410746922950895E-2</v>
      </c>
      <c r="AJ31" s="16">
        <v>-1.6980148149747985E-2</v>
      </c>
      <c r="AK31" s="16">
        <v>-7.5526865920729699E-3</v>
      </c>
      <c r="AL31" s="16">
        <v>-3.3301724549039964E-2</v>
      </c>
      <c r="AM31" s="16">
        <v>1.8661526665100042E-2</v>
      </c>
      <c r="AN31" s="16">
        <v>-4.2276540231249451E-2</v>
      </c>
      <c r="AO31" s="16">
        <v>-2.4260180151200302E-2</v>
      </c>
      <c r="AP31" s="16">
        <v>-1.3507334124248184E-2</v>
      </c>
      <c r="AQ31" s="16">
        <v>-9.7820038733714282E-3</v>
      </c>
      <c r="AT31" s="16">
        <v>-1.010435340922014E-2</v>
      </c>
      <c r="AU31" s="16">
        <v>-7.2713300624150361E-3</v>
      </c>
      <c r="AV31" s="16">
        <v>-3.2789822822990956E-2</v>
      </c>
      <c r="AW31" s="16">
        <v>-4.2855428649617583E-2</v>
      </c>
      <c r="AX31" s="16">
        <v>-7.2727593290795849E-3</v>
      </c>
      <c r="AY31" s="16">
        <v>-1.8746042821055332E-2</v>
      </c>
      <c r="AZ31" s="16">
        <v>-4.4065557800266671E-2</v>
      </c>
      <c r="BA31" s="16">
        <v>-4.410746922950895E-2</v>
      </c>
      <c r="BB31" s="16">
        <v>-1.6980148149747985E-2</v>
      </c>
      <c r="BC31" s="16">
        <v>-7.5526865920729699E-3</v>
      </c>
      <c r="BD31" s="16">
        <v>-3.3301724549039964E-2</v>
      </c>
      <c r="BE31" s="16">
        <v>1.8661526665100042E-2</v>
      </c>
      <c r="BF31" s="16">
        <v>-4.2276540231249451E-2</v>
      </c>
      <c r="BG31" s="16">
        <v>-2.4260180151200302E-2</v>
      </c>
      <c r="BH31" s="16">
        <v>-1.3507334124248184E-2</v>
      </c>
      <c r="BI31" s="16">
        <v>-9.7820038733714282E-3</v>
      </c>
      <c r="BK31" s="8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9:84" ht="14" x14ac:dyDescent="0.2">
      <c r="I32" s="13">
        <v>44656.666666666672</v>
      </c>
      <c r="J32" s="14">
        <v>43.84</v>
      </c>
      <c r="K32" s="14">
        <v>103.34</v>
      </c>
      <c r="L32" s="14">
        <v>11.64</v>
      </c>
      <c r="M32" s="14">
        <v>70.290000000000006</v>
      </c>
      <c r="N32" s="14">
        <v>6.16</v>
      </c>
      <c r="O32" s="14">
        <v>21.21</v>
      </c>
      <c r="P32" s="14">
        <v>64.28</v>
      </c>
      <c r="Q32" s="14">
        <v>29.08</v>
      </c>
      <c r="R32" s="14">
        <v>1218.1500000000001</v>
      </c>
      <c r="S32" s="14">
        <v>209.58</v>
      </c>
      <c r="T32" s="14">
        <v>9.1199999999999992</v>
      </c>
      <c r="U32" s="14">
        <v>496.05</v>
      </c>
      <c r="V32" s="14">
        <v>40.14</v>
      </c>
      <c r="W32" s="14">
        <v>117.65</v>
      </c>
      <c r="X32" s="14">
        <v>363.32</v>
      </c>
      <c r="Y32" s="14">
        <v>226.09</v>
      </c>
      <c r="Z32" s="14"/>
      <c r="AB32" s="16">
        <v>7.1052080591737562E-3</v>
      </c>
      <c r="AC32" s="16">
        <v>1.5558804980627417E-2</v>
      </c>
      <c r="AD32" s="16">
        <v>3.6916943827641852E-2</v>
      </c>
      <c r="AE32" s="16">
        <v>2.4836923146939104E-2</v>
      </c>
      <c r="AF32" s="16">
        <v>-2.2141125877213518E-2</v>
      </c>
      <c r="AG32" s="16">
        <v>1.9222119954541553E-2</v>
      </c>
      <c r="AH32" s="16">
        <v>2.5664913891400538E-2</v>
      </c>
      <c r="AI32" s="16">
        <v>8.5690327251013668E-3</v>
      </c>
      <c r="AJ32" s="16">
        <v>2.8714150768452368E-2</v>
      </c>
      <c r="AK32" s="16">
        <v>1.953863888726393E-2</v>
      </c>
      <c r="AL32" s="16">
        <v>-1.2779726646398882E-2</v>
      </c>
      <c r="AM32" s="16">
        <v>6.4056937217527579E-3</v>
      </c>
      <c r="AN32" s="16">
        <v>-7.7935124135568674E-3</v>
      </c>
      <c r="AO32" s="16">
        <v>8.7810481583173918E-3</v>
      </c>
      <c r="AP32" s="16">
        <v>1.8271805207292484E-2</v>
      </c>
      <c r="AQ32" s="16">
        <v>2.048584349438546E-2</v>
      </c>
      <c r="AT32" s="16">
        <v>7.1052080591737562E-3</v>
      </c>
      <c r="AU32" s="16">
        <v>1.5558804980627417E-2</v>
      </c>
      <c r="AV32" s="16">
        <v>3.6916943827641852E-2</v>
      </c>
      <c r="AW32" s="16">
        <v>2.4836923146939104E-2</v>
      </c>
      <c r="AX32" s="16">
        <v>-2.2141125877213518E-2</v>
      </c>
      <c r="AY32" s="16">
        <v>1.9222119954541553E-2</v>
      </c>
      <c r="AZ32" s="16">
        <v>2.5664913891400538E-2</v>
      </c>
      <c r="BA32" s="16">
        <v>8.5690327251013668E-3</v>
      </c>
      <c r="BB32" s="16">
        <v>2.8714150768452368E-2</v>
      </c>
      <c r="BC32" s="16">
        <v>1.953863888726393E-2</v>
      </c>
      <c r="BD32" s="16">
        <v>-1.2779726646398882E-2</v>
      </c>
      <c r="BE32" s="16">
        <v>6.4056937217527579E-3</v>
      </c>
      <c r="BF32" s="16">
        <v>-7.7935124135568674E-3</v>
      </c>
      <c r="BG32" s="16">
        <v>8.7810481583173918E-3</v>
      </c>
      <c r="BH32" s="16">
        <v>1.8271805207292484E-2</v>
      </c>
      <c r="BI32" s="16">
        <v>2.048584349438546E-2</v>
      </c>
      <c r="BK32" s="8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9:79" ht="14" x14ac:dyDescent="0.2">
      <c r="I33" s="13">
        <v>44657.666666666672</v>
      </c>
      <c r="J33" s="14">
        <v>40.869999999999997</v>
      </c>
      <c r="K33" s="14">
        <v>102.67</v>
      </c>
      <c r="L33" s="14">
        <v>11.47</v>
      </c>
      <c r="M33" s="14">
        <v>65.66</v>
      </c>
      <c r="N33" s="14">
        <v>6.72</v>
      </c>
      <c r="O33" s="14">
        <v>21.4</v>
      </c>
      <c r="P33" s="14">
        <v>63.92</v>
      </c>
      <c r="Q33" s="14">
        <v>27.72</v>
      </c>
      <c r="R33" s="14">
        <v>1163.97</v>
      </c>
      <c r="S33" s="14">
        <v>205.52</v>
      </c>
      <c r="T33" s="14">
        <v>8.75</v>
      </c>
      <c r="U33" s="14">
        <v>490.21</v>
      </c>
      <c r="V33" s="14">
        <v>39.700000000000003</v>
      </c>
      <c r="W33" s="14">
        <v>112.49</v>
      </c>
      <c r="X33" s="14">
        <v>353.55</v>
      </c>
      <c r="Y33" s="14">
        <v>219.01</v>
      </c>
      <c r="Z33" s="14"/>
      <c r="AB33" s="16">
        <v>2.3116287509645964E-2</v>
      </c>
      <c r="AC33" s="16">
        <v>1.8431396787935591E-3</v>
      </c>
      <c r="AD33" s="16">
        <v>3.4011375408700487E-2</v>
      </c>
      <c r="AE33" s="16">
        <v>4.8309047970591983E-2</v>
      </c>
      <c r="AF33" s="16">
        <v>7.1973499625089241E-2</v>
      </c>
      <c r="AG33" s="16">
        <v>2.3984220436674489E-2</v>
      </c>
      <c r="AH33" s="16">
        <v>2.9464063453121546E-2</v>
      </c>
      <c r="AI33" s="16">
        <v>4.1777169594582782E-2</v>
      </c>
      <c r="AJ33" s="16">
        <v>3.2849639685909295E-2</v>
      </c>
      <c r="AK33" s="16">
        <v>3.1108093800396811E-2</v>
      </c>
      <c r="AL33" s="16">
        <v>4.608145119543882E-2</v>
      </c>
      <c r="AM33" s="16">
        <v>4.3904462190373271E-2</v>
      </c>
      <c r="AN33" s="16">
        <v>-1.7129577172716689E-3</v>
      </c>
      <c r="AO33" s="16">
        <v>4.3523407984582582E-2</v>
      </c>
      <c r="AP33" s="16">
        <v>8.0451397149458714E-3</v>
      </c>
      <c r="AQ33" s="16">
        <v>6.0779751081358746E-3</v>
      </c>
      <c r="AT33" s="16">
        <v>2.3116287509645964E-2</v>
      </c>
      <c r="AU33" s="16">
        <v>1.8431396787935591E-3</v>
      </c>
      <c r="AV33" s="16">
        <v>3.4011375408700487E-2</v>
      </c>
      <c r="AW33" s="16">
        <v>4.8309047970591983E-2</v>
      </c>
      <c r="AX33" s="16">
        <v>7.1973499625089241E-2</v>
      </c>
      <c r="AY33" s="16">
        <v>2.3984220436674489E-2</v>
      </c>
      <c r="AZ33" s="16">
        <v>2.9464063453121546E-2</v>
      </c>
      <c r="BA33" s="16">
        <v>4.1777169594582782E-2</v>
      </c>
      <c r="BB33" s="16">
        <v>3.2849639685909295E-2</v>
      </c>
      <c r="BC33" s="16">
        <v>3.1108093800396811E-2</v>
      </c>
      <c r="BD33" s="16">
        <v>4.608145119543882E-2</v>
      </c>
      <c r="BE33" s="16">
        <v>4.3904462190373271E-2</v>
      </c>
      <c r="BF33" s="16">
        <v>-1.7129577172716689E-3</v>
      </c>
      <c r="BG33" s="16">
        <v>4.3523407984582582E-2</v>
      </c>
      <c r="BH33" s="16">
        <v>8.0451397149458714E-3</v>
      </c>
      <c r="BI33" s="16">
        <v>6.0779751081358746E-3</v>
      </c>
      <c r="BK33" s="8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</row>
    <row r="34" spans="9:79" ht="14" x14ac:dyDescent="0.2">
      <c r="I34" s="13">
        <v>44658.666666666672</v>
      </c>
      <c r="J34" s="14">
        <v>38.700000000000003</v>
      </c>
      <c r="K34" s="14">
        <v>100.79</v>
      </c>
      <c r="L34" s="14">
        <v>11.25</v>
      </c>
      <c r="M34" s="14">
        <v>64.400000000000006</v>
      </c>
      <c r="N34" s="14">
        <v>5.4</v>
      </c>
      <c r="O34" s="14">
        <v>20.309999999999999</v>
      </c>
      <c r="P34" s="14">
        <v>59.18</v>
      </c>
      <c r="Q34" s="14">
        <v>27.3</v>
      </c>
      <c r="R34" s="14">
        <v>1173.1400000000001</v>
      </c>
      <c r="S34" s="14">
        <v>206.89</v>
      </c>
      <c r="T34" s="14">
        <v>8.1199999999999992</v>
      </c>
      <c r="U34" s="14">
        <v>495.01</v>
      </c>
      <c r="V34" s="14">
        <v>39.39</v>
      </c>
      <c r="W34" s="14">
        <v>113.04</v>
      </c>
      <c r="X34" s="14">
        <v>349.55</v>
      </c>
      <c r="Y34" s="14">
        <v>216.15</v>
      </c>
      <c r="Z34" s="14"/>
      <c r="AB34" s="16">
        <v>-8.4384755254535385E-2</v>
      </c>
      <c r="AC34" s="16">
        <v>1.5494870425345998E-3</v>
      </c>
      <c r="AD34" s="16">
        <v>-7.6069718736760841E-2</v>
      </c>
      <c r="AE34" s="16">
        <v>-3.4124412978635367E-2</v>
      </c>
      <c r="AF34" s="16">
        <v>6.713930283762852E-2</v>
      </c>
      <c r="AG34" s="16">
        <v>-1.4509966716992536E-2</v>
      </c>
      <c r="AH34" s="16">
        <v>-1.7885151425179761E-2</v>
      </c>
      <c r="AI34" s="16">
        <v>-4.9314032952285806E-2</v>
      </c>
      <c r="AJ34" s="16">
        <v>-3.7746712872185451E-2</v>
      </c>
      <c r="AK34" s="16">
        <v>-3.2300244820204667E-2</v>
      </c>
      <c r="AL34" s="16">
        <v>-6.8846661968451434E-2</v>
      </c>
      <c r="AM34" s="16">
        <v>-1.9168002252267908E-2</v>
      </c>
      <c r="AN34" s="16">
        <v>-1.7043761963292291E-2</v>
      </c>
      <c r="AO34" s="16">
        <v>-3.5158729646976777E-2</v>
      </c>
      <c r="AP34" s="16">
        <v>-9.8325977387405446E-3</v>
      </c>
      <c r="AQ34" s="16">
        <v>-7.2714772942341346E-3</v>
      </c>
      <c r="AT34" s="16">
        <v>-8.4384755254535385E-2</v>
      </c>
      <c r="AU34" s="16">
        <v>1.5494870425345998E-3</v>
      </c>
      <c r="AV34" s="16">
        <v>-7.6069718736760841E-2</v>
      </c>
      <c r="AW34" s="16">
        <v>-3.4124412978635367E-2</v>
      </c>
      <c r="AX34" s="16">
        <v>6.713930283762852E-2</v>
      </c>
      <c r="AY34" s="16">
        <v>-1.4509966716992536E-2</v>
      </c>
      <c r="AZ34" s="16">
        <v>-1.7885151425179761E-2</v>
      </c>
      <c r="BA34" s="16">
        <v>-4.9314032952285806E-2</v>
      </c>
      <c r="BB34" s="16">
        <v>-3.7746712872185451E-2</v>
      </c>
      <c r="BC34" s="16">
        <v>-3.2300244820204667E-2</v>
      </c>
      <c r="BD34" s="16">
        <v>-6.8846661968451434E-2</v>
      </c>
      <c r="BE34" s="16">
        <v>-1.9168002252267908E-2</v>
      </c>
      <c r="BF34" s="16">
        <v>-1.7043761963292291E-2</v>
      </c>
      <c r="BG34" s="16">
        <v>-3.5158729646976777E-2</v>
      </c>
      <c r="BH34" s="16">
        <v>-9.8325977387405446E-3</v>
      </c>
      <c r="BI34" s="16">
        <v>-7.2714772942341346E-3</v>
      </c>
      <c r="BK34" s="8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</row>
    <row r="35" spans="9:79" ht="14" x14ac:dyDescent="0.2">
      <c r="I35" s="13">
        <v>44659.666666666672</v>
      </c>
      <c r="J35" s="14">
        <v>37.58</v>
      </c>
      <c r="K35" s="14">
        <v>100.55</v>
      </c>
      <c r="L35" s="14">
        <v>11.01</v>
      </c>
      <c r="M35" s="14">
        <v>60.32</v>
      </c>
      <c r="N35" s="14">
        <v>5.44</v>
      </c>
      <c r="O35" s="14">
        <v>20.04</v>
      </c>
      <c r="P35" s="14">
        <v>58.23</v>
      </c>
      <c r="Q35" s="14">
        <v>26.46</v>
      </c>
      <c r="R35" s="14">
        <v>1160.8</v>
      </c>
      <c r="S35" s="14">
        <v>202.96</v>
      </c>
      <c r="T35" s="14">
        <v>7.87</v>
      </c>
      <c r="U35" s="14">
        <v>482.84</v>
      </c>
      <c r="V35" s="14">
        <v>39.67</v>
      </c>
      <c r="W35" s="14">
        <v>111.21</v>
      </c>
      <c r="X35" s="14">
        <v>352.27</v>
      </c>
      <c r="Y35" s="14">
        <v>216.98</v>
      </c>
      <c r="Z35" s="14"/>
      <c r="AB35" s="16">
        <v>-7.0150345063574343E-2</v>
      </c>
      <c r="AC35" s="16">
        <v>-6.5045615481651746E-3</v>
      </c>
      <c r="AD35" s="16">
        <v>-1.4712511162012389E-2</v>
      </c>
      <c r="AE35" s="16">
        <v>-6.8139629114367495E-2</v>
      </c>
      <c r="AF35" s="16">
        <v>8.7011376989629699E-2</v>
      </c>
      <c r="AG35" s="16">
        <v>8.9181534512146228E-3</v>
      </c>
      <c r="AH35" s="16">
        <v>-5.6162394112926348E-3</v>
      </c>
      <c r="AI35" s="16">
        <v>-4.7896478343616093E-2</v>
      </c>
      <c r="AJ35" s="16">
        <v>-4.5496738633157251E-2</v>
      </c>
      <c r="AK35" s="16">
        <v>-1.956217524516745E-2</v>
      </c>
      <c r="AL35" s="16">
        <v>-4.141610371671689E-2</v>
      </c>
      <c r="AM35" s="16">
        <v>-1.1842857373171919E-2</v>
      </c>
      <c r="AN35" s="16">
        <v>-1.1022155675047262E-2</v>
      </c>
      <c r="AO35" s="16">
        <v>-4.484978636863711E-2</v>
      </c>
      <c r="AP35" s="16">
        <v>-2.7259070583762951E-2</v>
      </c>
      <c r="AQ35" s="16">
        <v>-3.1815759213749455E-2</v>
      </c>
      <c r="AT35" s="16">
        <v>-7.0150345063574343E-2</v>
      </c>
      <c r="AU35" s="16">
        <v>-6.5045615481651746E-3</v>
      </c>
      <c r="AV35" s="16">
        <v>-1.4712511162012389E-2</v>
      </c>
      <c r="AW35" s="16">
        <v>-6.8139629114367495E-2</v>
      </c>
      <c r="AX35" s="16">
        <v>8.7011376989629699E-2</v>
      </c>
      <c r="AY35" s="16">
        <v>8.9181534512146228E-3</v>
      </c>
      <c r="AZ35" s="16">
        <v>-5.6162394112926348E-3</v>
      </c>
      <c r="BA35" s="16">
        <v>-4.7896478343616093E-2</v>
      </c>
      <c r="BB35" s="16">
        <v>-4.5496738633157251E-2</v>
      </c>
      <c r="BC35" s="16">
        <v>-1.956217524516745E-2</v>
      </c>
      <c r="BD35" s="16">
        <v>-4.141610371671689E-2</v>
      </c>
      <c r="BE35" s="16">
        <v>-1.1842857373171919E-2</v>
      </c>
      <c r="BF35" s="16">
        <v>-1.1022155675047262E-2</v>
      </c>
      <c r="BG35" s="16">
        <v>-4.484978636863711E-2</v>
      </c>
      <c r="BH35" s="16">
        <v>-2.7259070583762951E-2</v>
      </c>
      <c r="BI35" s="16">
        <v>-3.1815759213749455E-2</v>
      </c>
      <c r="BK35" s="8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</row>
    <row r="36" spans="9:79" ht="14" x14ac:dyDescent="0.2">
      <c r="I36" s="13">
        <v>44662.666666666672</v>
      </c>
      <c r="J36" s="14">
        <v>37.700000000000003</v>
      </c>
      <c r="K36" s="14">
        <v>100.6</v>
      </c>
      <c r="L36" s="14">
        <v>10.96</v>
      </c>
      <c r="M36" s="14">
        <v>61.74</v>
      </c>
      <c r="N36" s="14">
        <v>5.24</v>
      </c>
      <c r="O36" s="14">
        <v>19.82</v>
      </c>
      <c r="P36" s="14">
        <v>58.54</v>
      </c>
      <c r="Q36" s="14">
        <v>26.28</v>
      </c>
      <c r="R36" s="14">
        <v>1125.69</v>
      </c>
      <c r="S36" s="14">
        <v>201.79</v>
      </c>
      <c r="T36" s="14">
        <v>7.72</v>
      </c>
      <c r="U36" s="14">
        <v>473.34</v>
      </c>
      <c r="V36" s="14">
        <v>39.590000000000003</v>
      </c>
      <c r="W36" s="14">
        <v>109.81</v>
      </c>
      <c r="X36" s="14">
        <v>347.37</v>
      </c>
      <c r="Y36" s="14">
        <v>214.75</v>
      </c>
      <c r="Z36" s="14"/>
      <c r="AB36" s="16">
        <v>-5.4556697540449652E-2</v>
      </c>
      <c r="AC36" s="16">
        <v>-1.8480816944086837E-2</v>
      </c>
      <c r="AD36" s="16">
        <v>-1.9366802490850203E-2</v>
      </c>
      <c r="AE36" s="16">
        <v>-1.9376278963138493E-2</v>
      </c>
      <c r="AF36" s="16">
        <v>-0.21868920096482944</v>
      </c>
      <c r="AG36" s="16">
        <v>-5.2277546435512426E-2</v>
      </c>
      <c r="AH36" s="16">
        <v>-7.7048654485955617E-2</v>
      </c>
      <c r="AI36" s="16">
        <v>-1.5267472130788421E-2</v>
      </c>
      <c r="AJ36" s="16">
        <v>7.8473388568707954E-3</v>
      </c>
      <c r="AK36" s="16">
        <v>6.6438982540236195E-3</v>
      </c>
      <c r="AL36" s="16">
        <v>-7.4723546195936547E-2</v>
      </c>
      <c r="AM36" s="16">
        <v>9.744093662094569E-3</v>
      </c>
      <c r="AN36" s="16">
        <v>-7.8392107103303302E-3</v>
      </c>
      <c r="AO36" s="16">
        <v>4.8774095715375882E-3</v>
      </c>
      <c r="AP36" s="16">
        <v>-1.1378305092255622E-2</v>
      </c>
      <c r="AQ36" s="16">
        <v>-1.3144779760834658E-2</v>
      </c>
      <c r="AT36" s="16">
        <v>-5.4556697540449652E-2</v>
      </c>
      <c r="AU36" s="16">
        <v>-1.8480816944086837E-2</v>
      </c>
      <c r="AV36" s="16">
        <v>-1.9366802490850203E-2</v>
      </c>
      <c r="AW36" s="16">
        <v>-1.9376278963138493E-2</v>
      </c>
      <c r="AX36" s="16" t="str">
        <v>-</v>
      </c>
      <c r="AY36" s="16">
        <v>-5.2277546435512426E-2</v>
      </c>
      <c r="AZ36" s="16">
        <v>-7.7048654485955617E-2</v>
      </c>
      <c r="BA36" s="16">
        <v>-1.5267472130788421E-2</v>
      </c>
      <c r="BB36" s="16">
        <v>7.8473388568707954E-3</v>
      </c>
      <c r="BC36" s="16">
        <v>6.6438982540236195E-3</v>
      </c>
      <c r="BD36" s="16">
        <v>-7.4723546195936547E-2</v>
      </c>
      <c r="BE36" s="16">
        <v>9.744093662094569E-3</v>
      </c>
      <c r="BF36" s="16">
        <v>-7.8392107103303302E-3</v>
      </c>
      <c r="BG36" s="16">
        <v>4.8774095715375882E-3</v>
      </c>
      <c r="BH36" s="16">
        <v>-1.1378305092255622E-2</v>
      </c>
      <c r="BI36" s="16">
        <v>-1.3144779760834658E-2</v>
      </c>
      <c r="BK36" s="8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</row>
    <row r="37" spans="9:79" ht="14" x14ac:dyDescent="0.2">
      <c r="I37" s="13">
        <v>44663.666666666672</v>
      </c>
      <c r="J37" s="14">
        <v>37.479999999999997</v>
      </c>
      <c r="K37" s="14">
        <v>98.97</v>
      </c>
      <c r="L37" s="14">
        <v>10.45</v>
      </c>
      <c r="M37" s="14">
        <v>59.11</v>
      </c>
      <c r="N37" s="14">
        <v>5.08</v>
      </c>
      <c r="O37" s="14">
        <v>20.43</v>
      </c>
      <c r="P37" s="14">
        <v>59.03</v>
      </c>
      <c r="Q37" s="14">
        <v>25.92</v>
      </c>
      <c r="R37" s="14">
        <v>1115.98</v>
      </c>
      <c r="S37" s="14">
        <v>201.56</v>
      </c>
      <c r="T37" s="14">
        <v>7.48</v>
      </c>
      <c r="U37" s="14">
        <v>461.62</v>
      </c>
      <c r="V37" s="14">
        <v>39.17</v>
      </c>
      <c r="W37" s="14">
        <v>108.25</v>
      </c>
      <c r="X37" s="14">
        <v>345.8</v>
      </c>
      <c r="Y37" s="14">
        <v>211.4</v>
      </c>
      <c r="Z37" s="14"/>
      <c r="AB37" s="16">
        <v>-2.9367606050417019E-2</v>
      </c>
      <c r="AC37" s="16">
        <v>-2.3840281481256114E-3</v>
      </c>
      <c r="AD37" s="16">
        <v>-2.1564177915840525E-2</v>
      </c>
      <c r="AE37" s="16">
        <v>-6.5449909410607326E-2</v>
      </c>
      <c r="AF37" s="16">
        <v>7.38010729762246E-3</v>
      </c>
      <c r="AG37" s="16">
        <v>-1.3383099375629197E-2</v>
      </c>
      <c r="AH37" s="16">
        <v>-1.6182961123035071E-2</v>
      </c>
      <c r="AI37" s="16">
        <v>-3.1252543504104426E-2</v>
      </c>
      <c r="AJ37" s="16">
        <v>-1.0574492050265194E-2</v>
      </c>
      <c r="AK37" s="16">
        <v>-1.9178335764625302E-2</v>
      </c>
      <c r="AL37" s="16">
        <v>-3.1272091744274602E-2</v>
      </c>
      <c r="AM37" s="16">
        <v>-2.4892628551908019E-2</v>
      </c>
      <c r="AN37" s="16">
        <v>7.0832575434242439E-3</v>
      </c>
      <c r="AO37" s="16">
        <v>-1.6321432545521489E-2</v>
      </c>
      <c r="AP37" s="16">
        <v>7.7513140656298111E-3</v>
      </c>
      <c r="AQ37" s="16">
        <v>3.8325722806637906E-3</v>
      </c>
      <c r="AT37" s="16">
        <v>-2.9367606050417019E-2</v>
      </c>
      <c r="AU37" s="16">
        <v>-2.3840281481256114E-3</v>
      </c>
      <c r="AV37" s="16">
        <v>-2.1564177915840525E-2</v>
      </c>
      <c r="AW37" s="16">
        <v>-6.5449909410607326E-2</v>
      </c>
      <c r="AX37" s="16">
        <v>7.38010729762246E-3</v>
      </c>
      <c r="AY37" s="16">
        <v>-1.3383099375629197E-2</v>
      </c>
      <c r="AZ37" s="16">
        <v>-1.6182961123035071E-2</v>
      </c>
      <c r="BA37" s="16">
        <v>-3.1252543504104426E-2</v>
      </c>
      <c r="BB37" s="16">
        <v>-1.0574492050265194E-2</v>
      </c>
      <c r="BC37" s="16">
        <v>-1.9178335764625302E-2</v>
      </c>
      <c r="BD37" s="16">
        <v>-3.1272091744274602E-2</v>
      </c>
      <c r="BE37" s="16">
        <v>-2.4892628551908019E-2</v>
      </c>
      <c r="BF37" s="16">
        <v>7.0832575434242439E-3</v>
      </c>
      <c r="BG37" s="16">
        <v>-1.6321432545521489E-2</v>
      </c>
      <c r="BH37" s="16">
        <v>7.7513140656298111E-3</v>
      </c>
      <c r="BI37" s="16">
        <v>3.8325722806637906E-3</v>
      </c>
      <c r="BK37" s="8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</row>
    <row r="38" spans="9:79" ht="14" x14ac:dyDescent="0.2">
      <c r="I38" s="13">
        <v>44664.666666666672</v>
      </c>
      <c r="J38" s="14">
        <v>38.4</v>
      </c>
      <c r="K38" s="14">
        <v>99.08</v>
      </c>
      <c r="L38" s="14">
        <v>10.71</v>
      </c>
      <c r="M38" s="14">
        <v>60.48</v>
      </c>
      <c r="N38" s="14">
        <v>4.9400000000000004</v>
      </c>
      <c r="O38" s="14">
        <v>20.14</v>
      </c>
      <c r="P38" s="14">
        <v>62.04</v>
      </c>
      <c r="Q38" s="14">
        <v>26.56</v>
      </c>
      <c r="R38" s="14">
        <v>1135.75</v>
      </c>
      <c r="S38" s="14">
        <v>205.41</v>
      </c>
      <c r="T38" s="14">
        <v>7.61</v>
      </c>
      <c r="U38" s="14">
        <v>470.42</v>
      </c>
      <c r="V38" s="14">
        <v>38.82</v>
      </c>
      <c r="W38" s="14">
        <v>105.17</v>
      </c>
      <c r="X38" s="14">
        <v>355.14</v>
      </c>
      <c r="Y38" s="14">
        <v>213.27</v>
      </c>
      <c r="Z38" s="14"/>
      <c r="AB38" s="16">
        <v>3.1881004686458952E-3</v>
      </c>
      <c r="AC38" s="16">
        <v>4.9714144697768619E-4</v>
      </c>
      <c r="AD38" s="16">
        <v>-4.5516692147190754E-3</v>
      </c>
      <c r="AE38" s="16">
        <v>2.3268295374312631E-2</v>
      </c>
      <c r="AF38" s="16">
        <v>-3.7457562534900443E-2</v>
      </c>
      <c r="AG38" s="16">
        <v>-1.1038747314822074E-2</v>
      </c>
      <c r="AH38" s="16">
        <v>5.3095954147113567E-3</v>
      </c>
      <c r="AI38" s="16">
        <v>-6.8259650703998706E-3</v>
      </c>
      <c r="AJ38" s="16">
        <v>-3.0713241610140968E-2</v>
      </c>
      <c r="AK38" s="16">
        <v>-5.7813626132337996E-3</v>
      </c>
      <c r="AL38" s="16">
        <v>-1.924369839262708E-2</v>
      </c>
      <c r="AM38" s="16">
        <v>-1.9871389497873142E-2</v>
      </c>
      <c r="AN38" s="16">
        <v>-2.0186734081995236E-3</v>
      </c>
      <c r="AO38" s="16">
        <v>-1.2668706221128662E-2</v>
      </c>
      <c r="AP38" s="16">
        <v>-1.4007432731332578E-2</v>
      </c>
      <c r="AQ38" s="16">
        <v>-1.0330622529939769E-2</v>
      </c>
      <c r="AT38" s="16">
        <v>3.1881004686458952E-3</v>
      </c>
      <c r="AU38" s="16">
        <v>4.9714144697768619E-4</v>
      </c>
      <c r="AV38" s="16">
        <v>-4.5516692147190754E-3</v>
      </c>
      <c r="AW38" s="16">
        <v>2.3268295374312631E-2</v>
      </c>
      <c r="AX38" s="16">
        <v>-3.7457562534900443E-2</v>
      </c>
      <c r="AY38" s="16">
        <v>-1.1038747314822074E-2</v>
      </c>
      <c r="AZ38" s="16">
        <v>5.3095954147113567E-3</v>
      </c>
      <c r="BA38" s="16">
        <v>-6.8259650703998706E-3</v>
      </c>
      <c r="BB38" s="16">
        <v>-3.0713241610140968E-2</v>
      </c>
      <c r="BC38" s="16">
        <v>-5.7813626132337996E-3</v>
      </c>
      <c r="BD38" s="16">
        <v>-1.924369839262708E-2</v>
      </c>
      <c r="BE38" s="16">
        <v>-1.9871389497873142E-2</v>
      </c>
      <c r="BF38" s="16">
        <v>-2.0186734081995236E-3</v>
      </c>
      <c r="BG38" s="16">
        <v>-1.2668706221128662E-2</v>
      </c>
      <c r="BH38" s="16">
        <v>-1.4007432731332578E-2</v>
      </c>
      <c r="BI38" s="16">
        <v>-1.0330622529939769E-2</v>
      </c>
      <c r="BK38" s="8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</row>
    <row r="39" spans="9:79" ht="14" x14ac:dyDescent="0.2">
      <c r="I39" s="13">
        <v>44665.666666666672</v>
      </c>
      <c r="J39" s="14">
        <v>35.19</v>
      </c>
      <c r="K39" s="14">
        <v>99.67</v>
      </c>
      <c r="L39" s="14">
        <v>10.19</v>
      </c>
      <c r="M39" s="14">
        <v>57.95</v>
      </c>
      <c r="N39" s="14">
        <v>4.88</v>
      </c>
      <c r="O39" s="14">
        <v>20.54</v>
      </c>
      <c r="P39" s="14">
        <v>60.32</v>
      </c>
      <c r="Q39" s="14">
        <v>25.41</v>
      </c>
      <c r="R39" s="14">
        <v>1060.3399999999999</v>
      </c>
      <c r="S39" s="14">
        <v>200.35</v>
      </c>
      <c r="T39" s="14">
        <v>7.26</v>
      </c>
      <c r="U39" s="14">
        <v>465.11</v>
      </c>
      <c r="V39" s="14">
        <v>37.57</v>
      </c>
      <c r="W39" s="14">
        <v>102.31</v>
      </c>
      <c r="X39" s="14">
        <v>357.82</v>
      </c>
      <c r="Y39" s="14">
        <v>212.79</v>
      </c>
      <c r="Z39" s="14"/>
      <c r="AB39" s="16">
        <v>-5.8526370837437471E-3</v>
      </c>
      <c r="AC39" s="16">
        <v>-1.633548375703903E-2</v>
      </c>
      <c r="AD39" s="16">
        <v>-4.7650303109049649E-2</v>
      </c>
      <c r="AE39" s="16">
        <v>-4.3531904237735189E-2</v>
      </c>
      <c r="AF39" s="16">
        <v>-3.1010236742560322E-2</v>
      </c>
      <c r="AG39" s="16">
        <v>3.0312879927688791E-2</v>
      </c>
      <c r="AH39" s="16">
        <v>8.3355079888582252E-3</v>
      </c>
      <c r="AI39" s="16">
        <v>-1.3793322132335761E-2</v>
      </c>
      <c r="AJ39" s="16">
        <v>-8.6632383261199229E-3</v>
      </c>
      <c r="AK39" s="16">
        <v>-1.1404488653953095E-3</v>
      </c>
      <c r="AL39" s="16">
        <v>-3.1581572050298809E-2</v>
      </c>
      <c r="AM39" s="16">
        <v>-2.5071904523449019E-2</v>
      </c>
      <c r="AN39" s="16">
        <v>-1.0665413440299303E-2</v>
      </c>
      <c r="AO39" s="16">
        <v>-1.4308232727022658E-2</v>
      </c>
      <c r="AP39" s="16">
        <v>-4.5299210431011764E-3</v>
      </c>
      <c r="AQ39" s="16">
        <v>-1.5722487428227412E-2</v>
      </c>
      <c r="AT39" s="16">
        <v>-5.8526370837437471E-3</v>
      </c>
      <c r="AU39" s="16">
        <v>-1.633548375703903E-2</v>
      </c>
      <c r="AV39" s="16">
        <v>-4.7650303109049649E-2</v>
      </c>
      <c r="AW39" s="16">
        <v>-4.3531904237735189E-2</v>
      </c>
      <c r="AX39" s="16">
        <v>-3.1010236742560322E-2</v>
      </c>
      <c r="AY39" s="16">
        <v>3.0312879927688791E-2</v>
      </c>
      <c r="AZ39" s="16">
        <v>8.3355079888582252E-3</v>
      </c>
      <c r="BA39" s="16">
        <v>-1.3793322132335761E-2</v>
      </c>
      <c r="BB39" s="16">
        <v>-8.6632383261199229E-3</v>
      </c>
      <c r="BC39" s="16">
        <v>-1.1404488653953095E-3</v>
      </c>
      <c r="BD39" s="16">
        <v>-3.1581572050298809E-2</v>
      </c>
      <c r="BE39" s="16">
        <v>-2.5071904523449019E-2</v>
      </c>
      <c r="BF39" s="16">
        <v>-1.0665413440299303E-2</v>
      </c>
      <c r="BG39" s="16">
        <v>-1.4308232727022658E-2</v>
      </c>
      <c r="BH39" s="16">
        <v>-4.5299210431011764E-3</v>
      </c>
      <c r="BI39" s="16">
        <v>-1.5722487428227412E-2</v>
      </c>
      <c r="BK39" s="8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</row>
    <row r="40" spans="9:79" ht="14" x14ac:dyDescent="0.2">
      <c r="I40" s="13">
        <v>44669.666666666672</v>
      </c>
      <c r="J40" s="14">
        <v>35.21</v>
      </c>
      <c r="K40" s="14">
        <v>99.89</v>
      </c>
      <c r="L40" s="14">
        <v>10.33</v>
      </c>
      <c r="M40" s="14">
        <v>58.1</v>
      </c>
      <c r="N40" s="14">
        <v>4.6399999999999997</v>
      </c>
      <c r="O40" s="14">
        <v>20.5</v>
      </c>
      <c r="P40" s="14">
        <v>60.19</v>
      </c>
      <c r="Q40" s="14">
        <v>24.93</v>
      </c>
      <c r="R40" s="14">
        <v>1070.04</v>
      </c>
      <c r="S40" s="14">
        <v>197.14</v>
      </c>
      <c r="T40" s="14">
        <v>7.13</v>
      </c>
      <c r="U40" s="14">
        <v>469.04</v>
      </c>
      <c r="V40" s="14">
        <v>38.85</v>
      </c>
      <c r="W40" s="14">
        <v>100.58</v>
      </c>
      <c r="X40" s="14">
        <v>356.8</v>
      </c>
      <c r="Y40" s="14">
        <v>213.17</v>
      </c>
      <c r="Z40" s="14"/>
      <c r="AB40" s="16">
        <v>2.4250002223459702E-2</v>
      </c>
      <c r="AC40" s="16">
        <v>1.1108307125589514E-3</v>
      </c>
      <c r="AD40" s="16">
        <v>2.4575906048837602E-2</v>
      </c>
      <c r="AE40" s="16">
        <v>2.2912617034999489E-2</v>
      </c>
      <c r="AF40" s="16">
        <v>-2.7945930390559336E-2</v>
      </c>
      <c r="AG40" s="16">
        <v>-1.4296521539114416E-2</v>
      </c>
      <c r="AH40" s="16">
        <v>4.9733549055740116E-2</v>
      </c>
      <c r="AI40" s="16">
        <v>2.4391453124159048E-2</v>
      </c>
      <c r="AJ40" s="16">
        <v>1.7560283005795586E-2</v>
      </c>
      <c r="AK40" s="16">
        <v>1.8920877988683964E-2</v>
      </c>
      <c r="AL40" s="16">
        <v>1.7230379887208554E-2</v>
      </c>
      <c r="AM40" s="16">
        <v>1.8883870875793466E-2</v>
      </c>
      <c r="AN40" s="16">
        <v>-8.9755699368757498E-3</v>
      </c>
      <c r="AO40" s="16">
        <v>-2.8865278350662146E-2</v>
      </c>
      <c r="AP40" s="16">
        <v>2.665150468149852E-2</v>
      </c>
      <c r="AQ40" s="16">
        <v>8.8068951733642677E-3</v>
      </c>
      <c r="AT40" s="16">
        <v>2.4250002223459702E-2</v>
      </c>
      <c r="AU40" s="16">
        <v>1.1108307125589514E-3</v>
      </c>
      <c r="AV40" s="16">
        <v>2.4575906048837602E-2</v>
      </c>
      <c r="AW40" s="16">
        <v>2.2912617034999489E-2</v>
      </c>
      <c r="AX40" s="16">
        <v>-2.7945930390559336E-2</v>
      </c>
      <c r="AY40" s="16">
        <v>-1.4296521539114416E-2</v>
      </c>
      <c r="AZ40" s="16">
        <v>4.9733549055740116E-2</v>
      </c>
      <c r="BA40" s="16">
        <v>2.4391453124159048E-2</v>
      </c>
      <c r="BB40" s="16">
        <v>1.7560283005795586E-2</v>
      </c>
      <c r="BC40" s="16">
        <v>1.8920877988683964E-2</v>
      </c>
      <c r="BD40" s="16">
        <v>1.7230379887208554E-2</v>
      </c>
      <c r="BE40" s="16">
        <v>1.8883870875793466E-2</v>
      </c>
      <c r="BF40" s="16">
        <v>-8.9755699368757498E-3</v>
      </c>
      <c r="BG40" s="16">
        <v>-2.8865278350662146E-2</v>
      </c>
      <c r="BH40" s="16">
        <v>2.665150468149852E-2</v>
      </c>
      <c r="BI40" s="16">
        <v>8.8068951733642677E-3</v>
      </c>
      <c r="BK40" s="8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</row>
    <row r="41" spans="9:79" ht="14" x14ac:dyDescent="0.2">
      <c r="I41" s="13">
        <v>44670.666666666672</v>
      </c>
      <c r="J41" s="14">
        <v>37.03</v>
      </c>
      <c r="K41" s="14">
        <v>102.45</v>
      </c>
      <c r="L41" s="14">
        <v>11.06</v>
      </c>
      <c r="M41" s="14">
        <v>60.56</v>
      </c>
      <c r="N41" s="14">
        <v>5.08</v>
      </c>
      <c r="O41" s="14">
        <v>20.54</v>
      </c>
      <c r="P41" s="14">
        <v>57.73</v>
      </c>
      <c r="Q41" s="14">
        <v>26.18</v>
      </c>
      <c r="R41" s="14">
        <v>1130.3499999999999</v>
      </c>
      <c r="S41" s="14">
        <v>203.28</v>
      </c>
      <c r="T41" s="14">
        <v>7.41</v>
      </c>
      <c r="U41" s="14">
        <v>485.07</v>
      </c>
      <c r="V41" s="14">
        <v>39.57</v>
      </c>
      <c r="W41" s="14">
        <v>103.66</v>
      </c>
      <c r="X41" s="14">
        <v>363.87</v>
      </c>
      <c r="Y41" s="14">
        <v>215.7</v>
      </c>
      <c r="Z41" s="14"/>
      <c r="AB41" s="16">
        <v>-8.7295508260187407E-2</v>
      </c>
      <c r="AC41" s="16">
        <v>5.937124358206018E-3</v>
      </c>
      <c r="AD41" s="16">
        <v>-4.9771037225024121E-2</v>
      </c>
      <c r="AE41" s="16">
        <v>-4.273216208551673E-2</v>
      </c>
      <c r="AF41" s="16">
        <v>-1.2220111334775444E-2</v>
      </c>
      <c r="AG41" s="16">
        <v>1.9666317209995943E-2</v>
      </c>
      <c r="AH41" s="16">
        <v>-2.8115614608637429E-2</v>
      </c>
      <c r="AI41" s="16">
        <v>-4.4263527276160314E-2</v>
      </c>
      <c r="AJ41" s="16">
        <v>-6.8703614247215578E-2</v>
      </c>
      <c r="AK41" s="16">
        <v>-2.4942144718927639E-2</v>
      </c>
      <c r="AL41" s="16">
        <v>-4.7083343036889852E-2</v>
      </c>
      <c r="AM41" s="16">
        <v>-1.1351975935957822E-2</v>
      </c>
      <c r="AN41" s="16">
        <v>-3.2729718154986709E-2</v>
      </c>
      <c r="AO41" s="16">
        <v>-2.7570668641088408E-2</v>
      </c>
      <c r="AP41" s="16">
        <v>7.517988730988032E-3</v>
      </c>
      <c r="AQ41" s="16">
        <v>-2.2532047273964078E-3</v>
      </c>
      <c r="AT41" s="16">
        <v>-8.7295508260187407E-2</v>
      </c>
      <c r="AU41" s="16">
        <v>5.937124358206018E-3</v>
      </c>
      <c r="AV41" s="16">
        <v>-4.9771037225024121E-2</v>
      </c>
      <c r="AW41" s="16">
        <v>-4.273216208551673E-2</v>
      </c>
      <c r="AX41" s="16">
        <v>-1.2220111334775444E-2</v>
      </c>
      <c r="AY41" s="16">
        <v>1.9666317209995943E-2</v>
      </c>
      <c r="AZ41" s="16">
        <v>-2.8115614608637429E-2</v>
      </c>
      <c r="BA41" s="16">
        <v>-4.4263527276160314E-2</v>
      </c>
      <c r="BB41" s="16">
        <v>-6.8703614247215578E-2</v>
      </c>
      <c r="BC41" s="16">
        <v>-2.4942144718927639E-2</v>
      </c>
      <c r="BD41" s="16">
        <v>-4.7083343036889852E-2</v>
      </c>
      <c r="BE41" s="16">
        <v>-1.1351975935957822E-2</v>
      </c>
      <c r="BF41" s="16">
        <v>-3.2729718154986709E-2</v>
      </c>
      <c r="BG41" s="16">
        <v>-2.7570668641088408E-2</v>
      </c>
      <c r="BH41" s="16">
        <v>7.517988730988032E-3</v>
      </c>
      <c r="BI41" s="16">
        <v>-2.2532047273964078E-3</v>
      </c>
      <c r="BK41" s="8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</row>
    <row r="42" spans="9:79" ht="14" x14ac:dyDescent="0.2">
      <c r="I42" s="13">
        <v>44671.666666666672</v>
      </c>
      <c r="J42" s="14">
        <v>34.76</v>
      </c>
      <c r="K42" s="14">
        <v>101.49</v>
      </c>
      <c r="L42" s="14">
        <v>10.14</v>
      </c>
      <c r="M42" s="14">
        <v>52.5</v>
      </c>
      <c r="N42" s="14">
        <v>4.92</v>
      </c>
      <c r="O42" s="14">
        <v>20.74</v>
      </c>
      <c r="P42" s="14">
        <v>55.36</v>
      </c>
      <c r="Q42" s="14">
        <v>24.75</v>
      </c>
      <c r="R42" s="14">
        <v>1080.1600000000001</v>
      </c>
      <c r="S42" s="14">
        <v>199.93</v>
      </c>
      <c r="T42" s="14">
        <v>6.95</v>
      </c>
      <c r="U42" s="14">
        <v>481.95</v>
      </c>
      <c r="V42" s="14">
        <v>39.659999999999997</v>
      </c>
      <c r="W42" s="14">
        <v>94.9</v>
      </c>
      <c r="X42" s="14">
        <v>365.29</v>
      </c>
      <c r="Y42" s="14">
        <v>217.79</v>
      </c>
      <c r="Z42" s="14"/>
      <c r="AB42" s="16">
        <v>5.6818183346749073E-4</v>
      </c>
      <c r="AC42" s="16">
        <v>2.2048515646933965E-3</v>
      </c>
      <c r="AD42" s="16">
        <v>1.3645435896913791E-2</v>
      </c>
      <c r="AE42" s="16">
        <v>2.5850940721048555E-3</v>
      </c>
      <c r="AF42" s="16">
        <v>-5.0430853626891967E-2</v>
      </c>
      <c r="AG42" s="16">
        <v>-1.9493183560496533E-3</v>
      </c>
      <c r="AH42" s="16">
        <v>-2.1574981400212367E-3</v>
      </c>
      <c r="AI42" s="16">
        <v>-1.9070899796606217E-2</v>
      </c>
      <c r="AJ42" s="16">
        <v>9.1064195424912855E-3</v>
      </c>
      <c r="AK42" s="16">
        <v>-1.6151700844860676E-2</v>
      </c>
      <c r="AL42" s="16">
        <v>-1.8068594410500165E-2</v>
      </c>
      <c r="AM42" s="16">
        <v>8.4141159045199553E-3</v>
      </c>
      <c r="AN42" s="16">
        <v>3.3502217227778928E-2</v>
      </c>
      <c r="AO42" s="16">
        <v>-1.7053989147029932E-2</v>
      </c>
      <c r="AP42" s="16">
        <v>-2.8546659558223793E-3</v>
      </c>
      <c r="AQ42" s="16">
        <v>1.7842055629980573E-3</v>
      </c>
      <c r="AT42" s="16">
        <v>5.6818183346749073E-4</v>
      </c>
      <c r="AU42" s="16">
        <v>2.2048515646933965E-3</v>
      </c>
      <c r="AV42" s="16">
        <v>1.3645435896913791E-2</v>
      </c>
      <c r="AW42" s="16">
        <v>2.5850940721048555E-3</v>
      </c>
      <c r="AX42" s="16">
        <v>-5.0430853626891967E-2</v>
      </c>
      <c r="AY42" s="16">
        <v>-1.9493183560496533E-3</v>
      </c>
      <c r="AZ42" s="16">
        <v>-2.1574981400212367E-3</v>
      </c>
      <c r="BA42" s="16">
        <v>-1.9070899796606217E-2</v>
      </c>
      <c r="BB42" s="16">
        <v>9.1064195424912855E-3</v>
      </c>
      <c r="BC42" s="16">
        <v>-1.6151700844860676E-2</v>
      </c>
      <c r="BD42" s="16">
        <v>-1.8068594410500165E-2</v>
      </c>
      <c r="BE42" s="16">
        <v>8.4141159045199553E-3</v>
      </c>
      <c r="BF42" s="16">
        <v>3.3502217227778928E-2</v>
      </c>
      <c r="BG42" s="16">
        <v>-1.7053989147029932E-2</v>
      </c>
      <c r="BH42" s="16">
        <v>-2.8546659558223793E-3</v>
      </c>
      <c r="BI42" s="16">
        <v>1.7842055629980573E-3</v>
      </c>
    </row>
    <row r="43" spans="9:79" ht="14" x14ac:dyDescent="0.2">
      <c r="I43" s="13">
        <v>44672.666666666672</v>
      </c>
      <c r="J43" s="14">
        <v>32.9</v>
      </c>
      <c r="K43" s="14">
        <v>101.44</v>
      </c>
      <c r="L43" s="14">
        <v>9.56</v>
      </c>
      <c r="M43" s="14">
        <v>48.1</v>
      </c>
      <c r="N43" s="14">
        <v>4.4800000000000004</v>
      </c>
      <c r="O43" s="14">
        <v>20.51</v>
      </c>
      <c r="P43" s="14">
        <v>53.16</v>
      </c>
      <c r="Q43" s="14">
        <v>23.42</v>
      </c>
      <c r="R43" s="14">
        <v>1014.01</v>
      </c>
      <c r="S43" s="14">
        <v>190.9</v>
      </c>
      <c r="T43" s="14">
        <v>6.6</v>
      </c>
      <c r="U43" s="14">
        <v>465.65</v>
      </c>
      <c r="V43" s="14">
        <v>38.909999999999997</v>
      </c>
      <c r="W43" s="14">
        <v>89.4</v>
      </c>
      <c r="X43" s="14">
        <v>364.44</v>
      </c>
      <c r="Y43" s="14">
        <v>216.45</v>
      </c>
      <c r="Z43" s="14"/>
      <c r="AB43" s="16">
        <v>5.0398261758560173E-2</v>
      </c>
      <c r="AC43" s="16">
        <v>2.5305294140850334E-2</v>
      </c>
      <c r="AD43" s="16">
        <v>6.828271296264167E-2</v>
      </c>
      <c r="AE43" s="16">
        <v>4.1468945271327703E-2</v>
      </c>
      <c r="AF43" s="16">
        <v>9.0596895352226647E-2</v>
      </c>
      <c r="AG43" s="16">
        <v>1.9493183560496789E-3</v>
      </c>
      <c r="AH43" s="16">
        <v>-4.1729256486837216E-2</v>
      </c>
      <c r="AI43" s="16">
        <v>4.8923862946287304E-2</v>
      </c>
      <c r="AJ43" s="16">
        <v>5.4831288327040414E-2</v>
      </c>
      <c r="AK43" s="16">
        <v>3.0670202774615869E-2</v>
      </c>
      <c r="AL43" s="16">
        <v>3.8519204881791058E-2</v>
      </c>
      <c r="AM43" s="16">
        <v>3.3605157763873225E-2</v>
      </c>
      <c r="AN43" s="16">
        <v>1.8363178583676351E-2</v>
      </c>
      <c r="AO43" s="16">
        <v>3.016288201774182E-2</v>
      </c>
      <c r="AP43" s="16">
        <v>1.9621260283044464E-2</v>
      </c>
      <c r="AQ43" s="16">
        <v>1.1798583950007491E-2</v>
      </c>
      <c r="AT43" s="16">
        <v>5.0398261758560173E-2</v>
      </c>
      <c r="AU43" s="16">
        <v>2.5305294140850334E-2</v>
      </c>
      <c r="AV43" s="16">
        <v>6.828271296264167E-2</v>
      </c>
      <c r="AW43" s="16">
        <v>4.1468945271327703E-2</v>
      </c>
      <c r="AX43" s="16">
        <v>9.0596895352226647E-2</v>
      </c>
      <c r="AY43" s="16">
        <v>1.9493183560496789E-3</v>
      </c>
      <c r="AZ43" s="16">
        <v>-4.1729256486837216E-2</v>
      </c>
      <c r="BA43" s="16">
        <v>4.8923862946287304E-2</v>
      </c>
      <c r="BB43" s="16">
        <v>5.4831288327040414E-2</v>
      </c>
      <c r="BC43" s="16">
        <v>3.0670202774615869E-2</v>
      </c>
      <c r="BD43" s="16">
        <v>3.8519204881791058E-2</v>
      </c>
      <c r="BE43" s="16">
        <v>3.3605157763873225E-2</v>
      </c>
      <c r="BF43" s="16">
        <v>1.8363178583676351E-2</v>
      </c>
      <c r="BG43" s="16">
        <v>3.016288201774182E-2</v>
      </c>
      <c r="BH43" s="16">
        <v>1.9621260283044464E-2</v>
      </c>
      <c r="BI43" s="16">
        <v>1.1798583950007491E-2</v>
      </c>
    </row>
    <row r="44" spans="9:79" ht="14" x14ac:dyDescent="0.2">
      <c r="I44" s="13">
        <v>44673.666666666672</v>
      </c>
      <c r="J44" s="14">
        <v>31.16</v>
      </c>
      <c r="K44" s="14">
        <v>97.36</v>
      </c>
      <c r="L44" s="14">
        <v>9.2799999999999994</v>
      </c>
      <c r="M44" s="14">
        <v>46</v>
      </c>
      <c r="N44" s="14">
        <v>4.28</v>
      </c>
      <c r="O44" s="14">
        <v>19.72</v>
      </c>
      <c r="P44" s="14">
        <v>51.05</v>
      </c>
      <c r="Q44" s="14">
        <v>22.81</v>
      </c>
      <c r="R44" s="14">
        <v>979.82</v>
      </c>
      <c r="S44" s="14">
        <v>191.67</v>
      </c>
      <c r="T44" s="14">
        <v>6.39</v>
      </c>
      <c r="U44" s="14">
        <v>443.29</v>
      </c>
      <c r="V44" s="14">
        <v>37.56</v>
      </c>
      <c r="W44" s="14">
        <v>86.03</v>
      </c>
      <c r="X44" s="14">
        <v>351.18</v>
      </c>
      <c r="Y44" s="14">
        <v>208.17</v>
      </c>
      <c r="Z44" s="14"/>
      <c r="AB44" s="16">
        <v>-6.3261094528330161E-2</v>
      </c>
      <c r="AC44" s="16">
        <v>-9.4146032241819843E-3</v>
      </c>
      <c r="AD44" s="16">
        <v>-8.6846997931151651E-2</v>
      </c>
      <c r="AE44" s="16">
        <v>-0.14282143953161536</v>
      </c>
      <c r="AF44" s="16">
        <v>-3.2002731086173831E-2</v>
      </c>
      <c r="AG44" s="16">
        <v>9.6899983009689807E-3</v>
      </c>
      <c r="AH44" s="16">
        <v>-4.1919657763428007E-2</v>
      </c>
      <c r="AI44" s="16">
        <v>-5.617027146705459E-2</v>
      </c>
      <c r="AJ44" s="16">
        <v>-4.541814096826826E-2</v>
      </c>
      <c r="AK44" s="16">
        <v>-1.6617033728167363E-2</v>
      </c>
      <c r="AL44" s="16">
        <v>-6.4088779731294787E-2</v>
      </c>
      <c r="AM44" s="16">
        <v>-6.4528361898557735E-3</v>
      </c>
      <c r="AN44" s="16">
        <v>2.2718676943168014E-3</v>
      </c>
      <c r="AO44" s="16">
        <v>-8.8292607145678187E-2</v>
      </c>
      <c r="AP44" s="16">
        <v>3.894897677171558E-3</v>
      </c>
      <c r="AQ44" s="16">
        <v>9.6427423674067415E-3</v>
      </c>
      <c r="AT44" s="16">
        <v>-6.3261094528330161E-2</v>
      </c>
      <c r="AU44" s="16">
        <v>-9.4146032241819843E-3</v>
      </c>
      <c r="AV44" s="16">
        <v>-8.6846997931151651E-2</v>
      </c>
      <c r="AW44" s="16">
        <v>-0.14282143953161536</v>
      </c>
      <c r="AX44" s="16">
        <v>-3.2002731086173831E-2</v>
      </c>
      <c r="AY44" s="16">
        <v>9.6899983009689807E-3</v>
      </c>
      <c r="AZ44" s="16">
        <v>-4.1919657763428007E-2</v>
      </c>
      <c r="BA44" s="16">
        <v>-5.617027146705459E-2</v>
      </c>
      <c r="BB44" s="16">
        <v>-4.541814096826826E-2</v>
      </c>
      <c r="BC44" s="16">
        <v>-1.6617033728167363E-2</v>
      </c>
      <c r="BD44" s="16">
        <v>-6.4088779731294787E-2</v>
      </c>
      <c r="BE44" s="16">
        <v>-6.4528361898557735E-3</v>
      </c>
      <c r="BF44" s="16">
        <v>2.2718676943168014E-3</v>
      </c>
      <c r="BG44" s="16" t="str">
        <v>-</v>
      </c>
      <c r="BH44" s="16">
        <v>3.894897677171558E-3</v>
      </c>
      <c r="BI44" s="16">
        <v>9.6427423674067415E-3</v>
      </c>
    </row>
    <row r="45" spans="9:79" ht="14" x14ac:dyDescent="0.2">
      <c r="I45" s="13">
        <v>44676.666666666672</v>
      </c>
      <c r="J45" s="14">
        <v>32.47</v>
      </c>
      <c r="K45" s="14">
        <v>97.95</v>
      </c>
      <c r="L45" s="14">
        <v>9.69</v>
      </c>
      <c r="M45" s="14">
        <v>45.92</v>
      </c>
      <c r="N45" s="14">
        <v>4.4400000000000004</v>
      </c>
      <c r="O45" s="14">
        <v>19.98</v>
      </c>
      <c r="P45" s="14">
        <v>54.83</v>
      </c>
      <c r="Q45" s="14">
        <v>23.44</v>
      </c>
      <c r="R45" s="14">
        <v>1041.92</v>
      </c>
      <c r="S45" s="14">
        <v>196.86</v>
      </c>
      <c r="T45" s="14">
        <v>6.55</v>
      </c>
      <c r="U45" s="14">
        <v>446.93</v>
      </c>
      <c r="V45" s="14">
        <v>37.29</v>
      </c>
      <c r="W45" s="14">
        <v>87.78</v>
      </c>
      <c r="X45" s="14">
        <v>354.6</v>
      </c>
      <c r="Y45" s="14">
        <v>209.95</v>
      </c>
      <c r="Z45" s="14"/>
      <c r="AB45" s="16">
        <v>-5.4994642625865106E-2</v>
      </c>
      <c r="AC45" s="16">
        <v>-4.9278077181094042E-4</v>
      </c>
      <c r="AD45" s="16">
        <v>-5.890027109972714E-2</v>
      </c>
      <c r="AE45" s="16">
        <v>-8.7530992485862533E-2</v>
      </c>
      <c r="AF45" s="16">
        <v>-9.3685484077322884E-2</v>
      </c>
      <c r="AG45" s="16">
        <v>-1.1151630717091823E-2</v>
      </c>
      <c r="AH45" s="16">
        <v>-4.0551077464369603E-2</v>
      </c>
      <c r="AI45" s="16">
        <v>-5.5235130845127919E-2</v>
      </c>
      <c r="AJ45" s="16">
        <v>-6.3196411258121657E-2</v>
      </c>
      <c r="AK45" s="16">
        <v>-4.6217574552039294E-2</v>
      </c>
      <c r="AL45" s="16">
        <v>-5.1672010544320926E-2</v>
      </c>
      <c r="AM45" s="16">
        <v>-3.440609526231031E-2</v>
      </c>
      <c r="AN45" s="16">
        <v>-1.9091836095187675E-2</v>
      </c>
      <c r="AO45" s="16">
        <v>-5.9703023436413677E-2</v>
      </c>
      <c r="AP45" s="16">
        <v>-2.3296298204127297E-3</v>
      </c>
      <c r="AQ45" s="16">
        <v>-6.1717218745278579E-3</v>
      </c>
      <c r="AT45" s="16">
        <v>-5.4994642625865106E-2</v>
      </c>
      <c r="AU45" s="16">
        <v>-4.9278077181094042E-4</v>
      </c>
      <c r="AV45" s="16">
        <v>-5.890027109972714E-2</v>
      </c>
      <c r="AW45" s="16">
        <v>-8.7530992485862533E-2</v>
      </c>
      <c r="AX45" s="16">
        <v>-9.3685484077322884E-2</v>
      </c>
      <c r="AY45" s="16">
        <v>-1.1151630717091823E-2</v>
      </c>
      <c r="AZ45" s="16">
        <v>-4.0551077464369603E-2</v>
      </c>
      <c r="BA45" s="16">
        <v>-5.5235130845127919E-2</v>
      </c>
      <c r="BB45" s="16">
        <v>-6.3196411258121657E-2</v>
      </c>
      <c r="BC45" s="16">
        <v>-4.6217574552039294E-2</v>
      </c>
      <c r="BD45" s="16">
        <v>-5.1672010544320926E-2</v>
      </c>
      <c r="BE45" s="16">
        <v>-3.440609526231031E-2</v>
      </c>
      <c r="BF45" s="16">
        <v>-1.9091836095187675E-2</v>
      </c>
      <c r="BG45" s="16">
        <v>-5.9703023436413677E-2</v>
      </c>
      <c r="BH45" s="16">
        <v>-2.3296298204127297E-3</v>
      </c>
      <c r="BI45" s="16">
        <v>-6.1717218745278579E-3</v>
      </c>
    </row>
    <row r="46" spans="9:79" ht="14" x14ac:dyDescent="0.2">
      <c r="I46" s="13">
        <v>44677.666666666672</v>
      </c>
      <c r="J46" s="14">
        <v>30.18</v>
      </c>
      <c r="K46" s="14">
        <v>96.1</v>
      </c>
      <c r="L46" s="14">
        <v>9.3000000000000007</v>
      </c>
      <c r="M46" s="14">
        <v>42.81</v>
      </c>
      <c r="N46" s="14">
        <v>4.4400000000000004</v>
      </c>
      <c r="O46" s="14">
        <v>19.38</v>
      </c>
      <c r="P46" s="14">
        <v>52.8</v>
      </c>
      <c r="Q46" s="14">
        <v>22.17</v>
      </c>
      <c r="R46" s="14">
        <v>1019.84</v>
      </c>
      <c r="S46" s="14">
        <v>186.39</v>
      </c>
      <c r="T46" s="14">
        <v>6.29</v>
      </c>
      <c r="U46" s="14">
        <v>421.35</v>
      </c>
      <c r="V46" s="14">
        <v>36.450000000000003</v>
      </c>
      <c r="W46" s="14">
        <v>83.7</v>
      </c>
      <c r="X46" s="14">
        <v>344.11</v>
      </c>
      <c r="Y46" s="14">
        <v>201.1</v>
      </c>
      <c r="Z46" s="14"/>
      <c r="AB46" s="16">
        <v>-5.4337436768778592E-2</v>
      </c>
      <c r="AC46" s="16">
        <v>-4.1052042009644032E-2</v>
      </c>
      <c r="AD46" s="16">
        <v>-2.9726180265200849E-2</v>
      </c>
      <c r="AE46" s="16">
        <v>-4.4640780622620557E-2</v>
      </c>
      <c r="AF46" s="16">
        <v>-4.5670036833188439E-2</v>
      </c>
      <c r="AG46" s="16">
        <v>-3.9279222909800071E-2</v>
      </c>
      <c r="AH46" s="16">
        <v>-4.0500689234370037E-2</v>
      </c>
      <c r="AI46" s="16">
        <v>-2.6391321873274785E-2</v>
      </c>
      <c r="AJ46" s="16">
        <v>-3.4299164710246362E-2</v>
      </c>
      <c r="AK46" s="16">
        <v>4.025412550659524E-3</v>
      </c>
      <c r="AL46" s="16">
        <v>-3.2335380642936465E-2</v>
      </c>
      <c r="AM46" s="16">
        <v>-4.9210095558170568E-2</v>
      </c>
      <c r="AN46" s="16">
        <v>-3.5311632656399868E-2</v>
      </c>
      <c r="AO46" s="16">
        <v>-3.8424609546211783E-2</v>
      </c>
      <c r="AP46" s="16">
        <v>-3.7063016314473153E-2</v>
      </c>
      <c r="AQ46" s="16">
        <v>-3.9004520308422379E-2</v>
      </c>
      <c r="AT46" s="16">
        <v>-5.4337436768778592E-2</v>
      </c>
      <c r="AU46" s="16">
        <v>-4.1052042009644032E-2</v>
      </c>
      <c r="AV46" s="16">
        <v>-2.9726180265200849E-2</v>
      </c>
      <c r="AW46" s="16">
        <v>-4.4640780622620557E-2</v>
      </c>
      <c r="AX46" s="16">
        <v>-4.5670036833188439E-2</v>
      </c>
      <c r="AY46" s="16">
        <v>-3.9279222909800071E-2</v>
      </c>
      <c r="AZ46" s="16">
        <v>-4.0500689234370037E-2</v>
      </c>
      <c r="BA46" s="16">
        <v>-2.6391321873274785E-2</v>
      </c>
      <c r="BB46" s="16">
        <v>-3.4299164710246362E-2</v>
      </c>
      <c r="BC46" s="16">
        <v>4.025412550659524E-3</v>
      </c>
      <c r="BD46" s="16">
        <v>-3.2335380642936465E-2</v>
      </c>
      <c r="BE46" s="16">
        <v>-4.9210095558170568E-2</v>
      </c>
      <c r="BF46" s="16">
        <v>-3.5311632656399868E-2</v>
      </c>
      <c r="BG46" s="16">
        <v>-3.8424609546211783E-2</v>
      </c>
      <c r="BH46" s="16">
        <v>-3.7063016314473153E-2</v>
      </c>
      <c r="BI46" s="16">
        <v>-3.9004520308422379E-2</v>
      </c>
    </row>
    <row r="47" spans="9:79" ht="14" x14ac:dyDescent="0.2">
      <c r="I47" s="13">
        <v>44678.666666666672</v>
      </c>
      <c r="J47" s="14">
        <v>29.36</v>
      </c>
      <c r="K47" s="14">
        <v>100.93</v>
      </c>
      <c r="L47" s="14">
        <v>9.5</v>
      </c>
      <c r="M47" s="14">
        <v>41.62</v>
      </c>
      <c r="N47" s="14">
        <v>4.38</v>
      </c>
      <c r="O47" s="14">
        <v>19.48</v>
      </c>
      <c r="P47" s="14">
        <v>53.01</v>
      </c>
      <c r="Q47" s="14">
        <v>21.95</v>
      </c>
      <c r="R47" s="14">
        <v>1024.74</v>
      </c>
      <c r="S47" s="14">
        <v>189.19</v>
      </c>
      <c r="T47" s="14">
        <v>6.15</v>
      </c>
      <c r="U47" s="14">
        <v>418.25</v>
      </c>
      <c r="V47" s="14">
        <v>36.25</v>
      </c>
      <c r="W47" s="14">
        <v>82.61</v>
      </c>
      <c r="X47" s="14">
        <v>361.57</v>
      </c>
      <c r="Y47" s="14">
        <v>214.11</v>
      </c>
      <c r="Z47" s="14"/>
      <c r="AB47" s="16">
        <v>4.1181365112207019E-2</v>
      </c>
      <c r="AC47" s="16">
        <v>6.0416957112781073E-3</v>
      </c>
      <c r="AD47" s="16">
        <v>4.3232879104565712E-2</v>
      </c>
      <c r="AE47" s="16">
        <v>-1.7406444777839894E-3</v>
      </c>
      <c r="AF47" s="16">
        <v>3.6701366850427963E-2</v>
      </c>
      <c r="AG47" s="16">
        <v>1.3098424045918109E-2</v>
      </c>
      <c r="AH47" s="16">
        <v>7.1431944805282449E-2</v>
      </c>
      <c r="AI47" s="16">
        <v>2.7244928412515319E-2</v>
      </c>
      <c r="AJ47" s="16">
        <v>6.1451562608873689E-2</v>
      </c>
      <c r="AK47" s="16">
        <v>2.6717672918703701E-2</v>
      </c>
      <c r="AL47" s="16">
        <v>2.4730781257717036E-2</v>
      </c>
      <c r="AM47" s="16">
        <v>8.1777993885096545E-3</v>
      </c>
      <c r="AN47" s="16">
        <v>-7.214460149332789E-3</v>
      </c>
      <c r="AO47" s="16">
        <v>2.0137611626831246E-2</v>
      </c>
      <c r="AP47" s="16">
        <v>9.6914811089230633E-3</v>
      </c>
      <c r="AQ47" s="16">
        <v>8.5143535506351058E-3</v>
      </c>
      <c r="AT47" s="16">
        <v>4.1181365112207019E-2</v>
      </c>
      <c r="AU47" s="16">
        <v>6.0416957112781073E-3</v>
      </c>
      <c r="AV47" s="16">
        <v>4.3232879104565712E-2</v>
      </c>
      <c r="AW47" s="16">
        <v>-1.7406444777839894E-3</v>
      </c>
      <c r="AX47" s="16">
        <v>3.6701366850427963E-2</v>
      </c>
      <c r="AY47" s="16">
        <v>1.3098424045918109E-2</v>
      </c>
      <c r="AZ47" s="16">
        <v>7.1431944805282449E-2</v>
      </c>
      <c r="BA47" s="16">
        <v>2.7244928412515319E-2</v>
      </c>
      <c r="BB47" s="16">
        <v>6.1451562608873689E-2</v>
      </c>
      <c r="BC47" s="16">
        <v>2.6717672918703701E-2</v>
      </c>
      <c r="BD47" s="16">
        <v>2.4730781257717036E-2</v>
      </c>
      <c r="BE47" s="16">
        <v>8.1777993885096545E-3</v>
      </c>
      <c r="BF47" s="16">
        <v>-7.214460149332789E-3</v>
      </c>
      <c r="BG47" s="16">
        <v>2.0137611626831246E-2</v>
      </c>
      <c r="BH47" s="16">
        <v>9.6914811089230633E-3</v>
      </c>
      <c r="BI47" s="16">
        <v>8.5143535506351058E-3</v>
      </c>
    </row>
    <row r="48" spans="9:79" ht="14" x14ac:dyDescent="0.2">
      <c r="I48" s="13">
        <v>44679.666666666672</v>
      </c>
      <c r="J48" s="14">
        <v>31.21</v>
      </c>
      <c r="K48" s="14">
        <v>104.74</v>
      </c>
      <c r="L48" s="14">
        <v>9.6999999999999993</v>
      </c>
      <c r="M48" s="14">
        <v>44.33</v>
      </c>
      <c r="N48" s="14">
        <v>4.4400000000000004</v>
      </c>
      <c r="O48" s="14">
        <v>20.02</v>
      </c>
      <c r="P48" s="14">
        <v>54.26</v>
      </c>
      <c r="Q48" s="14">
        <v>22.2</v>
      </c>
      <c r="R48" s="14">
        <v>1040</v>
      </c>
      <c r="S48" s="14">
        <v>197.03</v>
      </c>
      <c r="T48" s="14">
        <v>6.45</v>
      </c>
      <c r="U48" s="14">
        <v>444.58</v>
      </c>
      <c r="V48" s="14">
        <v>36.81</v>
      </c>
      <c r="W48" s="14">
        <v>92.09</v>
      </c>
      <c r="X48" s="14">
        <v>378.83</v>
      </c>
      <c r="Y48" s="14">
        <v>220.66</v>
      </c>
      <c r="Z48" s="14"/>
      <c r="AB48" s="16">
        <v>-7.3137132775051655E-2</v>
      </c>
      <c r="AC48" s="16">
        <v>-1.9067828414303011E-2</v>
      </c>
      <c r="AD48" s="16">
        <v>-4.1080025743464518E-2</v>
      </c>
      <c r="AE48" s="16">
        <v>-7.0129031854456195E-2</v>
      </c>
      <c r="AF48" s="16">
        <v>0</v>
      </c>
      <c r="AG48" s="16">
        <v>-3.0490166757787391E-2</v>
      </c>
      <c r="AH48" s="16">
        <v>-3.7726298703741362E-2</v>
      </c>
      <c r="AI48" s="16">
        <v>-5.5703941080591769E-2</v>
      </c>
      <c r="AJ48" s="16">
        <v>-2.1419412705094579E-2</v>
      </c>
      <c r="AK48" s="16">
        <v>-5.465156345735319E-2</v>
      </c>
      <c r="AL48" s="16">
        <v>-4.0503978934811419E-2</v>
      </c>
      <c r="AM48" s="16">
        <v>-5.8938140579643576E-2</v>
      </c>
      <c r="AN48" s="16">
        <v>-2.2783735736062204E-2</v>
      </c>
      <c r="AO48" s="16">
        <v>-4.7594706764658261E-2</v>
      </c>
      <c r="AP48" s="16">
        <v>-3.0029019939560916E-2</v>
      </c>
      <c r="AQ48" s="16">
        <v>-4.3067110351595946E-2</v>
      </c>
      <c r="AT48" s="16">
        <v>-7.3137132775051655E-2</v>
      </c>
      <c r="AU48" s="16">
        <v>-1.9067828414303011E-2</v>
      </c>
      <c r="AV48" s="16">
        <v>-4.1080025743464518E-2</v>
      </c>
      <c r="AW48" s="16">
        <v>-7.0129031854456195E-2</v>
      </c>
      <c r="AX48" s="16">
        <v>0</v>
      </c>
      <c r="AY48" s="16">
        <v>-3.0490166757787391E-2</v>
      </c>
      <c r="AZ48" s="16">
        <v>-3.7726298703741362E-2</v>
      </c>
      <c r="BA48" s="16">
        <v>-5.5703941080591769E-2</v>
      </c>
      <c r="BB48" s="16">
        <v>-2.1419412705094579E-2</v>
      </c>
      <c r="BC48" s="16">
        <v>-5.465156345735319E-2</v>
      </c>
      <c r="BD48" s="16">
        <v>-4.0503978934811419E-2</v>
      </c>
      <c r="BE48" s="16">
        <v>-5.8938140579643576E-2</v>
      </c>
      <c r="BF48" s="16">
        <v>-2.2783735736062204E-2</v>
      </c>
      <c r="BG48" s="16">
        <v>-4.7594706764658261E-2</v>
      </c>
      <c r="BH48" s="16">
        <v>-3.0029019939560916E-2</v>
      </c>
      <c r="BI48" s="16">
        <v>-4.3067110351595946E-2</v>
      </c>
    </row>
    <row r="49" spans="9:63" ht="14" x14ac:dyDescent="0.2">
      <c r="I49" s="13">
        <v>44680.666666666672</v>
      </c>
      <c r="J49" s="14">
        <v>28.7</v>
      </c>
      <c r="K49" s="14">
        <v>97.92</v>
      </c>
      <c r="L49" s="14">
        <v>9.42</v>
      </c>
      <c r="M49" s="14">
        <v>42.68</v>
      </c>
      <c r="N49" s="14">
        <v>4.5199999999999996</v>
      </c>
      <c r="O49" s="14">
        <v>19.87</v>
      </c>
      <c r="P49" s="14">
        <v>52.46</v>
      </c>
      <c r="Q49" s="14">
        <v>21.2</v>
      </c>
      <c r="R49" s="14">
        <v>973.63</v>
      </c>
      <c r="S49" s="14">
        <v>189.63</v>
      </c>
      <c r="T49" s="14">
        <v>6.12</v>
      </c>
      <c r="U49" s="14">
        <v>418.75</v>
      </c>
      <c r="V49" s="14">
        <v>35.68</v>
      </c>
      <c r="W49" s="14">
        <v>87.93</v>
      </c>
      <c r="X49" s="14">
        <v>363.38</v>
      </c>
      <c r="Y49" s="14">
        <v>213.13</v>
      </c>
      <c r="Z49" s="14"/>
      <c r="AB49" s="16">
        <v>-2.7546249593388021E-2</v>
      </c>
      <c r="AC49" s="16">
        <v>4.903789127452151E-2</v>
      </c>
      <c r="AD49" s="16">
        <v>2.1277398447284879E-2</v>
      </c>
      <c r="AE49" s="16">
        <v>-2.8190899191366539E-2</v>
      </c>
      <c r="AF49" s="16">
        <v>-1.3605652055778709E-2</v>
      </c>
      <c r="AG49" s="16">
        <v>5.1466917517690013E-3</v>
      </c>
      <c r="AH49" s="16">
        <v>3.969384287498867E-3</v>
      </c>
      <c r="AI49" s="16">
        <v>-9.9728841070398522E-3</v>
      </c>
      <c r="AJ49" s="16">
        <v>4.7931696301836205E-3</v>
      </c>
      <c r="AK49" s="16">
        <v>1.4910548354615914E-2</v>
      </c>
      <c r="AL49" s="16">
        <v>-2.2508988893922589E-2</v>
      </c>
      <c r="AM49" s="16">
        <v>-7.3845023514291144E-3</v>
      </c>
      <c r="AN49" s="16">
        <v>-5.5020771539834217E-3</v>
      </c>
      <c r="AO49" s="16">
        <v>-1.3108238921015777E-2</v>
      </c>
      <c r="AP49" s="16">
        <v>4.9494286773951929E-2</v>
      </c>
      <c r="AQ49" s="16">
        <v>6.2687604872479513E-2</v>
      </c>
      <c r="AT49" s="16">
        <v>-2.7546249593388021E-2</v>
      </c>
      <c r="AU49" s="16" t="str">
        <v>-</v>
      </c>
      <c r="AV49" s="16">
        <v>2.1277398447284879E-2</v>
      </c>
      <c r="AW49" s="16">
        <v>-2.8190899191366539E-2</v>
      </c>
      <c r="AX49" s="16">
        <v>-1.3605652055778709E-2</v>
      </c>
      <c r="AY49" s="16">
        <v>5.1466917517690013E-3</v>
      </c>
      <c r="AZ49" s="16">
        <v>3.969384287498867E-3</v>
      </c>
      <c r="BA49" s="16">
        <v>-9.9728841070398522E-3</v>
      </c>
      <c r="BB49" s="16">
        <v>4.7931696301836205E-3</v>
      </c>
      <c r="BC49" s="16">
        <v>1.4910548354615914E-2</v>
      </c>
      <c r="BD49" s="16">
        <v>-2.2508988893922589E-2</v>
      </c>
      <c r="BE49" s="16">
        <v>-7.3845023514291144E-3</v>
      </c>
      <c r="BF49" s="16">
        <v>-5.5020771539834217E-3</v>
      </c>
      <c r="BG49" s="16">
        <v>-1.3108238921015777E-2</v>
      </c>
      <c r="BH49" s="16">
        <v>4.9494286773951929E-2</v>
      </c>
      <c r="BI49" s="16" t="str">
        <v>-</v>
      </c>
    </row>
    <row r="50" spans="9:63" ht="14" x14ac:dyDescent="0.2">
      <c r="I50" s="13">
        <v>44683.666666666672</v>
      </c>
      <c r="J50" s="14">
        <v>30.36</v>
      </c>
      <c r="K50" s="14">
        <v>97.13</v>
      </c>
      <c r="L50" s="14">
        <v>9.89</v>
      </c>
      <c r="M50" s="14">
        <v>45.3</v>
      </c>
      <c r="N50" s="14">
        <v>4.4400000000000004</v>
      </c>
      <c r="O50" s="14">
        <v>19.46</v>
      </c>
      <c r="P50" s="14">
        <v>54.71</v>
      </c>
      <c r="Q50" s="14">
        <v>22.15</v>
      </c>
      <c r="R50" s="14">
        <v>1002.79</v>
      </c>
      <c r="S50" s="14">
        <v>194.58</v>
      </c>
      <c r="T50" s="14">
        <v>6.33</v>
      </c>
      <c r="U50" s="14">
        <v>427.01</v>
      </c>
      <c r="V50" s="14">
        <v>36.14</v>
      </c>
      <c r="W50" s="14">
        <v>91.53</v>
      </c>
      <c r="X50" s="14">
        <v>359.04</v>
      </c>
      <c r="Y50" s="14">
        <v>211.53</v>
      </c>
      <c r="Z50" s="14"/>
      <c r="AB50" s="16">
        <v>6.1105352536373232E-2</v>
      </c>
      <c r="AC50" s="16">
        <v>3.7053881600573421E-2</v>
      </c>
      <c r="AD50" s="16">
        <v>2.0834086902841834E-2</v>
      </c>
      <c r="AE50" s="16">
        <v>6.3080827791473906E-2</v>
      </c>
      <c r="AF50" s="16">
        <v>1.3605652055778678E-2</v>
      </c>
      <c r="AG50" s="16">
        <v>2.7343475672685479E-2</v>
      </c>
      <c r="AH50" s="16">
        <v>2.3306732231071076E-2</v>
      </c>
      <c r="AI50" s="16">
        <v>1.1325149357053503E-2</v>
      </c>
      <c r="AJ50" s="16">
        <v>1.4781791276263195E-2</v>
      </c>
      <c r="AK50" s="16">
        <v>4.0604200309548352E-2</v>
      </c>
      <c r="AL50" s="16">
        <v>4.7628048989254664E-2</v>
      </c>
      <c r="AM50" s="16">
        <v>6.105067639583027E-2</v>
      </c>
      <c r="AN50" s="16">
        <v>1.5330166090246105E-2</v>
      </c>
      <c r="AO50" s="16">
        <v>0.10863562115886173</v>
      </c>
      <c r="AP50" s="16">
        <v>4.6631895167151945E-2</v>
      </c>
      <c r="AQ50" s="16">
        <v>3.0133153681074283E-2</v>
      </c>
      <c r="AT50" s="16">
        <v>6.1105352536373232E-2</v>
      </c>
      <c r="AU50" s="16">
        <v>3.7053881600573421E-2</v>
      </c>
      <c r="AV50" s="16">
        <v>2.0834086902841834E-2</v>
      </c>
      <c r="AW50" s="16">
        <v>6.3080827791473906E-2</v>
      </c>
      <c r="AX50" s="16">
        <v>1.3605652055778678E-2</v>
      </c>
      <c r="AY50" s="16">
        <v>2.7343475672685479E-2</v>
      </c>
      <c r="AZ50" s="16">
        <v>2.3306732231071076E-2</v>
      </c>
      <c r="BA50" s="16">
        <v>1.1325149357053503E-2</v>
      </c>
      <c r="BB50" s="16">
        <v>1.4781791276263195E-2</v>
      </c>
      <c r="BC50" s="16">
        <v>4.0604200309548352E-2</v>
      </c>
      <c r="BD50" s="16">
        <v>4.7628048989254664E-2</v>
      </c>
      <c r="BE50" s="16">
        <v>6.105067639583027E-2</v>
      </c>
      <c r="BF50" s="16">
        <v>1.5330166090246105E-2</v>
      </c>
      <c r="BG50" s="16" t="str">
        <v>-</v>
      </c>
      <c r="BH50" s="16">
        <v>4.6631895167151945E-2</v>
      </c>
      <c r="BI50" s="16">
        <v>3.0133153681074283E-2</v>
      </c>
    </row>
    <row r="51" spans="9:63" ht="14" x14ac:dyDescent="0.2">
      <c r="I51" s="13">
        <v>44684.666666666672</v>
      </c>
      <c r="J51" s="14">
        <v>30.1</v>
      </c>
      <c r="K51" s="14">
        <v>99.44</v>
      </c>
      <c r="L51" s="14">
        <v>9.64</v>
      </c>
      <c r="M51" s="14">
        <v>46.52</v>
      </c>
      <c r="N51" s="14">
        <v>4.5199999999999996</v>
      </c>
      <c r="O51" s="14">
        <v>19.87</v>
      </c>
      <c r="P51" s="14">
        <v>53.34</v>
      </c>
      <c r="Q51" s="14">
        <v>21.98</v>
      </c>
      <c r="R51" s="14">
        <v>996.64</v>
      </c>
      <c r="S51" s="14">
        <v>194.45</v>
      </c>
      <c r="T51" s="14">
        <v>6.4</v>
      </c>
      <c r="U51" s="14">
        <v>430.84</v>
      </c>
      <c r="V51" s="14">
        <v>37.130000000000003</v>
      </c>
      <c r="W51" s="14">
        <v>90.71</v>
      </c>
      <c r="X51" s="14">
        <v>357.79</v>
      </c>
      <c r="Y51" s="14">
        <v>208.56</v>
      </c>
      <c r="Z51" s="14"/>
      <c r="AB51" s="16">
        <v>-8.3841433517112721E-2</v>
      </c>
      <c r="AC51" s="16">
        <v>-6.7330270087325603E-2</v>
      </c>
      <c r="AD51" s="16">
        <v>-2.9290796921065343E-2</v>
      </c>
      <c r="AE51" s="16">
        <v>-3.7931222323409557E-2</v>
      </c>
      <c r="AF51" s="16">
        <v>1.7857617400006253E-2</v>
      </c>
      <c r="AG51" s="16">
        <v>-7.5207173233489584E-3</v>
      </c>
      <c r="AH51" s="16">
        <v>-3.3736332792058017E-2</v>
      </c>
      <c r="AI51" s="16">
        <v>-4.6091107200266976E-2</v>
      </c>
      <c r="AJ51" s="16">
        <v>-6.5944637461066213E-2</v>
      </c>
      <c r="AK51" s="16">
        <v>-3.828119625555941E-2</v>
      </c>
      <c r="AL51" s="16">
        <v>-5.2518034283446362E-2</v>
      </c>
      <c r="AM51" s="16">
        <v>-5.9855933123487484E-2</v>
      </c>
      <c r="AN51" s="16">
        <v>-3.1179239679121184E-2</v>
      </c>
      <c r="AO51" s="16">
        <v>-4.6225316342364819E-2</v>
      </c>
      <c r="AP51" s="16">
        <v>-4.163843696735605E-2</v>
      </c>
      <c r="AQ51" s="16">
        <v>-3.4720747159012716E-2</v>
      </c>
      <c r="AT51" s="16">
        <v>-8.3841433517112721E-2</v>
      </c>
      <c r="AU51" s="16" t="str">
        <v>-</v>
      </c>
      <c r="AV51" s="16">
        <v>-2.9290796921065343E-2</v>
      </c>
      <c r="AW51" s="16">
        <v>-3.7931222323409557E-2</v>
      </c>
      <c r="AX51" s="16">
        <v>1.7857617400006253E-2</v>
      </c>
      <c r="AY51" s="16">
        <v>-7.5207173233489584E-3</v>
      </c>
      <c r="AZ51" s="16">
        <v>-3.3736332792058017E-2</v>
      </c>
      <c r="BA51" s="16">
        <v>-4.6091107200266976E-2</v>
      </c>
      <c r="BB51" s="16">
        <v>-6.5944637461066213E-2</v>
      </c>
      <c r="BC51" s="16">
        <v>-3.828119625555941E-2</v>
      </c>
      <c r="BD51" s="16">
        <v>-5.2518034283446362E-2</v>
      </c>
      <c r="BE51" s="16">
        <v>-5.9855933123487484E-2</v>
      </c>
      <c r="BF51" s="16">
        <v>-3.1179239679121184E-2</v>
      </c>
      <c r="BG51" s="16">
        <v>-4.6225316342364819E-2</v>
      </c>
      <c r="BH51" s="16">
        <v>-4.163843696735605E-2</v>
      </c>
      <c r="BI51" s="16">
        <v>-3.4720747159012716E-2</v>
      </c>
    </row>
    <row r="52" spans="9:63" ht="14" x14ac:dyDescent="0.2">
      <c r="I52" s="13">
        <v>44685.666666666672</v>
      </c>
      <c r="J52" s="14">
        <v>31.76</v>
      </c>
      <c r="K52" s="14">
        <v>102.54</v>
      </c>
      <c r="L52" s="14">
        <v>9.99</v>
      </c>
      <c r="M52" s="14">
        <v>48.55</v>
      </c>
      <c r="N52" s="14">
        <v>4.3600000000000003</v>
      </c>
      <c r="O52" s="14">
        <v>21.42</v>
      </c>
      <c r="P52" s="14">
        <v>53.15</v>
      </c>
      <c r="Q52" s="14">
        <v>22.89</v>
      </c>
      <c r="R52" s="14">
        <v>1023.21</v>
      </c>
      <c r="S52" s="14">
        <v>209.4</v>
      </c>
      <c r="T52" s="14">
        <v>7.14</v>
      </c>
      <c r="U52" s="14">
        <v>447.92</v>
      </c>
      <c r="V52" s="14">
        <v>38.619999999999997</v>
      </c>
      <c r="W52" s="14">
        <v>92.72</v>
      </c>
      <c r="X52" s="14">
        <v>368.52</v>
      </c>
      <c r="Y52" s="14">
        <v>214.52</v>
      </c>
      <c r="Z52" s="14"/>
      <c r="AB52" s="16">
        <v>5.6228829761853678E-2</v>
      </c>
      <c r="AC52" s="16">
        <v>-8.1005313497767885E-3</v>
      </c>
      <c r="AD52" s="16">
        <v>4.8689057046349155E-2</v>
      </c>
      <c r="AE52" s="16">
        <v>5.957660605543557E-2</v>
      </c>
      <c r="AF52" s="16">
        <v>-1.7857617400006236E-2</v>
      </c>
      <c r="AG52" s="16">
        <v>-2.0849979805866479E-2</v>
      </c>
      <c r="AH52" s="16">
        <v>4.1995533637006921E-2</v>
      </c>
      <c r="AI52" s="16">
        <v>4.3836314813177839E-2</v>
      </c>
      <c r="AJ52" s="16">
        <v>2.9510039481883545E-2</v>
      </c>
      <c r="AK52" s="16">
        <v>2.576858439496461E-2</v>
      </c>
      <c r="AL52" s="16">
        <v>3.3738139631850204E-2</v>
      </c>
      <c r="AM52" s="16">
        <v>1.9533349018870126E-2</v>
      </c>
      <c r="AN52" s="16">
        <v>1.2809977452273925E-2</v>
      </c>
      <c r="AO52" s="16">
        <v>4.0125744005777106E-2</v>
      </c>
      <c r="AP52" s="16">
        <v>-1.2015315780017599E-2</v>
      </c>
      <c r="AQ52" s="16">
        <v>-7.5354757740884008E-3</v>
      </c>
      <c r="AT52" s="16">
        <v>5.6228829761853678E-2</v>
      </c>
      <c r="AU52" s="16">
        <v>-8.1005313497767885E-3</v>
      </c>
      <c r="AV52" s="16">
        <v>4.8689057046349155E-2</v>
      </c>
      <c r="AW52" s="16">
        <v>5.957660605543557E-2</v>
      </c>
      <c r="AX52" s="16">
        <v>-1.7857617400006236E-2</v>
      </c>
      <c r="AY52" s="16">
        <v>-2.0849979805866479E-2</v>
      </c>
      <c r="AZ52" s="16">
        <v>4.1995533637006921E-2</v>
      </c>
      <c r="BA52" s="16">
        <v>4.3836314813177839E-2</v>
      </c>
      <c r="BB52" s="16">
        <v>2.9510039481883545E-2</v>
      </c>
      <c r="BC52" s="16">
        <v>2.576858439496461E-2</v>
      </c>
      <c r="BD52" s="16">
        <v>3.3738139631850204E-2</v>
      </c>
      <c r="BE52" s="16">
        <v>1.9533349018870126E-2</v>
      </c>
      <c r="BF52" s="16">
        <v>1.2809977452273925E-2</v>
      </c>
      <c r="BG52" s="16">
        <v>4.0125744005777106E-2</v>
      </c>
      <c r="BH52" s="16">
        <v>-1.2015315780017599E-2</v>
      </c>
      <c r="BI52" s="16">
        <v>-7.5354757740884008E-3</v>
      </c>
    </row>
    <row r="53" spans="9:63" ht="14" x14ac:dyDescent="0.2">
      <c r="I53" s="13">
        <v>44686.666666666672</v>
      </c>
      <c r="J53" s="14">
        <v>27.02</v>
      </c>
      <c r="K53" s="14">
        <v>99.55</v>
      </c>
      <c r="L53" s="14">
        <v>8.89</v>
      </c>
      <c r="M53" s="14">
        <v>41.31</v>
      </c>
      <c r="N53" s="14">
        <v>4.4800000000000004</v>
      </c>
      <c r="O53" s="14">
        <v>20.87</v>
      </c>
      <c r="P53" s="14">
        <v>45.45</v>
      </c>
      <c r="Q53" s="14">
        <v>20.72</v>
      </c>
      <c r="R53" s="14">
        <v>913.22</v>
      </c>
      <c r="S53" s="14">
        <v>188.87</v>
      </c>
      <c r="T53" s="14">
        <v>6.83</v>
      </c>
      <c r="U53" s="14">
        <v>409.86</v>
      </c>
      <c r="V53" s="14">
        <v>37.54</v>
      </c>
      <c r="W53" s="14">
        <v>85.43</v>
      </c>
      <c r="X53" s="14">
        <v>353.37</v>
      </c>
      <c r="Y53" s="14">
        <v>205.24</v>
      </c>
      <c r="Z53" s="14"/>
      <c r="AB53" s="16">
        <v>-8.6007807725991207E-3</v>
      </c>
      <c r="AC53" s="16">
        <v>2.3504159788216572E-2</v>
      </c>
      <c r="AD53" s="16">
        <v>-2.5603037012166468E-2</v>
      </c>
      <c r="AE53" s="16">
        <v>2.6575295161475561E-2</v>
      </c>
      <c r="AF53" s="16">
        <v>1.7857617400006253E-2</v>
      </c>
      <c r="AG53" s="16">
        <v>2.0849979805866534E-2</v>
      </c>
      <c r="AH53" s="16">
        <v>-2.5359989321866342E-2</v>
      </c>
      <c r="AI53" s="16">
        <v>-7.7045475156692928E-3</v>
      </c>
      <c r="AJ53" s="16">
        <v>-6.1517726504003202E-3</v>
      </c>
      <c r="AK53" s="16">
        <v>-6.6832894552540378E-4</v>
      </c>
      <c r="AL53" s="16">
        <v>1.0997754209541502E-2</v>
      </c>
      <c r="AM53" s="16">
        <v>8.9293593244231494E-3</v>
      </c>
      <c r="AN53" s="16">
        <v>2.7024983024906347E-2</v>
      </c>
      <c r="AO53" s="16">
        <v>-8.9991827698352317E-3</v>
      </c>
      <c r="AP53" s="16">
        <v>-3.4875807848494555E-3</v>
      </c>
      <c r="AQ53" s="16">
        <v>-1.4140062773812639E-2</v>
      </c>
      <c r="AT53" s="16">
        <v>-8.6007807725991207E-3</v>
      </c>
      <c r="AU53" s="16">
        <v>2.3504159788216572E-2</v>
      </c>
      <c r="AV53" s="16">
        <v>-2.5603037012166468E-2</v>
      </c>
      <c r="AW53" s="16">
        <v>2.6575295161475561E-2</v>
      </c>
      <c r="AX53" s="16">
        <v>1.7857617400006253E-2</v>
      </c>
      <c r="AY53" s="16">
        <v>2.0849979805866534E-2</v>
      </c>
      <c r="AZ53" s="16">
        <v>-2.5359989321866342E-2</v>
      </c>
      <c r="BA53" s="16">
        <v>-7.7045475156692928E-3</v>
      </c>
      <c r="BB53" s="16">
        <v>-6.1517726504003202E-3</v>
      </c>
      <c r="BC53" s="16">
        <v>-6.6832894552540378E-4</v>
      </c>
      <c r="BD53" s="16">
        <v>1.0997754209541502E-2</v>
      </c>
      <c r="BE53" s="16">
        <v>8.9293593244231494E-3</v>
      </c>
      <c r="BF53" s="16">
        <v>2.7024983024906347E-2</v>
      </c>
      <c r="BG53" s="16">
        <v>-8.9991827698352317E-3</v>
      </c>
      <c r="BH53" s="16">
        <v>-3.4875807848494555E-3</v>
      </c>
      <c r="BI53" s="16">
        <v>-1.4140062773812639E-2</v>
      </c>
    </row>
    <row r="54" spans="9:63" ht="14" x14ac:dyDescent="0.2">
      <c r="I54" s="13">
        <v>44687.666666666672</v>
      </c>
      <c r="J54" s="14">
        <v>24.95</v>
      </c>
      <c r="K54" s="14">
        <v>95.71</v>
      </c>
      <c r="L54" s="14">
        <v>8.51</v>
      </c>
      <c r="M54" s="14">
        <v>37.75</v>
      </c>
      <c r="N54" s="14">
        <v>4.3600000000000003</v>
      </c>
      <c r="O54" s="14">
        <v>20.3</v>
      </c>
      <c r="P54" s="14">
        <v>44.09</v>
      </c>
      <c r="Q54" s="14">
        <v>19.73</v>
      </c>
      <c r="R54" s="14">
        <v>927.55</v>
      </c>
      <c r="S54" s="14">
        <v>181.58</v>
      </c>
      <c r="T54" s="14">
        <v>6.44</v>
      </c>
      <c r="U54" s="14">
        <v>395.71</v>
      </c>
      <c r="V54" s="14">
        <v>37.450000000000003</v>
      </c>
      <c r="W54" s="14">
        <v>81.680000000000007</v>
      </c>
      <c r="X54" s="14">
        <v>347.12</v>
      </c>
      <c r="Y54" s="14">
        <v>202.82</v>
      </c>
      <c r="Z54" s="14"/>
      <c r="AB54" s="16">
        <v>5.3682464624104996E-2</v>
      </c>
      <c r="AC54" s="16">
        <v>3.0698519153098951E-2</v>
      </c>
      <c r="AD54" s="16">
        <v>3.566348403800778E-2</v>
      </c>
      <c r="AE54" s="16">
        <v>4.2711867086870067E-2</v>
      </c>
      <c r="AF54" s="16">
        <v>-3.6039936483196693E-2</v>
      </c>
      <c r="AG54" s="16">
        <v>7.5114008455877193E-2</v>
      </c>
      <c r="AH54" s="16">
        <v>-3.5684139659113547E-3</v>
      </c>
      <c r="AI54" s="16">
        <v>4.0567184989000124E-2</v>
      </c>
      <c r="AJ54" s="16">
        <v>2.6310401971399163E-2</v>
      </c>
      <c r="AK54" s="16">
        <v>7.4071237834680254E-2</v>
      </c>
      <c r="AL54" s="16">
        <v>0.10941478598586672</v>
      </c>
      <c r="AM54" s="16">
        <v>3.8877853558068401E-2</v>
      </c>
      <c r="AN54" s="16">
        <v>3.9345008811379562E-2</v>
      </c>
      <c r="AO54" s="16">
        <v>2.1916594404643483E-2</v>
      </c>
      <c r="AP54" s="16">
        <v>2.9548762131303731E-2</v>
      </c>
      <c r="AQ54" s="16">
        <v>2.81762044894781E-2</v>
      </c>
      <c r="AT54" s="16">
        <v>5.3682464624104996E-2</v>
      </c>
      <c r="AU54" s="16">
        <v>3.0698519153098951E-2</v>
      </c>
      <c r="AV54" s="16">
        <v>3.566348403800778E-2</v>
      </c>
      <c r="AW54" s="16">
        <v>4.2711867086870067E-2</v>
      </c>
      <c r="AX54" s="16">
        <v>-3.6039936483196693E-2</v>
      </c>
      <c r="AY54" s="16" t="str">
        <v>-</v>
      </c>
      <c r="AZ54" s="16">
        <v>-3.5684139659113547E-3</v>
      </c>
      <c r="BA54" s="16">
        <v>4.0567184989000124E-2</v>
      </c>
      <c r="BB54" s="16">
        <v>2.6310401971399163E-2</v>
      </c>
      <c r="BC54" s="16">
        <v>7.4071237834680254E-2</v>
      </c>
      <c r="BD54" s="16">
        <v>0.10941478598586672</v>
      </c>
      <c r="BE54" s="16">
        <v>3.8877853558068401E-2</v>
      </c>
      <c r="BF54" s="16">
        <v>3.9345008811379562E-2</v>
      </c>
      <c r="BG54" s="16">
        <v>2.1916594404643483E-2</v>
      </c>
      <c r="BH54" s="16">
        <v>2.9548762131303731E-2</v>
      </c>
      <c r="BI54" s="16">
        <v>2.81762044894781E-2</v>
      </c>
    </row>
    <row r="55" spans="9:63" ht="14" x14ac:dyDescent="0.2">
      <c r="I55" s="13">
        <v>44690.666666666672</v>
      </c>
      <c r="J55" s="14">
        <v>20.59</v>
      </c>
      <c r="K55" s="14">
        <v>93.63</v>
      </c>
      <c r="L55" s="14">
        <v>7.78</v>
      </c>
      <c r="M55" s="14">
        <v>34</v>
      </c>
      <c r="N55" s="14">
        <v>3.76</v>
      </c>
      <c r="O55" s="14">
        <v>19.91</v>
      </c>
      <c r="P55" s="14">
        <v>39.93</v>
      </c>
      <c r="Q55" s="14">
        <v>17.690000000000001</v>
      </c>
      <c r="R55" s="14">
        <v>770.99</v>
      </c>
      <c r="S55" s="14">
        <v>165.38</v>
      </c>
      <c r="T55" s="14">
        <v>5.97</v>
      </c>
      <c r="U55" s="14">
        <v>367.01</v>
      </c>
      <c r="V55" s="14">
        <v>36.369999999999997</v>
      </c>
      <c r="W55" s="14">
        <v>79.53</v>
      </c>
      <c r="X55" s="14">
        <v>327.99</v>
      </c>
      <c r="Y55" s="14">
        <v>193</v>
      </c>
      <c r="Z55" s="14"/>
      <c r="AB55" s="16">
        <v>-0.16163030384688226</v>
      </c>
      <c r="AC55" s="16">
        <v>-2.9592935845349291E-2</v>
      </c>
      <c r="AD55" s="16">
        <v>-0.11665754313464889</v>
      </c>
      <c r="AE55" s="16">
        <v>-0.1614895933286607</v>
      </c>
      <c r="AF55" s="16">
        <v>2.7150989065950898E-2</v>
      </c>
      <c r="AG55" s="16">
        <v>-2.6012343930493349E-2</v>
      </c>
      <c r="AH55" s="16">
        <v>-0.15650528416446907</v>
      </c>
      <c r="AI55" s="16">
        <v>-9.9600716573193041E-2</v>
      </c>
      <c r="AJ55" s="16">
        <v>-0.11372320805397136</v>
      </c>
      <c r="AK55" s="16">
        <v>-0.10318735072868172</v>
      </c>
      <c r="AL55" s="16">
        <v>-4.4388102768794277E-2</v>
      </c>
      <c r="AM55" s="16">
        <v>-8.8799007068824917E-2</v>
      </c>
      <c r="AN55" s="16">
        <v>-2.836324584200553E-2</v>
      </c>
      <c r="AO55" s="16">
        <v>-8.1886871867968863E-2</v>
      </c>
      <c r="AP55" s="16">
        <v>-4.1979317601928488E-2</v>
      </c>
      <c r="AQ55" s="16">
        <v>-4.4222948040960414E-2</v>
      </c>
      <c r="AT55" s="16">
        <v>-0.16163030384688226</v>
      </c>
      <c r="AU55" s="16">
        <v>-2.9592935845349291E-2</v>
      </c>
      <c r="AV55" s="16">
        <v>-0.11665754313464889</v>
      </c>
      <c r="AW55" s="16" t="str">
        <v>-</v>
      </c>
      <c r="AX55" s="16">
        <v>2.7150989065950898E-2</v>
      </c>
      <c r="AY55" s="16">
        <v>-2.6012343930493349E-2</v>
      </c>
      <c r="AZ55" s="16" t="str">
        <v>-</v>
      </c>
      <c r="BA55" s="16">
        <v>-9.9600716573193041E-2</v>
      </c>
      <c r="BB55" s="16">
        <v>-0.11372320805397136</v>
      </c>
      <c r="BC55" s="16" t="str">
        <v>-</v>
      </c>
      <c r="BD55" s="16">
        <v>-4.4388102768794277E-2</v>
      </c>
      <c r="BE55" s="16" t="str">
        <v>-</v>
      </c>
      <c r="BF55" s="16">
        <v>-2.836324584200553E-2</v>
      </c>
      <c r="BG55" s="16">
        <v>-8.1886871867968863E-2</v>
      </c>
      <c r="BH55" s="16">
        <v>-4.1979317601928488E-2</v>
      </c>
      <c r="BI55" s="16">
        <v>-4.4222948040960414E-2</v>
      </c>
    </row>
    <row r="56" spans="9:63" ht="14" x14ac:dyDescent="0.2">
      <c r="I56" s="13">
        <v>44691.666666666672</v>
      </c>
      <c r="J56" s="14">
        <v>18.190000000000001</v>
      </c>
      <c r="K56" s="14">
        <v>92.78</v>
      </c>
      <c r="L56" s="14">
        <v>7.86</v>
      </c>
      <c r="M56" s="14">
        <v>33.54</v>
      </c>
      <c r="N56" s="14">
        <v>3.68</v>
      </c>
      <c r="O56" s="14">
        <v>19.73</v>
      </c>
      <c r="P56" s="14">
        <v>41.02</v>
      </c>
      <c r="Q56" s="14">
        <v>17.309999999999999</v>
      </c>
      <c r="R56" s="14">
        <v>774.44</v>
      </c>
      <c r="S56" s="14">
        <v>174.67</v>
      </c>
      <c r="T56" s="14">
        <v>5.25</v>
      </c>
      <c r="U56" s="14">
        <v>371.19</v>
      </c>
      <c r="V56" s="14">
        <v>35.76</v>
      </c>
      <c r="W56" s="14">
        <v>78.75</v>
      </c>
      <c r="X56" s="14">
        <v>325.33</v>
      </c>
      <c r="Y56" s="14">
        <v>193.58</v>
      </c>
      <c r="Z56" s="14"/>
      <c r="AB56" s="16">
        <v>-7.9703510334525107E-2</v>
      </c>
      <c r="AC56" s="16">
        <v>-3.9337244302390259E-2</v>
      </c>
      <c r="AD56" s="16">
        <v>-4.3685106940530495E-2</v>
      </c>
      <c r="AE56" s="16">
        <v>-9.0119125713639558E-2</v>
      </c>
      <c r="AF56" s="16">
        <v>-2.715098906595086E-2</v>
      </c>
      <c r="AG56" s="16">
        <v>-2.7691835041367734E-2</v>
      </c>
      <c r="AH56" s="16">
        <v>-3.0379821253641557E-2</v>
      </c>
      <c r="AI56" s="16">
        <v>-4.8959097356758262E-2</v>
      </c>
      <c r="AJ56" s="16">
        <v>1.5569885961118794E-2</v>
      </c>
      <c r="AK56" s="16">
        <v>-3.9362619764143583E-2</v>
      </c>
      <c r="AL56" s="16">
        <v>-5.8796133466436418E-2</v>
      </c>
      <c r="AM56" s="16">
        <v>-3.5134018229300269E-2</v>
      </c>
      <c r="AN56" s="16">
        <v>-2.4003211951342091E-3</v>
      </c>
      <c r="AO56" s="16">
        <v>-4.4888153307117214E-2</v>
      </c>
      <c r="AP56" s="16">
        <v>-1.7845125148707584E-2</v>
      </c>
      <c r="AQ56" s="16">
        <v>-1.1861139889913809E-2</v>
      </c>
      <c r="AT56" s="16">
        <v>-7.9703510334525107E-2</v>
      </c>
      <c r="AU56" s="16">
        <v>-3.9337244302390259E-2</v>
      </c>
      <c r="AV56" s="16">
        <v>-4.3685106940530495E-2</v>
      </c>
      <c r="AW56" s="16">
        <v>-9.0119125713639558E-2</v>
      </c>
      <c r="AX56" s="16">
        <v>-2.715098906595086E-2</v>
      </c>
      <c r="AY56" s="16">
        <v>-2.7691835041367734E-2</v>
      </c>
      <c r="AZ56" s="16">
        <v>-3.0379821253641557E-2</v>
      </c>
      <c r="BA56" s="16">
        <v>-4.8959097356758262E-2</v>
      </c>
      <c r="BB56" s="16">
        <v>1.5569885961118794E-2</v>
      </c>
      <c r="BC56" s="16">
        <v>-3.9362619764143583E-2</v>
      </c>
      <c r="BD56" s="16">
        <v>-5.8796133466436418E-2</v>
      </c>
      <c r="BE56" s="16">
        <v>-3.5134018229300269E-2</v>
      </c>
      <c r="BF56" s="16">
        <v>-2.4003211951342091E-3</v>
      </c>
      <c r="BG56" s="16">
        <v>-4.4888153307117214E-2</v>
      </c>
      <c r="BH56" s="16">
        <v>-1.7845125148707584E-2</v>
      </c>
      <c r="BI56" s="16">
        <v>-1.1861139889913809E-2</v>
      </c>
    </row>
    <row r="57" spans="9:63" ht="14" x14ac:dyDescent="0.2">
      <c r="I57" s="13">
        <v>44692.666666666672</v>
      </c>
      <c r="J57" s="14">
        <v>14.63</v>
      </c>
      <c r="K57" s="14">
        <v>92.58</v>
      </c>
      <c r="L57" s="14">
        <v>7.24</v>
      </c>
      <c r="M57" s="14">
        <v>31.86</v>
      </c>
      <c r="N57" s="14">
        <v>3.16</v>
      </c>
      <c r="O57" s="14">
        <v>19.8</v>
      </c>
      <c r="P57" s="14">
        <v>40.1</v>
      </c>
      <c r="Q57" s="14">
        <v>15.64</v>
      </c>
      <c r="R57" s="14">
        <v>679.68</v>
      </c>
      <c r="S57" s="14">
        <v>160.75</v>
      </c>
      <c r="T57" s="14">
        <v>5.49</v>
      </c>
      <c r="U57" s="14">
        <v>356.17</v>
      </c>
      <c r="V57" s="14">
        <v>35.57</v>
      </c>
      <c r="W57" s="14">
        <v>75.17</v>
      </c>
      <c r="X57" s="14">
        <v>325.87</v>
      </c>
      <c r="Y57" s="14">
        <v>196.72</v>
      </c>
      <c r="Z57" s="14"/>
      <c r="AB57" s="16">
        <v>-0.19206830115782955</v>
      </c>
      <c r="AC57" s="16">
        <v>-2.1971941257017284E-2</v>
      </c>
      <c r="AD57" s="16">
        <v>-8.9685604394982521E-2</v>
      </c>
      <c r="AE57" s="16">
        <v>-0.10462495107887226</v>
      </c>
      <c r="AF57" s="16">
        <v>-0.14805309995913987</v>
      </c>
      <c r="AG57" s="16">
        <v>-1.9398767971636782E-2</v>
      </c>
      <c r="AH57" s="16">
        <v>-9.9105078294716334E-2</v>
      </c>
      <c r="AI57" s="16">
        <v>-0.10914081186283006</v>
      </c>
      <c r="AJ57" s="16">
        <v>-0.18487129807377817</v>
      </c>
      <c r="AK57" s="16">
        <v>-9.3450471649590569E-2</v>
      </c>
      <c r="AL57" s="16">
        <v>-7.5781612711751586E-2</v>
      </c>
      <c r="AM57" s="16">
        <v>-7.529252410275801E-2</v>
      </c>
      <c r="AN57" s="16">
        <v>-2.9262450964330947E-2</v>
      </c>
      <c r="AO57" s="16">
        <v>-2.6674864887366347E-2</v>
      </c>
      <c r="AP57" s="16">
        <v>-5.6687421375592108E-2</v>
      </c>
      <c r="AQ57" s="16">
        <v>-4.962869727896467E-2</v>
      </c>
      <c r="AT57" s="16">
        <v>-0.19206830115782955</v>
      </c>
      <c r="AU57" s="16">
        <v>-2.1971941257017284E-2</v>
      </c>
      <c r="AV57" s="16">
        <v>-8.9685604394982521E-2</v>
      </c>
      <c r="AW57" s="16">
        <v>-0.10462495107887226</v>
      </c>
      <c r="AX57" s="16">
        <v>-0.14805309995913987</v>
      </c>
      <c r="AY57" s="16">
        <v>-1.9398767971636782E-2</v>
      </c>
      <c r="AZ57" s="16">
        <v>-9.9105078294716334E-2</v>
      </c>
      <c r="BA57" s="16">
        <v>-0.10914081186283006</v>
      </c>
      <c r="BB57" s="16" t="str">
        <v>-</v>
      </c>
      <c r="BC57" s="16" t="str">
        <v>-</v>
      </c>
      <c r="BD57" s="16">
        <v>-7.5781612711751586E-2</v>
      </c>
      <c r="BE57" s="16">
        <v>-7.529252410275801E-2</v>
      </c>
      <c r="BF57" s="16">
        <v>-2.9262450964330947E-2</v>
      </c>
      <c r="BG57" s="16">
        <v>-2.6674864887366347E-2</v>
      </c>
      <c r="BH57" s="16" t="str">
        <v>-</v>
      </c>
      <c r="BI57" s="16" t="str">
        <v>-</v>
      </c>
    </row>
    <row r="58" spans="9:63" ht="14" x14ac:dyDescent="0.2">
      <c r="I58" s="13">
        <v>44693.666666666672</v>
      </c>
      <c r="J58" s="14">
        <v>18.04</v>
      </c>
      <c r="K58" s="14">
        <v>93.55</v>
      </c>
      <c r="L58" s="14">
        <v>7.26</v>
      </c>
      <c r="M58" s="14">
        <v>35.35</v>
      </c>
      <c r="N58" s="14">
        <v>2.95</v>
      </c>
      <c r="O58" s="14">
        <v>19.38</v>
      </c>
      <c r="P58" s="14">
        <v>43.89</v>
      </c>
      <c r="Q58" s="14">
        <v>16.47</v>
      </c>
      <c r="R58" s="14">
        <v>722.93</v>
      </c>
      <c r="S58" s="14">
        <v>160.66999999999999</v>
      </c>
      <c r="T58" s="14">
        <v>5.66</v>
      </c>
      <c r="U58" s="14">
        <v>353.89</v>
      </c>
      <c r="V58" s="14">
        <v>35.07</v>
      </c>
      <c r="W58" s="14">
        <v>74.290000000000006</v>
      </c>
      <c r="X58" s="14">
        <v>321.24</v>
      </c>
      <c r="Y58" s="14">
        <v>193.97</v>
      </c>
      <c r="Z58" s="14"/>
      <c r="AB58" s="16">
        <v>-0.12393352850966707</v>
      </c>
      <c r="AC58" s="16">
        <v>-9.1197456272000595E-3</v>
      </c>
      <c r="AD58" s="16">
        <v>1.0230268250815043E-2</v>
      </c>
      <c r="AE58" s="16">
        <v>-1.3621768221098616E-2</v>
      </c>
      <c r="AF58" s="16">
        <v>-2.1506205220963505E-2</v>
      </c>
      <c r="AG58" s="16">
        <v>-9.0817980415809109E-3</v>
      </c>
      <c r="AH58" s="16">
        <v>2.69318315691046E-2</v>
      </c>
      <c r="AI58" s="16">
        <v>-2.1715138983576143E-2</v>
      </c>
      <c r="AJ58" s="16">
        <v>4.464784210360586E-3</v>
      </c>
      <c r="AK58" s="16">
        <v>5.4652623146280749E-2</v>
      </c>
      <c r="AL58" s="16">
        <v>-0.1285188508009783</v>
      </c>
      <c r="AM58" s="16">
        <v>1.1324965254239419E-2</v>
      </c>
      <c r="AN58" s="16">
        <v>-1.6914308693584252E-2</v>
      </c>
      <c r="AO58" s="16">
        <v>-9.8560312633014149E-3</v>
      </c>
      <c r="AP58" s="16">
        <v>-8.1430683236493728E-3</v>
      </c>
      <c r="AQ58" s="16">
        <v>3.000674816057051E-3</v>
      </c>
      <c r="AT58" s="16">
        <v>-0.12393352850966707</v>
      </c>
      <c r="AU58" s="16">
        <v>-9.1197456272000595E-3</v>
      </c>
      <c r="AV58" s="16">
        <v>1.0230268250815043E-2</v>
      </c>
      <c r="AW58" s="16">
        <v>-1.3621768221098616E-2</v>
      </c>
      <c r="AX58" s="16">
        <v>-2.1506205220963505E-2</v>
      </c>
      <c r="AY58" s="16">
        <v>-9.0817980415809109E-3</v>
      </c>
      <c r="AZ58" s="16">
        <v>2.69318315691046E-2</v>
      </c>
      <c r="BA58" s="16">
        <v>-2.1715138983576143E-2</v>
      </c>
      <c r="BB58" s="16">
        <v>4.464784210360586E-3</v>
      </c>
      <c r="BC58" s="16">
        <v>5.4652623146280749E-2</v>
      </c>
      <c r="BD58" s="16" t="str">
        <v>-</v>
      </c>
      <c r="BE58" s="16">
        <v>1.1324965254239419E-2</v>
      </c>
      <c r="BF58" s="16">
        <v>-1.6914308693584252E-2</v>
      </c>
      <c r="BG58" s="16">
        <v>-9.8560312633014149E-3</v>
      </c>
      <c r="BH58" s="16">
        <v>-8.1430683236493728E-3</v>
      </c>
      <c r="BI58" s="16">
        <v>3.000674816057051E-3</v>
      </c>
      <c r="BK58" s="7"/>
    </row>
    <row r="59" spans="9:63" ht="14" x14ac:dyDescent="0.2">
      <c r="I59" s="13">
        <v>44694.666666666672</v>
      </c>
      <c r="J59" s="14">
        <v>23.71</v>
      </c>
      <c r="K59" s="14">
        <v>96.17</v>
      </c>
      <c r="L59" s="14">
        <v>8.7200000000000006</v>
      </c>
      <c r="M59" s="14">
        <v>40.25</v>
      </c>
      <c r="N59" s="14">
        <v>3.01</v>
      </c>
      <c r="O59" s="14">
        <v>19.61</v>
      </c>
      <c r="P59" s="14">
        <v>46.45</v>
      </c>
      <c r="Q59" s="14">
        <v>18.510000000000002</v>
      </c>
      <c r="R59" s="14">
        <v>794.96</v>
      </c>
      <c r="S59" s="14">
        <v>169.98</v>
      </c>
      <c r="T59" s="14">
        <v>6.75</v>
      </c>
      <c r="U59" s="14">
        <v>371.76</v>
      </c>
      <c r="V59" s="14">
        <v>35.17</v>
      </c>
      <c r="W59" s="14">
        <v>78.83</v>
      </c>
      <c r="X59" s="14">
        <v>332.8</v>
      </c>
      <c r="Y59" s="14">
        <v>199.23</v>
      </c>
      <c r="Z59" s="14"/>
      <c r="AB59" s="16">
        <v>-0.21779777749799792</v>
      </c>
      <c r="AC59" s="16">
        <v>-2.1579637204732298E-3</v>
      </c>
      <c r="AD59" s="16">
        <v>-8.2165400043490155E-2</v>
      </c>
      <c r="AE59" s="16">
        <v>-5.1387451913160319E-2</v>
      </c>
      <c r="AF59" s="16">
        <v>-0.15234072458201878</v>
      </c>
      <c r="AG59" s="16">
        <v>3.5416176659656862E-3</v>
      </c>
      <c r="AH59" s="16">
        <v>-2.2683418331711034E-2</v>
      </c>
      <c r="AI59" s="16">
        <v>-0.10145263407095274</v>
      </c>
      <c r="AJ59" s="16">
        <v>-0.13051808834750006</v>
      </c>
      <c r="AK59" s="16">
        <v>-8.304811632257264E-2</v>
      </c>
      <c r="AL59" s="16">
        <v>4.4700178917906987E-2</v>
      </c>
      <c r="AM59" s="16">
        <v>-4.1305915932329851E-2</v>
      </c>
      <c r="AN59" s="16">
        <v>-5.327364344949531E-3</v>
      </c>
      <c r="AO59" s="16">
        <v>-4.6526062516364888E-2</v>
      </c>
      <c r="AP59" s="16">
        <v>1.658477038619724E-3</v>
      </c>
      <c r="AQ59" s="16">
        <v>1.6090534186994479E-2</v>
      </c>
      <c r="AT59" s="16" t="str">
        <v>-</v>
      </c>
      <c r="AU59" s="16">
        <v>-2.1579637204732298E-3</v>
      </c>
      <c r="AV59" s="16">
        <v>-8.2165400043490155E-2</v>
      </c>
      <c r="AW59" s="16">
        <v>-5.1387451913160319E-2</v>
      </c>
      <c r="AX59" s="16">
        <v>-0.15234072458201878</v>
      </c>
      <c r="AY59" s="16">
        <v>3.5416176659656862E-3</v>
      </c>
      <c r="AZ59" s="16">
        <v>-2.2683418331711034E-2</v>
      </c>
      <c r="BA59" s="16">
        <v>-0.10145263407095274</v>
      </c>
      <c r="BB59" s="16" t="str">
        <v>-</v>
      </c>
      <c r="BC59" s="16">
        <v>-8.304811632257264E-2</v>
      </c>
      <c r="BD59" s="16">
        <v>4.4700178917906987E-2</v>
      </c>
      <c r="BE59" s="16">
        <v>-4.1305915932329851E-2</v>
      </c>
      <c r="BF59" s="16">
        <v>-5.327364344949531E-3</v>
      </c>
      <c r="BG59" s="16">
        <v>-4.6526062516364888E-2</v>
      </c>
      <c r="BH59" s="16">
        <v>1.658477038619724E-3</v>
      </c>
      <c r="BI59" s="16">
        <v>1.6090534186994479E-2</v>
      </c>
      <c r="BK59" s="7"/>
    </row>
    <row r="60" spans="9:63" ht="14" x14ac:dyDescent="0.2">
      <c r="I60" s="13">
        <v>44697.666666666672</v>
      </c>
      <c r="J60" s="14">
        <v>22.95</v>
      </c>
      <c r="K60" s="14">
        <v>96.25</v>
      </c>
      <c r="L60" s="14">
        <v>8.36</v>
      </c>
      <c r="M60" s="14">
        <v>35.99</v>
      </c>
      <c r="N60" s="14">
        <v>3.11</v>
      </c>
      <c r="O60" s="14">
        <v>19.11</v>
      </c>
      <c r="P60" s="14">
        <v>44.68</v>
      </c>
      <c r="Q60" s="14">
        <v>17.43</v>
      </c>
      <c r="R60" s="14">
        <v>787.81</v>
      </c>
      <c r="S60" s="14">
        <v>162.5</v>
      </c>
      <c r="T60" s="14">
        <v>6.91</v>
      </c>
      <c r="U60" s="14">
        <v>359.59</v>
      </c>
      <c r="V60" s="14">
        <v>34.81</v>
      </c>
      <c r="W60" s="14">
        <v>77.650000000000006</v>
      </c>
      <c r="X60" s="14">
        <v>329.73</v>
      </c>
      <c r="Y60" s="14">
        <v>197.81</v>
      </c>
      <c r="Z60" s="14"/>
      <c r="AB60" s="16">
        <v>0.20951729960244461</v>
      </c>
      <c r="AC60" s="16">
        <v>1.0422917116974233E-2</v>
      </c>
      <c r="AD60" s="16">
        <v>2.7586224390796607E-3</v>
      </c>
      <c r="AE60" s="16">
        <v>0.10394708786067942</v>
      </c>
      <c r="AF60" s="16">
        <v>-6.8766857247092306E-2</v>
      </c>
      <c r="AG60" s="16">
        <v>-2.1440331237869519E-2</v>
      </c>
      <c r="AH60" s="16">
        <v>9.0310169387619141E-2</v>
      </c>
      <c r="AI60" s="16">
        <v>5.1708809072383774E-2</v>
      </c>
      <c r="AJ60" s="16">
        <v>6.1690299487544654E-2</v>
      </c>
      <c r="AK60" s="16">
        <v>-4.9779106248511889E-4</v>
      </c>
      <c r="AL60" s="16">
        <v>3.0495636693652191E-2</v>
      </c>
      <c r="AM60" s="16">
        <v>-6.4220145791234404E-3</v>
      </c>
      <c r="AN60" s="16">
        <v>-1.4156521808277082E-2</v>
      </c>
      <c r="AO60" s="16">
        <v>-1.1775862025662619E-2</v>
      </c>
      <c r="AP60" s="16">
        <v>-1.4310021509212022E-2</v>
      </c>
      <c r="AQ60" s="16">
        <v>-1.4077889977736792E-2</v>
      </c>
      <c r="AT60" s="16" t="str">
        <v>-</v>
      </c>
      <c r="AU60" s="16">
        <v>1.0422917116974233E-2</v>
      </c>
      <c r="AV60" s="16">
        <v>2.7586224390796607E-3</v>
      </c>
      <c r="AW60" s="16">
        <v>0.10394708786067942</v>
      </c>
      <c r="AX60" s="16">
        <v>-6.8766857247092306E-2</v>
      </c>
      <c r="AY60" s="16">
        <v>-2.1440331237869519E-2</v>
      </c>
      <c r="AZ60" s="16">
        <v>9.0310169387619141E-2</v>
      </c>
      <c r="BA60" s="16">
        <v>5.1708809072383774E-2</v>
      </c>
      <c r="BB60" s="16">
        <v>6.1690299487544654E-2</v>
      </c>
      <c r="BC60" s="16">
        <v>-4.9779106248511889E-4</v>
      </c>
      <c r="BD60" s="16">
        <v>3.0495636693652191E-2</v>
      </c>
      <c r="BE60" s="16">
        <v>-6.4220145791234404E-3</v>
      </c>
      <c r="BF60" s="16">
        <v>-1.4156521808277082E-2</v>
      </c>
      <c r="BG60" s="16">
        <v>-1.1775862025662619E-2</v>
      </c>
      <c r="BH60" s="16">
        <v>-1.4310021509212022E-2</v>
      </c>
      <c r="BI60" s="16">
        <v>-1.4077889977736792E-2</v>
      </c>
      <c r="BK60" s="7"/>
    </row>
    <row r="61" spans="9:63" ht="14" x14ac:dyDescent="0.2">
      <c r="I61" s="13">
        <v>44698.666666666672</v>
      </c>
      <c r="J61" s="14">
        <v>25.24</v>
      </c>
      <c r="K61" s="14">
        <v>97.71</v>
      </c>
      <c r="L61" s="14">
        <v>8.9</v>
      </c>
      <c r="M61" s="14">
        <v>37.26</v>
      </c>
      <c r="N61" s="14">
        <v>3.04</v>
      </c>
      <c r="O61" s="14">
        <v>19.57</v>
      </c>
      <c r="P61" s="14">
        <v>46.94</v>
      </c>
      <c r="Q61" s="14">
        <v>18.329999999999998</v>
      </c>
      <c r="R61" s="14">
        <v>834.88</v>
      </c>
      <c r="S61" s="14">
        <v>167.97</v>
      </c>
      <c r="T61" s="14">
        <v>7.05</v>
      </c>
      <c r="U61" s="14">
        <v>371.87</v>
      </c>
      <c r="V61" s="14">
        <v>35.99</v>
      </c>
      <c r="W61" s="14">
        <v>79.75</v>
      </c>
      <c r="X61" s="14">
        <v>338.86</v>
      </c>
      <c r="Y61" s="14">
        <v>204</v>
      </c>
      <c r="Z61" s="14"/>
      <c r="AB61" s="16">
        <v>0.27330538544283661</v>
      </c>
      <c r="AC61" s="16">
        <v>2.7621406004291738E-2</v>
      </c>
      <c r="AD61" s="16">
        <v>0.18323940908418365</v>
      </c>
      <c r="AE61" s="16">
        <v>0.12981161152199053</v>
      </c>
      <c r="AF61" s="16">
        <v>2.0134908409055807E-2</v>
      </c>
      <c r="AG61" s="16">
        <v>1.17980337456348E-2</v>
      </c>
      <c r="AH61" s="16">
        <v>5.668996155970487E-2</v>
      </c>
      <c r="AI61" s="16">
        <v>0.11677058239585737</v>
      </c>
      <c r="AJ61" s="16">
        <v>9.4979400262098779E-2</v>
      </c>
      <c r="AK61" s="16">
        <v>5.632821101523651E-2</v>
      </c>
      <c r="AL61" s="16">
        <v>0.17611861266934692</v>
      </c>
      <c r="AM61" s="16">
        <v>4.9262354394182022E-2</v>
      </c>
      <c r="AN61" s="16">
        <v>2.84738233380449E-3</v>
      </c>
      <c r="AO61" s="16">
        <v>5.9317281908101906E-2</v>
      </c>
      <c r="AP61" s="16">
        <v>3.5353201626792126E-2</v>
      </c>
      <c r="AQ61" s="16">
        <v>2.6756428290531556E-2</v>
      </c>
      <c r="AT61" s="16" t="str">
        <v>-</v>
      </c>
      <c r="AU61" s="16">
        <v>2.7621406004291738E-2</v>
      </c>
      <c r="AV61" s="16" t="str">
        <v>-</v>
      </c>
      <c r="AW61" s="16">
        <v>0.12981161152199053</v>
      </c>
      <c r="AX61" s="16">
        <v>2.0134908409055807E-2</v>
      </c>
      <c r="AY61" s="16">
        <v>1.17980337456348E-2</v>
      </c>
      <c r="AZ61" s="16">
        <v>5.668996155970487E-2</v>
      </c>
      <c r="BA61" s="16" t="str">
        <v>-</v>
      </c>
      <c r="BB61" s="16">
        <v>9.4979400262098779E-2</v>
      </c>
      <c r="BC61" s="16">
        <v>5.632821101523651E-2</v>
      </c>
      <c r="BD61" s="16" t="str">
        <v>-</v>
      </c>
      <c r="BE61" s="16">
        <v>4.9262354394182022E-2</v>
      </c>
      <c r="BF61" s="16">
        <v>2.84738233380449E-3</v>
      </c>
      <c r="BG61" s="16">
        <v>5.9317281908101906E-2</v>
      </c>
      <c r="BH61" s="16">
        <v>3.5353201626792126E-2</v>
      </c>
      <c r="BI61" s="16">
        <v>2.6756428290531556E-2</v>
      </c>
      <c r="BK61" s="7"/>
    </row>
    <row r="62" spans="9:63" ht="14" x14ac:dyDescent="0.2">
      <c r="I62" s="13">
        <v>44699.666666666672</v>
      </c>
      <c r="J62" s="14">
        <v>24.45</v>
      </c>
      <c r="K62" s="14">
        <v>94.17</v>
      </c>
      <c r="L62" s="14">
        <v>8.76</v>
      </c>
      <c r="M62" s="14">
        <v>36.06</v>
      </c>
      <c r="N62" s="14">
        <v>3</v>
      </c>
      <c r="O62" s="14">
        <v>19.84</v>
      </c>
      <c r="P62" s="14">
        <v>46.23</v>
      </c>
      <c r="Q62" s="14">
        <v>17.399999999999999</v>
      </c>
      <c r="R62" s="14">
        <v>749.3</v>
      </c>
      <c r="S62" s="14">
        <v>159.43</v>
      </c>
      <c r="T62" s="14">
        <v>7.23</v>
      </c>
      <c r="U62" s="14">
        <v>353.31</v>
      </c>
      <c r="V62" s="14">
        <v>34.880000000000003</v>
      </c>
      <c r="W62" s="14">
        <v>77.180000000000007</v>
      </c>
      <c r="X62" s="14">
        <v>335.9</v>
      </c>
      <c r="Y62" s="14">
        <v>199.99</v>
      </c>
      <c r="Z62" s="14"/>
      <c r="AB62" s="16">
        <v>-3.2578963570760032E-2</v>
      </c>
      <c r="AC62" s="16">
        <v>8.3151444350315336E-4</v>
      </c>
      <c r="AD62" s="16">
        <v>-4.2160810824278097E-2</v>
      </c>
      <c r="AE62" s="16">
        <v>-0.11186888177363305</v>
      </c>
      <c r="AF62" s="16">
        <v>3.2682647430358404E-2</v>
      </c>
      <c r="AG62" s="16">
        <v>-2.5827881956073193E-2</v>
      </c>
      <c r="AH62" s="16">
        <v>-3.8850491058847643E-2</v>
      </c>
      <c r="AI62" s="16">
        <v>-6.0118267053476698E-2</v>
      </c>
      <c r="AJ62" s="16">
        <v>-9.0348548898153205E-3</v>
      </c>
      <c r="AK62" s="16">
        <v>-4.5002781300687918E-2</v>
      </c>
      <c r="AL62" s="16">
        <v>2.3427132895140149E-2</v>
      </c>
      <c r="AM62" s="16">
        <v>-3.328399124223308E-2</v>
      </c>
      <c r="AN62" s="16">
        <v>-1.0288744662543535E-2</v>
      </c>
      <c r="AO62" s="16">
        <v>-1.508208547712067E-2</v>
      </c>
      <c r="AP62" s="16">
        <v>-9.2675711981348163E-3</v>
      </c>
      <c r="AQ62" s="16">
        <v>-7.1529621927474696E-3</v>
      </c>
      <c r="AT62" s="16">
        <v>-3.2578963570760032E-2</v>
      </c>
      <c r="AU62" s="16">
        <v>8.3151444350315336E-4</v>
      </c>
      <c r="AV62" s="16">
        <v>-4.2160810824278097E-2</v>
      </c>
      <c r="AW62" s="16">
        <v>-0.11186888177363305</v>
      </c>
      <c r="AX62" s="16">
        <v>3.2682647430358404E-2</v>
      </c>
      <c r="AY62" s="16">
        <v>-2.5827881956073193E-2</v>
      </c>
      <c r="AZ62" s="16">
        <v>-3.8850491058847643E-2</v>
      </c>
      <c r="BA62" s="16">
        <v>-6.0118267053476698E-2</v>
      </c>
      <c r="BB62" s="16">
        <v>-9.0348548898153205E-3</v>
      </c>
      <c r="BC62" s="16">
        <v>-4.5002781300687918E-2</v>
      </c>
      <c r="BD62" s="16">
        <v>2.3427132895140149E-2</v>
      </c>
      <c r="BE62" s="16">
        <v>-3.328399124223308E-2</v>
      </c>
      <c r="BF62" s="16">
        <v>-1.0288744662543535E-2</v>
      </c>
      <c r="BG62" s="16">
        <v>-1.508208547712067E-2</v>
      </c>
      <c r="BH62" s="16">
        <v>-9.2675711981348163E-3</v>
      </c>
      <c r="BI62" s="16">
        <v>-7.1529621927474696E-3</v>
      </c>
      <c r="BK62" s="7"/>
    </row>
    <row r="63" spans="9:63" ht="14" x14ac:dyDescent="0.2">
      <c r="I63" s="13">
        <v>44700.666666666672</v>
      </c>
      <c r="J63" s="14">
        <v>25.71</v>
      </c>
      <c r="K63" s="14">
        <v>94.39</v>
      </c>
      <c r="L63" s="14">
        <v>9.35</v>
      </c>
      <c r="M63" s="14">
        <v>39.130000000000003</v>
      </c>
      <c r="N63" s="14">
        <v>3.02</v>
      </c>
      <c r="O63" s="14">
        <v>19.32</v>
      </c>
      <c r="P63" s="14">
        <v>46.88</v>
      </c>
      <c r="Q63" s="14">
        <v>18.38</v>
      </c>
      <c r="R63" s="14">
        <v>801.57</v>
      </c>
      <c r="S63" s="14">
        <v>158.59</v>
      </c>
      <c r="T63" s="14">
        <v>7.75</v>
      </c>
      <c r="U63" s="14">
        <v>362.33</v>
      </c>
      <c r="V63" s="14">
        <v>34.450000000000003</v>
      </c>
      <c r="W63" s="14">
        <v>81.28</v>
      </c>
      <c r="X63" s="14">
        <v>332.22</v>
      </c>
      <c r="Y63" s="14">
        <v>197.37</v>
      </c>
      <c r="Z63" s="14"/>
      <c r="AB63" s="16">
        <v>9.5112101166458199E-2</v>
      </c>
      <c r="AC63" s="16">
        <v>1.5054934788358206E-2</v>
      </c>
      <c r="AD63" s="16">
        <v>6.2592849641483955E-2</v>
      </c>
      <c r="AE63" s="16">
        <v>3.4679243082502934E-2</v>
      </c>
      <c r="AF63" s="16">
        <v>-2.2765210773012433E-2</v>
      </c>
      <c r="AG63" s="16">
        <v>2.3786023155803204E-2</v>
      </c>
      <c r="AH63" s="16">
        <v>4.9344216221877506E-2</v>
      </c>
      <c r="AI63" s="16">
        <v>5.034620231968398E-2</v>
      </c>
      <c r="AJ63" s="16">
        <v>5.8031057915070884E-2</v>
      </c>
      <c r="AK63" s="16">
        <v>3.3107390259119386E-2</v>
      </c>
      <c r="AL63" s="16">
        <v>2.005797904459871E-2</v>
      </c>
      <c r="AM63" s="16">
        <v>3.3579837296863355E-2</v>
      </c>
      <c r="AN63" s="16">
        <v>3.3336420267591711E-2</v>
      </c>
      <c r="AO63" s="16">
        <v>2.66851920702579E-2</v>
      </c>
      <c r="AP63" s="16">
        <v>2.7312904981041441E-2</v>
      </c>
      <c r="AQ63" s="16">
        <v>3.0813019816231892E-2</v>
      </c>
      <c r="AT63" s="16">
        <v>9.5112101166458199E-2</v>
      </c>
      <c r="AU63" s="16">
        <v>1.5054934788358206E-2</v>
      </c>
      <c r="AV63" s="16">
        <v>6.2592849641483955E-2</v>
      </c>
      <c r="AW63" s="16">
        <v>3.4679243082502934E-2</v>
      </c>
      <c r="AX63" s="16">
        <v>-2.2765210773012433E-2</v>
      </c>
      <c r="AY63" s="16">
        <v>2.3786023155803204E-2</v>
      </c>
      <c r="AZ63" s="16">
        <v>4.9344216221877506E-2</v>
      </c>
      <c r="BA63" s="16">
        <v>5.034620231968398E-2</v>
      </c>
      <c r="BB63" s="16">
        <v>5.8031057915070884E-2</v>
      </c>
      <c r="BC63" s="16">
        <v>3.3107390259119386E-2</v>
      </c>
      <c r="BD63" s="16">
        <v>2.005797904459871E-2</v>
      </c>
      <c r="BE63" s="16">
        <v>3.3579837296863355E-2</v>
      </c>
      <c r="BF63" s="16">
        <v>3.3336420267591711E-2</v>
      </c>
      <c r="BG63" s="16">
        <v>2.66851920702579E-2</v>
      </c>
      <c r="BH63" s="16">
        <v>2.7312904981041441E-2</v>
      </c>
      <c r="BI63" s="16">
        <v>3.0813019816231892E-2</v>
      </c>
      <c r="BK63" s="7"/>
    </row>
    <row r="64" spans="9:63" ht="14" x14ac:dyDescent="0.2">
      <c r="I64" s="13">
        <v>44701.666666666672</v>
      </c>
      <c r="J64" s="14">
        <v>24.82</v>
      </c>
      <c r="K64" s="14">
        <v>95.59</v>
      </c>
      <c r="L64" s="14">
        <v>9.33</v>
      </c>
      <c r="M64" s="14">
        <v>36.39</v>
      </c>
      <c r="N64" s="14">
        <v>3</v>
      </c>
      <c r="O64" s="14">
        <v>18.95</v>
      </c>
      <c r="P64" s="14">
        <v>47.29</v>
      </c>
      <c r="Q64" s="14">
        <v>18.09</v>
      </c>
      <c r="R64" s="14">
        <v>775.65</v>
      </c>
      <c r="S64" s="14">
        <v>161.71</v>
      </c>
      <c r="T64" s="14">
        <v>7.49</v>
      </c>
      <c r="U64" s="14">
        <v>367.78</v>
      </c>
      <c r="V64" s="14">
        <v>33.86</v>
      </c>
      <c r="W64" s="14">
        <v>80.540000000000006</v>
      </c>
      <c r="X64" s="14">
        <v>336.18</v>
      </c>
      <c r="Y64" s="14">
        <v>199.03</v>
      </c>
      <c r="Z64" s="14"/>
      <c r="AB64" s="16">
        <v>-3.1799821752131377E-2</v>
      </c>
      <c r="AC64" s="16">
        <v>-3.6902248434279812E-2</v>
      </c>
      <c r="AD64" s="16">
        <v>-1.5855371789794188E-2</v>
      </c>
      <c r="AE64" s="16">
        <v>-3.2736147398271104E-2</v>
      </c>
      <c r="AF64" s="16">
        <v>-1.324522675002068E-2</v>
      </c>
      <c r="AG64" s="16">
        <v>1.3702320448741831E-2</v>
      </c>
      <c r="AH64" s="16">
        <v>-1.5241252422743405E-2</v>
      </c>
      <c r="AI64" s="16">
        <v>-5.2068855631130319E-2</v>
      </c>
      <c r="AJ64" s="16">
        <v>-0.1081485645780986</v>
      </c>
      <c r="AK64" s="16">
        <v>-5.2180437609637656E-2</v>
      </c>
      <c r="AL64" s="16">
        <v>2.521141934649607E-2</v>
      </c>
      <c r="AM64" s="16">
        <v>-5.1198472309786247E-2</v>
      </c>
      <c r="AN64" s="16">
        <v>-3.132752305016049E-2</v>
      </c>
      <c r="AO64" s="16">
        <v>-3.2756385555481125E-2</v>
      </c>
      <c r="AP64" s="16">
        <v>-8.7735461117132135E-3</v>
      </c>
      <c r="AQ64" s="16">
        <v>-1.9852628546221378E-2</v>
      </c>
      <c r="AT64" s="16">
        <v>-3.1799821752131377E-2</v>
      </c>
      <c r="AU64" s="16">
        <v>-3.6902248434279812E-2</v>
      </c>
      <c r="AV64" s="16">
        <v>-1.5855371789794188E-2</v>
      </c>
      <c r="AW64" s="16">
        <v>-3.2736147398271104E-2</v>
      </c>
      <c r="AX64" s="16">
        <v>-1.324522675002068E-2</v>
      </c>
      <c r="AY64" s="16">
        <v>1.3702320448741831E-2</v>
      </c>
      <c r="AZ64" s="16">
        <v>-1.5241252422743405E-2</v>
      </c>
      <c r="BA64" s="16">
        <v>-5.2068855631130319E-2</v>
      </c>
      <c r="BB64" s="16">
        <v>-0.1081485645780986</v>
      </c>
      <c r="BC64" s="16">
        <v>-5.2180437609637656E-2</v>
      </c>
      <c r="BD64" s="16">
        <v>2.521141934649607E-2</v>
      </c>
      <c r="BE64" s="16">
        <v>-5.1198472309786247E-2</v>
      </c>
      <c r="BF64" s="16">
        <v>-3.132752305016049E-2</v>
      </c>
      <c r="BG64" s="16">
        <v>-3.2756385555481125E-2</v>
      </c>
      <c r="BH64" s="16">
        <v>-8.7735461117132135E-3</v>
      </c>
      <c r="BI64" s="16">
        <v>-1.9852628546221378E-2</v>
      </c>
      <c r="BK64" s="7"/>
    </row>
    <row r="65" spans="9:63" ht="14" x14ac:dyDescent="0.2">
      <c r="I65" s="13">
        <v>44704.666666666672</v>
      </c>
      <c r="J65" s="14">
        <v>24.52</v>
      </c>
      <c r="K65" s="14">
        <v>98.83</v>
      </c>
      <c r="L65" s="14">
        <v>9.6</v>
      </c>
      <c r="M65" s="14">
        <v>36.85</v>
      </c>
      <c r="N65" s="14">
        <v>3</v>
      </c>
      <c r="O65" s="14">
        <v>19.63</v>
      </c>
      <c r="P65" s="14">
        <v>45.67</v>
      </c>
      <c r="Q65" s="14">
        <v>18.12</v>
      </c>
      <c r="R65" s="14">
        <v>774.3</v>
      </c>
      <c r="S65" s="14">
        <v>167.76</v>
      </c>
      <c r="T65" s="14">
        <v>7.27</v>
      </c>
      <c r="U65" s="14">
        <v>371.37</v>
      </c>
      <c r="V65" s="14">
        <v>35.869999999999997</v>
      </c>
      <c r="W65" s="14">
        <v>81.180000000000007</v>
      </c>
      <c r="X65" s="14">
        <v>348.43</v>
      </c>
      <c r="Y65" s="14">
        <v>207.56</v>
      </c>
      <c r="Z65" s="14"/>
      <c r="AB65" s="16">
        <v>5.024980535691722E-2</v>
      </c>
      <c r="AC65" s="16">
        <v>2.3334758148812599E-3</v>
      </c>
      <c r="AD65" s="16">
        <v>6.5180438352295575E-2</v>
      </c>
      <c r="AE65" s="16">
        <v>8.1705218447149813E-2</v>
      </c>
      <c r="AF65" s="16">
        <v>6.6445427186685108E-3</v>
      </c>
      <c r="AG65" s="16">
        <v>-2.6559273072354828E-2</v>
      </c>
      <c r="AH65" s="16">
        <v>1.3962207268623187E-2</v>
      </c>
      <c r="AI65" s="16">
        <v>5.4792910707057718E-2</v>
      </c>
      <c r="AJ65" s="16">
        <v>6.7432867110296391E-2</v>
      </c>
      <c r="AK65" s="16">
        <v>-5.2826989087644679E-3</v>
      </c>
      <c r="AL65" s="16">
        <v>6.9453807194582273E-2</v>
      </c>
      <c r="AM65" s="16">
        <v>2.520954025720127E-2</v>
      </c>
      <c r="AN65" s="16">
        <v>-1.240460158111132E-2</v>
      </c>
      <c r="AO65" s="16">
        <v>5.1759627720699038E-2</v>
      </c>
      <c r="AP65" s="16">
        <v>-1.1016096555316117E-2</v>
      </c>
      <c r="AQ65" s="16">
        <v>-1.3187225531978869E-2</v>
      </c>
      <c r="AT65" s="16">
        <v>5.024980535691722E-2</v>
      </c>
      <c r="AU65" s="16">
        <v>2.3334758148812599E-3</v>
      </c>
      <c r="AV65" s="16">
        <v>6.5180438352295575E-2</v>
      </c>
      <c r="AW65" s="16">
        <v>8.1705218447149813E-2</v>
      </c>
      <c r="AX65" s="16">
        <v>6.6445427186685108E-3</v>
      </c>
      <c r="AY65" s="16">
        <v>-2.6559273072354828E-2</v>
      </c>
      <c r="AZ65" s="16">
        <v>1.3962207268623187E-2</v>
      </c>
      <c r="BA65" s="16">
        <v>5.4792910707057718E-2</v>
      </c>
      <c r="BB65" s="16">
        <v>6.7432867110296391E-2</v>
      </c>
      <c r="BC65" s="16">
        <v>-5.2826989087644679E-3</v>
      </c>
      <c r="BD65" s="16">
        <v>6.9453807194582273E-2</v>
      </c>
      <c r="BE65" s="16">
        <v>2.520954025720127E-2</v>
      </c>
      <c r="BF65" s="16">
        <v>-1.240460158111132E-2</v>
      </c>
      <c r="BG65" s="16">
        <v>5.1759627720699038E-2</v>
      </c>
      <c r="BH65" s="16">
        <v>-1.1016096555316117E-2</v>
      </c>
      <c r="BI65" s="16">
        <v>-1.3187225531978869E-2</v>
      </c>
      <c r="BK65" s="7"/>
    </row>
    <row r="66" spans="9:63" ht="14" x14ac:dyDescent="0.2">
      <c r="I66" s="13">
        <v>44705.666666666672</v>
      </c>
      <c r="J66" s="14">
        <v>20.76</v>
      </c>
      <c r="K66" s="14">
        <v>96.9</v>
      </c>
      <c r="L66" s="14">
        <v>9.0299999999999994</v>
      </c>
      <c r="M66" s="14">
        <v>32.479999999999997</v>
      </c>
      <c r="N66" s="14">
        <v>2.92</v>
      </c>
      <c r="O66" s="14">
        <v>19.43</v>
      </c>
      <c r="P66" s="14">
        <v>43.09</v>
      </c>
      <c r="Q66" s="14">
        <v>16.75</v>
      </c>
      <c r="R66" s="14">
        <v>699.86</v>
      </c>
      <c r="S66" s="14">
        <v>163.15</v>
      </c>
      <c r="T66" s="14">
        <v>6.72</v>
      </c>
      <c r="U66" s="14">
        <v>358.97</v>
      </c>
      <c r="V66" s="14">
        <v>35.65</v>
      </c>
      <c r="W66" s="14">
        <v>78.650000000000006</v>
      </c>
      <c r="X66" s="14">
        <v>340.69</v>
      </c>
      <c r="Y66" s="14">
        <v>202.63</v>
      </c>
      <c r="Z66" s="14"/>
      <c r="AB66" s="16">
        <v>-3.523024150133703E-2</v>
      </c>
      <c r="AC66" s="16">
        <v>1.2633076738818107E-2</v>
      </c>
      <c r="AD66" s="16">
        <v>-2.1413284413431153E-3</v>
      </c>
      <c r="AE66" s="16">
        <v>-7.2595424598252661E-2</v>
      </c>
      <c r="AF66" s="16">
        <v>-6.6445427186686131E-3</v>
      </c>
      <c r="AG66" s="16">
        <v>-1.9336897255936687E-2</v>
      </c>
      <c r="AH66" s="16">
        <v>8.7077113870271585E-3</v>
      </c>
      <c r="AI66" s="16">
        <v>-1.5903817520337194E-2</v>
      </c>
      <c r="AJ66" s="16">
        <v>-3.2870916970221264E-2</v>
      </c>
      <c r="AK66" s="16">
        <v>1.9482352079342898E-2</v>
      </c>
      <c r="AL66" s="16">
        <v>-3.4124045836127534E-2</v>
      </c>
      <c r="AM66" s="16">
        <v>1.4929534533938832E-2</v>
      </c>
      <c r="AN66" s="16">
        <v>-1.7274620754678404E-2</v>
      </c>
      <c r="AO66" s="16">
        <v>-9.1460284068635815E-3</v>
      </c>
      <c r="AP66" s="16">
        <v>1.1849330742317367E-2</v>
      </c>
      <c r="AQ66" s="16">
        <v>8.3754273651127989E-3</v>
      </c>
      <c r="AT66" s="16">
        <v>-3.523024150133703E-2</v>
      </c>
      <c r="AU66" s="16">
        <v>1.2633076738818107E-2</v>
      </c>
      <c r="AV66" s="16">
        <v>-2.1413284413431153E-3</v>
      </c>
      <c r="AW66" s="16">
        <v>-7.2595424598252661E-2</v>
      </c>
      <c r="AX66" s="16">
        <v>-6.6445427186686131E-3</v>
      </c>
      <c r="AY66" s="16">
        <v>-1.9336897255936687E-2</v>
      </c>
      <c r="AZ66" s="16">
        <v>8.7077113870271585E-3</v>
      </c>
      <c r="BA66" s="16">
        <v>-1.5903817520337194E-2</v>
      </c>
      <c r="BB66" s="16">
        <v>-3.2870916970221264E-2</v>
      </c>
      <c r="BC66" s="16">
        <v>1.9482352079342898E-2</v>
      </c>
      <c r="BD66" s="16">
        <v>-3.4124045836127534E-2</v>
      </c>
      <c r="BE66" s="16">
        <v>1.4929534533938832E-2</v>
      </c>
      <c r="BF66" s="16">
        <v>-1.7274620754678404E-2</v>
      </c>
      <c r="BG66" s="16">
        <v>-9.1460284068635815E-3</v>
      </c>
      <c r="BH66" s="16">
        <v>1.1849330742317367E-2</v>
      </c>
      <c r="BI66" s="16">
        <v>8.3754273651127989E-3</v>
      </c>
      <c r="BK66" s="7"/>
    </row>
    <row r="67" spans="9:63" ht="14" x14ac:dyDescent="0.2">
      <c r="I67" s="13">
        <v>44706.666666666672</v>
      </c>
      <c r="J67" s="14">
        <v>23.02</v>
      </c>
      <c r="K67" s="14">
        <v>97.47</v>
      </c>
      <c r="L67" s="14">
        <v>9.43</v>
      </c>
      <c r="M67" s="14">
        <v>33.31</v>
      </c>
      <c r="N67" s="14">
        <v>3</v>
      </c>
      <c r="O67" s="14">
        <v>19.510000000000002</v>
      </c>
      <c r="P67" s="14">
        <v>44.63</v>
      </c>
      <c r="Q67" s="14">
        <v>17.329999999999998</v>
      </c>
      <c r="R67" s="14">
        <v>723</v>
      </c>
      <c r="S67" s="14">
        <v>168</v>
      </c>
      <c r="T67" s="14">
        <v>7.01</v>
      </c>
      <c r="U67" s="14">
        <v>388.45</v>
      </c>
      <c r="V67" s="14">
        <v>35.840000000000003</v>
      </c>
      <c r="W67" s="14">
        <v>80.12</v>
      </c>
      <c r="X67" s="14">
        <v>344.76</v>
      </c>
      <c r="Y67" s="14">
        <v>203.84</v>
      </c>
      <c r="Z67" s="14"/>
      <c r="AB67" s="16">
        <v>-1.2160668708450549E-2</v>
      </c>
      <c r="AC67" s="16">
        <v>3.3332990312421283E-2</v>
      </c>
      <c r="AD67" s="16">
        <v>2.8528083614538031E-2</v>
      </c>
      <c r="AE67" s="16">
        <v>1.2561607011277075E-2</v>
      </c>
      <c r="AF67" s="16">
        <v>0</v>
      </c>
      <c r="AG67" s="16">
        <v>3.525507675993423E-2</v>
      </c>
      <c r="AH67" s="16">
        <v>-3.4857229458876732E-2</v>
      </c>
      <c r="AI67" s="16">
        <v>1.6570012076296086E-3</v>
      </c>
      <c r="AJ67" s="16">
        <v>-1.7419921176623139E-3</v>
      </c>
      <c r="AK67" s="16">
        <v>3.6729779003811969E-2</v>
      </c>
      <c r="AL67" s="16">
        <v>-2.9812505983700246E-2</v>
      </c>
      <c r="AM67" s="16">
        <v>9.7139368991216637E-3</v>
      </c>
      <c r="AN67" s="16">
        <v>5.7666914839201999E-2</v>
      </c>
      <c r="AO67" s="16">
        <v>7.9149559874434755E-3</v>
      </c>
      <c r="AP67" s="16">
        <v>3.579061838795413E-2</v>
      </c>
      <c r="AQ67" s="16">
        <v>4.1964887368409864E-2</v>
      </c>
      <c r="AT67" s="16">
        <v>-1.2160668708450549E-2</v>
      </c>
      <c r="AU67" s="16">
        <v>3.3332990312421283E-2</v>
      </c>
      <c r="AV67" s="16">
        <v>2.8528083614538031E-2</v>
      </c>
      <c r="AW67" s="16">
        <v>1.2561607011277075E-2</v>
      </c>
      <c r="AX67" s="16">
        <v>0</v>
      </c>
      <c r="AY67" s="16">
        <v>3.525507675993423E-2</v>
      </c>
      <c r="AZ67" s="16">
        <v>-3.4857229458876732E-2</v>
      </c>
      <c r="BA67" s="16">
        <v>1.6570012076296086E-3</v>
      </c>
      <c r="BB67" s="16">
        <v>-1.7419921176623139E-3</v>
      </c>
      <c r="BC67" s="16">
        <v>3.6729779003811969E-2</v>
      </c>
      <c r="BD67" s="16">
        <v>-2.9812505983700246E-2</v>
      </c>
      <c r="BE67" s="16">
        <v>9.7139368991216637E-3</v>
      </c>
      <c r="BF67" s="16" t="str">
        <v>-</v>
      </c>
      <c r="BG67" s="16">
        <v>7.9149559874434755E-3</v>
      </c>
      <c r="BH67" s="16">
        <v>3.579061838795413E-2</v>
      </c>
      <c r="BI67" s="16">
        <v>4.1964887368409864E-2</v>
      </c>
      <c r="BK67" s="7"/>
    </row>
    <row r="68" spans="9:63" ht="14" x14ac:dyDescent="0.2">
      <c r="I68" s="13">
        <v>44707.666666666672</v>
      </c>
      <c r="J68" s="14">
        <v>28.02</v>
      </c>
      <c r="K68" s="14">
        <v>99.29</v>
      </c>
      <c r="L68" s="14">
        <v>9.7100000000000009</v>
      </c>
      <c r="M68" s="14">
        <v>35.130000000000003</v>
      </c>
      <c r="N68" s="14">
        <v>3.16</v>
      </c>
      <c r="O68" s="14">
        <v>19.690000000000001</v>
      </c>
      <c r="P68" s="14">
        <v>46.64</v>
      </c>
      <c r="Q68" s="14">
        <v>18.12</v>
      </c>
      <c r="R68" s="14">
        <v>783.44</v>
      </c>
      <c r="S68" s="14">
        <v>171.24</v>
      </c>
      <c r="T68" s="14">
        <v>7.14</v>
      </c>
      <c r="U68" s="14">
        <v>406.42</v>
      </c>
      <c r="V68" s="14">
        <v>36.67</v>
      </c>
      <c r="W68" s="14">
        <v>80.42</v>
      </c>
      <c r="X68" s="14">
        <v>349.89</v>
      </c>
      <c r="Y68" s="14">
        <v>208.55</v>
      </c>
      <c r="Z68" s="14"/>
      <c r="AB68" s="16">
        <v>-0.16646105277032269</v>
      </c>
      <c r="AC68" s="16">
        <v>-1.972168349137185E-2</v>
      </c>
      <c r="AD68" s="16">
        <v>-6.121073104489657E-2</v>
      </c>
      <c r="AE68" s="16">
        <v>-0.12623110334186852</v>
      </c>
      <c r="AF68" s="16">
        <v>-2.7028672387919374E-2</v>
      </c>
      <c r="AG68" s="16">
        <v>-1.0240744899020918E-2</v>
      </c>
      <c r="AH68" s="16">
        <v>-5.815067556916096E-2</v>
      </c>
      <c r="AI68" s="16">
        <v>-7.8618042343757827E-2</v>
      </c>
      <c r="AJ68" s="16">
        <v>-0.10107908035194021</v>
      </c>
      <c r="AK68" s="16">
        <v>-2.7864363554334845E-2</v>
      </c>
      <c r="AL68" s="16">
        <v>-7.8668137010369829E-2</v>
      </c>
      <c r="AM68" s="16">
        <v>-3.3960050674947229E-2</v>
      </c>
      <c r="AN68" s="16">
        <v>-6.1521446838862367E-3</v>
      </c>
      <c r="AO68" s="16">
        <v>-3.1661281906464847E-2</v>
      </c>
      <c r="AP68" s="16">
        <v>-2.2464376292526005E-2</v>
      </c>
      <c r="AQ68" s="16">
        <v>-2.40387986223011E-2</v>
      </c>
      <c r="AT68" s="16">
        <v>-0.16646105277032269</v>
      </c>
      <c r="AU68" s="16">
        <v>-1.972168349137185E-2</v>
      </c>
      <c r="AV68" s="16">
        <v>-6.121073104489657E-2</v>
      </c>
      <c r="AW68" s="16">
        <v>-0.12623110334186852</v>
      </c>
      <c r="AX68" s="16">
        <v>-2.7028672387919374E-2</v>
      </c>
      <c r="AY68" s="16">
        <v>-1.0240744899020918E-2</v>
      </c>
      <c r="AZ68" s="16">
        <v>-5.815067556916096E-2</v>
      </c>
      <c r="BA68" s="16">
        <v>-7.8618042343757827E-2</v>
      </c>
      <c r="BB68" s="16">
        <v>-0.10107908035194021</v>
      </c>
      <c r="BC68" s="16">
        <v>-2.7864363554334845E-2</v>
      </c>
      <c r="BD68" s="16">
        <v>-7.8668137010369829E-2</v>
      </c>
      <c r="BE68" s="16">
        <v>-3.3960050674947229E-2</v>
      </c>
      <c r="BF68" s="16">
        <v>-6.1521446838862367E-3</v>
      </c>
      <c r="BG68" s="16">
        <v>-3.1661281906464847E-2</v>
      </c>
      <c r="BH68" s="16">
        <v>-2.2464376292526005E-2</v>
      </c>
      <c r="BI68" s="16">
        <v>-2.40387986223011E-2</v>
      </c>
      <c r="BK68" s="7"/>
    </row>
    <row r="69" spans="9:63" ht="14" x14ac:dyDescent="0.2">
      <c r="I69" s="13">
        <v>44708.666666666672</v>
      </c>
      <c r="J69" s="14">
        <v>30.35</v>
      </c>
      <c r="K69" s="14">
        <v>101.37</v>
      </c>
      <c r="L69" s="14">
        <v>10.28</v>
      </c>
      <c r="M69" s="14">
        <v>36.9</v>
      </c>
      <c r="N69" s="14">
        <v>3.17</v>
      </c>
      <c r="O69" s="14">
        <v>20.170000000000002</v>
      </c>
      <c r="P69" s="14">
        <v>47.75</v>
      </c>
      <c r="Q69" s="14">
        <v>19.149999999999999</v>
      </c>
      <c r="R69" s="14">
        <v>811.44</v>
      </c>
      <c r="S69" s="14">
        <v>178.46</v>
      </c>
      <c r="T69" s="14">
        <v>7.55</v>
      </c>
      <c r="U69" s="14">
        <v>422.48</v>
      </c>
      <c r="V69" s="14">
        <v>37.020000000000003</v>
      </c>
      <c r="W69" s="14">
        <v>85.21</v>
      </c>
      <c r="X69" s="14">
        <v>357.78</v>
      </c>
      <c r="Y69" s="14">
        <v>212.88</v>
      </c>
      <c r="Z69" s="14"/>
      <c r="AB69" s="16">
        <v>0.10333534499604868</v>
      </c>
      <c r="AC69" s="16">
        <v>5.8651194523980576E-3</v>
      </c>
      <c r="AD69" s="16">
        <v>4.3343729216472213E-2</v>
      </c>
      <c r="AE69" s="16">
        <v>2.5233136912111181E-2</v>
      </c>
      <c r="AF69" s="16">
        <v>2.7028672387919419E-2</v>
      </c>
      <c r="AG69" s="16">
        <v>4.108891245671281E-3</v>
      </c>
      <c r="AH69" s="16">
        <v>3.5115327013431806E-2</v>
      </c>
      <c r="AI69" s="16">
        <v>3.4040845456439234E-2</v>
      </c>
      <c r="AJ69" s="16">
        <v>3.2528907118027035E-2</v>
      </c>
      <c r="AK69" s="16">
        <v>2.9293956363929188E-2</v>
      </c>
      <c r="AL69" s="16">
        <v>4.2249546511440507E-2</v>
      </c>
      <c r="AM69" s="16">
        <v>7.8925641859548326E-2</v>
      </c>
      <c r="AN69" s="16">
        <v>5.3154412464248837E-3</v>
      </c>
      <c r="AO69" s="16">
        <v>1.8517881293330738E-2</v>
      </c>
      <c r="AP69" s="16">
        <v>1.1875549878522183E-2</v>
      </c>
      <c r="AQ69" s="16">
        <v>5.9537165065606662E-3</v>
      </c>
      <c r="AT69" s="16">
        <v>0.10333534499604868</v>
      </c>
      <c r="AU69" s="16">
        <v>5.8651194523980576E-3</v>
      </c>
      <c r="AV69" s="16">
        <v>4.3343729216472213E-2</v>
      </c>
      <c r="AW69" s="16">
        <v>2.5233136912111181E-2</v>
      </c>
      <c r="AX69" s="16">
        <v>2.7028672387919419E-2</v>
      </c>
      <c r="AY69" s="16">
        <v>4.108891245671281E-3</v>
      </c>
      <c r="AZ69" s="16">
        <v>3.5115327013431806E-2</v>
      </c>
      <c r="BA69" s="16">
        <v>3.4040845456439234E-2</v>
      </c>
      <c r="BB69" s="16">
        <v>3.2528907118027035E-2</v>
      </c>
      <c r="BC69" s="16">
        <v>2.9293956363929188E-2</v>
      </c>
      <c r="BD69" s="16">
        <v>4.2249546511440507E-2</v>
      </c>
      <c r="BE69" s="16" t="str">
        <v>-</v>
      </c>
      <c r="BF69" s="16">
        <v>5.3154412464248837E-3</v>
      </c>
      <c r="BG69" s="16">
        <v>1.8517881293330738E-2</v>
      </c>
      <c r="BH69" s="16">
        <v>1.1875549878522183E-2</v>
      </c>
      <c r="BI69" s="16">
        <v>5.9537165065606662E-3</v>
      </c>
      <c r="BK69" s="7"/>
    </row>
    <row r="70" spans="9:63" ht="14" x14ac:dyDescent="0.2">
      <c r="I70" s="13">
        <v>44712.666666666672</v>
      </c>
      <c r="J70" s="14">
        <v>28.5</v>
      </c>
      <c r="K70" s="14">
        <v>100.18</v>
      </c>
      <c r="L70" s="14">
        <v>10.039999999999999</v>
      </c>
      <c r="M70" s="14">
        <v>37.51</v>
      </c>
      <c r="N70" s="14">
        <v>3.24</v>
      </c>
      <c r="O70" s="14">
        <v>20.62</v>
      </c>
      <c r="P70" s="14">
        <v>45.65</v>
      </c>
      <c r="Q70" s="14">
        <v>18.78</v>
      </c>
      <c r="R70" s="14">
        <v>785.88</v>
      </c>
      <c r="S70" s="14">
        <v>174.86</v>
      </c>
      <c r="T70" s="14">
        <v>7.48</v>
      </c>
      <c r="U70" s="14">
        <v>414.46</v>
      </c>
      <c r="V70" s="14">
        <v>37.200000000000003</v>
      </c>
      <c r="W70" s="14">
        <v>85.21</v>
      </c>
      <c r="X70" s="14">
        <v>357.87</v>
      </c>
      <c r="Y70" s="14">
        <v>212.17</v>
      </c>
      <c r="Z70" s="14"/>
      <c r="AB70" s="16">
        <v>0.19655513761512441</v>
      </c>
      <c r="AC70" s="16">
        <v>1.8500222696384083E-2</v>
      </c>
      <c r="AD70" s="16">
        <v>2.9260185657867508E-2</v>
      </c>
      <c r="AE70" s="16">
        <v>5.319781407214734E-2</v>
      </c>
      <c r="AF70" s="16">
        <v>5.1959738930711166E-2</v>
      </c>
      <c r="AG70" s="16">
        <v>9.183738016014303E-3</v>
      </c>
      <c r="AH70" s="16">
        <v>4.4052263401058327E-2</v>
      </c>
      <c r="AI70" s="16">
        <v>4.4577196887318642E-2</v>
      </c>
      <c r="AJ70" s="16">
        <v>8.0285257253774403E-2</v>
      </c>
      <c r="AK70" s="16">
        <v>1.9102101873486498E-2</v>
      </c>
      <c r="AL70" s="16">
        <v>1.8375075304994333E-2</v>
      </c>
      <c r="AM70" s="16">
        <v>4.5222646255367475E-2</v>
      </c>
      <c r="AN70" s="16">
        <v>2.2894393976504768E-2</v>
      </c>
      <c r="AO70" s="16">
        <v>3.7373906715104706E-3</v>
      </c>
      <c r="AP70" s="16">
        <v>1.4770296591869684E-2</v>
      </c>
      <c r="AQ70" s="16">
        <v>2.2843448259155817E-2</v>
      </c>
      <c r="AT70" s="16" t="str">
        <v>-</v>
      </c>
      <c r="AU70" s="16">
        <v>1.8500222696384083E-2</v>
      </c>
      <c r="AV70" s="16">
        <v>2.9260185657867508E-2</v>
      </c>
      <c r="AW70" s="16">
        <v>5.319781407214734E-2</v>
      </c>
      <c r="AX70" s="16">
        <v>5.1959738930711166E-2</v>
      </c>
      <c r="AY70" s="16">
        <v>9.183738016014303E-3</v>
      </c>
      <c r="AZ70" s="16">
        <v>4.4052263401058327E-2</v>
      </c>
      <c r="BA70" s="16">
        <v>4.4577196887318642E-2</v>
      </c>
      <c r="BB70" s="16">
        <v>8.0285257253774403E-2</v>
      </c>
      <c r="BC70" s="16">
        <v>1.9102101873486498E-2</v>
      </c>
      <c r="BD70" s="16">
        <v>1.8375075304994333E-2</v>
      </c>
      <c r="BE70" s="16">
        <v>4.5222646255367475E-2</v>
      </c>
      <c r="BF70" s="16">
        <v>2.2894393976504768E-2</v>
      </c>
      <c r="BG70" s="16">
        <v>3.7373906715104706E-3</v>
      </c>
      <c r="BH70" s="16">
        <v>1.4770296591869684E-2</v>
      </c>
      <c r="BI70" s="16">
        <v>2.2843448259155817E-2</v>
      </c>
      <c r="BK70" s="7"/>
    </row>
    <row r="71" spans="9:63" ht="14" x14ac:dyDescent="0.2">
      <c r="I71" s="13">
        <v>44713.666666666672</v>
      </c>
      <c r="J71" s="14">
        <v>24.32</v>
      </c>
      <c r="K71" s="14">
        <v>99.16</v>
      </c>
      <c r="L71" s="14">
        <v>9.7200000000000006</v>
      </c>
      <c r="M71" s="14">
        <v>36.15</v>
      </c>
      <c r="N71" s="14">
        <v>3.23</v>
      </c>
      <c r="O71" s="14">
        <v>20.93</v>
      </c>
      <c r="P71" s="14">
        <v>44.57</v>
      </c>
      <c r="Q71" s="14">
        <v>18.04</v>
      </c>
      <c r="R71" s="14">
        <v>762.24</v>
      </c>
      <c r="S71" s="14">
        <v>175.09</v>
      </c>
      <c r="T71" s="14">
        <v>7.05</v>
      </c>
      <c r="U71" s="14">
        <v>408.37</v>
      </c>
      <c r="V71" s="14">
        <v>36.67</v>
      </c>
      <c r="W71" s="14">
        <v>82.48</v>
      </c>
      <c r="X71" s="14">
        <v>357.06</v>
      </c>
      <c r="Y71" s="14">
        <v>209.93</v>
      </c>
      <c r="Z71" s="14"/>
      <c r="AB71" s="16">
        <v>7.987797659664643E-2</v>
      </c>
      <c r="AC71" s="16">
        <v>2.073232834880543E-2</v>
      </c>
      <c r="AD71" s="16">
        <v>5.7043977723785284E-2</v>
      </c>
      <c r="AE71" s="16">
        <v>4.9156084768745736E-2</v>
      </c>
      <c r="AF71" s="16">
        <v>3.1595602903685179E-3</v>
      </c>
      <c r="AG71" s="16">
        <v>2.4085459315086228E-2</v>
      </c>
      <c r="AH71" s="16">
        <v>2.3520524884502219E-2</v>
      </c>
      <c r="AI71" s="16">
        <v>5.5286415011821528E-2</v>
      </c>
      <c r="AJ71" s="16">
        <v>3.5115967655201141E-2</v>
      </c>
      <c r="AK71" s="16">
        <v>4.1298405195260041E-2</v>
      </c>
      <c r="AL71" s="16">
        <v>5.5834786909440333E-2</v>
      </c>
      <c r="AM71" s="16">
        <v>3.8755000746880625E-2</v>
      </c>
      <c r="AN71" s="16">
        <v>9.4993250621168597E-3</v>
      </c>
      <c r="AO71" s="16">
        <v>5.7855896370736563E-2</v>
      </c>
      <c r="AP71" s="16">
        <v>2.2299452992001211E-2</v>
      </c>
      <c r="AQ71" s="16">
        <v>2.0549806026479447E-2</v>
      </c>
      <c r="AT71" s="16">
        <v>7.987797659664643E-2</v>
      </c>
      <c r="AU71" s="16">
        <v>2.073232834880543E-2</v>
      </c>
      <c r="AV71" s="16">
        <v>5.7043977723785284E-2</v>
      </c>
      <c r="AW71" s="16">
        <v>4.9156084768745736E-2</v>
      </c>
      <c r="AX71" s="16">
        <v>3.1595602903685179E-3</v>
      </c>
      <c r="AY71" s="16">
        <v>2.4085459315086228E-2</v>
      </c>
      <c r="AZ71" s="16">
        <v>2.3520524884502219E-2</v>
      </c>
      <c r="BA71" s="16">
        <v>5.5286415011821528E-2</v>
      </c>
      <c r="BB71" s="16">
        <v>3.5115967655201141E-2</v>
      </c>
      <c r="BC71" s="16">
        <v>4.1298405195260041E-2</v>
      </c>
      <c r="BD71" s="16">
        <v>5.5834786909440333E-2</v>
      </c>
      <c r="BE71" s="16">
        <v>3.8755000746880625E-2</v>
      </c>
      <c r="BF71" s="16">
        <v>9.4993250621168597E-3</v>
      </c>
      <c r="BG71" s="16">
        <v>5.7855896370736563E-2</v>
      </c>
      <c r="BH71" s="16">
        <v>2.2299452992001211E-2</v>
      </c>
      <c r="BI71" s="16">
        <v>2.0549806026479447E-2</v>
      </c>
      <c r="BK71" s="7"/>
    </row>
    <row r="72" spans="9:63" ht="14" x14ac:dyDescent="0.2">
      <c r="I72" s="13">
        <v>44714.666666666672</v>
      </c>
      <c r="J72" s="14">
        <v>26.42</v>
      </c>
      <c r="K72" s="14">
        <v>100.85</v>
      </c>
      <c r="L72" s="14">
        <v>10.42</v>
      </c>
      <c r="M72" s="14">
        <v>39.89</v>
      </c>
      <c r="N72" s="14">
        <v>3.04</v>
      </c>
      <c r="O72" s="14">
        <v>20.85</v>
      </c>
      <c r="P72" s="14">
        <v>47.01</v>
      </c>
      <c r="Q72" s="14">
        <v>19.32</v>
      </c>
      <c r="R72" s="14">
        <v>836.74</v>
      </c>
      <c r="S72" s="14">
        <v>186.24</v>
      </c>
      <c r="T72" s="14">
        <v>7.42</v>
      </c>
      <c r="U72" s="14">
        <v>426.86</v>
      </c>
      <c r="V72" s="14">
        <v>36.700000000000003</v>
      </c>
      <c r="W72" s="14">
        <v>88.32</v>
      </c>
      <c r="X72" s="14">
        <v>363.08</v>
      </c>
      <c r="Y72" s="14">
        <v>215.05</v>
      </c>
      <c r="Z72" s="14"/>
      <c r="AB72" s="16">
        <v>-6.2892430230902505E-2</v>
      </c>
      <c r="AC72" s="16">
        <v>-1.1808621464837464E-2</v>
      </c>
      <c r="AD72" s="16">
        <v>-2.3623145763435941E-2</v>
      </c>
      <c r="AE72" s="16">
        <v>1.6396013047314452E-2</v>
      </c>
      <c r="AF72" s="16">
        <v>2.1841741915048854E-2</v>
      </c>
      <c r="AG72" s="16">
        <v>2.2065126622693363E-2</v>
      </c>
      <c r="AH72" s="16">
        <v>-4.4975459885761758E-2</v>
      </c>
      <c r="AI72" s="16">
        <v>-1.9510241846538063E-2</v>
      </c>
      <c r="AJ72" s="16">
        <v>-3.2006338049777802E-2</v>
      </c>
      <c r="AK72" s="16">
        <v>-2.0378832719260467E-2</v>
      </c>
      <c r="AL72" s="16">
        <v>-9.3147712745473739E-3</v>
      </c>
      <c r="AM72" s="16">
        <v>-1.9165640289336316E-2</v>
      </c>
      <c r="AN72" s="16">
        <v>4.8504541337494799E-3</v>
      </c>
      <c r="AO72" s="16">
        <v>0</v>
      </c>
      <c r="AP72" s="16">
        <v>2.5151959889469736E-4</v>
      </c>
      <c r="AQ72" s="16">
        <v>-3.3407865444086524E-3</v>
      </c>
      <c r="AT72" s="16">
        <v>-6.2892430230902505E-2</v>
      </c>
      <c r="AU72" s="16">
        <v>-1.1808621464837464E-2</v>
      </c>
      <c r="AV72" s="16">
        <v>-2.3623145763435941E-2</v>
      </c>
      <c r="AW72" s="16">
        <v>1.6396013047314452E-2</v>
      </c>
      <c r="AX72" s="16">
        <v>2.1841741915048854E-2</v>
      </c>
      <c r="AY72" s="16">
        <v>2.2065126622693363E-2</v>
      </c>
      <c r="AZ72" s="16">
        <v>-4.4975459885761758E-2</v>
      </c>
      <c r="BA72" s="16">
        <v>-1.9510241846538063E-2</v>
      </c>
      <c r="BB72" s="16">
        <v>-3.2006338049777802E-2</v>
      </c>
      <c r="BC72" s="16">
        <v>-2.0378832719260467E-2</v>
      </c>
      <c r="BD72" s="16">
        <v>-9.3147712745473739E-3</v>
      </c>
      <c r="BE72" s="16">
        <v>-1.9165640289336316E-2</v>
      </c>
      <c r="BF72" s="16">
        <v>4.8504541337494799E-3</v>
      </c>
      <c r="BG72" s="16">
        <v>0</v>
      </c>
      <c r="BH72" s="16">
        <v>2.5151959889469736E-4</v>
      </c>
      <c r="BI72" s="16">
        <v>-3.3407865444086524E-3</v>
      </c>
      <c r="BK72" s="7"/>
    </row>
    <row r="73" spans="9:63" ht="14" x14ac:dyDescent="0.2">
      <c r="I73" s="13">
        <v>44715.666666666672</v>
      </c>
      <c r="J73" s="14">
        <v>25.1</v>
      </c>
      <c r="K73" s="14">
        <v>99.67</v>
      </c>
      <c r="L73" s="14">
        <v>11.8</v>
      </c>
      <c r="M73" s="14">
        <v>35.369999999999997</v>
      </c>
      <c r="N73" s="14">
        <v>3.2</v>
      </c>
      <c r="O73" s="14">
        <v>20.95</v>
      </c>
      <c r="P73" s="14">
        <v>45.95</v>
      </c>
      <c r="Q73" s="14">
        <v>18.38</v>
      </c>
      <c r="R73" s="14">
        <v>788.9</v>
      </c>
      <c r="S73" s="14">
        <v>182.17</v>
      </c>
      <c r="T73" s="14">
        <v>6.98</v>
      </c>
      <c r="U73" s="14">
        <v>408.95</v>
      </c>
      <c r="V73" s="14">
        <v>36.19</v>
      </c>
      <c r="W73" s="14">
        <v>86.53</v>
      </c>
      <c r="X73" s="14">
        <v>357.82</v>
      </c>
      <c r="Y73" s="14">
        <v>212.65</v>
      </c>
      <c r="Z73" s="14"/>
      <c r="AB73" s="16">
        <v>-0.15860503017663852</v>
      </c>
      <c r="AC73" s="16">
        <v>-1.023386076248111E-2</v>
      </c>
      <c r="AD73" s="16">
        <v>-3.2391495791235285E-2</v>
      </c>
      <c r="AE73" s="16">
        <v>-3.6930615489022281E-2</v>
      </c>
      <c r="AF73" s="16">
        <v>-3.0911925696729694E-3</v>
      </c>
      <c r="AG73" s="16">
        <v>1.4922057869094433E-2</v>
      </c>
      <c r="AH73" s="16">
        <v>-2.3942620082512973E-2</v>
      </c>
      <c r="AI73" s="16">
        <v>-4.0200959145639363E-2</v>
      </c>
      <c r="AJ73" s="16">
        <v>-3.0542642291081862E-2</v>
      </c>
      <c r="AK73" s="16">
        <v>1.3144736854803756E-3</v>
      </c>
      <c r="AL73" s="16">
        <v>-5.9205175162208717E-2</v>
      </c>
      <c r="AM73" s="16">
        <v>-1.480284191166864E-2</v>
      </c>
      <c r="AN73" s="16">
        <v>-1.4349779195866261E-2</v>
      </c>
      <c r="AO73" s="16">
        <v>-3.2562958131159989E-2</v>
      </c>
      <c r="AP73" s="16">
        <v>-2.2659570771484329E-3</v>
      </c>
      <c r="AQ73" s="16">
        <v>-1.0613698308793993E-2</v>
      </c>
      <c r="AT73" s="16">
        <v>-0.15860503017663852</v>
      </c>
      <c r="AU73" s="16">
        <v>-1.023386076248111E-2</v>
      </c>
      <c r="AV73" s="16">
        <v>-3.2391495791235285E-2</v>
      </c>
      <c r="AW73" s="16">
        <v>-3.6930615489022281E-2</v>
      </c>
      <c r="AX73" s="16">
        <v>-3.0911925696729694E-3</v>
      </c>
      <c r="AY73" s="16">
        <v>1.4922057869094433E-2</v>
      </c>
      <c r="AZ73" s="16">
        <v>-2.3942620082512973E-2</v>
      </c>
      <c r="BA73" s="16">
        <v>-4.0200959145639363E-2</v>
      </c>
      <c r="BB73" s="16">
        <v>-3.0542642291081862E-2</v>
      </c>
      <c r="BC73" s="16">
        <v>1.3144736854803756E-3</v>
      </c>
      <c r="BD73" s="16">
        <v>-5.9205175162208717E-2</v>
      </c>
      <c r="BE73" s="16">
        <v>-1.480284191166864E-2</v>
      </c>
      <c r="BF73" s="16">
        <v>-1.4349779195866261E-2</v>
      </c>
      <c r="BG73" s="16">
        <v>-3.2562958131159989E-2</v>
      </c>
      <c r="BH73" s="16">
        <v>-2.2659570771484329E-3</v>
      </c>
      <c r="BI73" s="16">
        <v>-1.0613698308793993E-2</v>
      </c>
      <c r="BK73" s="7"/>
    </row>
    <row r="74" spans="9:63" ht="14" x14ac:dyDescent="0.2">
      <c r="I74" s="13">
        <v>44718.666666666672</v>
      </c>
      <c r="J74" s="14">
        <v>23.72</v>
      </c>
      <c r="K74" s="14">
        <v>100.29</v>
      </c>
      <c r="L74" s="14">
        <v>12.06</v>
      </c>
      <c r="M74" s="14">
        <v>36.06</v>
      </c>
      <c r="N74" s="14">
        <v>3.08</v>
      </c>
      <c r="O74" s="14">
        <v>20.34</v>
      </c>
      <c r="P74" s="14">
        <v>46.42</v>
      </c>
      <c r="Q74" s="14">
        <v>18.649999999999999</v>
      </c>
      <c r="R74" s="14">
        <v>803.99</v>
      </c>
      <c r="S74" s="14">
        <v>183.28</v>
      </c>
      <c r="T74" s="14">
        <v>6.86</v>
      </c>
      <c r="U74" s="14">
        <v>408.97</v>
      </c>
      <c r="V74" s="14">
        <v>36.15</v>
      </c>
      <c r="W74" s="14">
        <v>86.81</v>
      </c>
      <c r="X74" s="14">
        <v>360.14</v>
      </c>
      <c r="Y74" s="14">
        <v>212.94</v>
      </c>
      <c r="Z74" s="14"/>
      <c r="AB74" s="16">
        <v>8.282224199621302E-2</v>
      </c>
      <c r="AC74" s="16">
        <v>1.6899557233230895E-2</v>
      </c>
      <c r="AD74" s="16">
        <v>6.95414178528731E-2</v>
      </c>
      <c r="AE74" s="16">
        <v>9.8448717312541636E-2</v>
      </c>
      <c r="AF74" s="16">
        <v>-6.0624621816434854E-2</v>
      </c>
      <c r="AG74" s="16">
        <v>-3.8295882130977787E-3</v>
      </c>
      <c r="AH74" s="16">
        <v>5.3299358077574563E-2</v>
      </c>
      <c r="AI74" s="16">
        <v>6.8549314149894416E-2</v>
      </c>
      <c r="AJ74" s="16">
        <v>9.3251922292245285E-2</v>
      </c>
      <c r="AK74" s="16">
        <v>6.1736037104847534E-2</v>
      </c>
      <c r="AL74" s="16">
        <v>5.1151440355111766E-2</v>
      </c>
      <c r="AM74" s="16">
        <v>4.4282464417749114E-2</v>
      </c>
      <c r="AN74" s="16">
        <v>8.1777297728992328E-4</v>
      </c>
      <c r="AO74" s="16">
        <v>6.84107428200805E-2</v>
      </c>
      <c r="AP74" s="16">
        <v>1.6719360773610782E-2</v>
      </c>
      <c r="AQ74" s="16">
        <v>2.4096417413514395E-2</v>
      </c>
      <c r="AT74" s="16">
        <v>8.282224199621302E-2</v>
      </c>
      <c r="AU74" s="16">
        <v>1.6899557233230895E-2</v>
      </c>
      <c r="AV74" s="16">
        <v>6.95414178528731E-2</v>
      </c>
      <c r="AW74" s="16">
        <v>9.8448717312541636E-2</v>
      </c>
      <c r="AX74" s="16">
        <v>-6.0624621816434854E-2</v>
      </c>
      <c r="AY74" s="16">
        <v>-3.8295882130977787E-3</v>
      </c>
      <c r="AZ74" s="16">
        <v>5.3299358077574563E-2</v>
      </c>
      <c r="BA74" s="16">
        <v>6.8549314149894416E-2</v>
      </c>
      <c r="BB74" s="16">
        <v>9.3251922292245285E-2</v>
      </c>
      <c r="BC74" s="16">
        <v>6.1736037104847534E-2</v>
      </c>
      <c r="BD74" s="16">
        <v>5.1151440355111766E-2</v>
      </c>
      <c r="BE74" s="16">
        <v>4.4282464417749114E-2</v>
      </c>
      <c r="BF74" s="16">
        <v>8.1777297728992328E-4</v>
      </c>
      <c r="BG74" s="16">
        <v>6.84107428200805E-2</v>
      </c>
      <c r="BH74" s="16">
        <v>1.6719360773610782E-2</v>
      </c>
      <c r="BI74" s="16">
        <v>2.4096417413514395E-2</v>
      </c>
      <c r="BK74" s="7"/>
    </row>
    <row r="75" spans="9:63" ht="14" x14ac:dyDescent="0.2">
      <c r="I75" s="13">
        <v>44719.666666666672</v>
      </c>
      <c r="J75" s="14">
        <v>24.35</v>
      </c>
      <c r="K75" s="14">
        <v>101.24</v>
      </c>
      <c r="L75" s="14">
        <v>12.13</v>
      </c>
      <c r="M75" s="14">
        <v>38.07</v>
      </c>
      <c r="N75" s="14">
        <v>3.16</v>
      </c>
      <c r="O75" s="14">
        <v>20.72</v>
      </c>
      <c r="P75" s="14">
        <v>46.89</v>
      </c>
      <c r="Q75" s="14">
        <v>19.04</v>
      </c>
      <c r="R75" s="14">
        <v>824.68</v>
      </c>
      <c r="S75" s="14">
        <v>187.34</v>
      </c>
      <c r="T75" s="14">
        <v>6.86</v>
      </c>
      <c r="U75" s="14">
        <v>416.65</v>
      </c>
      <c r="V75" s="14">
        <v>36.35</v>
      </c>
      <c r="W75" s="14">
        <v>88.59</v>
      </c>
      <c r="X75" s="14">
        <v>364.02</v>
      </c>
      <c r="Y75" s="14">
        <v>214.5</v>
      </c>
      <c r="Z75" s="14"/>
      <c r="AB75" s="16">
        <v>-5.1253452956441042E-2</v>
      </c>
      <c r="AC75" s="16">
        <v>-1.1769535420855803E-2</v>
      </c>
      <c r="AD75" s="16">
        <v>0.12437249514639832</v>
      </c>
      <c r="AE75" s="16">
        <v>-0.12026166269992611</v>
      </c>
      <c r="AF75" s="16">
        <v>5.1293294387550481E-2</v>
      </c>
      <c r="AG75" s="16">
        <v>4.7846981233362531E-3</v>
      </c>
      <c r="AH75" s="16">
        <v>-2.2806496234343002E-2</v>
      </c>
      <c r="AI75" s="16">
        <v>-4.9877711856831021E-2</v>
      </c>
      <c r="AJ75" s="16">
        <v>-5.8873818918081952E-2</v>
      </c>
      <c r="AK75" s="16">
        <v>-2.2095847500335539E-2</v>
      </c>
      <c r="AL75" s="16">
        <v>-6.1130140405007895E-2</v>
      </c>
      <c r="AM75" s="16">
        <v>-4.2863191434438952E-2</v>
      </c>
      <c r="AN75" s="16">
        <v>-1.3993917484873672E-2</v>
      </c>
      <c r="AO75" s="16">
        <v>-2.0475407910137682E-2</v>
      </c>
      <c r="AP75" s="16">
        <v>-1.4593128996749784E-2</v>
      </c>
      <c r="AQ75" s="16">
        <v>-1.1222937530102801E-2</v>
      </c>
      <c r="AT75" s="16">
        <v>-5.1253452956441042E-2</v>
      </c>
      <c r="AU75" s="16">
        <v>-1.1769535420855803E-2</v>
      </c>
      <c r="AV75" s="16">
        <v>0.12437249514639832</v>
      </c>
      <c r="AW75" s="16">
        <v>-0.12026166269992611</v>
      </c>
      <c r="AX75" s="16">
        <v>5.1293294387550481E-2</v>
      </c>
      <c r="AY75" s="16">
        <v>4.7846981233362531E-3</v>
      </c>
      <c r="AZ75" s="16">
        <v>-2.2806496234343002E-2</v>
      </c>
      <c r="BA75" s="16">
        <v>-4.9877711856831021E-2</v>
      </c>
      <c r="BB75" s="16">
        <v>-5.8873818918081952E-2</v>
      </c>
      <c r="BC75" s="16">
        <v>-2.2095847500335539E-2</v>
      </c>
      <c r="BD75" s="16">
        <v>-6.1130140405007895E-2</v>
      </c>
      <c r="BE75" s="16">
        <v>-4.2863191434438952E-2</v>
      </c>
      <c r="BF75" s="16">
        <v>-1.3993917484873672E-2</v>
      </c>
      <c r="BG75" s="16">
        <v>-2.0475407910137682E-2</v>
      </c>
      <c r="BH75" s="16">
        <v>-1.4593128996749784E-2</v>
      </c>
      <c r="BI75" s="16">
        <v>-1.1222937530102801E-2</v>
      </c>
      <c r="BK75" s="7"/>
    </row>
    <row r="76" spans="9:63" ht="14" x14ac:dyDescent="0.2">
      <c r="I76" s="13">
        <v>44720.666666666672</v>
      </c>
      <c r="J76" s="14">
        <v>23.33</v>
      </c>
      <c r="K76" s="14">
        <v>100.13</v>
      </c>
      <c r="L76" s="14">
        <v>11.89</v>
      </c>
      <c r="M76" s="14">
        <v>39.15</v>
      </c>
      <c r="N76" s="14">
        <v>3.4</v>
      </c>
      <c r="O76" s="14">
        <v>19.97</v>
      </c>
      <c r="P76" s="14">
        <v>46.06</v>
      </c>
      <c r="Q76" s="14">
        <v>19.21</v>
      </c>
      <c r="R76" s="14">
        <v>824.62</v>
      </c>
      <c r="S76" s="14">
        <v>184.44</v>
      </c>
      <c r="T76" s="14">
        <v>6.66</v>
      </c>
      <c r="U76" s="14">
        <v>414.46</v>
      </c>
      <c r="V76" s="14">
        <v>35.89</v>
      </c>
      <c r="W76" s="14">
        <v>87.51</v>
      </c>
      <c r="X76" s="14">
        <v>362.33</v>
      </c>
      <c r="Y76" s="14">
        <v>213.5</v>
      </c>
      <c r="Z76" s="14"/>
      <c r="AB76" s="16">
        <v>-5.6549272008213657E-2</v>
      </c>
      <c r="AC76" s="16">
        <v>6.2012601207522139E-3</v>
      </c>
      <c r="AD76" s="16">
        <v>2.1794659827420293E-2</v>
      </c>
      <c r="AE76" s="16">
        <v>1.932021455778208E-2</v>
      </c>
      <c r="AF76" s="16">
        <v>-3.8221212820197741E-2</v>
      </c>
      <c r="AG76" s="16">
        <v>-2.9549255747732872E-2</v>
      </c>
      <c r="AH76" s="16">
        <v>1.0176552044594868E-2</v>
      </c>
      <c r="AI76" s="16">
        <v>1.4583029162283441E-2</v>
      </c>
      <c r="AJ76" s="16">
        <v>1.8947261189627033E-2</v>
      </c>
      <c r="AK76" s="16">
        <v>6.0747211025026721E-3</v>
      </c>
      <c r="AL76" s="16">
        <v>-1.7341475036487215E-2</v>
      </c>
      <c r="AM76" s="16">
        <v>4.8904538351038883E-5</v>
      </c>
      <c r="AN76" s="16">
        <v>-1.1058889708773039E-3</v>
      </c>
      <c r="AO76" s="16">
        <v>3.2306477850690624E-3</v>
      </c>
      <c r="AP76" s="16">
        <v>6.4627780796825398E-3</v>
      </c>
      <c r="AQ76" s="16">
        <v>1.3628141868174415E-3</v>
      </c>
      <c r="AT76" s="16">
        <v>-5.6549272008213657E-2</v>
      </c>
      <c r="AU76" s="16">
        <v>6.2012601207522139E-3</v>
      </c>
      <c r="AV76" s="16">
        <v>2.1794659827420293E-2</v>
      </c>
      <c r="AW76" s="16">
        <v>1.932021455778208E-2</v>
      </c>
      <c r="AX76" s="16">
        <v>-3.8221212820197741E-2</v>
      </c>
      <c r="AY76" s="16">
        <v>-2.9549255747732872E-2</v>
      </c>
      <c r="AZ76" s="16">
        <v>1.0176552044594868E-2</v>
      </c>
      <c r="BA76" s="16">
        <v>1.4583029162283441E-2</v>
      </c>
      <c r="BB76" s="16">
        <v>1.8947261189627033E-2</v>
      </c>
      <c r="BC76" s="16">
        <v>6.0747211025026721E-3</v>
      </c>
      <c r="BD76" s="16">
        <v>-1.7341475036487215E-2</v>
      </c>
      <c r="BE76" s="16">
        <v>4.8904538351038883E-5</v>
      </c>
      <c r="BF76" s="16">
        <v>-1.1058889708773039E-3</v>
      </c>
      <c r="BG76" s="16">
        <v>3.2306477850690624E-3</v>
      </c>
      <c r="BH76" s="16">
        <v>6.4627780796825398E-3</v>
      </c>
      <c r="BI76" s="16">
        <v>1.3628141868174415E-3</v>
      </c>
      <c r="BK76" s="7"/>
    </row>
    <row r="77" spans="9:63" ht="14" x14ac:dyDescent="0.2">
      <c r="I77" s="13">
        <v>44721.666666666672</v>
      </c>
      <c r="J77" s="14">
        <v>21.18</v>
      </c>
      <c r="K77" s="14">
        <v>95.82</v>
      </c>
      <c r="L77" s="14">
        <v>10.119999999999999</v>
      </c>
      <c r="M77" s="14">
        <v>37.14</v>
      </c>
      <c r="N77" s="14">
        <v>3.6</v>
      </c>
      <c r="O77" s="14">
        <v>19.63</v>
      </c>
      <c r="P77" s="14">
        <v>42.39</v>
      </c>
      <c r="Q77" s="14">
        <v>17.97</v>
      </c>
      <c r="R77" s="14">
        <v>748.41</v>
      </c>
      <c r="S77" s="14">
        <v>179.94</v>
      </c>
      <c r="T77" s="14">
        <v>6.11</v>
      </c>
      <c r="U77" s="14">
        <v>400.55</v>
      </c>
      <c r="V77" s="14">
        <v>34.51</v>
      </c>
      <c r="W77" s="14">
        <v>84.11</v>
      </c>
      <c r="X77" s="14">
        <v>349</v>
      </c>
      <c r="Y77" s="14">
        <v>206.11</v>
      </c>
      <c r="Z77" s="14"/>
      <c r="AB77" s="16">
        <v>2.6213275399074126E-2</v>
      </c>
      <c r="AC77" s="16">
        <v>9.4279465768062811E-3</v>
      </c>
      <c r="AD77" s="16">
        <v>5.787531656919408E-3</v>
      </c>
      <c r="AE77" s="16">
        <v>5.4242352619234727E-2</v>
      </c>
      <c r="AF77" s="16">
        <v>2.5642430613337652E-2</v>
      </c>
      <c r="AG77" s="16">
        <v>1.851002677086842E-2</v>
      </c>
      <c r="AH77" s="16">
        <v>1.0074032255203931E-2</v>
      </c>
      <c r="AI77" s="16">
        <v>2.0695883273394635E-2</v>
      </c>
      <c r="AJ77" s="16">
        <v>2.540860101169639E-2</v>
      </c>
      <c r="AK77" s="16">
        <v>2.1910109635744544E-2</v>
      </c>
      <c r="AL77" s="16">
        <v>0</v>
      </c>
      <c r="AM77" s="16">
        <v>1.8604737108881591E-2</v>
      </c>
      <c r="AN77" s="16">
        <v>5.5172553747546592E-3</v>
      </c>
      <c r="AO77" s="16">
        <v>2.02971620202245E-2</v>
      </c>
      <c r="AP77" s="16">
        <v>1.0715966440902074E-2</v>
      </c>
      <c r="AQ77" s="16">
        <v>7.2993024816115351E-3</v>
      </c>
      <c r="AT77" s="16">
        <v>2.6213275399074126E-2</v>
      </c>
      <c r="AU77" s="16">
        <v>9.4279465768062811E-3</v>
      </c>
      <c r="AV77" s="16">
        <v>5.787531656919408E-3</v>
      </c>
      <c r="AW77" s="16">
        <v>5.4242352619234727E-2</v>
      </c>
      <c r="AX77" s="16">
        <v>2.5642430613337652E-2</v>
      </c>
      <c r="AY77" s="16">
        <v>1.851002677086842E-2</v>
      </c>
      <c r="AZ77" s="16">
        <v>1.0074032255203931E-2</v>
      </c>
      <c r="BA77" s="16">
        <v>2.0695883273394635E-2</v>
      </c>
      <c r="BB77" s="16">
        <v>2.540860101169639E-2</v>
      </c>
      <c r="BC77" s="16">
        <v>2.1910109635744544E-2</v>
      </c>
      <c r="BD77" s="16">
        <v>0</v>
      </c>
      <c r="BE77" s="16">
        <v>1.8604737108881591E-2</v>
      </c>
      <c r="BF77" s="16">
        <v>5.5172553747546592E-3</v>
      </c>
      <c r="BG77" s="16">
        <v>2.02971620202245E-2</v>
      </c>
      <c r="BH77" s="16">
        <v>1.0715966440902074E-2</v>
      </c>
      <c r="BI77" s="16">
        <v>7.2993024816115351E-3</v>
      </c>
      <c r="BK77" s="7"/>
    </row>
    <row r="78" spans="9:63" ht="14" x14ac:dyDescent="0.2">
      <c r="I78" s="13">
        <v>44722.666666666672</v>
      </c>
      <c r="J78" s="14">
        <v>20.440000000000001</v>
      </c>
      <c r="K78" s="14">
        <v>94.34</v>
      </c>
      <c r="L78" s="14">
        <v>9.07</v>
      </c>
      <c r="M78" s="14">
        <v>34.840000000000003</v>
      </c>
      <c r="N78" s="14">
        <v>3.66</v>
      </c>
      <c r="O78" s="14">
        <v>19.170000000000002</v>
      </c>
      <c r="P78" s="14">
        <v>39.49</v>
      </c>
      <c r="Q78" s="14">
        <v>16.89</v>
      </c>
      <c r="R78" s="14">
        <v>691.69</v>
      </c>
      <c r="S78" s="14">
        <v>173.42</v>
      </c>
      <c r="T78" s="14">
        <v>5.94</v>
      </c>
      <c r="U78" s="14">
        <v>381.22</v>
      </c>
      <c r="V78" s="14">
        <v>33.17</v>
      </c>
      <c r="W78" s="14">
        <v>79.3</v>
      </c>
      <c r="X78" s="14">
        <v>334.75</v>
      </c>
      <c r="Y78" s="14">
        <v>199.51</v>
      </c>
      <c r="Z78" s="14"/>
      <c r="AB78" s="16">
        <v>-4.2791763495260308E-2</v>
      </c>
      <c r="AC78" s="16">
        <v>-1.1024593957211892E-2</v>
      </c>
      <c r="AD78" s="16">
        <v>-1.9984012253268301E-2</v>
      </c>
      <c r="AE78" s="16">
        <v>2.7973852042406162E-2</v>
      </c>
      <c r="AF78" s="16">
        <v>7.3203404023294921E-2</v>
      </c>
      <c r="AG78" s="16">
        <v>-3.6868269963558416E-2</v>
      </c>
      <c r="AH78" s="16">
        <v>-1.7859538708955805E-2</v>
      </c>
      <c r="AI78" s="16">
        <v>8.8889474172462145E-3</v>
      </c>
      <c r="AJ78" s="16">
        <v>-7.2758139848909007E-5</v>
      </c>
      <c r="AK78" s="16">
        <v>-1.5600940442479774E-2</v>
      </c>
      <c r="AL78" s="16">
        <v>-2.9587957185496071E-2</v>
      </c>
      <c r="AM78" s="16">
        <v>-5.270072718874242E-3</v>
      </c>
      <c r="AN78" s="16">
        <v>-1.2735498820012459E-2</v>
      </c>
      <c r="AO78" s="16">
        <v>-1.2265911876201199E-2</v>
      </c>
      <c r="AP78" s="16">
        <v>-4.6534124034932978E-3</v>
      </c>
      <c r="AQ78" s="16">
        <v>-4.6729056993923702E-3</v>
      </c>
      <c r="AT78" s="16">
        <v>-4.2791763495260308E-2</v>
      </c>
      <c r="AU78" s="16">
        <v>-1.1024593957211892E-2</v>
      </c>
      <c r="AV78" s="16">
        <v>-1.9984012253268301E-2</v>
      </c>
      <c r="AW78" s="16">
        <v>2.7973852042406162E-2</v>
      </c>
      <c r="AX78" s="16">
        <v>7.3203404023294921E-2</v>
      </c>
      <c r="AY78" s="16">
        <v>-3.6868269963558416E-2</v>
      </c>
      <c r="AZ78" s="16">
        <v>-1.7859538708955805E-2</v>
      </c>
      <c r="BA78" s="16">
        <v>8.8889474172462145E-3</v>
      </c>
      <c r="BB78" s="16">
        <v>-7.2758139848909007E-5</v>
      </c>
      <c r="BC78" s="16">
        <v>-1.5600940442479774E-2</v>
      </c>
      <c r="BD78" s="16">
        <v>-2.9587957185496071E-2</v>
      </c>
      <c r="BE78" s="16">
        <v>-5.270072718874242E-3</v>
      </c>
      <c r="BF78" s="16">
        <v>-1.2735498820012459E-2</v>
      </c>
      <c r="BG78" s="16">
        <v>-1.2265911876201199E-2</v>
      </c>
      <c r="BH78" s="16">
        <v>-4.6534124034932978E-3</v>
      </c>
      <c r="BI78" s="16">
        <v>-4.6729056993923702E-3</v>
      </c>
      <c r="BK78" s="7"/>
    </row>
    <row r="79" spans="9:63" ht="14" x14ac:dyDescent="0.2">
      <c r="I79" s="13">
        <v>44725.666666666672</v>
      </c>
      <c r="J79" s="14">
        <v>17.920000000000002</v>
      </c>
      <c r="K79" s="14">
        <v>89.62</v>
      </c>
      <c r="L79" s="14">
        <v>8.11</v>
      </c>
      <c r="M79" s="14">
        <v>31.29</v>
      </c>
      <c r="N79" s="14">
        <v>3.64</v>
      </c>
      <c r="O79" s="14">
        <v>19.059999999999999</v>
      </c>
      <c r="P79" s="14">
        <v>34.01</v>
      </c>
      <c r="Q79" s="14">
        <v>15.31</v>
      </c>
      <c r="R79" s="14">
        <v>626.94000000000005</v>
      </c>
      <c r="S79" s="14">
        <v>161.47999999999999</v>
      </c>
      <c r="T79" s="14">
        <v>5.61</v>
      </c>
      <c r="U79" s="14">
        <v>363.99</v>
      </c>
      <c r="V79" s="14">
        <v>32.020000000000003</v>
      </c>
      <c r="W79" s="14">
        <v>73.72</v>
      </c>
      <c r="X79" s="14">
        <v>319.74</v>
      </c>
      <c r="Y79" s="14">
        <v>192.26</v>
      </c>
      <c r="Z79" s="14"/>
      <c r="AB79" s="16">
        <v>-9.668274586007819E-2</v>
      </c>
      <c r="AC79" s="16">
        <v>-4.3997910264735415E-2</v>
      </c>
      <c r="AD79" s="16">
        <v>-0.16118404684337106</v>
      </c>
      <c r="AE79" s="16">
        <v>-5.2705866512252335E-2</v>
      </c>
      <c r="AF79" s="16">
        <v>5.7158413839948623E-2</v>
      </c>
      <c r="AG79" s="16">
        <v>-1.7172139139354191E-2</v>
      </c>
      <c r="AH79" s="16">
        <v>-8.3032409027993359E-2</v>
      </c>
      <c r="AI79" s="16">
        <v>-6.6727275984997669E-2</v>
      </c>
      <c r="AJ79" s="16">
        <v>-9.6971718013263514E-2</v>
      </c>
      <c r="AK79" s="16">
        <v>-2.4700745349532056E-2</v>
      </c>
      <c r="AL79" s="16">
        <v>-8.6192711368793778E-2</v>
      </c>
      <c r="AM79" s="16">
        <v>-3.4137865448215697E-2</v>
      </c>
      <c r="AN79" s="16">
        <v>-3.9209568049603974E-2</v>
      </c>
      <c r="AO79" s="16">
        <v>-3.9627606573393828E-2</v>
      </c>
      <c r="AP79" s="16">
        <v>-3.7483476576340977E-2</v>
      </c>
      <c r="AQ79" s="16">
        <v>-3.5226825813473125E-2</v>
      </c>
      <c r="AT79" s="16">
        <v>-9.668274586007819E-2</v>
      </c>
      <c r="AU79" s="16">
        <v>-4.3997910264735415E-2</v>
      </c>
      <c r="AV79" s="16" t="str">
        <v>-</v>
      </c>
      <c r="AW79" s="16">
        <v>-5.2705866512252335E-2</v>
      </c>
      <c r="AX79" s="16">
        <v>5.7158413839948623E-2</v>
      </c>
      <c r="AY79" s="16">
        <v>-1.7172139139354191E-2</v>
      </c>
      <c r="AZ79" s="16">
        <v>-8.3032409027993359E-2</v>
      </c>
      <c r="BA79" s="16">
        <v>-6.6727275984997669E-2</v>
      </c>
      <c r="BB79" s="16">
        <v>-9.6971718013263514E-2</v>
      </c>
      <c r="BC79" s="16">
        <v>-2.4700745349532056E-2</v>
      </c>
      <c r="BD79" s="16">
        <v>-8.6192711368793778E-2</v>
      </c>
      <c r="BE79" s="16">
        <v>-3.4137865448215697E-2</v>
      </c>
      <c r="BF79" s="16">
        <v>-3.9209568049603974E-2</v>
      </c>
      <c r="BG79" s="16">
        <v>-3.9627606573393828E-2</v>
      </c>
      <c r="BH79" s="16">
        <v>-3.7483476576340977E-2</v>
      </c>
      <c r="BI79" s="16">
        <v>-3.5226825813473125E-2</v>
      </c>
      <c r="BK79" s="7"/>
    </row>
    <row r="80" spans="9:63" ht="14" x14ac:dyDescent="0.2">
      <c r="I80" s="13">
        <v>44726.666666666672</v>
      </c>
      <c r="J80" s="14">
        <v>17.7</v>
      </c>
      <c r="K80" s="14">
        <v>89.89</v>
      </c>
      <c r="L80" s="14">
        <v>8.23</v>
      </c>
      <c r="M80" s="14">
        <v>30.35</v>
      </c>
      <c r="N80" s="14">
        <v>3.55</v>
      </c>
      <c r="O80" s="14">
        <v>19.39</v>
      </c>
      <c r="P80" s="14">
        <v>32.22</v>
      </c>
      <c r="Q80" s="14">
        <v>15.24</v>
      </c>
      <c r="R80" s="14">
        <v>616.4</v>
      </c>
      <c r="S80" s="14">
        <v>161.5</v>
      </c>
      <c r="T80" s="14">
        <v>5.93</v>
      </c>
      <c r="U80" s="14">
        <v>364.78</v>
      </c>
      <c r="V80" s="14">
        <v>31.46</v>
      </c>
      <c r="W80" s="14">
        <v>72.459999999999994</v>
      </c>
      <c r="X80" s="14">
        <v>322.14</v>
      </c>
      <c r="Y80" s="14">
        <v>193.52</v>
      </c>
      <c r="Z80" s="14"/>
      <c r="AB80" s="16">
        <v>-3.5563574837756629E-2</v>
      </c>
      <c r="AC80" s="16">
        <v>-1.5566153598860306E-2</v>
      </c>
      <c r="AD80" s="16">
        <v>-0.1095413997322742</v>
      </c>
      <c r="AE80" s="16">
        <v>-6.3928403940257658E-2</v>
      </c>
      <c r="AF80" s="16">
        <v>1.6529301951210506E-2</v>
      </c>
      <c r="AG80" s="16">
        <v>-2.3712451230816466E-2</v>
      </c>
      <c r="AH80" s="16">
        <v>-7.0865010065987666E-2</v>
      </c>
      <c r="AI80" s="16">
        <v>-6.1981969975758833E-2</v>
      </c>
      <c r="AJ80" s="16">
        <v>-7.8813077781817092E-2</v>
      </c>
      <c r="AK80" s="16">
        <v>-3.6907064039958436E-2</v>
      </c>
      <c r="AL80" s="16">
        <v>-2.8217639808950409E-2</v>
      </c>
      <c r="AM80" s="16">
        <v>-4.9461966360198978E-2</v>
      </c>
      <c r="AN80" s="16">
        <v>-3.9603284150950886E-2</v>
      </c>
      <c r="AO80" s="16">
        <v>-5.8887337333543642E-2</v>
      </c>
      <c r="AP80" s="16">
        <v>-4.1687937631145248E-2</v>
      </c>
      <c r="AQ80" s="16">
        <v>-3.2545646468236274E-2</v>
      </c>
      <c r="AT80" s="16">
        <v>-3.5563574837756629E-2</v>
      </c>
      <c r="AU80" s="16">
        <v>-1.5566153598860306E-2</v>
      </c>
      <c r="AV80" s="16">
        <v>-0.1095413997322742</v>
      </c>
      <c r="AW80" s="16">
        <v>-6.3928403940257658E-2</v>
      </c>
      <c r="AX80" s="16">
        <v>1.6529301951210506E-2</v>
      </c>
      <c r="AY80" s="16">
        <v>-2.3712451230816466E-2</v>
      </c>
      <c r="AZ80" s="16">
        <v>-7.0865010065987666E-2</v>
      </c>
      <c r="BA80" s="16">
        <v>-6.1981969975758833E-2</v>
      </c>
      <c r="BB80" s="16">
        <v>-7.8813077781817092E-2</v>
      </c>
      <c r="BC80" s="16">
        <v>-3.6907064039958436E-2</v>
      </c>
      <c r="BD80" s="16">
        <v>-2.8217639808950409E-2</v>
      </c>
      <c r="BE80" s="16">
        <v>-4.9461966360198978E-2</v>
      </c>
      <c r="BF80" s="16">
        <v>-3.9603284150950886E-2</v>
      </c>
      <c r="BG80" s="16">
        <v>-5.8887337333543642E-2</v>
      </c>
      <c r="BH80" s="16">
        <v>-4.1687937631145248E-2</v>
      </c>
      <c r="BI80" s="16">
        <v>-3.2545646468236274E-2</v>
      </c>
      <c r="BK80" s="7"/>
    </row>
    <row r="81" spans="9:63" ht="14" x14ac:dyDescent="0.2">
      <c r="I81" s="13">
        <v>44727.666666666672</v>
      </c>
      <c r="J81" s="14">
        <v>18.600000000000001</v>
      </c>
      <c r="K81" s="14">
        <v>91.47</v>
      </c>
      <c r="L81" s="14">
        <v>8.51</v>
      </c>
      <c r="M81" s="14">
        <v>32.6</v>
      </c>
      <c r="N81" s="14">
        <v>3.68</v>
      </c>
      <c r="O81" s="14">
        <v>19.760000000000002</v>
      </c>
      <c r="P81" s="14">
        <v>33.130000000000003</v>
      </c>
      <c r="Q81" s="14">
        <v>15.98</v>
      </c>
      <c r="R81" s="14">
        <v>672.69</v>
      </c>
      <c r="S81" s="14">
        <v>164.32</v>
      </c>
      <c r="T81" s="14">
        <v>5.94</v>
      </c>
      <c r="U81" s="14">
        <v>378.54</v>
      </c>
      <c r="V81" s="14">
        <v>32.049999999999997</v>
      </c>
      <c r="W81" s="14">
        <v>75.83</v>
      </c>
      <c r="X81" s="14">
        <v>325.39</v>
      </c>
      <c r="Y81" s="14">
        <v>196.16</v>
      </c>
      <c r="Z81" s="14"/>
      <c r="AB81" s="16">
        <v>-0.13157635778871921</v>
      </c>
      <c r="AC81" s="16">
        <v>-5.1326768498118625E-2</v>
      </c>
      <c r="AD81" s="16">
        <v>-0.11187439599972379</v>
      </c>
      <c r="AE81" s="16">
        <v>-0.1074675943035114</v>
      </c>
      <c r="AF81" s="16">
        <v>-5.4794657646255957E-3</v>
      </c>
      <c r="AG81" s="16">
        <v>-5.7546588314972315E-3</v>
      </c>
      <c r="AH81" s="16">
        <v>-0.14939287627945408</v>
      </c>
      <c r="AI81" s="16">
        <v>-9.8215521150116378E-2</v>
      </c>
      <c r="AJ81" s="16">
        <v>-9.8287036093363256E-2</v>
      </c>
      <c r="AK81" s="16">
        <v>-7.133510196427427E-2</v>
      </c>
      <c r="AL81" s="16">
        <v>-5.7158413839948637E-2</v>
      </c>
      <c r="AM81" s="16">
        <v>-4.6250241569035545E-2</v>
      </c>
      <c r="AN81" s="16">
        <v>-3.528514539039234E-2</v>
      </c>
      <c r="AO81" s="16">
        <v>-7.2963995839179799E-2</v>
      </c>
      <c r="AP81" s="16">
        <v>-4.5875819034536025E-2</v>
      </c>
      <c r="AQ81" s="16">
        <v>-3.7015737749299685E-2</v>
      </c>
      <c r="AT81" s="16">
        <v>-0.13157635778871921</v>
      </c>
      <c r="AU81" s="16" t="str">
        <v>-</v>
      </c>
      <c r="AV81" s="16">
        <v>-0.11187439599972379</v>
      </c>
      <c r="AW81" s="16">
        <v>-0.1074675943035114</v>
      </c>
      <c r="AX81" s="16">
        <v>-5.4794657646255957E-3</v>
      </c>
      <c r="AY81" s="16">
        <v>-5.7546588314972315E-3</v>
      </c>
      <c r="AZ81" s="16" t="str">
        <v>-</v>
      </c>
      <c r="BA81" s="16">
        <v>-9.8215521150116378E-2</v>
      </c>
      <c r="BB81" s="16">
        <v>-9.8287036093363256E-2</v>
      </c>
      <c r="BC81" s="16">
        <v>-7.133510196427427E-2</v>
      </c>
      <c r="BD81" s="16">
        <v>-5.7158413839948637E-2</v>
      </c>
      <c r="BE81" s="16">
        <v>-4.6250241569035545E-2</v>
      </c>
      <c r="BF81" s="16">
        <v>-3.528514539039234E-2</v>
      </c>
      <c r="BG81" s="16">
        <v>-7.2963995839179799E-2</v>
      </c>
      <c r="BH81" s="16">
        <v>-4.5875819034536025E-2</v>
      </c>
      <c r="BI81" s="16">
        <v>-3.7015737749299685E-2</v>
      </c>
      <c r="BK81" s="7"/>
    </row>
    <row r="82" spans="9:63" ht="14" x14ac:dyDescent="0.2">
      <c r="I82" s="13">
        <v>44728.666666666672</v>
      </c>
      <c r="J82" s="14">
        <v>16.72</v>
      </c>
      <c r="K82" s="14">
        <v>88.38</v>
      </c>
      <c r="L82" s="14">
        <v>7.63</v>
      </c>
      <c r="M82" s="14">
        <v>30.52</v>
      </c>
      <c r="N82" s="14">
        <v>3.6</v>
      </c>
      <c r="O82" s="14">
        <v>18.93</v>
      </c>
      <c r="P82" s="14">
        <v>30.47</v>
      </c>
      <c r="Q82" s="14">
        <v>14.87</v>
      </c>
      <c r="R82" s="14">
        <v>612.70000000000005</v>
      </c>
      <c r="S82" s="14">
        <v>154.30000000000001</v>
      </c>
      <c r="T82" s="14">
        <v>5.47</v>
      </c>
      <c r="U82" s="14">
        <v>359.63</v>
      </c>
      <c r="V82" s="14">
        <v>31.85</v>
      </c>
      <c r="W82" s="14">
        <v>71.23</v>
      </c>
      <c r="X82" s="14">
        <v>308.77999999999997</v>
      </c>
      <c r="Y82" s="14">
        <v>189.05</v>
      </c>
      <c r="Z82" s="14"/>
      <c r="AB82" s="16">
        <v>-1.2352767967001051E-2</v>
      </c>
      <c r="AC82" s="16">
        <v>3.0081912273108185E-3</v>
      </c>
      <c r="AD82" s="16">
        <v>1.4688146561657086E-2</v>
      </c>
      <c r="AE82" s="16">
        <v>-3.0502040175283397E-2</v>
      </c>
      <c r="AF82" s="16">
        <v>-2.5036078161325002E-2</v>
      </c>
      <c r="AG82" s="16">
        <v>1.7165571028504537E-2</v>
      </c>
      <c r="AH82" s="16">
        <v>-5.4067221270275703E-2</v>
      </c>
      <c r="AI82" s="16">
        <v>-4.5826594110922403E-3</v>
      </c>
      <c r="AJ82" s="16">
        <v>-1.6954738828113925E-2</v>
      </c>
      <c r="AK82" s="16">
        <v>1.2384667797125197E-4</v>
      </c>
      <c r="AL82" s="16">
        <v>5.5473493475029001E-2</v>
      </c>
      <c r="AM82" s="16">
        <v>2.1680374039601516E-3</v>
      </c>
      <c r="AN82" s="16">
        <v>-1.7643809938436984E-2</v>
      </c>
      <c r="AO82" s="16">
        <v>-1.723944733469138E-2</v>
      </c>
      <c r="AP82" s="16">
        <v>7.4780681257870674E-3</v>
      </c>
      <c r="AQ82" s="16">
        <v>6.5322436641018665E-3</v>
      </c>
      <c r="AT82" s="16">
        <v>-1.2352767967001051E-2</v>
      </c>
      <c r="AU82" s="16">
        <v>3.0081912273108185E-3</v>
      </c>
      <c r="AV82" s="16">
        <v>1.4688146561657086E-2</v>
      </c>
      <c r="AW82" s="16">
        <v>-3.0502040175283397E-2</v>
      </c>
      <c r="AX82" s="16">
        <v>-2.5036078161325002E-2</v>
      </c>
      <c r="AY82" s="16">
        <v>1.7165571028504537E-2</v>
      </c>
      <c r="AZ82" s="16">
        <v>-5.4067221270275703E-2</v>
      </c>
      <c r="BA82" s="16">
        <v>-4.5826594110922403E-3</v>
      </c>
      <c r="BB82" s="16">
        <v>-1.6954738828113925E-2</v>
      </c>
      <c r="BC82" s="16">
        <v>1.2384667797125197E-4</v>
      </c>
      <c r="BD82" s="16">
        <v>5.5473493475029001E-2</v>
      </c>
      <c r="BE82" s="16">
        <v>2.1680374039601516E-3</v>
      </c>
      <c r="BF82" s="16">
        <v>-1.7643809938436984E-2</v>
      </c>
      <c r="BG82" s="16">
        <v>-1.723944733469138E-2</v>
      </c>
      <c r="BH82" s="16">
        <v>7.4780681257870674E-3</v>
      </c>
      <c r="BI82" s="16">
        <v>6.5322436641018665E-3</v>
      </c>
      <c r="BK82" s="7"/>
    </row>
    <row r="83" spans="9:63" ht="14" x14ac:dyDescent="0.2">
      <c r="I83" s="13">
        <v>44729.666666666672</v>
      </c>
      <c r="J83" s="14">
        <v>18.3</v>
      </c>
      <c r="K83" s="14">
        <v>89.15</v>
      </c>
      <c r="L83" s="14">
        <v>8.1</v>
      </c>
      <c r="M83" s="14">
        <v>31.69</v>
      </c>
      <c r="N83" s="14">
        <v>3.8</v>
      </c>
      <c r="O83" s="14">
        <v>19.61</v>
      </c>
      <c r="P83" s="14">
        <v>32.5</v>
      </c>
      <c r="Q83" s="14">
        <v>15.37</v>
      </c>
      <c r="R83" s="14">
        <v>635.22</v>
      </c>
      <c r="S83" s="14">
        <v>160.09</v>
      </c>
      <c r="T83" s="14">
        <v>5.7</v>
      </c>
      <c r="U83" s="14">
        <v>369.71</v>
      </c>
      <c r="V83" s="14">
        <v>31.92</v>
      </c>
      <c r="W83" s="14">
        <v>72.900000000000006</v>
      </c>
      <c r="X83" s="14">
        <v>310.69</v>
      </c>
      <c r="Y83" s="14">
        <v>190.01</v>
      </c>
      <c r="Z83" s="14"/>
      <c r="AB83" s="16">
        <v>4.9596941139372186E-2</v>
      </c>
      <c r="AC83" s="16">
        <v>1.7424349082965244E-2</v>
      </c>
      <c r="AD83" s="16">
        <v>3.3455927896304277E-2</v>
      </c>
      <c r="AE83" s="16">
        <v>7.1515770867154757E-2</v>
      </c>
      <c r="AF83" s="16">
        <v>3.5965148693515303E-2</v>
      </c>
      <c r="AG83" s="16">
        <v>1.8902223065161431E-2</v>
      </c>
      <c r="AH83" s="16">
        <v>2.7851838562976225E-2</v>
      </c>
      <c r="AI83" s="16">
        <v>4.741439007962845E-2</v>
      </c>
      <c r="AJ83" s="16">
        <v>8.7388496007588523E-2</v>
      </c>
      <c r="AK83" s="16">
        <v>1.7310603517536927E-2</v>
      </c>
      <c r="AL83" s="16">
        <v>1.6849203649196673E-3</v>
      </c>
      <c r="AM83" s="16">
        <v>3.7027315474921531E-2</v>
      </c>
      <c r="AN83" s="16">
        <v>1.8580285736547176E-2</v>
      </c>
      <c r="AO83" s="16">
        <v>4.54593072459131E-2</v>
      </c>
      <c r="AP83" s="16">
        <v>1.0038229242686452E-2</v>
      </c>
      <c r="AQ83" s="16">
        <v>1.3549786446074739E-2</v>
      </c>
      <c r="AT83" s="16">
        <v>4.9596941139372186E-2</v>
      </c>
      <c r="AU83" s="16">
        <v>1.7424349082965244E-2</v>
      </c>
      <c r="AV83" s="16">
        <v>3.3455927896304277E-2</v>
      </c>
      <c r="AW83" s="16">
        <v>7.1515770867154757E-2</v>
      </c>
      <c r="AX83" s="16">
        <v>3.5965148693515303E-2</v>
      </c>
      <c r="AY83" s="16">
        <v>1.8902223065161431E-2</v>
      </c>
      <c r="AZ83" s="16">
        <v>2.7851838562976225E-2</v>
      </c>
      <c r="BA83" s="16">
        <v>4.741439007962845E-2</v>
      </c>
      <c r="BB83" s="16">
        <v>8.7388496007588523E-2</v>
      </c>
      <c r="BC83" s="16">
        <v>1.7310603517536927E-2</v>
      </c>
      <c r="BD83" s="16">
        <v>1.6849203649196673E-3</v>
      </c>
      <c r="BE83" s="16">
        <v>3.7027315474921531E-2</v>
      </c>
      <c r="BF83" s="16">
        <v>1.8580285736547176E-2</v>
      </c>
      <c r="BG83" s="16">
        <v>4.54593072459131E-2</v>
      </c>
      <c r="BH83" s="16">
        <v>1.0038229242686452E-2</v>
      </c>
      <c r="BI83" s="16">
        <v>1.3549786446074739E-2</v>
      </c>
      <c r="BK83" s="7"/>
    </row>
    <row r="84" spans="9:63" ht="14" x14ac:dyDescent="0.2">
      <c r="I84" s="13">
        <v>44733.666666666672</v>
      </c>
      <c r="J84" s="14">
        <v>19.21</v>
      </c>
      <c r="K84" s="14">
        <v>89.26</v>
      </c>
      <c r="L84" s="14">
        <v>8.1</v>
      </c>
      <c r="M84" s="14">
        <v>32.83</v>
      </c>
      <c r="N84" s="14">
        <v>3.78</v>
      </c>
      <c r="O84" s="14">
        <v>19.920000000000002</v>
      </c>
      <c r="P84" s="14">
        <v>31.51</v>
      </c>
      <c r="Q84" s="14">
        <v>15.95</v>
      </c>
      <c r="R84" s="14">
        <v>656.7</v>
      </c>
      <c r="S84" s="14">
        <v>163.85</v>
      </c>
      <c r="T84" s="14">
        <v>5.72</v>
      </c>
      <c r="U84" s="14">
        <v>377.43</v>
      </c>
      <c r="V84" s="14">
        <v>32.85</v>
      </c>
      <c r="W84" s="14">
        <v>72.37</v>
      </c>
      <c r="X84" s="14">
        <v>317.39999999999998</v>
      </c>
      <c r="Y84" s="14">
        <v>194.39</v>
      </c>
      <c r="Z84" s="14"/>
      <c r="AB84" s="16">
        <v>-0.10655597306260012</v>
      </c>
      <c r="AC84" s="16">
        <v>-3.4365349965679262E-2</v>
      </c>
      <c r="AD84" s="16">
        <v>-0.10915409728891709</v>
      </c>
      <c r="AE84" s="16">
        <v>-6.5930081956405789E-2</v>
      </c>
      <c r="AF84" s="16">
        <v>-2.197890671877523E-2</v>
      </c>
      <c r="AG84" s="16">
        <v>-4.2911727098490331E-2</v>
      </c>
      <c r="AH84" s="16">
        <v>-8.3696623314186896E-2</v>
      </c>
      <c r="AI84" s="16">
        <v>-7.1992179866064987E-2</v>
      </c>
      <c r="AJ84" s="16">
        <v>-9.3409179721940183E-2</v>
      </c>
      <c r="AK84" s="16">
        <v>-6.2916986811132766E-2</v>
      </c>
      <c r="AL84" s="16">
        <v>-8.2430516940663875E-2</v>
      </c>
      <c r="AM84" s="16">
        <v>-5.1246022464144565E-2</v>
      </c>
      <c r="AN84" s="16">
        <v>-6.2598013485065541E-3</v>
      </c>
      <c r="AO84" s="16">
        <v>-6.2579914722581648E-2</v>
      </c>
      <c r="AP84" s="16">
        <v>-5.2395413691439088E-2</v>
      </c>
      <c r="AQ84" s="16">
        <v>-3.6919122410904635E-2</v>
      </c>
      <c r="AT84" s="16">
        <v>-0.10655597306260012</v>
      </c>
      <c r="AU84" s="16">
        <v>-3.4365349965679262E-2</v>
      </c>
      <c r="AV84" s="16">
        <v>-0.10915409728891709</v>
      </c>
      <c r="AW84" s="16">
        <v>-6.5930081956405789E-2</v>
      </c>
      <c r="AX84" s="16">
        <v>-2.197890671877523E-2</v>
      </c>
      <c r="AY84" s="16">
        <v>-4.2911727098490331E-2</v>
      </c>
      <c r="AZ84" s="16">
        <v>-8.3696623314186896E-2</v>
      </c>
      <c r="BA84" s="16">
        <v>-7.1992179866064987E-2</v>
      </c>
      <c r="BB84" s="16">
        <v>-9.3409179721940183E-2</v>
      </c>
      <c r="BC84" s="16">
        <v>-6.2916986811132766E-2</v>
      </c>
      <c r="BD84" s="16">
        <v>-8.2430516940663875E-2</v>
      </c>
      <c r="BE84" s="16">
        <v>-5.1246022464144565E-2</v>
      </c>
      <c r="BF84" s="16">
        <v>-6.2598013485065541E-3</v>
      </c>
      <c r="BG84" s="16">
        <v>-6.2579914722581648E-2</v>
      </c>
      <c r="BH84" s="16" t="str">
        <v>-</v>
      </c>
      <c r="BI84" s="16">
        <v>-3.6919122410904635E-2</v>
      </c>
      <c r="BK84" s="7"/>
    </row>
    <row r="85" spans="9:63" ht="14" x14ac:dyDescent="0.2">
      <c r="I85" s="13">
        <v>44734.666666666672</v>
      </c>
      <c r="J85" s="14">
        <v>19.27</v>
      </c>
      <c r="K85" s="14">
        <v>89.36</v>
      </c>
      <c r="L85" s="14">
        <v>8.1999999999999993</v>
      </c>
      <c r="M85" s="14">
        <v>33.85</v>
      </c>
      <c r="N85" s="14">
        <v>3.91</v>
      </c>
      <c r="O85" s="14">
        <v>19.489999999999998</v>
      </c>
      <c r="P85" s="14">
        <v>32.6</v>
      </c>
      <c r="Q85" s="14">
        <v>16.02</v>
      </c>
      <c r="R85" s="14">
        <v>677.4</v>
      </c>
      <c r="S85" s="14">
        <v>168.28</v>
      </c>
      <c r="T85" s="14">
        <v>5.6</v>
      </c>
      <c r="U85" s="14">
        <v>380.84</v>
      </c>
      <c r="V85" s="14">
        <v>32.6</v>
      </c>
      <c r="W85" s="14">
        <v>72.97</v>
      </c>
      <c r="X85" s="14">
        <v>316.14999999999998</v>
      </c>
      <c r="Y85" s="14">
        <v>193.82</v>
      </c>
      <c r="Z85" s="14"/>
      <c r="AB85" s="16">
        <v>9.0295452190819706E-2</v>
      </c>
      <c r="AC85" s="16">
        <v>8.6746446065555701E-3</v>
      </c>
      <c r="AD85" s="16">
        <v>5.9776216382027451E-2</v>
      </c>
      <c r="AE85" s="16">
        <v>3.7618967286573261E-2</v>
      </c>
      <c r="AF85" s="16">
        <v>5.4067221270275793E-2</v>
      </c>
      <c r="AG85" s="16">
        <v>3.5291674987023444E-2</v>
      </c>
      <c r="AH85" s="16">
        <v>6.4497496338074084E-2</v>
      </c>
      <c r="AI85" s="16">
        <v>3.3071797078440796E-2</v>
      </c>
      <c r="AJ85" s="16">
        <v>3.6095975851734449E-2</v>
      </c>
      <c r="AK85" s="16">
        <v>3.6837397720887885E-2</v>
      </c>
      <c r="AL85" s="16">
        <v>4.1187558406614644E-2</v>
      </c>
      <c r="AM85" s="16">
        <v>2.764318938875621E-2</v>
      </c>
      <c r="AN85" s="16">
        <v>2.195390563435656E-3</v>
      </c>
      <c r="AO85" s="16">
        <v>2.317456102435007E-2</v>
      </c>
      <c r="AP85" s="16">
        <v>6.1665812794265834E-3</v>
      </c>
      <c r="AQ85" s="16">
        <v>5.0651720174986542E-3</v>
      </c>
      <c r="AT85" s="16">
        <v>9.0295452190819706E-2</v>
      </c>
      <c r="AU85" s="16">
        <v>8.6746446065555701E-3</v>
      </c>
      <c r="AV85" s="16">
        <v>5.9776216382027451E-2</v>
      </c>
      <c r="AW85" s="16">
        <v>3.7618967286573261E-2</v>
      </c>
      <c r="AX85" s="16">
        <v>5.4067221270275793E-2</v>
      </c>
      <c r="AY85" s="16">
        <v>3.5291674987023444E-2</v>
      </c>
      <c r="AZ85" s="16">
        <v>6.4497496338074084E-2</v>
      </c>
      <c r="BA85" s="16">
        <v>3.3071797078440796E-2</v>
      </c>
      <c r="BB85" s="16">
        <v>3.6095975851734449E-2</v>
      </c>
      <c r="BC85" s="16">
        <v>3.6837397720887885E-2</v>
      </c>
      <c r="BD85" s="16">
        <v>4.1187558406614644E-2</v>
      </c>
      <c r="BE85" s="16">
        <v>2.764318938875621E-2</v>
      </c>
      <c r="BF85" s="16">
        <v>2.195390563435656E-3</v>
      </c>
      <c r="BG85" s="16">
        <v>2.317456102435007E-2</v>
      </c>
      <c r="BH85" s="16">
        <v>6.1665812794265834E-3</v>
      </c>
      <c r="BI85" s="16">
        <v>5.0651720174986542E-3</v>
      </c>
      <c r="BK85" s="7"/>
    </row>
    <row r="86" spans="9:63" ht="14" x14ac:dyDescent="0.2">
      <c r="I86" s="13">
        <v>44735.666666666672</v>
      </c>
      <c r="J86" s="14">
        <v>21.66</v>
      </c>
      <c r="K86" s="14">
        <v>89.73</v>
      </c>
      <c r="L86" s="14">
        <v>8.5</v>
      </c>
      <c r="M86" s="14">
        <v>36.380000000000003</v>
      </c>
      <c r="N86" s="14">
        <v>4.16</v>
      </c>
      <c r="O86" s="14">
        <v>19.21</v>
      </c>
      <c r="P86" s="14">
        <v>35.17</v>
      </c>
      <c r="Q86" s="14">
        <v>17.11</v>
      </c>
      <c r="R86" s="14">
        <v>698.64</v>
      </c>
      <c r="S86" s="14">
        <v>178.04</v>
      </c>
      <c r="T86" s="14">
        <v>5.78</v>
      </c>
      <c r="U86" s="14">
        <v>400.75</v>
      </c>
      <c r="V86" s="14">
        <v>32.08</v>
      </c>
      <c r="W86" s="14">
        <v>73.81</v>
      </c>
      <c r="X86" s="14">
        <v>316.76</v>
      </c>
      <c r="Y86" s="14">
        <v>196.64</v>
      </c>
      <c r="Z86" s="14"/>
      <c r="AA86" s="9"/>
      <c r="AB86" s="16">
        <v>4.8529916933089931E-2</v>
      </c>
      <c r="AC86" s="16">
        <v>1.2331148919744396E-3</v>
      </c>
      <c r="AD86" s="16">
        <v>0</v>
      </c>
      <c r="AE86" s="16">
        <v>3.5341557810671866E-2</v>
      </c>
      <c r="AF86" s="16">
        <v>-5.2770571008437812E-3</v>
      </c>
      <c r="AG86" s="16">
        <v>1.5684611948197279E-2</v>
      </c>
      <c r="AH86" s="16">
        <v>-3.0935133566508528E-2</v>
      </c>
      <c r="AI86" s="16">
        <v>3.7041271680349076E-2</v>
      </c>
      <c r="AJ86" s="16">
        <v>3.3255897613583663E-2</v>
      </c>
      <c r="AK86" s="16">
        <v>2.3215218054820571E-2</v>
      </c>
      <c r="AL86" s="16">
        <v>3.5026305512020745E-3</v>
      </c>
      <c r="AM86" s="16">
        <v>2.0666206495764471E-2</v>
      </c>
      <c r="AN86" s="16">
        <v>2.8718972349011412E-2</v>
      </c>
      <c r="AO86" s="16">
        <v>-7.2967901365761792E-3</v>
      </c>
      <c r="AP86" s="16">
        <v>2.1367177599101613E-2</v>
      </c>
      <c r="AQ86" s="16">
        <v>2.2789748019580894E-2</v>
      </c>
      <c r="AT86" s="16">
        <v>4.8529916933089931E-2</v>
      </c>
      <c r="AU86" s="16">
        <v>1.2331148919744396E-3</v>
      </c>
      <c r="AV86" s="16">
        <v>0</v>
      </c>
      <c r="AW86" s="16">
        <v>3.5341557810671866E-2</v>
      </c>
      <c r="AX86" s="16">
        <v>-5.2770571008437812E-3</v>
      </c>
      <c r="AY86" s="16">
        <v>1.5684611948197279E-2</v>
      </c>
      <c r="AZ86" s="16">
        <v>-3.0935133566508528E-2</v>
      </c>
      <c r="BA86" s="16">
        <v>3.7041271680349076E-2</v>
      </c>
      <c r="BB86" s="16">
        <v>3.3255897613583663E-2</v>
      </c>
      <c r="BC86" s="16">
        <v>2.3215218054820571E-2</v>
      </c>
      <c r="BD86" s="16">
        <v>3.5026305512020745E-3</v>
      </c>
      <c r="BE86" s="16">
        <v>2.0666206495764471E-2</v>
      </c>
      <c r="BF86" s="16">
        <v>2.8718972349011412E-2</v>
      </c>
      <c r="BG86" s="16">
        <v>-7.2967901365761792E-3</v>
      </c>
      <c r="BH86" s="16">
        <v>2.1367177599101613E-2</v>
      </c>
      <c r="BI86" s="16">
        <v>2.2789748019580894E-2</v>
      </c>
      <c r="BK86" s="7"/>
    </row>
    <row r="87" spans="9:63" ht="14" x14ac:dyDescent="0.2">
      <c r="I87" s="13">
        <v>44736.666666666672</v>
      </c>
      <c r="J87" s="14">
        <v>23.28</v>
      </c>
      <c r="K87" s="14">
        <v>94.19</v>
      </c>
      <c r="L87" s="14">
        <v>8.86</v>
      </c>
      <c r="M87" s="14">
        <v>38.520000000000003</v>
      </c>
      <c r="N87" s="14">
        <v>4.24</v>
      </c>
      <c r="O87" s="14">
        <v>20.170000000000002</v>
      </c>
      <c r="P87" s="14">
        <v>37.54</v>
      </c>
      <c r="Q87" s="14">
        <v>17.850000000000001</v>
      </c>
      <c r="R87" s="14">
        <v>739.46</v>
      </c>
      <c r="S87" s="14">
        <v>185.22</v>
      </c>
      <c r="T87" s="14">
        <v>6.13</v>
      </c>
      <c r="U87" s="14">
        <v>417.62</v>
      </c>
      <c r="V87" s="14">
        <v>32.31</v>
      </c>
      <c r="W87" s="14">
        <v>77.680000000000007</v>
      </c>
      <c r="X87" s="14">
        <v>330.5</v>
      </c>
      <c r="Y87" s="14">
        <v>205.51</v>
      </c>
      <c r="Z87" s="14"/>
      <c r="AB87" s="16">
        <v>3.1185056458096034E-3</v>
      </c>
      <c r="AC87" s="16">
        <v>1.1196955598213219E-3</v>
      </c>
      <c r="AD87" s="16">
        <v>1.2270092591814401E-2</v>
      </c>
      <c r="AE87" s="16">
        <v>3.0596267844782872E-2</v>
      </c>
      <c r="AF87" s="16">
        <v>3.3813364365778108E-2</v>
      </c>
      <c r="AG87" s="16">
        <v>-2.1822738636982891E-2</v>
      </c>
      <c r="AH87" s="16">
        <v>3.4007332603478713E-2</v>
      </c>
      <c r="AI87" s="16">
        <v>4.3791124093596739E-3</v>
      </c>
      <c r="AJ87" s="16">
        <v>3.1034647186744216E-2</v>
      </c>
      <c r="AK87" s="16">
        <v>2.6677883577496682E-2</v>
      </c>
      <c r="AL87" s="16">
        <v>-2.1202207650603051E-2</v>
      </c>
      <c r="AM87" s="16">
        <v>8.9942183863412212E-3</v>
      </c>
      <c r="AN87" s="16">
        <v>-7.6394565579576143E-3</v>
      </c>
      <c r="AO87" s="16">
        <v>8.2565488994923546E-3</v>
      </c>
      <c r="AP87" s="16">
        <v>-3.9460235876864315E-3</v>
      </c>
      <c r="AQ87" s="16">
        <v>-2.936557067617434E-3</v>
      </c>
      <c r="AS87" s="9"/>
      <c r="AT87" s="16">
        <v>3.1185056458096034E-3</v>
      </c>
      <c r="AU87" s="16">
        <v>1.1196955598213219E-3</v>
      </c>
      <c r="AV87" s="16">
        <v>1.2270092591814401E-2</v>
      </c>
      <c r="AW87" s="16">
        <v>3.0596267844782872E-2</v>
      </c>
      <c r="AX87" s="16">
        <v>3.3813364365778108E-2</v>
      </c>
      <c r="AY87" s="16">
        <v>-2.1822738636982891E-2</v>
      </c>
      <c r="AZ87" s="16">
        <v>3.4007332603478713E-2</v>
      </c>
      <c r="BA87" s="16">
        <v>4.3791124093596739E-3</v>
      </c>
      <c r="BB87" s="16">
        <v>3.1034647186744216E-2</v>
      </c>
      <c r="BC87" s="16">
        <v>2.6677883577496682E-2</v>
      </c>
      <c r="BD87" s="16">
        <v>-2.1202207650603051E-2</v>
      </c>
      <c r="BE87" s="16">
        <v>8.9942183863412212E-3</v>
      </c>
      <c r="BF87" s="16">
        <v>-7.6394565579576143E-3</v>
      </c>
      <c r="BG87" s="16">
        <v>8.2565488994923546E-3</v>
      </c>
      <c r="BH87" s="16">
        <v>-3.9460235876864315E-3</v>
      </c>
      <c r="BI87" s="16">
        <v>-2.936557067617434E-3</v>
      </c>
      <c r="BK87" s="7"/>
    </row>
    <row r="88" spans="9:63" ht="14" x14ac:dyDescent="0.2">
      <c r="I88" s="13">
        <v>44739.666666666672</v>
      </c>
      <c r="J88" s="14">
        <v>22.7</v>
      </c>
      <c r="K88" s="14">
        <v>93.09</v>
      </c>
      <c r="L88" s="14">
        <v>8.84</v>
      </c>
      <c r="M88" s="14">
        <v>37.32</v>
      </c>
      <c r="N88" s="14">
        <v>4.24</v>
      </c>
      <c r="O88" s="14">
        <v>20.51</v>
      </c>
      <c r="P88" s="14">
        <v>37.5</v>
      </c>
      <c r="Q88" s="14">
        <v>17.5</v>
      </c>
      <c r="R88" s="14">
        <v>717.31</v>
      </c>
      <c r="S88" s="14">
        <v>185.05</v>
      </c>
      <c r="T88" s="14">
        <v>5.93</v>
      </c>
      <c r="U88" s="14">
        <v>404.72</v>
      </c>
      <c r="V88" s="14">
        <v>32.35</v>
      </c>
      <c r="W88" s="14">
        <v>75.94</v>
      </c>
      <c r="X88" s="14">
        <v>328.83</v>
      </c>
      <c r="Y88" s="14">
        <v>203.56</v>
      </c>
      <c r="Z88" s="14"/>
      <c r="AB88" s="16">
        <v>0.11691775914656949</v>
      </c>
      <c r="AC88" s="16">
        <v>4.1320065490211555E-3</v>
      </c>
      <c r="AD88" s="16">
        <v>3.593200922606337E-2</v>
      </c>
      <c r="AE88" s="16">
        <v>7.2080173731692149E-2</v>
      </c>
      <c r="AF88" s="16">
        <v>6.1977700275897607E-2</v>
      </c>
      <c r="AG88" s="16">
        <v>-1.4470536739004043E-2</v>
      </c>
      <c r="AH88" s="16">
        <v>7.5881158113229222E-2</v>
      </c>
      <c r="AI88" s="16">
        <v>6.5825146263888995E-2</v>
      </c>
      <c r="AJ88" s="16">
        <v>3.0873647721806102E-2</v>
      </c>
      <c r="AK88" s="16">
        <v>5.6378985425333449E-2</v>
      </c>
      <c r="AL88" s="16">
        <v>3.163708494318266E-2</v>
      </c>
      <c r="AM88" s="16">
        <v>5.0958452072171839E-2</v>
      </c>
      <c r="AN88" s="16">
        <v>-1.6079505374348345E-2</v>
      </c>
      <c r="AO88" s="16">
        <v>1.1445826004432313E-2</v>
      </c>
      <c r="AP88" s="16">
        <v>1.927604837589551E-3</v>
      </c>
      <c r="AQ88" s="16">
        <v>1.4444752511320769E-2</v>
      </c>
      <c r="AT88" s="16">
        <v>0.11691775914656949</v>
      </c>
      <c r="AU88" s="16">
        <v>4.1320065490211555E-3</v>
      </c>
      <c r="AV88" s="16">
        <v>3.593200922606337E-2</v>
      </c>
      <c r="AW88" s="16">
        <v>7.2080173731692149E-2</v>
      </c>
      <c r="AX88" s="16">
        <v>6.1977700275897607E-2</v>
      </c>
      <c r="AY88" s="16">
        <v>-1.4470536739004043E-2</v>
      </c>
      <c r="AZ88" s="16">
        <v>7.5881158113229222E-2</v>
      </c>
      <c r="BA88" s="16">
        <v>6.5825146263888995E-2</v>
      </c>
      <c r="BB88" s="16">
        <v>3.0873647721806102E-2</v>
      </c>
      <c r="BC88" s="16">
        <v>5.6378985425333449E-2</v>
      </c>
      <c r="BD88" s="16">
        <v>3.163708494318266E-2</v>
      </c>
      <c r="BE88" s="16">
        <v>5.0958452072171839E-2</v>
      </c>
      <c r="BF88" s="16">
        <v>-1.6079505374348345E-2</v>
      </c>
      <c r="BG88" s="16">
        <v>1.1445826004432313E-2</v>
      </c>
      <c r="BH88" s="16">
        <v>1.927604837589551E-3</v>
      </c>
      <c r="BI88" s="16">
        <v>1.4444752511320769E-2</v>
      </c>
      <c r="BK88" s="7"/>
    </row>
    <row r="89" spans="9:63" ht="14" x14ac:dyDescent="0.2">
      <c r="I89" s="13">
        <v>44740.666666666672</v>
      </c>
      <c r="J89" s="14">
        <v>20.54</v>
      </c>
      <c r="K89" s="14">
        <v>90.62</v>
      </c>
      <c r="L89" s="14">
        <v>8.24</v>
      </c>
      <c r="M89" s="14">
        <v>35.03</v>
      </c>
      <c r="N89" s="14">
        <v>4.28</v>
      </c>
      <c r="O89" s="14">
        <v>20.32</v>
      </c>
      <c r="P89" s="14">
        <v>35.78</v>
      </c>
      <c r="Q89" s="14">
        <v>16.52</v>
      </c>
      <c r="R89" s="14">
        <v>665</v>
      </c>
      <c r="S89" s="14">
        <v>177.23</v>
      </c>
      <c r="T89" s="14">
        <v>5.56</v>
      </c>
      <c r="U89" s="14">
        <v>386.29</v>
      </c>
      <c r="V89" s="14">
        <v>32.26</v>
      </c>
      <c r="W89" s="14">
        <v>71.819999999999993</v>
      </c>
      <c r="X89" s="14">
        <v>318.29000000000002</v>
      </c>
      <c r="Y89" s="14">
        <v>198.12</v>
      </c>
      <c r="Z89" s="14"/>
      <c r="AB89" s="16">
        <v>7.2127381290392478E-2</v>
      </c>
      <c r="AC89" s="16">
        <v>4.8508857524759356E-2</v>
      </c>
      <c r="AD89" s="16">
        <v>4.1480601120718705E-2</v>
      </c>
      <c r="AE89" s="16">
        <v>5.7158413839948623E-2</v>
      </c>
      <c r="AF89" s="16">
        <v>1.9048194970694411E-2</v>
      </c>
      <c r="AG89" s="16">
        <v>4.8765375185655123E-2</v>
      </c>
      <c r="AH89" s="16">
        <v>6.5213584672471611E-2</v>
      </c>
      <c r="AI89" s="16">
        <v>4.2340420321545988E-2</v>
      </c>
      <c r="AJ89" s="16">
        <v>5.678460198066973E-2</v>
      </c>
      <c r="AK89" s="16">
        <v>3.953606359446929E-2</v>
      </c>
      <c r="AL89" s="16">
        <v>5.879106726383386E-2</v>
      </c>
      <c r="AM89" s="16">
        <v>4.1234136652253409E-2</v>
      </c>
      <c r="AN89" s="16">
        <v>7.143996838093236E-3</v>
      </c>
      <c r="AO89" s="16">
        <v>5.1103600201108573E-2</v>
      </c>
      <c r="AP89" s="16">
        <v>4.246226994952932E-2</v>
      </c>
      <c r="AQ89" s="16">
        <v>4.4120048735104209E-2</v>
      </c>
      <c r="AT89" s="16">
        <v>7.2127381290392478E-2</v>
      </c>
      <c r="AU89" s="16" t="str">
        <v>-</v>
      </c>
      <c r="AV89" s="16">
        <v>4.1480601120718705E-2</v>
      </c>
      <c r="AW89" s="16">
        <v>5.7158413839948623E-2</v>
      </c>
      <c r="AX89" s="16">
        <v>1.9048194970694411E-2</v>
      </c>
      <c r="AY89" s="16">
        <v>4.8765375185655123E-2</v>
      </c>
      <c r="AZ89" s="16">
        <v>6.5213584672471611E-2</v>
      </c>
      <c r="BA89" s="16">
        <v>4.2340420321545988E-2</v>
      </c>
      <c r="BB89" s="16">
        <v>5.678460198066973E-2</v>
      </c>
      <c r="BC89" s="16">
        <v>3.953606359446929E-2</v>
      </c>
      <c r="BD89" s="16">
        <v>5.879106726383386E-2</v>
      </c>
      <c r="BE89" s="16">
        <v>4.1234136652253409E-2</v>
      </c>
      <c r="BF89" s="16">
        <v>7.143996838093236E-3</v>
      </c>
      <c r="BG89" s="16">
        <v>5.1103600201108573E-2</v>
      </c>
      <c r="BH89" s="16">
        <v>4.246226994952932E-2</v>
      </c>
      <c r="BI89" s="16">
        <v>4.4120048735104209E-2</v>
      </c>
      <c r="BK89" s="7"/>
    </row>
    <row r="90" spans="9:63" ht="14" x14ac:dyDescent="0.2">
      <c r="I90" s="13">
        <v>44741.666666666672</v>
      </c>
      <c r="J90" s="14">
        <v>19.02</v>
      </c>
      <c r="K90" s="14">
        <v>90.9</v>
      </c>
      <c r="L90" s="14">
        <v>8.08</v>
      </c>
      <c r="M90" s="14">
        <v>33.049999999999997</v>
      </c>
      <c r="N90" s="14">
        <v>4.28</v>
      </c>
      <c r="O90" s="14">
        <v>20.149999999999999</v>
      </c>
      <c r="P90" s="14">
        <v>35.54</v>
      </c>
      <c r="Q90" s="14">
        <v>16.190000000000001</v>
      </c>
      <c r="R90" s="14">
        <v>660.13</v>
      </c>
      <c r="S90" s="14">
        <v>177.7</v>
      </c>
      <c r="T90" s="14">
        <v>5.54</v>
      </c>
      <c r="U90" s="14">
        <v>389.66</v>
      </c>
      <c r="V90" s="14">
        <v>31.86</v>
      </c>
      <c r="W90" s="14">
        <v>71.47</v>
      </c>
      <c r="X90" s="14">
        <v>322.58999999999997</v>
      </c>
      <c r="Y90" s="14">
        <v>199.5</v>
      </c>
      <c r="Z90" s="14"/>
      <c r="AB90" s="16">
        <v>-2.5229698375880221E-2</v>
      </c>
      <c r="AC90" s="16">
        <v>-1.1747251706327129E-2</v>
      </c>
      <c r="AD90" s="16">
        <v>-2.2598879674374786E-3</v>
      </c>
      <c r="AE90" s="16">
        <v>-3.1648210950781852E-2</v>
      </c>
      <c r="AF90" s="16">
        <v>0</v>
      </c>
      <c r="AG90" s="16">
        <v>1.6716220118168743E-2</v>
      </c>
      <c r="AH90" s="16">
        <v>-1.066098181997612E-3</v>
      </c>
      <c r="AI90" s="16">
        <v>-1.9802627296179754E-2</v>
      </c>
      <c r="AJ90" s="16">
        <v>-3.0412085882665828E-2</v>
      </c>
      <c r="AK90" s="16">
        <v>-9.1824890995785633E-4</v>
      </c>
      <c r="AL90" s="16">
        <v>-3.3170536938485956E-2</v>
      </c>
      <c r="AM90" s="16">
        <v>-3.1376458158235018E-2</v>
      </c>
      <c r="AN90" s="16">
        <v>1.2372411105026401E-3</v>
      </c>
      <c r="AO90" s="16">
        <v>-2.2654269179413301E-2</v>
      </c>
      <c r="AP90" s="16">
        <v>-5.0657593959992893E-3</v>
      </c>
      <c r="AQ90" s="16">
        <v>-9.5338928321969333E-3</v>
      </c>
      <c r="AT90" s="16">
        <v>-2.5229698375880221E-2</v>
      </c>
      <c r="AU90" s="16">
        <v>-1.1747251706327129E-2</v>
      </c>
      <c r="AV90" s="16">
        <v>-2.2598879674374786E-3</v>
      </c>
      <c r="AW90" s="16">
        <v>-3.1648210950781852E-2</v>
      </c>
      <c r="AX90" s="16">
        <v>0</v>
      </c>
      <c r="AY90" s="16">
        <v>1.6716220118168743E-2</v>
      </c>
      <c r="AZ90" s="16">
        <v>-1.066098181997612E-3</v>
      </c>
      <c r="BA90" s="16">
        <v>-1.9802627296179754E-2</v>
      </c>
      <c r="BB90" s="16">
        <v>-3.0412085882665828E-2</v>
      </c>
      <c r="BC90" s="16">
        <v>-9.1824890995785633E-4</v>
      </c>
      <c r="BD90" s="16">
        <v>-3.3170536938485956E-2</v>
      </c>
      <c r="BE90" s="16">
        <v>-3.1376458158235018E-2</v>
      </c>
      <c r="BF90" s="16">
        <v>1.2372411105026401E-3</v>
      </c>
      <c r="BG90" s="16">
        <v>-2.2654269179413301E-2</v>
      </c>
      <c r="BH90" s="16">
        <v>-5.0657593959992893E-3</v>
      </c>
      <c r="BI90" s="16">
        <v>-9.5338928321969333E-3</v>
      </c>
      <c r="BK90" s="7"/>
    </row>
    <row r="91" spans="9:63" ht="14" x14ac:dyDescent="0.2">
      <c r="I91" s="13">
        <v>44742.666666666672</v>
      </c>
      <c r="J91" s="14">
        <v>18.059999999999999</v>
      </c>
      <c r="K91" s="14">
        <v>88.97</v>
      </c>
      <c r="L91" s="14">
        <v>7.7</v>
      </c>
      <c r="M91" s="14">
        <v>31.24</v>
      </c>
      <c r="N91" s="14">
        <v>4.2300000000000004</v>
      </c>
      <c r="O91" s="14">
        <v>20.47</v>
      </c>
      <c r="P91" s="14">
        <v>33.06</v>
      </c>
      <c r="Q91" s="14">
        <v>15.49</v>
      </c>
      <c r="R91" s="14">
        <v>636.87</v>
      </c>
      <c r="S91" s="14">
        <v>174.42</v>
      </c>
      <c r="T91" s="14">
        <v>5.27</v>
      </c>
      <c r="U91" s="14">
        <v>385.44</v>
      </c>
      <c r="V91" s="14">
        <v>31.13</v>
      </c>
      <c r="W91" s="14">
        <v>69.84</v>
      </c>
      <c r="X91" s="14">
        <v>315.48</v>
      </c>
      <c r="Y91" s="14">
        <v>196.89</v>
      </c>
      <c r="Z91" s="14"/>
      <c r="AB91" s="16">
        <v>-9.9990719986944823E-2</v>
      </c>
      <c r="AC91" s="16">
        <v>-2.6891827889406375E-2</v>
      </c>
      <c r="AD91" s="16">
        <v>-7.0286532728171716E-2</v>
      </c>
      <c r="AE91" s="16">
        <v>-6.3324538769747585E-2</v>
      </c>
      <c r="AF91" s="16">
        <v>9.3897403498391374E-3</v>
      </c>
      <c r="AG91" s="16">
        <v>-9.3069493740081909E-3</v>
      </c>
      <c r="AH91" s="16">
        <v>-4.695185489579197E-2</v>
      </c>
      <c r="AI91" s="16">
        <v>-5.7629112836636416E-2</v>
      </c>
      <c r="AJ91" s="16">
        <v>-7.5721063547627213E-2</v>
      </c>
      <c r="AK91" s="16">
        <v>-4.3177734765116813E-2</v>
      </c>
      <c r="AL91" s="16">
        <v>-6.4426104747143095E-2</v>
      </c>
      <c r="AM91" s="16">
        <v>-4.6607087263128524E-2</v>
      </c>
      <c r="AN91" s="16">
        <v>-2.7859482498468874E-3</v>
      </c>
      <c r="AO91" s="16">
        <v>-5.5780566005719505E-2</v>
      </c>
      <c r="AP91" s="16">
        <v>-3.2577983003509156E-2</v>
      </c>
      <c r="AQ91" s="16">
        <v>-2.7087894000594914E-2</v>
      </c>
      <c r="AT91" s="16">
        <v>-9.9990719986944823E-2</v>
      </c>
      <c r="AU91" s="16">
        <v>-2.6891827889406375E-2</v>
      </c>
      <c r="AV91" s="16">
        <v>-7.0286532728171716E-2</v>
      </c>
      <c r="AW91" s="16">
        <v>-6.3324538769747585E-2</v>
      </c>
      <c r="AX91" s="16">
        <v>9.3897403498391374E-3</v>
      </c>
      <c r="AY91" s="16">
        <v>-9.3069493740081909E-3</v>
      </c>
      <c r="AZ91" s="16">
        <v>-4.695185489579197E-2</v>
      </c>
      <c r="BA91" s="16">
        <v>-5.7629112836636416E-2</v>
      </c>
      <c r="BB91" s="16">
        <v>-7.5721063547627213E-2</v>
      </c>
      <c r="BC91" s="16">
        <v>-4.3177734765116813E-2</v>
      </c>
      <c r="BD91" s="16">
        <v>-6.4426104747143095E-2</v>
      </c>
      <c r="BE91" s="16">
        <v>-4.6607087263128524E-2</v>
      </c>
      <c r="BF91" s="16">
        <v>-2.7859482498468874E-3</v>
      </c>
      <c r="BG91" s="16">
        <v>-5.5780566005719505E-2</v>
      </c>
      <c r="BH91" s="16">
        <v>-3.2577983003509156E-2</v>
      </c>
      <c r="BI91" s="16">
        <v>-2.7087894000594914E-2</v>
      </c>
      <c r="BK91" s="7"/>
    </row>
    <row r="92" spans="9:63" ht="14" x14ac:dyDescent="0.2">
      <c r="I92" s="13">
        <v>44743.666666666672</v>
      </c>
      <c r="J92" s="14">
        <v>17.190000000000001</v>
      </c>
      <c r="K92" s="14">
        <v>92.58</v>
      </c>
      <c r="L92" s="14">
        <v>7.77</v>
      </c>
      <c r="M92" s="14">
        <v>31.41</v>
      </c>
      <c r="N92" s="14">
        <v>4.3099999999999996</v>
      </c>
      <c r="O92" s="14">
        <v>21.77</v>
      </c>
      <c r="P92" s="14">
        <v>34.93</v>
      </c>
      <c r="Q92" s="14">
        <v>15.85</v>
      </c>
      <c r="R92" s="14">
        <v>659.95</v>
      </c>
      <c r="S92" s="14">
        <v>177.85</v>
      </c>
      <c r="T92" s="14">
        <v>5.41</v>
      </c>
      <c r="U92" s="14">
        <v>388.31</v>
      </c>
      <c r="V92" s="14">
        <v>31.56</v>
      </c>
      <c r="W92" s="14">
        <v>71.400000000000006</v>
      </c>
      <c r="X92" s="14">
        <v>318.24</v>
      </c>
      <c r="Y92" s="14">
        <v>199.18</v>
      </c>
      <c r="Z92" s="14"/>
      <c r="AB92" s="16">
        <v>-7.6883147383167913E-2</v>
      </c>
      <c r="AC92" s="16">
        <v>3.0850619444410875E-3</v>
      </c>
      <c r="AD92" s="16">
        <v>-1.9608471388376313E-2</v>
      </c>
      <c r="AE92" s="16">
        <v>-5.8183270911700218E-2</v>
      </c>
      <c r="AF92" s="16">
        <v>0</v>
      </c>
      <c r="AG92" s="16">
        <v>-8.4013343175892517E-3</v>
      </c>
      <c r="AH92" s="16">
        <v>-6.730255354067927E-3</v>
      </c>
      <c r="AI92" s="16">
        <v>-2.0178000403288175E-2</v>
      </c>
      <c r="AJ92" s="16">
        <v>-7.3502553343971107E-3</v>
      </c>
      <c r="AK92" s="16">
        <v>2.6484110935573943E-3</v>
      </c>
      <c r="AL92" s="16">
        <v>-3.6036075032985443E-3</v>
      </c>
      <c r="AM92" s="16">
        <v>8.6861812971889499E-3</v>
      </c>
      <c r="AN92" s="16">
        <v>-1.2476768215160333E-2</v>
      </c>
      <c r="AO92" s="16">
        <v>-4.885207566049204E-3</v>
      </c>
      <c r="AP92" s="16">
        <v>1.3419250178311953E-2</v>
      </c>
      <c r="AQ92" s="16">
        <v>6.9413286098811153E-3</v>
      </c>
      <c r="AT92" s="16">
        <v>-7.6883147383167913E-2</v>
      </c>
      <c r="AU92" s="16">
        <v>3.0850619444410875E-3</v>
      </c>
      <c r="AV92" s="16">
        <v>-1.9608471388376313E-2</v>
      </c>
      <c r="AW92" s="16">
        <v>-5.8183270911700218E-2</v>
      </c>
      <c r="AX92" s="16">
        <v>0</v>
      </c>
      <c r="AY92" s="16">
        <v>-8.4013343175892517E-3</v>
      </c>
      <c r="AZ92" s="16">
        <v>-6.730255354067927E-3</v>
      </c>
      <c r="BA92" s="16">
        <v>-2.0178000403288175E-2</v>
      </c>
      <c r="BB92" s="16">
        <v>-7.3502553343971107E-3</v>
      </c>
      <c r="BC92" s="16">
        <v>2.6484110935573943E-3</v>
      </c>
      <c r="BD92" s="16">
        <v>-3.6036075032985443E-3</v>
      </c>
      <c r="BE92" s="16">
        <v>8.6861812971889499E-3</v>
      </c>
      <c r="BF92" s="16">
        <v>-1.2476768215160333E-2</v>
      </c>
      <c r="BG92" s="16">
        <v>-4.885207566049204E-3</v>
      </c>
      <c r="BH92" s="16">
        <v>1.3419250178311953E-2</v>
      </c>
      <c r="BI92" s="16">
        <v>6.9413286098811153E-3</v>
      </c>
      <c r="BK92" s="7"/>
    </row>
    <row r="93" spans="9:63" ht="14" x14ac:dyDescent="0.2">
      <c r="I93" s="13">
        <v>44747.666666666672</v>
      </c>
      <c r="J93" s="14">
        <v>19.829999999999998</v>
      </c>
      <c r="K93" s="14">
        <v>94.11</v>
      </c>
      <c r="L93" s="14">
        <v>8.2799999999999994</v>
      </c>
      <c r="M93" s="14">
        <v>34</v>
      </c>
      <c r="N93" s="14">
        <v>4.24</v>
      </c>
      <c r="O93" s="14">
        <v>21.93</v>
      </c>
      <c r="P93" s="14">
        <v>33.770000000000003</v>
      </c>
      <c r="Q93" s="14">
        <v>16.82</v>
      </c>
      <c r="R93" s="14">
        <v>713.57</v>
      </c>
      <c r="S93" s="14">
        <v>189.41</v>
      </c>
      <c r="T93" s="14">
        <v>5.84</v>
      </c>
      <c r="U93" s="14">
        <v>400.22</v>
      </c>
      <c r="V93" s="14">
        <v>31.24</v>
      </c>
      <c r="W93" s="14">
        <v>74.400000000000006</v>
      </c>
      <c r="X93" s="14">
        <v>319.26</v>
      </c>
      <c r="Y93" s="14">
        <v>200.54</v>
      </c>
      <c r="Z93" s="14"/>
      <c r="AB93" s="16">
        <v>-5.1791509128404904E-2</v>
      </c>
      <c r="AC93" s="16">
        <v>-2.1460766926757194E-2</v>
      </c>
      <c r="AD93" s="16">
        <v>-4.8171543673365888E-2</v>
      </c>
      <c r="AE93" s="16">
        <v>-5.6322241326210054E-2</v>
      </c>
      <c r="AF93" s="16">
        <v>-1.175101653551874E-2</v>
      </c>
      <c r="AG93" s="16">
        <v>1.5756111280506146E-2</v>
      </c>
      <c r="AH93" s="16">
        <v>-7.2334730333627056E-2</v>
      </c>
      <c r="AI93" s="16">
        <v>-4.4199113260766594E-2</v>
      </c>
      <c r="AJ93" s="16">
        <v>-3.5871232209436922E-2</v>
      </c>
      <c r="AK93" s="16">
        <v>-1.8630551361766147E-2</v>
      </c>
      <c r="AL93" s="16">
        <v>-4.9964138205921625E-2</v>
      </c>
      <c r="AM93" s="16">
        <v>-1.0889025151180006E-2</v>
      </c>
      <c r="AN93" s="16">
        <v>-2.3179320028385682E-2</v>
      </c>
      <c r="AO93" s="16">
        <v>-2.3070869700540658E-2</v>
      </c>
      <c r="AP93" s="16">
        <v>-2.2286878540754385E-2</v>
      </c>
      <c r="AQ93" s="16">
        <v>-1.3169039176177143E-2</v>
      </c>
      <c r="AT93" s="16">
        <v>-5.1791509128404904E-2</v>
      </c>
      <c r="AU93" s="16">
        <v>-2.1460766926757194E-2</v>
      </c>
      <c r="AV93" s="16">
        <v>-4.8171543673365888E-2</v>
      </c>
      <c r="AW93" s="16">
        <v>-5.6322241326210054E-2</v>
      </c>
      <c r="AX93" s="16">
        <v>-1.175101653551874E-2</v>
      </c>
      <c r="AY93" s="16">
        <v>1.5756111280506146E-2</v>
      </c>
      <c r="AZ93" s="16">
        <v>-7.2334730333627056E-2</v>
      </c>
      <c r="BA93" s="16">
        <v>-4.4199113260766594E-2</v>
      </c>
      <c r="BB93" s="16">
        <v>-3.5871232209436922E-2</v>
      </c>
      <c r="BC93" s="16">
        <v>-1.8630551361766147E-2</v>
      </c>
      <c r="BD93" s="16">
        <v>-4.9964138205921625E-2</v>
      </c>
      <c r="BE93" s="16">
        <v>-1.0889025151180006E-2</v>
      </c>
      <c r="BF93" s="16">
        <v>-2.3179320028385682E-2</v>
      </c>
      <c r="BG93" s="16">
        <v>-2.3070869700540658E-2</v>
      </c>
      <c r="BH93" s="16">
        <v>-2.2286878540754385E-2</v>
      </c>
      <c r="BI93" s="16">
        <v>-1.3169039176177143E-2</v>
      </c>
      <c r="BK93" s="7"/>
    </row>
    <row r="94" spans="9:63" ht="14" x14ac:dyDescent="0.2">
      <c r="I94" s="13">
        <v>44748.666666666672</v>
      </c>
      <c r="J94" s="14">
        <v>20.170000000000002</v>
      </c>
      <c r="K94" s="14">
        <v>93.86</v>
      </c>
      <c r="L94" s="14">
        <v>8.2100000000000009</v>
      </c>
      <c r="M94" s="14">
        <v>33.04</v>
      </c>
      <c r="N94" s="14">
        <v>4.32</v>
      </c>
      <c r="O94" s="14">
        <v>22.52</v>
      </c>
      <c r="P94" s="14">
        <v>32.409999999999997</v>
      </c>
      <c r="Q94" s="14">
        <v>16.5</v>
      </c>
      <c r="R94" s="14">
        <v>704.55</v>
      </c>
      <c r="S94" s="14">
        <v>191.98</v>
      </c>
      <c r="T94" s="14">
        <v>5.9</v>
      </c>
      <c r="U94" s="14">
        <v>404.91</v>
      </c>
      <c r="V94" s="14">
        <v>30.98</v>
      </c>
      <c r="W94" s="14">
        <v>73.239999999999995</v>
      </c>
      <c r="X94" s="14">
        <v>320.17</v>
      </c>
      <c r="Y94" s="14">
        <v>201.12</v>
      </c>
      <c r="Z94" s="14"/>
      <c r="AB94" s="16">
        <v>-4.9371728594081281E-2</v>
      </c>
      <c r="AC94" s="16">
        <v>3.9773901346448412E-2</v>
      </c>
      <c r="AD94" s="16">
        <v>9.0498355199178562E-3</v>
      </c>
      <c r="AE94" s="16">
        <v>5.4269885790699446E-3</v>
      </c>
      <c r="AF94" s="16">
        <v>1.8735911057469627E-2</v>
      </c>
      <c r="AG94" s="16">
        <v>6.1572475573257859E-2</v>
      </c>
      <c r="AH94" s="16">
        <v>5.5021966425862358E-2</v>
      </c>
      <c r="AI94" s="16">
        <v>2.2974845894512281E-2</v>
      </c>
      <c r="AJ94" s="16">
        <v>3.5598521462943386E-2</v>
      </c>
      <c r="AK94" s="16">
        <v>1.9474314595624712E-2</v>
      </c>
      <c r="AL94" s="16">
        <v>2.6218730305119235E-2</v>
      </c>
      <c r="AM94" s="16">
        <v>7.4184508229939152E-3</v>
      </c>
      <c r="AN94" s="16">
        <v>1.3718511524156769E-2</v>
      </c>
      <c r="AO94" s="16">
        <v>2.2090957814191861E-2</v>
      </c>
      <c r="AP94" s="16">
        <v>8.7105265758718239E-3</v>
      </c>
      <c r="AQ94" s="16">
        <v>1.1563741349752441E-2</v>
      </c>
      <c r="AT94" s="16">
        <v>-4.9371728594081281E-2</v>
      </c>
      <c r="AU94" s="16">
        <v>3.9773901346448412E-2</v>
      </c>
      <c r="AV94" s="16">
        <v>9.0498355199178562E-3</v>
      </c>
      <c r="AW94" s="16">
        <v>5.4269885790699446E-3</v>
      </c>
      <c r="AX94" s="16">
        <v>1.8735911057469627E-2</v>
      </c>
      <c r="AY94" s="16">
        <v>6.1572475573257859E-2</v>
      </c>
      <c r="AZ94" s="16">
        <v>5.5021966425862358E-2</v>
      </c>
      <c r="BA94" s="16">
        <v>2.2974845894512281E-2</v>
      </c>
      <c r="BB94" s="16">
        <v>3.5598521462943386E-2</v>
      </c>
      <c r="BC94" s="16">
        <v>1.9474314595624712E-2</v>
      </c>
      <c r="BD94" s="16">
        <v>2.6218730305119235E-2</v>
      </c>
      <c r="BE94" s="16">
        <v>7.4184508229939152E-3</v>
      </c>
      <c r="BF94" s="16">
        <v>1.3718511524156769E-2</v>
      </c>
      <c r="BG94" s="16">
        <v>2.2090957814191861E-2</v>
      </c>
      <c r="BH94" s="16">
        <v>8.7105265758718239E-3</v>
      </c>
      <c r="BI94" s="16">
        <v>1.1563741349752441E-2</v>
      </c>
      <c r="BK94" s="7"/>
    </row>
    <row r="95" spans="9:63" ht="14" x14ac:dyDescent="0.2">
      <c r="I95" s="13">
        <v>44749.666666666672</v>
      </c>
      <c r="J95" s="14">
        <v>23.61</v>
      </c>
      <c r="K95" s="14">
        <v>93.35</v>
      </c>
      <c r="L95" s="14">
        <v>8.52</v>
      </c>
      <c r="M95" s="14">
        <v>35.33</v>
      </c>
      <c r="N95" s="14">
        <v>4.3600000000000003</v>
      </c>
      <c r="O95" s="14">
        <v>22.5</v>
      </c>
      <c r="P95" s="14">
        <v>32.76</v>
      </c>
      <c r="Q95" s="14">
        <v>17.350000000000001</v>
      </c>
      <c r="R95" s="14">
        <v>721.62</v>
      </c>
      <c r="S95" s="14">
        <v>198.42</v>
      </c>
      <c r="T95" s="14">
        <v>6.26</v>
      </c>
      <c r="U95" s="14">
        <v>410.84</v>
      </c>
      <c r="V95" s="14">
        <v>31.86</v>
      </c>
      <c r="W95" s="14">
        <v>75.040000000000006</v>
      </c>
      <c r="X95" s="14">
        <v>324.07</v>
      </c>
      <c r="Y95" s="14">
        <v>202.8</v>
      </c>
      <c r="Z95" s="14"/>
      <c r="AB95" s="16">
        <v>0.14286812313694661</v>
      </c>
      <c r="AC95" s="16">
        <v>1.6391175267571997E-2</v>
      </c>
      <c r="AD95" s="16">
        <v>6.3572804017612131E-2</v>
      </c>
      <c r="AE95" s="16">
        <v>7.9234211065606103E-2</v>
      </c>
      <c r="AF95" s="16">
        <v>-1.6374634871789841E-2</v>
      </c>
      <c r="AG95" s="16">
        <v>7.3226871833407771E-3</v>
      </c>
      <c r="AH95" s="16">
        <v>-3.3773224421264222E-2</v>
      </c>
      <c r="AI95" s="16">
        <v>5.9399154221512519E-2</v>
      </c>
      <c r="AJ95" s="16">
        <v>7.8116465448370948E-2</v>
      </c>
      <c r="AK95" s="16">
        <v>6.2973479274186062E-2</v>
      </c>
      <c r="AL95" s="16">
        <v>7.6481703981745433E-2</v>
      </c>
      <c r="AM95" s="16">
        <v>3.0210406223862295E-2</v>
      </c>
      <c r="AN95" s="16">
        <v>-1.0191171006188326E-2</v>
      </c>
      <c r="AO95" s="16">
        <v>4.1158072493507551E-2</v>
      </c>
      <c r="AP95" s="16">
        <v>3.2000027306708497E-3</v>
      </c>
      <c r="AQ95" s="16">
        <v>6.8047895922856635E-3</v>
      </c>
      <c r="AT95" s="16">
        <v>0.14286812313694661</v>
      </c>
      <c r="AU95" s="16">
        <v>1.6391175267571997E-2</v>
      </c>
      <c r="AV95" s="16">
        <v>6.3572804017612131E-2</v>
      </c>
      <c r="AW95" s="16">
        <v>7.9234211065606103E-2</v>
      </c>
      <c r="AX95" s="16">
        <v>-1.6374634871789841E-2</v>
      </c>
      <c r="AY95" s="16">
        <v>7.3226871833407771E-3</v>
      </c>
      <c r="AZ95" s="16">
        <v>-3.3773224421264222E-2</v>
      </c>
      <c r="BA95" s="16">
        <v>5.9399154221512519E-2</v>
      </c>
      <c r="BB95" s="16">
        <v>7.8116465448370948E-2</v>
      </c>
      <c r="BC95" s="16">
        <v>6.2973479274186062E-2</v>
      </c>
      <c r="BD95" s="16">
        <v>7.6481703981745433E-2</v>
      </c>
      <c r="BE95" s="16">
        <v>3.0210406223862295E-2</v>
      </c>
      <c r="BF95" s="16">
        <v>-1.0191171006188326E-2</v>
      </c>
      <c r="BG95" s="16">
        <v>4.1158072493507551E-2</v>
      </c>
      <c r="BH95" s="16">
        <v>3.2000027306708497E-3</v>
      </c>
      <c r="BI95" s="16">
        <v>6.8047895922856635E-3</v>
      </c>
      <c r="BK95" s="7"/>
    </row>
    <row r="96" spans="9:63" ht="14" x14ac:dyDescent="0.2">
      <c r="I96" s="13">
        <v>44750.666666666672</v>
      </c>
      <c r="J96" s="14">
        <v>23.34</v>
      </c>
      <c r="K96" s="14">
        <v>93.06</v>
      </c>
      <c r="L96" s="14">
        <v>8.42</v>
      </c>
      <c r="M96" s="14">
        <v>35.57</v>
      </c>
      <c r="N96" s="14">
        <v>4.3600000000000003</v>
      </c>
      <c r="O96" s="14">
        <v>22.48</v>
      </c>
      <c r="P96" s="14">
        <v>32.19</v>
      </c>
      <c r="Q96" s="14">
        <v>17.28</v>
      </c>
      <c r="R96" s="14">
        <v>708.63</v>
      </c>
      <c r="S96" s="14">
        <v>195.45</v>
      </c>
      <c r="T96" s="14">
        <v>6.19</v>
      </c>
      <c r="U96" s="14">
        <v>406.81</v>
      </c>
      <c r="V96" s="14">
        <v>31.79</v>
      </c>
      <c r="W96" s="14">
        <v>73.430000000000007</v>
      </c>
      <c r="X96" s="14">
        <v>323.06</v>
      </c>
      <c r="Y96" s="14">
        <v>203.57</v>
      </c>
      <c r="Z96" s="14"/>
      <c r="AB96" s="16">
        <v>1.7000409434415959E-2</v>
      </c>
      <c r="AC96" s="16">
        <v>-2.6600005044248361E-3</v>
      </c>
      <c r="AD96" s="16">
        <v>-8.4900449328312848E-3</v>
      </c>
      <c r="AE96" s="16">
        <v>-2.8641575963384153E-2</v>
      </c>
      <c r="AF96" s="16">
        <v>1.8692133012152546E-2</v>
      </c>
      <c r="AG96" s="16">
        <v>2.6548240841692737E-2</v>
      </c>
      <c r="AH96" s="16">
        <v>-4.1105817244020494E-2</v>
      </c>
      <c r="AI96" s="16">
        <v>-1.9208273638267055E-2</v>
      </c>
      <c r="AJ96" s="16">
        <v>-1.2721238882220915E-2</v>
      </c>
      <c r="AK96" s="16">
        <v>1.3477222266740694E-2</v>
      </c>
      <c r="AL96" s="16">
        <v>1.0221554071538227E-2</v>
      </c>
      <c r="AM96" s="16">
        <v>1.1650424275882859E-2</v>
      </c>
      <c r="AN96" s="16">
        <v>-8.3574899827625511E-3</v>
      </c>
      <c r="AO96" s="16">
        <v>-1.5714222032736362E-2</v>
      </c>
      <c r="AP96" s="16">
        <v>2.8462868941158052E-3</v>
      </c>
      <c r="AQ96" s="16">
        <v>2.8880167461581285E-3</v>
      </c>
      <c r="AT96" s="16">
        <v>1.7000409434415959E-2</v>
      </c>
      <c r="AU96" s="16">
        <v>-2.6600005044248361E-3</v>
      </c>
      <c r="AV96" s="16">
        <v>-8.4900449328312848E-3</v>
      </c>
      <c r="AW96" s="16">
        <v>-2.8641575963384153E-2</v>
      </c>
      <c r="AX96" s="16">
        <v>1.8692133012152546E-2</v>
      </c>
      <c r="AY96" s="16">
        <v>2.6548240841692737E-2</v>
      </c>
      <c r="AZ96" s="16">
        <v>-4.1105817244020494E-2</v>
      </c>
      <c r="BA96" s="16">
        <v>-1.9208273638267055E-2</v>
      </c>
      <c r="BB96" s="16">
        <v>-1.2721238882220915E-2</v>
      </c>
      <c r="BC96" s="16">
        <v>1.3477222266740694E-2</v>
      </c>
      <c r="BD96" s="16">
        <v>1.0221554071538227E-2</v>
      </c>
      <c r="BE96" s="16">
        <v>1.1650424275882859E-2</v>
      </c>
      <c r="BF96" s="16">
        <v>-8.3574899827625511E-3</v>
      </c>
      <c r="BG96" s="16">
        <v>-1.5714222032736362E-2</v>
      </c>
      <c r="BH96" s="16">
        <v>2.8462868941158052E-3</v>
      </c>
      <c r="BI96" s="16">
        <v>2.8880167461581285E-3</v>
      </c>
      <c r="BK96" s="7"/>
    </row>
    <row r="97" spans="9:63" ht="14" x14ac:dyDescent="0.2">
      <c r="I97" s="13">
        <v>44753.666666666672</v>
      </c>
      <c r="J97" s="14">
        <v>21.37</v>
      </c>
      <c r="K97" s="14">
        <v>92.59</v>
      </c>
      <c r="L97" s="14">
        <v>7.86</v>
      </c>
      <c r="M97" s="14">
        <v>32.32</v>
      </c>
      <c r="N97" s="14">
        <v>4.32</v>
      </c>
      <c r="O97" s="14">
        <v>21.99</v>
      </c>
      <c r="P97" s="14">
        <v>31.59</v>
      </c>
      <c r="Q97" s="14">
        <v>16.190000000000001</v>
      </c>
      <c r="R97" s="14">
        <v>659.92</v>
      </c>
      <c r="S97" s="14">
        <v>187.05</v>
      </c>
      <c r="T97" s="14">
        <v>6.01</v>
      </c>
      <c r="U97" s="14">
        <v>402.56</v>
      </c>
      <c r="V97" s="14">
        <v>31.46</v>
      </c>
      <c r="W97" s="14">
        <v>70.47</v>
      </c>
      <c r="X97" s="14">
        <v>324.19</v>
      </c>
      <c r="Y97" s="14">
        <v>205.06</v>
      </c>
      <c r="Z97" s="14"/>
      <c r="AB97" s="16">
        <v>0.15747399913130097</v>
      </c>
      <c r="AC97" s="16">
        <v>-5.448440378540002E-3</v>
      </c>
      <c r="AD97" s="16">
        <v>3.7063417376887342E-2</v>
      </c>
      <c r="AE97" s="16">
        <v>6.7013512718276616E-2</v>
      </c>
      <c r="AF97" s="16">
        <v>9.2166551049240476E-3</v>
      </c>
      <c r="AG97" s="16">
        <v>-8.8849406111516705E-4</v>
      </c>
      <c r="AH97" s="16">
        <v>1.0741241831412616E-2</v>
      </c>
      <c r="AI97" s="16">
        <v>5.0232125486333275E-2</v>
      </c>
      <c r="AJ97" s="16">
        <v>2.3939383409466521E-2</v>
      </c>
      <c r="AK97" s="16">
        <v>3.2994796286365549E-2</v>
      </c>
      <c r="AL97" s="16">
        <v>5.9227834200333319E-2</v>
      </c>
      <c r="AM97" s="16">
        <v>1.4539024108303229E-2</v>
      </c>
      <c r="AN97" s="16">
        <v>2.8009469493179874E-2</v>
      </c>
      <c r="AO97" s="16">
        <v>2.4279584891659444E-2</v>
      </c>
      <c r="AP97" s="16">
        <v>1.2107437109289699E-2</v>
      </c>
      <c r="AQ97" s="16">
        <v>8.3185268750908137E-3</v>
      </c>
      <c r="AT97" s="16">
        <v>0.15747399913130097</v>
      </c>
      <c r="AU97" s="16">
        <v>-5.448440378540002E-3</v>
      </c>
      <c r="AV97" s="16">
        <v>3.7063417376887342E-2</v>
      </c>
      <c r="AW97" s="16">
        <v>6.7013512718276616E-2</v>
      </c>
      <c r="AX97" s="16">
        <v>9.2166551049240476E-3</v>
      </c>
      <c r="AY97" s="16">
        <v>-8.8849406111516705E-4</v>
      </c>
      <c r="AZ97" s="16">
        <v>1.0741241831412616E-2</v>
      </c>
      <c r="BA97" s="16">
        <v>5.0232125486333275E-2</v>
      </c>
      <c r="BB97" s="16">
        <v>2.3939383409466521E-2</v>
      </c>
      <c r="BC97" s="16">
        <v>3.2994796286365549E-2</v>
      </c>
      <c r="BD97" s="16">
        <v>5.9227834200333319E-2</v>
      </c>
      <c r="BE97" s="16">
        <v>1.4539024108303229E-2</v>
      </c>
      <c r="BF97" s="16">
        <v>2.8009469493179874E-2</v>
      </c>
      <c r="BG97" s="16">
        <v>2.4279584891659444E-2</v>
      </c>
      <c r="BH97" s="16">
        <v>1.2107437109289699E-2</v>
      </c>
      <c r="BI97" s="16">
        <v>8.3185268750908137E-3</v>
      </c>
      <c r="BK97" s="7"/>
    </row>
    <row r="98" spans="9:63" ht="14" x14ac:dyDescent="0.2">
      <c r="I98" s="13">
        <v>44754.666666666672</v>
      </c>
      <c r="J98" s="14">
        <v>22.2</v>
      </c>
      <c r="K98" s="14">
        <v>92.59</v>
      </c>
      <c r="L98" s="14">
        <v>8.5</v>
      </c>
      <c r="M98" s="14">
        <v>32.380000000000003</v>
      </c>
      <c r="N98" s="14">
        <v>4.32</v>
      </c>
      <c r="O98" s="14">
        <v>22.01</v>
      </c>
      <c r="P98" s="14">
        <v>30.95</v>
      </c>
      <c r="Q98" s="14">
        <v>16.29</v>
      </c>
      <c r="R98" s="14">
        <v>653.63</v>
      </c>
      <c r="S98" s="14">
        <v>176.15</v>
      </c>
      <c r="T98" s="14">
        <v>6.04</v>
      </c>
      <c r="U98" s="14">
        <v>385.87</v>
      </c>
      <c r="V98" s="14">
        <v>31.36</v>
      </c>
      <c r="W98" s="14">
        <v>71.430000000000007</v>
      </c>
      <c r="X98" s="14">
        <v>322.86</v>
      </c>
      <c r="Y98" s="14">
        <v>204.82</v>
      </c>
      <c r="Z98" s="14"/>
      <c r="AB98" s="16">
        <v>-1.150172423901164E-2</v>
      </c>
      <c r="AC98" s="16">
        <v>-3.1114235712290804E-3</v>
      </c>
      <c r="AD98" s="16">
        <v>-1.1806512586988952E-2</v>
      </c>
      <c r="AE98" s="16">
        <v>6.7701245893099843E-3</v>
      </c>
      <c r="AF98" s="16">
        <v>0</v>
      </c>
      <c r="AG98" s="16">
        <v>-8.8928418488406168E-4</v>
      </c>
      <c r="AH98" s="16">
        <v>-1.7552413674151932E-2</v>
      </c>
      <c r="AI98" s="16">
        <v>-4.0427430169587076E-3</v>
      </c>
      <c r="AJ98" s="16">
        <v>-1.816515601285407E-2</v>
      </c>
      <c r="AK98" s="16">
        <v>-1.5081403982792646E-2</v>
      </c>
      <c r="AL98" s="16">
        <v>-1.1245098415502291E-2</v>
      </c>
      <c r="AM98" s="16">
        <v>-9.8575983211054725E-3</v>
      </c>
      <c r="AN98" s="16">
        <v>-2.1995295591911526E-3</v>
      </c>
      <c r="AO98" s="16">
        <v>-2.1688733234450058E-2</v>
      </c>
      <c r="AP98" s="16">
        <v>-3.1214773541265372E-3</v>
      </c>
      <c r="AQ98" s="16">
        <v>3.7896543619267416E-3</v>
      </c>
      <c r="AT98" s="16">
        <v>-1.150172423901164E-2</v>
      </c>
      <c r="AU98" s="16">
        <v>-3.1114235712290804E-3</v>
      </c>
      <c r="AV98" s="16">
        <v>-1.1806512586988952E-2</v>
      </c>
      <c r="AW98" s="16">
        <v>6.7701245893099843E-3</v>
      </c>
      <c r="AX98" s="16">
        <v>0</v>
      </c>
      <c r="AY98" s="16">
        <v>-8.8928418488406168E-4</v>
      </c>
      <c r="AZ98" s="16">
        <v>-1.7552413674151932E-2</v>
      </c>
      <c r="BA98" s="16">
        <v>-4.0427430169587076E-3</v>
      </c>
      <c r="BB98" s="16">
        <v>-1.816515601285407E-2</v>
      </c>
      <c r="BC98" s="16">
        <v>-1.5081403982792646E-2</v>
      </c>
      <c r="BD98" s="16">
        <v>-1.1245098415502291E-2</v>
      </c>
      <c r="BE98" s="16">
        <v>-9.8575983211054725E-3</v>
      </c>
      <c r="BF98" s="16">
        <v>-2.1995295591911526E-3</v>
      </c>
      <c r="BG98" s="16">
        <v>-2.1688733234450058E-2</v>
      </c>
      <c r="BH98" s="16">
        <v>-3.1214773541265372E-3</v>
      </c>
      <c r="BI98" s="16">
        <v>3.7896543619267416E-3</v>
      </c>
      <c r="BK98" s="7"/>
    </row>
    <row r="99" spans="9:63" ht="14" x14ac:dyDescent="0.2">
      <c r="I99" s="13">
        <v>44755.666666666672</v>
      </c>
      <c r="J99" s="14">
        <v>20.79</v>
      </c>
      <c r="K99" s="14">
        <v>91.87</v>
      </c>
      <c r="L99" s="14">
        <v>8.74</v>
      </c>
      <c r="M99" s="14">
        <v>32.15</v>
      </c>
      <c r="N99" s="14">
        <v>4.28</v>
      </c>
      <c r="O99" s="14">
        <v>21.91</v>
      </c>
      <c r="P99" s="14">
        <v>31.32</v>
      </c>
      <c r="Q99" s="14">
        <v>16.13</v>
      </c>
      <c r="R99" s="14">
        <v>655.75</v>
      </c>
      <c r="S99" s="14">
        <v>171.08</v>
      </c>
      <c r="T99" s="14">
        <v>5.95</v>
      </c>
      <c r="U99" s="14">
        <v>383.31</v>
      </c>
      <c r="V99" s="14">
        <v>30.84</v>
      </c>
      <c r="W99" s="14">
        <v>71.36</v>
      </c>
      <c r="X99" s="14">
        <v>323.37</v>
      </c>
      <c r="Y99" s="14">
        <v>204.15</v>
      </c>
      <c r="Z99" s="14"/>
      <c r="AB99" s="16">
        <v>-8.8180557527353598E-2</v>
      </c>
      <c r="AC99" s="16">
        <v>-5.063301956546762E-3</v>
      </c>
      <c r="AD99" s="16">
        <v>-6.8823221813120186E-2</v>
      </c>
      <c r="AE99" s="16">
        <v>-9.5816352307469169E-2</v>
      </c>
      <c r="AF99" s="16">
        <v>-9.2166551049240632E-3</v>
      </c>
      <c r="AG99" s="16">
        <v>-2.2038220458820621E-2</v>
      </c>
      <c r="AH99" s="16">
        <v>-1.8815230496722943E-2</v>
      </c>
      <c r="AI99" s="16">
        <v>-6.515599568636582E-2</v>
      </c>
      <c r="AJ99" s="16">
        <v>-7.1214912985249998E-2</v>
      </c>
      <c r="AK99" s="16">
        <v>-4.3928631444808561E-2</v>
      </c>
      <c r="AL99" s="16">
        <v>-2.9510338149388679E-2</v>
      </c>
      <c r="AM99" s="16">
        <v>-1.0502091904476967E-2</v>
      </c>
      <c r="AN99" s="16">
        <v>-1.0434877292579508E-2</v>
      </c>
      <c r="AO99" s="16">
        <v>-4.1145484124588058E-2</v>
      </c>
      <c r="AP99" s="16">
        <v>3.4916991829317769E-3</v>
      </c>
      <c r="AQ99" s="16">
        <v>7.2926931629903689E-3</v>
      </c>
      <c r="AT99" s="16">
        <v>-8.8180557527353598E-2</v>
      </c>
      <c r="AU99" s="16">
        <v>-5.063301956546762E-3</v>
      </c>
      <c r="AV99" s="16">
        <v>-6.8823221813120186E-2</v>
      </c>
      <c r="AW99" s="16">
        <v>-9.5816352307469169E-2</v>
      </c>
      <c r="AX99" s="16">
        <v>-9.2166551049240632E-3</v>
      </c>
      <c r="AY99" s="16">
        <v>-2.2038220458820621E-2</v>
      </c>
      <c r="AZ99" s="16">
        <v>-1.8815230496722943E-2</v>
      </c>
      <c r="BA99" s="16">
        <v>-6.515599568636582E-2</v>
      </c>
      <c r="BB99" s="16">
        <v>-7.1214912985249998E-2</v>
      </c>
      <c r="BC99" s="16">
        <v>-4.3928631444808561E-2</v>
      </c>
      <c r="BD99" s="16">
        <v>-2.9510338149388679E-2</v>
      </c>
      <c r="BE99" s="16">
        <v>-1.0502091904476967E-2</v>
      </c>
      <c r="BF99" s="16">
        <v>-1.0434877292579508E-2</v>
      </c>
      <c r="BG99" s="16">
        <v>-4.1145484124588058E-2</v>
      </c>
      <c r="BH99" s="16">
        <v>3.4916991829317769E-3</v>
      </c>
      <c r="BI99" s="16">
        <v>7.2926931629903689E-3</v>
      </c>
      <c r="BK99" s="7"/>
    </row>
    <row r="100" spans="9:63" ht="14" x14ac:dyDescent="0.2">
      <c r="I100" s="13">
        <v>44756.666666666672</v>
      </c>
      <c r="J100" s="14">
        <v>21.82</v>
      </c>
      <c r="K100" s="14">
        <v>91.66</v>
      </c>
      <c r="L100" s="14">
        <v>8.08</v>
      </c>
      <c r="M100" s="14">
        <v>30.67</v>
      </c>
      <c r="N100" s="14">
        <v>4.4000000000000004</v>
      </c>
      <c r="O100" s="14">
        <v>21.34</v>
      </c>
      <c r="P100" s="14">
        <v>31.24</v>
      </c>
      <c r="Q100" s="14">
        <v>15.74</v>
      </c>
      <c r="R100" s="14">
        <v>655.69</v>
      </c>
      <c r="S100" s="14">
        <v>171.33</v>
      </c>
      <c r="T100" s="14">
        <v>5.91</v>
      </c>
      <c r="U100" s="14">
        <v>379.87</v>
      </c>
      <c r="V100" s="14">
        <v>30.13</v>
      </c>
      <c r="W100" s="14">
        <v>69.55</v>
      </c>
      <c r="X100" s="14">
        <v>325.02999999999997</v>
      </c>
      <c r="Y100" s="14">
        <v>205.91</v>
      </c>
      <c r="Z100" s="14"/>
      <c r="AB100" s="16">
        <v>3.8104219547177402E-2</v>
      </c>
      <c r="AC100" s="16">
        <v>0</v>
      </c>
      <c r="AD100" s="16">
        <v>7.8279557055155657E-2</v>
      </c>
      <c r="AE100" s="16">
        <v>1.8547145965944988E-3</v>
      </c>
      <c r="AF100" s="16">
        <v>0</v>
      </c>
      <c r="AG100" s="16">
        <v>9.090909717006559E-4</v>
      </c>
      <c r="AH100" s="16">
        <v>-2.0467615683388726E-2</v>
      </c>
      <c r="AI100" s="16">
        <v>6.157654924409871E-3</v>
      </c>
      <c r="AJ100" s="16">
        <v>-9.5771734272360031E-3</v>
      </c>
      <c r="AK100" s="16">
        <v>-6.0040056006908538E-2</v>
      </c>
      <c r="AL100" s="16">
        <v>4.979263399607364E-3</v>
      </c>
      <c r="AM100" s="16">
        <v>-4.2343628897625545E-2</v>
      </c>
      <c r="AN100" s="16">
        <v>-3.1837021479246904E-3</v>
      </c>
      <c r="AO100" s="16">
        <v>1.35308618279502E-2</v>
      </c>
      <c r="AP100" s="16">
        <v>-4.110970939160412E-3</v>
      </c>
      <c r="AQ100" s="16">
        <v>-1.171074594653612E-3</v>
      </c>
      <c r="AT100" s="16">
        <v>3.8104219547177402E-2</v>
      </c>
      <c r="AU100" s="16">
        <v>0</v>
      </c>
      <c r="AV100" s="16">
        <v>7.8279557055155657E-2</v>
      </c>
      <c r="AW100" s="16">
        <v>1.8547145965944988E-3</v>
      </c>
      <c r="AX100" s="16">
        <v>0</v>
      </c>
      <c r="AY100" s="16">
        <v>9.090909717006559E-4</v>
      </c>
      <c r="AZ100" s="16">
        <v>-2.0467615683388726E-2</v>
      </c>
      <c r="BA100" s="16">
        <v>6.157654924409871E-3</v>
      </c>
      <c r="BB100" s="16">
        <v>-9.5771734272360031E-3</v>
      </c>
      <c r="BC100" s="16">
        <v>-6.0040056006908538E-2</v>
      </c>
      <c r="BD100" s="16">
        <v>4.979263399607364E-3</v>
      </c>
      <c r="BE100" s="16">
        <v>-4.2343628897625545E-2</v>
      </c>
      <c r="BF100" s="16">
        <v>-3.1837021479246904E-3</v>
      </c>
      <c r="BG100" s="16">
        <v>1.35308618279502E-2</v>
      </c>
      <c r="BH100" s="16">
        <v>-4.110970939160412E-3</v>
      </c>
      <c r="BI100" s="16">
        <v>-1.171074594653612E-3</v>
      </c>
      <c r="BK100" s="7"/>
    </row>
    <row r="101" spans="9:63" ht="14" x14ac:dyDescent="0.2">
      <c r="I101" s="13">
        <v>44757.666666666672</v>
      </c>
      <c r="J101" s="14">
        <v>23.06</v>
      </c>
      <c r="K101" s="14">
        <v>94.16</v>
      </c>
      <c r="L101" s="14">
        <v>8.59</v>
      </c>
      <c r="M101" s="14">
        <v>31.27</v>
      </c>
      <c r="N101" s="14">
        <v>4.28</v>
      </c>
      <c r="O101" s="14">
        <v>21.4</v>
      </c>
      <c r="P101" s="14">
        <v>32.75</v>
      </c>
      <c r="Q101" s="14">
        <v>16.28</v>
      </c>
      <c r="R101" s="14">
        <v>689.99</v>
      </c>
      <c r="S101" s="14">
        <v>180.54</v>
      </c>
      <c r="T101" s="14">
        <v>6.29</v>
      </c>
      <c r="U101" s="14">
        <v>392.96</v>
      </c>
      <c r="V101" s="14">
        <v>32.25</v>
      </c>
      <c r="W101" s="14">
        <v>73.91</v>
      </c>
      <c r="X101" s="14">
        <v>332.57</v>
      </c>
      <c r="Y101" s="14">
        <v>210.04</v>
      </c>
      <c r="Z101" s="14"/>
      <c r="AB101" s="16">
        <v>-6.5620187008312222E-2</v>
      </c>
      <c r="AC101" s="16">
        <v>-7.8066101765806254E-3</v>
      </c>
      <c r="AD101" s="16">
        <v>2.7844026171173396E-2</v>
      </c>
      <c r="AE101" s="16">
        <v>-7.128497565860841E-3</v>
      </c>
      <c r="AF101" s="16">
        <v>-9.3023926623135612E-3</v>
      </c>
      <c r="AG101" s="16">
        <v>-4.5537419309952549E-3</v>
      </c>
      <c r="AH101" s="16">
        <v>1.1883871991997183E-2</v>
      </c>
      <c r="AI101" s="16">
        <v>-9.870530476836243E-3</v>
      </c>
      <c r="AJ101" s="16">
        <v>3.2381766217429893E-3</v>
      </c>
      <c r="AK101" s="16">
        <v>-2.9204621428538705E-2</v>
      </c>
      <c r="AL101" s="16">
        <v>-1.5012792389185209E-2</v>
      </c>
      <c r="AM101" s="16">
        <v>-6.6564639030539758E-3</v>
      </c>
      <c r="AN101" s="16">
        <v>-1.6720646787078363E-2</v>
      </c>
      <c r="AO101" s="16">
        <v>-9.8046089512721871E-4</v>
      </c>
      <c r="AP101" s="16">
        <v>1.5783857322634635E-3</v>
      </c>
      <c r="AQ101" s="16">
        <v>-3.2765268817067407E-3</v>
      </c>
      <c r="AT101" s="16">
        <v>-6.5620187008312222E-2</v>
      </c>
      <c r="AU101" s="16">
        <v>-7.8066101765806254E-3</v>
      </c>
      <c r="AV101" s="16">
        <v>2.7844026171173396E-2</v>
      </c>
      <c r="AW101" s="16">
        <v>-7.128497565860841E-3</v>
      </c>
      <c r="AX101" s="16">
        <v>-9.3023926623135612E-3</v>
      </c>
      <c r="AY101" s="16">
        <v>-4.5537419309952549E-3</v>
      </c>
      <c r="AZ101" s="16">
        <v>1.1883871991997183E-2</v>
      </c>
      <c r="BA101" s="16">
        <v>-9.870530476836243E-3</v>
      </c>
      <c r="BB101" s="16">
        <v>3.2381766217429893E-3</v>
      </c>
      <c r="BC101" s="16">
        <v>-2.9204621428538705E-2</v>
      </c>
      <c r="BD101" s="16">
        <v>-1.5012792389185209E-2</v>
      </c>
      <c r="BE101" s="16">
        <v>-6.6564639030539758E-3</v>
      </c>
      <c r="BF101" s="16">
        <v>-1.6720646787078363E-2</v>
      </c>
      <c r="BG101" s="16">
        <v>-9.8046089512721871E-4</v>
      </c>
      <c r="BH101" s="16">
        <v>1.5783857322634635E-3</v>
      </c>
      <c r="BI101" s="16">
        <v>-3.2765268817067407E-3</v>
      </c>
      <c r="BK101" s="7"/>
    </row>
    <row r="102" spans="9:63" ht="14" x14ac:dyDescent="0.2">
      <c r="I102" s="13">
        <v>44760.666666666672</v>
      </c>
      <c r="J102" s="14">
        <v>23.84</v>
      </c>
      <c r="K102" s="14">
        <v>93.97</v>
      </c>
      <c r="L102" s="14">
        <v>8.65</v>
      </c>
      <c r="M102" s="14">
        <v>32.54</v>
      </c>
      <c r="N102" s="14">
        <v>4.3600000000000003</v>
      </c>
      <c r="O102" s="14">
        <v>21.82</v>
      </c>
      <c r="P102" s="14">
        <v>33.53</v>
      </c>
      <c r="Q102" s="14">
        <v>16.579999999999998</v>
      </c>
      <c r="R102" s="14">
        <v>691.84</v>
      </c>
      <c r="S102" s="14">
        <v>177.81</v>
      </c>
      <c r="T102" s="14">
        <v>6.35</v>
      </c>
      <c r="U102" s="14">
        <v>388.25</v>
      </c>
      <c r="V102" s="14">
        <v>32.26</v>
      </c>
      <c r="W102" s="14">
        <v>74.13</v>
      </c>
      <c r="X102" s="14">
        <v>331.01</v>
      </c>
      <c r="Y102" s="14">
        <v>207.21</v>
      </c>
      <c r="Z102" s="14"/>
      <c r="AB102" s="16">
        <v>4.8354878535003219E-2</v>
      </c>
      <c r="AC102" s="16">
        <v>-2.2884552023971468E-3</v>
      </c>
      <c r="AD102" s="16">
        <v>-7.851831713444006E-2</v>
      </c>
      <c r="AE102" s="16">
        <v>-4.7127472557468165E-2</v>
      </c>
      <c r="AF102" s="16">
        <v>2.7651531330510164E-2</v>
      </c>
      <c r="AG102" s="16">
        <v>-2.6359907733767868E-2</v>
      </c>
      <c r="AH102" s="16">
        <v>-2.557546151117232E-3</v>
      </c>
      <c r="AI102" s="16">
        <v>-2.4475649147860205E-2</v>
      </c>
      <c r="AJ102" s="16">
        <v>-9.1502470630513652E-5</v>
      </c>
      <c r="AK102" s="16">
        <v>1.460237986173385E-3</v>
      </c>
      <c r="AL102" s="16">
        <v>-6.745388139531538E-3</v>
      </c>
      <c r="AM102" s="16">
        <v>-9.0149723454231064E-3</v>
      </c>
      <c r="AN102" s="16">
        <v>-2.3291195552918902E-2</v>
      </c>
      <c r="AO102" s="16">
        <v>-2.5691569902302105E-2</v>
      </c>
      <c r="AP102" s="16">
        <v>5.1203073003055323E-3</v>
      </c>
      <c r="AQ102" s="16">
        <v>8.5841623544703344E-3</v>
      </c>
      <c r="AT102" s="16">
        <v>4.8354878535003219E-2</v>
      </c>
      <c r="AU102" s="16">
        <v>-2.2884552023971468E-3</v>
      </c>
      <c r="AV102" s="16">
        <v>-7.851831713444006E-2</v>
      </c>
      <c r="AW102" s="16">
        <v>-4.7127472557468165E-2</v>
      </c>
      <c r="AX102" s="16">
        <v>2.7651531330510164E-2</v>
      </c>
      <c r="AY102" s="16">
        <v>-2.6359907733767868E-2</v>
      </c>
      <c r="AZ102" s="16">
        <v>-2.557546151117232E-3</v>
      </c>
      <c r="BA102" s="16">
        <v>-2.4475649147860205E-2</v>
      </c>
      <c r="BB102" s="16">
        <v>-9.1502470630513652E-5</v>
      </c>
      <c r="BC102" s="16">
        <v>1.460237986173385E-3</v>
      </c>
      <c r="BD102" s="16">
        <v>-6.745388139531538E-3</v>
      </c>
      <c r="BE102" s="16">
        <v>-9.0149723454231064E-3</v>
      </c>
      <c r="BF102" s="16">
        <v>-2.3291195552918902E-2</v>
      </c>
      <c r="BG102" s="16">
        <v>-2.5691569902302105E-2</v>
      </c>
      <c r="BH102" s="16">
        <v>5.1203073003055323E-3</v>
      </c>
      <c r="BI102" s="16">
        <v>8.5841623544703344E-3</v>
      </c>
      <c r="BK102" s="7"/>
    </row>
    <row r="103" spans="9:63" ht="14" x14ac:dyDescent="0.2">
      <c r="I103" s="13">
        <v>44761.666666666672</v>
      </c>
      <c r="J103" s="14">
        <v>26.03</v>
      </c>
      <c r="K103" s="14">
        <v>97.56</v>
      </c>
      <c r="L103" s="14">
        <v>9.27</v>
      </c>
      <c r="M103" s="14">
        <v>34.369999999999997</v>
      </c>
      <c r="N103" s="14">
        <v>4.28</v>
      </c>
      <c r="O103" s="14">
        <v>22.48</v>
      </c>
      <c r="P103" s="14">
        <v>35.799999999999997</v>
      </c>
      <c r="Q103" s="14">
        <v>17.440000000000001</v>
      </c>
      <c r="R103" s="14">
        <v>724.75</v>
      </c>
      <c r="S103" s="14">
        <v>183.45</v>
      </c>
      <c r="T103" s="14">
        <v>6.62</v>
      </c>
      <c r="U103" s="14">
        <v>403.86</v>
      </c>
      <c r="V103" s="14">
        <v>33.35</v>
      </c>
      <c r="W103" s="14">
        <v>77.739999999999995</v>
      </c>
      <c r="X103" s="14">
        <v>340.38</v>
      </c>
      <c r="Y103" s="14">
        <v>213.66</v>
      </c>
      <c r="Z103" s="14"/>
      <c r="AB103" s="16">
        <v>5.5272534435988153E-2</v>
      </c>
      <c r="AC103" s="16">
        <v>2.6909383871043347E-2</v>
      </c>
      <c r="AD103" s="16">
        <v>6.1206863463159941E-2</v>
      </c>
      <c r="AE103" s="16">
        <v>1.9374193343589582E-2</v>
      </c>
      <c r="AF103" s="16">
        <v>-2.7651531330510123E-2</v>
      </c>
      <c r="AG103" s="16">
        <v>2.8076761541983401E-3</v>
      </c>
      <c r="AH103" s="16">
        <v>4.7203637109775813E-2</v>
      </c>
      <c r="AI103" s="16">
        <v>3.3732117585137222E-2</v>
      </c>
      <c r="AJ103" s="16">
        <v>5.0988988456308316E-2</v>
      </c>
      <c r="AK103" s="16">
        <v>5.2360838525127539E-2</v>
      </c>
      <c r="AL103" s="16">
        <v>6.2315239294342233E-2</v>
      </c>
      <c r="AM103" s="16">
        <v>3.387873659280452E-2</v>
      </c>
      <c r="AN103" s="16">
        <v>6.7996690099571697E-2</v>
      </c>
      <c r="AO103" s="16">
        <v>6.0802218427343374E-2</v>
      </c>
      <c r="AP103" s="16">
        <v>2.2932878492191031E-2</v>
      </c>
      <c r="AQ103" s="16">
        <v>1.9858808649603255E-2</v>
      </c>
      <c r="AT103" s="16">
        <v>5.5272534435988153E-2</v>
      </c>
      <c r="AU103" s="16">
        <v>2.6909383871043347E-2</v>
      </c>
      <c r="AV103" s="16">
        <v>6.1206863463159941E-2</v>
      </c>
      <c r="AW103" s="16">
        <v>1.9374193343589582E-2</v>
      </c>
      <c r="AX103" s="16">
        <v>-2.7651531330510123E-2</v>
      </c>
      <c r="AY103" s="16">
        <v>2.8076761541983401E-3</v>
      </c>
      <c r="AZ103" s="16">
        <v>4.7203637109775813E-2</v>
      </c>
      <c r="BA103" s="16">
        <v>3.3732117585137222E-2</v>
      </c>
      <c r="BB103" s="16">
        <v>5.0988988456308316E-2</v>
      </c>
      <c r="BC103" s="16">
        <v>5.2360838525127539E-2</v>
      </c>
      <c r="BD103" s="16">
        <v>6.2315239294342233E-2</v>
      </c>
      <c r="BE103" s="16">
        <v>3.387873659280452E-2</v>
      </c>
      <c r="BF103" s="16" t="str">
        <v>-</v>
      </c>
      <c r="BG103" s="16">
        <v>6.0802218427343374E-2</v>
      </c>
      <c r="BH103" s="16">
        <v>2.2932878492191031E-2</v>
      </c>
      <c r="BI103" s="16">
        <v>1.9858808649603255E-2</v>
      </c>
      <c r="BK103" s="7"/>
    </row>
    <row r="104" spans="9:63" ht="14" x14ac:dyDescent="0.2">
      <c r="I104" s="13">
        <v>44762.666666666672</v>
      </c>
      <c r="J104" s="14">
        <v>29.67</v>
      </c>
      <c r="K104" s="14">
        <v>97.85</v>
      </c>
      <c r="L104" s="14">
        <v>9.5</v>
      </c>
      <c r="M104" s="14">
        <v>38.49</v>
      </c>
      <c r="N104" s="14">
        <v>4.5199999999999996</v>
      </c>
      <c r="O104" s="14">
        <v>22.5</v>
      </c>
      <c r="P104" s="14">
        <v>36.51</v>
      </c>
      <c r="Q104" s="14">
        <v>18.62</v>
      </c>
      <c r="R104" s="14">
        <v>779.68</v>
      </c>
      <c r="S104" s="14">
        <v>196.44</v>
      </c>
      <c r="T104" s="14">
        <v>6.97</v>
      </c>
      <c r="U104" s="14">
        <v>420.45</v>
      </c>
      <c r="V104" s="14">
        <v>33.36</v>
      </c>
      <c r="W104" s="14">
        <v>80.239999999999995</v>
      </c>
      <c r="X104" s="14">
        <v>341.27</v>
      </c>
      <c r="Y104" s="14">
        <v>213.37</v>
      </c>
      <c r="Z104" s="14"/>
      <c r="AB104" s="16">
        <v>3.3265327356236191E-2</v>
      </c>
      <c r="AC104" s="16">
        <v>-2.0198805570476558E-3</v>
      </c>
      <c r="AD104" s="16">
        <v>6.9605849476239729E-3</v>
      </c>
      <c r="AE104" s="16">
        <v>3.9810930321141767E-2</v>
      </c>
      <c r="AF104" s="16">
        <v>1.8519047767237531E-2</v>
      </c>
      <c r="AG104" s="16">
        <v>1.9436058377118974E-2</v>
      </c>
      <c r="AH104" s="16">
        <v>2.3537598396876216E-2</v>
      </c>
      <c r="AI104" s="16">
        <v>1.8259789132754473E-2</v>
      </c>
      <c r="AJ104" s="16">
        <v>2.6776102781279256E-3</v>
      </c>
      <c r="AK104" s="16">
        <v>-1.5236795402152285E-2</v>
      </c>
      <c r="AL104" s="16">
        <v>9.4937421922511433E-3</v>
      </c>
      <c r="AM104" s="16">
        <v>-1.2058363489926461E-2</v>
      </c>
      <c r="AN104" s="16">
        <v>3.1002945528129852E-4</v>
      </c>
      <c r="AO104" s="16">
        <v>2.9721718718329587E-3</v>
      </c>
      <c r="AP104" s="16">
        <v>-4.701777853075427E-3</v>
      </c>
      <c r="AQ104" s="16">
        <v>-1.356521700066725E-2</v>
      </c>
      <c r="AT104" s="16">
        <v>3.3265327356236191E-2</v>
      </c>
      <c r="AU104" s="16">
        <v>-2.0198805570476558E-3</v>
      </c>
      <c r="AV104" s="16">
        <v>6.9605849476239729E-3</v>
      </c>
      <c r="AW104" s="16">
        <v>3.9810930321141767E-2</v>
      </c>
      <c r="AX104" s="16">
        <v>1.8519047767237531E-2</v>
      </c>
      <c r="AY104" s="16">
        <v>1.9436058377118974E-2</v>
      </c>
      <c r="AZ104" s="16">
        <v>2.3537598396876216E-2</v>
      </c>
      <c r="BA104" s="16">
        <v>1.8259789132754473E-2</v>
      </c>
      <c r="BB104" s="16">
        <v>2.6776102781279256E-3</v>
      </c>
      <c r="BC104" s="16">
        <v>-1.5236795402152285E-2</v>
      </c>
      <c r="BD104" s="16">
        <v>9.4937421922511433E-3</v>
      </c>
      <c r="BE104" s="16">
        <v>-1.2058363489926461E-2</v>
      </c>
      <c r="BF104" s="16">
        <v>3.1002945528129852E-4</v>
      </c>
      <c r="BG104" s="16">
        <v>2.9721718718329587E-3</v>
      </c>
      <c r="BH104" s="16">
        <v>-4.701777853075427E-3</v>
      </c>
      <c r="BI104" s="16">
        <v>-1.356521700066725E-2</v>
      </c>
      <c r="BK104" s="7"/>
    </row>
    <row r="105" spans="9:63" ht="14" x14ac:dyDescent="0.2">
      <c r="I105" s="13">
        <v>44763.666666666672</v>
      </c>
      <c r="J105" s="14">
        <v>29.75</v>
      </c>
      <c r="K105" s="14">
        <v>99.18</v>
      </c>
      <c r="L105" s="14">
        <v>9.52</v>
      </c>
      <c r="M105" s="14">
        <v>40.4</v>
      </c>
      <c r="N105" s="14">
        <v>4.4400000000000004</v>
      </c>
      <c r="O105" s="14">
        <v>23.1</v>
      </c>
      <c r="P105" s="14">
        <v>35.64</v>
      </c>
      <c r="Q105" s="14">
        <v>18.88</v>
      </c>
      <c r="R105" s="14">
        <v>789.2</v>
      </c>
      <c r="S105" s="14">
        <v>199.32</v>
      </c>
      <c r="T105" s="14">
        <v>7.04</v>
      </c>
      <c r="U105" s="14">
        <v>434.7</v>
      </c>
      <c r="V105" s="14">
        <v>33.65</v>
      </c>
      <c r="W105" s="14">
        <v>82.75</v>
      </c>
      <c r="X105" s="14">
        <v>346.92</v>
      </c>
      <c r="Y105" s="14">
        <v>216.19</v>
      </c>
      <c r="Z105" s="14"/>
      <c r="AB105" s="16">
        <v>8.7884876809325094E-2</v>
      </c>
      <c r="AC105" s="16">
        <v>3.7491990952745982E-2</v>
      </c>
      <c r="AD105" s="16">
        <v>6.9224058633975696E-2</v>
      </c>
      <c r="AE105" s="16">
        <v>5.4713989070850795E-2</v>
      </c>
      <c r="AF105" s="16">
        <v>-1.8519047767237527E-2</v>
      </c>
      <c r="AG105" s="16">
        <v>2.9799044620565634E-2</v>
      </c>
      <c r="AH105" s="16">
        <v>6.5507332928517334E-2</v>
      </c>
      <c r="AI105" s="16">
        <v>5.0569268773684853E-2</v>
      </c>
      <c r="AJ105" s="16">
        <v>4.6472052790976048E-2</v>
      </c>
      <c r="AK105" s="16">
        <v>3.1226586333434489E-2</v>
      </c>
      <c r="AL105" s="16">
        <v>4.1640557044316573E-2</v>
      </c>
      <c r="AM105" s="16">
        <v>3.9418821221880423E-2</v>
      </c>
      <c r="AN105" s="16">
        <v>3.3229699664570019E-2</v>
      </c>
      <c r="AO105" s="16">
        <v>4.7549616755448797E-2</v>
      </c>
      <c r="AP105" s="16">
        <v>2.7914054165462977E-2</v>
      </c>
      <c r="AQ105" s="16">
        <v>3.0653194748750015E-2</v>
      </c>
      <c r="AT105" s="16">
        <v>8.7884876809325094E-2</v>
      </c>
      <c r="AU105" s="16">
        <v>3.7491990952745982E-2</v>
      </c>
      <c r="AV105" s="16">
        <v>6.9224058633975696E-2</v>
      </c>
      <c r="AW105" s="16">
        <v>5.4713989070850795E-2</v>
      </c>
      <c r="AX105" s="16">
        <v>-1.8519047767237527E-2</v>
      </c>
      <c r="AY105" s="16">
        <v>2.9799044620565634E-2</v>
      </c>
      <c r="AZ105" s="16">
        <v>6.5507332928517334E-2</v>
      </c>
      <c r="BA105" s="16">
        <v>5.0569268773684853E-2</v>
      </c>
      <c r="BB105" s="16">
        <v>4.6472052790976048E-2</v>
      </c>
      <c r="BC105" s="16">
        <v>3.1226586333434489E-2</v>
      </c>
      <c r="BD105" s="16">
        <v>4.1640557044316573E-2</v>
      </c>
      <c r="BE105" s="16">
        <v>3.9418821221880423E-2</v>
      </c>
      <c r="BF105" s="16">
        <v>3.3229699664570019E-2</v>
      </c>
      <c r="BG105" s="16">
        <v>4.7549616755448797E-2</v>
      </c>
      <c r="BH105" s="16">
        <v>2.7914054165462977E-2</v>
      </c>
      <c r="BI105" s="16">
        <v>3.0653194748750015E-2</v>
      </c>
      <c r="BK105" s="7"/>
    </row>
    <row r="106" spans="9:63" ht="14" x14ac:dyDescent="0.2">
      <c r="I106" s="13">
        <v>44764.666666666672</v>
      </c>
      <c r="J106" s="14">
        <v>26.77</v>
      </c>
      <c r="K106" s="14">
        <v>99.87</v>
      </c>
      <c r="L106" s="14">
        <v>9.17</v>
      </c>
      <c r="M106" s="14">
        <v>37.35</v>
      </c>
      <c r="N106" s="14">
        <v>4.24</v>
      </c>
      <c r="O106" s="14">
        <v>23.14</v>
      </c>
      <c r="P106" s="14">
        <v>34.549999999999997</v>
      </c>
      <c r="Q106" s="14">
        <v>17.920000000000002</v>
      </c>
      <c r="R106" s="14">
        <v>763.92</v>
      </c>
      <c r="S106" s="14">
        <v>195.52</v>
      </c>
      <c r="T106" s="14">
        <v>6.62</v>
      </c>
      <c r="U106" s="14">
        <v>434.74</v>
      </c>
      <c r="V106" s="14">
        <v>33.43</v>
      </c>
      <c r="W106" s="14">
        <v>81.05</v>
      </c>
      <c r="X106" s="14">
        <v>343.88</v>
      </c>
      <c r="Y106" s="14">
        <v>213.7</v>
      </c>
      <c r="Z106" s="14"/>
      <c r="AB106" s="16">
        <v>0.13088671529625645</v>
      </c>
      <c r="AC106" s="16">
        <v>2.9681204943656082E-3</v>
      </c>
      <c r="AD106" s="16">
        <v>2.4508419028731476E-2</v>
      </c>
      <c r="AE106" s="16">
        <v>0.11321437643391234</v>
      </c>
      <c r="AF106" s="16">
        <v>5.4558984250434192E-2</v>
      </c>
      <c r="AG106" s="16">
        <v>8.8928418488403663E-4</v>
      </c>
      <c r="AH106" s="16">
        <v>1.9638302260891003E-2</v>
      </c>
      <c r="AI106" s="16">
        <v>6.5469853368087402E-2</v>
      </c>
      <c r="AJ106" s="16">
        <v>7.3056811293431126E-2</v>
      </c>
      <c r="AK106" s="16">
        <v>6.8414890369752873E-2</v>
      </c>
      <c r="AL106" s="16">
        <v>5.1519854823515628E-2</v>
      </c>
      <c r="AM106" s="16">
        <v>4.0257283028230145E-2</v>
      </c>
      <c r="AN106" s="16">
        <v>2.9980512891323658E-4</v>
      </c>
      <c r="AO106" s="16">
        <v>3.1652218229602951E-2</v>
      </c>
      <c r="AP106" s="16">
        <v>2.6113122738615881E-3</v>
      </c>
      <c r="AQ106" s="16">
        <v>-1.3582186009490212E-3</v>
      </c>
      <c r="AT106" s="16">
        <v>0.13088671529625645</v>
      </c>
      <c r="AU106" s="16">
        <v>2.9681204943656082E-3</v>
      </c>
      <c r="AV106" s="16">
        <v>2.4508419028731476E-2</v>
      </c>
      <c r="AW106" s="16">
        <v>0.11321437643391234</v>
      </c>
      <c r="AX106" s="16">
        <v>5.4558984250434192E-2</v>
      </c>
      <c r="AY106" s="16">
        <v>8.8928418488403663E-4</v>
      </c>
      <c r="AZ106" s="16">
        <v>1.9638302260891003E-2</v>
      </c>
      <c r="BA106" s="16">
        <v>6.5469853368087402E-2</v>
      </c>
      <c r="BB106" s="16">
        <v>7.3056811293431126E-2</v>
      </c>
      <c r="BC106" s="16">
        <v>6.8414890369752873E-2</v>
      </c>
      <c r="BD106" s="16">
        <v>5.1519854823515628E-2</v>
      </c>
      <c r="BE106" s="16">
        <v>4.0257283028230145E-2</v>
      </c>
      <c r="BF106" s="16">
        <v>2.9980512891323658E-4</v>
      </c>
      <c r="BG106" s="16">
        <v>3.1652218229602951E-2</v>
      </c>
      <c r="BH106" s="16">
        <v>2.6113122738615881E-3</v>
      </c>
      <c r="BI106" s="16">
        <v>-1.3582186009490212E-3</v>
      </c>
      <c r="BK106" s="7"/>
    </row>
    <row r="107" spans="9:63" ht="14" x14ac:dyDescent="0.2">
      <c r="I107" s="13">
        <v>44767.666666666672</v>
      </c>
      <c r="J107" s="14">
        <v>26.17</v>
      </c>
      <c r="K107" s="14">
        <v>98.05</v>
      </c>
      <c r="L107" s="14">
        <v>9.26</v>
      </c>
      <c r="M107" s="14">
        <v>36.71</v>
      </c>
      <c r="N107" s="14">
        <v>4.04</v>
      </c>
      <c r="O107" s="14">
        <v>22.88</v>
      </c>
      <c r="P107" s="14">
        <v>34.24</v>
      </c>
      <c r="Q107" s="14">
        <v>17.690000000000001</v>
      </c>
      <c r="R107" s="14">
        <v>762.78</v>
      </c>
      <c r="S107" s="14">
        <v>191.8</v>
      </c>
      <c r="T107" s="14">
        <v>6.46</v>
      </c>
      <c r="U107" s="14">
        <v>426.2</v>
      </c>
      <c r="V107" s="14">
        <v>33.729999999999997</v>
      </c>
      <c r="W107" s="14">
        <v>81.650000000000006</v>
      </c>
      <c r="X107" s="14">
        <v>344.21</v>
      </c>
      <c r="Y107" s="14">
        <v>214.27</v>
      </c>
      <c r="Z107" s="14"/>
      <c r="AB107" s="16">
        <v>2.6926976889083049E-3</v>
      </c>
      <c r="AC107" s="16">
        <v>1.3500687218902744E-2</v>
      </c>
      <c r="AD107" s="16">
        <v>2.1030501967786684E-3</v>
      </c>
      <c r="AE107" s="16">
        <v>4.8431317671449606E-2</v>
      </c>
      <c r="AF107" s="16">
        <v>-1.7857617400006236E-2</v>
      </c>
      <c r="AG107" s="16">
        <v>2.6317308317373576E-2</v>
      </c>
      <c r="AH107" s="16">
        <v>-2.411759306493692E-2</v>
      </c>
      <c r="AI107" s="16">
        <v>1.3866888868433437E-2</v>
      </c>
      <c r="AJ107" s="16">
        <v>1.2136195053264399E-2</v>
      </c>
      <c r="AK107" s="16">
        <v>1.4554532242159926E-2</v>
      </c>
      <c r="AL107" s="16">
        <v>9.9929453975184865E-3</v>
      </c>
      <c r="AM107" s="16">
        <v>3.3330571715839481E-2</v>
      </c>
      <c r="AN107" s="16">
        <v>8.6554786001908583E-3</v>
      </c>
      <c r="AO107" s="16">
        <v>3.0801870603492168E-2</v>
      </c>
      <c r="AP107" s="16">
        <v>1.6420252975862731E-2</v>
      </c>
      <c r="AQ107" s="16">
        <v>1.3129902749580785E-2</v>
      </c>
      <c r="AT107" s="16">
        <v>2.6926976889083049E-3</v>
      </c>
      <c r="AU107" s="16">
        <v>1.3500687218902744E-2</v>
      </c>
      <c r="AV107" s="16">
        <v>2.1030501967786684E-3</v>
      </c>
      <c r="AW107" s="16">
        <v>4.8431317671449606E-2</v>
      </c>
      <c r="AX107" s="16">
        <v>-1.7857617400006236E-2</v>
      </c>
      <c r="AY107" s="16">
        <v>2.6317308317373576E-2</v>
      </c>
      <c r="AZ107" s="16">
        <v>-2.411759306493692E-2</v>
      </c>
      <c r="BA107" s="16">
        <v>1.3866888868433437E-2</v>
      </c>
      <c r="BB107" s="16">
        <v>1.2136195053264399E-2</v>
      </c>
      <c r="BC107" s="16">
        <v>1.4554532242159926E-2</v>
      </c>
      <c r="BD107" s="16">
        <v>9.9929453975184865E-3</v>
      </c>
      <c r="BE107" s="16">
        <v>3.3330571715839481E-2</v>
      </c>
      <c r="BF107" s="16">
        <v>8.6554786001908583E-3</v>
      </c>
      <c r="BG107" s="16">
        <v>3.0801870603492168E-2</v>
      </c>
      <c r="BH107" s="16">
        <v>1.6420252975862731E-2</v>
      </c>
      <c r="BI107" s="16">
        <v>1.3129902749580785E-2</v>
      </c>
      <c r="BK107" s="7"/>
    </row>
    <row r="108" spans="9:63" ht="14" x14ac:dyDescent="0.2">
      <c r="I108" s="13">
        <v>44768.666666666672</v>
      </c>
      <c r="J108" s="14">
        <v>23.1</v>
      </c>
      <c r="K108" s="14">
        <v>102.22</v>
      </c>
      <c r="L108" s="14">
        <v>8.8000000000000007</v>
      </c>
      <c r="M108" s="14">
        <v>31.55</v>
      </c>
      <c r="N108" s="14">
        <v>4.08</v>
      </c>
      <c r="O108" s="14">
        <v>22.97</v>
      </c>
      <c r="P108" s="14">
        <v>33</v>
      </c>
      <c r="Q108" s="14">
        <v>16.43</v>
      </c>
      <c r="R108" s="14">
        <v>727.79</v>
      </c>
      <c r="S108" s="14">
        <v>186.96</v>
      </c>
      <c r="T108" s="14">
        <v>6.14</v>
      </c>
      <c r="U108" s="14">
        <v>414.22</v>
      </c>
      <c r="V108" s="14">
        <v>33.049999999999997</v>
      </c>
      <c r="W108" s="14">
        <v>77.040000000000006</v>
      </c>
      <c r="X108" s="14">
        <v>341.28</v>
      </c>
      <c r="Y108" s="14">
        <v>212.49</v>
      </c>
      <c r="Z108" s="14"/>
      <c r="AB108" s="16">
        <v>-0.10554727445937763</v>
      </c>
      <c r="AC108" s="16">
        <v>6.9329591940553627E-3</v>
      </c>
      <c r="AD108" s="16">
        <v>-3.7457562534900443E-2</v>
      </c>
      <c r="AE108" s="16">
        <v>-7.849687338827803E-2</v>
      </c>
      <c r="AF108" s="16">
        <v>-4.6091107200266976E-2</v>
      </c>
      <c r="AG108" s="16">
        <v>1.7301042377825121E-3</v>
      </c>
      <c r="AH108" s="16">
        <v>-3.1061052388929714E-2</v>
      </c>
      <c r="AI108" s="16">
        <v>-5.2185753170570073E-2</v>
      </c>
      <c r="AJ108" s="16">
        <v>-3.2556702506513324E-2</v>
      </c>
      <c r="AK108" s="16">
        <v>-1.924889742997328E-2</v>
      </c>
      <c r="AL108" s="16">
        <v>-6.1512800221034225E-2</v>
      </c>
      <c r="AM108" s="16">
        <v>9.2013249972956615E-5</v>
      </c>
      <c r="AN108" s="16">
        <v>-6.559355658729546E-3</v>
      </c>
      <c r="AO108" s="16">
        <v>-2.0757766075487155E-2</v>
      </c>
      <c r="AP108" s="16">
        <v>-8.8014465100117508E-3</v>
      </c>
      <c r="AQ108" s="16">
        <v>-1.1584488341271142E-2</v>
      </c>
      <c r="AT108" s="16">
        <v>-0.10554727445937763</v>
      </c>
      <c r="AU108" s="16">
        <v>6.9329591940553627E-3</v>
      </c>
      <c r="AV108" s="16">
        <v>-3.7457562534900443E-2</v>
      </c>
      <c r="AW108" s="16">
        <v>-7.849687338827803E-2</v>
      </c>
      <c r="AX108" s="16">
        <v>-4.6091107200266976E-2</v>
      </c>
      <c r="AY108" s="16">
        <v>1.7301042377825121E-3</v>
      </c>
      <c r="AZ108" s="16">
        <v>-3.1061052388929714E-2</v>
      </c>
      <c r="BA108" s="16">
        <v>-5.2185753170570073E-2</v>
      </c>
      <c r="BB108" s="16">
        <v>-3.2556702506513324E-2</v>
      </c>
      <c r="BC108" s="16">
        <v>-1.924889742997328E-2</v>
      </c>
      <c r="BD108" s="16">
        <v>-6.1512800221034225E-2</v>
      </c>
      <c r="BE108" s="16">
        <v>9.2013249972956615E-5</v>
      </c>
      <c r="BF108" s="16">
        <v>-6.559355658729546E-3</v>
      </c>
      <c r="BG108" s="16">
        <v>-2.0757766075487155E-2</v>
      </c>
      <c r="BH108" s="16">
        <v>-8.8014465100117508E-3</v>
      </c>
      <c r="BI108" s="16">
        <v>-1.1584488341271142E-2</v>
      </c>
      <c r="BK108" s="7"/>
    </row>
    <row r="109" spans="9:63" ht="14" x14ac:dyDescent="0.2">
      <c r="I109" s="13">
        <v>44769.666666666672</v>
      </c>
      <c r="J109" s="14">
        <v>26.04</v>
      </c>
      <c r="K109" s="14">
        <v>104.46</v>
      </c>
      <c r="L109" s="14">
        <v>9.77</v>
      </c>
      <c r="M109" s="14">
        <v>35.24</v>
      </c>
      <c r="N109" s="14">
        <v>4.2</v>
      </c>
      <c r="O109" s="14">
        <v>23.64</v>
      </c>
      <c r="P109" s="14">
        <v>34.549999999999997</v>
      </c>
      <c r="Q109" s="14">
        <v>17.68</v>
      </c>
      <c r="R109" s="14">
        <v>791.67</v>
      </c>
      <c r="S109" s="14">
        <v>196.9</v>
      </c>
      <c r="T109" s="14">
        <v>6.44</v>
      </c>
      <c r="U109" s="14">
        <v>433.16</v>
      </c>
      <c r="V109" s="14">
        <v>33.590000000000003</v>
      </c>
      <c r="W109" s="14">
        <v>86.42</v>
      </c>
      <c r="X109" s="14">
        <v>343.27</v>
      </c>
      <c r="Y109" s="14">
        <v>210.47</v>
      </c>
      <c r="Z109" s="14"/>
      <c r="AB109" s="16">
        <v>-2.2668140990206555E-2</v>
      </c>
      <c r="AC109" s="16">
        <v>-1.8391787612688074E-2</v>
      </c>
      <c r="AD109" s="16">
        <v>9.7667623897144083E-3</v>
      </c>
      <c r="AE109" s="16">
        <v>-1.7283714070083424E-2</v>
      </c>
      <c r="AF109" s="16">
        <v>-4.8318577270807683E-2</v>
      </c>
      <c r="AG109" s="16">
        <v>-1.1299555253933394E-2</v>
      </c>
      <c r="AH109" s="16">
        <v>-9.0129989401374257E-3</v>
      </c>
      <c r="AI109" s="16">
        <v>-1.2917899375090473E-2</v>
      </c>
      <c r="AJ109" s="16">
        <v>-1.4934174518609637E-3</v>
      </c>
      <c r="AK109" s="16">
        <v>-1.9209513533892632E-2</v>
      </c>
      <c r="AL109" s="16">
        <v>-2.4466052154406382E-2</v>
      </c>
      <c r="AM109" s="16">
        <v>-1.9839431580202557E-2</v>
      </c>
      <c r="AN109" s="16">
        <v>8.933948641551467E-3</v>
      </c>
      <c r="AO109" s="16">
        <v>7.3755712347890528E-3</v>
      </c>
      <c r="AP109" s="16">
        <v>9.5917692540375E-4</v>
      </c>
      <c r="AQ109" s="16">
        <v>2.6637396875327157E-3</v>
      </c>
      <c r="AT109" s="16">
        <v>-2.2668140990206555E-2</v>
      </c>
      <c r="AU109" s="16">
        <v>-1.8391787612688074E-2</v>
      </c>
      <c r="AV109" s="16">
        <v>9.7667623897144083E-3</v>
      </c>
      <c r="AW109" s="16">
        <v>-1.7283714070083424E-2</v>
      </c>
      <c r="AX109" s="16">
        <v>-4.8318577270807683E-2</v>
      </c>
      <c r="AY109" s="16">
        <v>-1.1299555253933394E-2</v>
      </c>
      <c r="AZ109" s="16">
        <v>-9.0129989401374257E-3</v>
      </c>
      <c r="BA109" s="16">
        <v>-1.2917899375090473E-2</v>
      </c>
      <c r="BB109" s="16">
        <v>-1.4934174518609637E-3</v>
      </c>
      <c r="BC109" s="16">
        <v>-1.9209513533892632E-2</v>
      </c>
      <c r="BD109" s="16">
        <v>-2.4466052154406382E-2</v>
      </c>
      <c r="BE109" s="16">
        <v>-1.9839431580202557E-2</v>
      </c>
      <c r="BF109" s="16">
        <v>8.933948641551467E-3</v>
      </c>
      <c r="BG109" s="16">
        <v>7.3755712347890528E-3</v>
      </c>
      <c r="BH109" s="16">
        <v>9.5917692540375E-4</v>
      </c>
      <c r="BI109" s="16">
        <v>2.6637396875327157E-3</v>
      </c>
      <c r="BK109" s="7"/>
    </row>
    <row r="110" spans="9:63" ht="14" x14ac:dyDescent="0.2">
      <c r="I110" s="13">
        <v>44770.666666666672</v>
      </c>
      <c r="J110" s="14">
        <v>25.83</v>
      </c>
      <c r="K110" s="14">
        <v>105.68</v>
      </c>
      <c r="L110" s="14">
        <v>9.66</v>
      </c>
      <c r="M110" s="14">
        <v>35.909999999999997</v>
      </c>
      <c r="N110" s="14">
        <v>4.08</v>
      </c>
      <c r="O110" s="14">
        <v>24.19</v>
      </c>
      <c r="P110" s="14">
        <v>34.9</v>
      </c>
      <c r="Q110" s="14">
        <v>17.940000000000001</v>
      </c>
      <c r="R110" s="14">
        <v>803.75</v>
      </c>
      <c r="S110" s="14">
        <v>202.83</v>
      </c>
      <c r="T110" s="14">
        <v>6.3</v>
      </c>
      <c r="U110" s="14">
        <v>448.59</v>
      </c>
      <c r="V110" s="14">
        <v>33.32</v>
      </c>
      <c r="W110" s="14">
        <v>85.86</v>
      </c>
      <c r="X110" s="14">
        <v>352.45</v>
      </c>
      <c r="Y110" s="14">
        <v>211.35</v>
      </c>
      <c r="Z110" s="14"/>
      <c r="AB110" s="16">
        <v>-0.12478109901430665</v>
      </c>
      <c r="AC110" s="16">
        <v>4.1649800697778211E-2</v>
      </c>
      <c r="AD110" s="16">
        <v>-5.0952327173927066E-2</v>
      </c>
      <c r="AE110" s="16">
        <v>-0.15147560852152075</v>
      </c>
      <c r="AF110" s="16">
        <v>9.8522964430116395E-3</v>
      </c>
      <c r="AG110" s="16">
        <v>3.9258501894097594E-3</v>
      </c>
      <c r="AH110" s="16">
        <v>-3.6886989807061163E-2</v>
      </c>
      <c r="AI110" s="16">
        <v>-7.3890576122517232E-2</v>
      </c>
      <c r="AJ110" s="16">
        <v>-4.6957109144893948E-2</v>
      </c>
      <c r="AK110" s="16">
        <v>-2.555847221873532E-2</v>
      </c>
      <c r="AL110" s="16">
        <v>-5.0804575635459405E-2</v>
      </c>
      <c r="AM110" s="16">
        <v>-2.8511486016511864E-2</v>
      </c>
      <c r="AN110" s="16">
        <v>-2.0366082775863548E-2</v>
      </c>
      <c r="AO110" s="16">
        <v>-5.8117051926604019E-2</v>
      </c>
      <c r="AP110" s="16">
        <v>-8.5486815086067026E-3</v>
      </c>
      <c r="AQ110" s="16">
        <v>-8.3419735789935501E-3</v>
      </c>
      <c r="AT110" s="16">
        <v>-0.12478109901430665</v>
      </c>
      <c r="AU110" s="16">
        <v>4.1649800697778211E-2</v>
      </c>
      <c r="AV110" s="16">
        <v>-5.0952327173927066E-2</v>
      </c>
      <c r="AW110" s="16" t="str">
        <v>-</v>
      </c>
      <c r="AX110" s="16">
        <v>9.8522964430116395E-3</v>
      </c>
      <c r="AY110" s="16">
        <v>3.9258501894097594E-3</v>
      </c>
      <c r="AZ110" s="16">
        <v>-3.6886989807061163E-2</v>
      </c>
      <c r="BA110" s="16">
        <v>-7.3890576122517232E-2</v>
      </c>
      <c r="BB110" s="16">
        <v>-4.6957109144893948E-2</v>
      </c>
      <c r="BC110" s="16">
        <v>-2.555847221873532E-2</v>
      </c>
      <c r="BD110" s="16">
        <v>-5.0804575635459405E-2</v>
      </c>
      <c r="BE110" s="16">
        <v>-2.8511486016511864E-2</v>
      </c>
      <c r="BF110" s="16">
        <v>-2.0366082775863548E-2</v>
      </c>
      <c r="BG110" s="16">
        <v>-5.8117051926604019E-2</v>
      </c>
      <c r="BH110" s="16">
        <v>-8.5486815086067026E-3</v>
      </c>
      <c r="BI110" s="16">
        <v>-8.3419735789935501E-3</v>
      </c>
      <c r="BK110" s="7"/>
    </row>
    <row r="111" spans="9:63" ht="14" x14ac:dyDescent="0.2">
      <c r="I111" s="13">
        <v>44771.666666666672</v>
      </c>
      <c r="J111" s="14">
        <v>26.84</v>
      </c>
      <c r="K111" s="14">
        <v>105.68</v>
      </c>
      <c r="L111" s="14">
        <v>9.58</v>
      </c>
      <c r="M111" s="14">
        <v>34.83</v>
      </c>
      <c r="N111" s="14">
        <v>4</v>
      </c>
      <c r="O111" s="14">
        <v>24.04</v>
      </c>
      <c r="P111" s="14">
        <v>36.43</v>
      </c>
      <c r="Q111" s="14">
        <v>17.88</v>
      </c>
      <c r="R111" s="14">
        <v>813.71</v>
      </c>
      <c r="S111" s="14">
        <v>205.93</v>
      </c>
      <c r="T111" s="14">
        <v>6.31</v>
      </c>
      <c r="U111" s="14">
        <v>456.17</v>
      </c>
      <c r="V111" s="14">
        <v>33.81</v>
      </c>
      <c r="W111" s="14">
        <v>86.53</v>
      </c>
      <c r="X111" s="14">
        <v>353.79</v>
      </c>
      <c r="Y111" s="14">
        <v>212.11</v>
      </c>
      <c r="Z111" s="14"/>
      <c r="AB111" s="16">
        <v>0.11980119981262058</v>
      </c>
      <c r="AC111" s="16">
        <v>2.1676869668019169E-2</v>
      </c>
      <c r="AD111" s="16">
        <v>0.10456474457053049</v>
      </c>
      <c r="AE111" s="16">
        <v>0.11060821208075672</v>
      </c>
      <c r="AF111" s="16">
        <v>2.8987536873252406E-2</v>
      </c>
      <c r="AG111" s="16">
        <v>2.8751175836890706E-2</v>
      </c>
      <c r="AH111" s="16">
        <v>4.5899988747198583E-2</v>
      </c>
      <c r="AI111" s="16">
        <v>7.3325125160320581E-2</v>
      </c>
      <c r="AJ111" s="16">
        <v>8.413209327289127E-2</v>
      </c>
      <c r="AK111" s="16">
        <v>5.180129541447729E-2</v>
      </c>
      <c r="AL111" s="16">
        <v>4.7703797957211171E-2</v>
      </c>
      <c r="AM111" s="16">
        <v>4.4709941112173732E-2</v>
      </c>
      <c r="AN111" s="16">
        <v>1.620683732650624E-2</v>
      </c>
      <c r="AO111" s="16">
        <v>0.11489436301391689</v>
      </c>
      <c r="AP111" s="16">
        <v>5.8140547971650674E-3</v>
      </c>
      <c r="AQ111" s="16">
        <v>-9.5518032825604275E-3</v>
      </c>
      <c r="AT111" s="16">
        <v>0.11980119981262058</v>
      </c>
      <c r="AU111" s="16">
        <v>2.1676869668019169E-2</v>
      </c>
      <c r="AV111" s="16">
        <v>0.10456474457053049</v>
      </c>
      <c r="AW111" s="16">
        <v>0.11060821208075672</v>
      </c>
      <c r="AX111" s="16">
        <v>2.8987536873252406E-2</v>
      </c>
      <c r="AY111" s="16">
        <v>2.8751175836890706E-2</v>
      </c>
      <c r="AZ111" s="16">
        <v>4.5899988747198583E-2</v>
      </c>
      <c r="BA111" s="16">
        <v>7.3325125160320581E-2</v>
      </c>
      <c r="BB111" s="16">
        <v>8.413209327289127E-2</v>
      </c>
      <c r="BC111" s="16">
        <v>5.180129541447729E-2</v>
      </c>
      <c r="BD111" s="16">
        <v>4.7703797957211171E-2</v>
      </c>
      <c r="BE111" s="16">
        <v>4.4709941112173732E-2</v>
      </c>
      <c r="BF111" s="16">
        <v>1.620683732650624E-2</v>
      </c>
      <c r="BG111" s="16" t="str">
        <v>-</v>
      </c>
      <c r="BH111" s="16">
        <v>5.8140547971650674E-3</v>
      </c>
      <c r="BI111" s="16">
        <v>-9.5518032825604275E-3</v>
      </c>
      <c r="BK111" s="7"/>
    </row>
    <row r="112" spans="9:63" ht="14" x14ac:dyDescent="0.2">
      <c r="I112" s="13">
        <v>44774.666666666672</v>
      </c>
      <c r="J112" s="14">
        <v>27.17</v>
      </c>
      <c r="K112" s="14">
        <v>106.13</v>
      </c>
      <c r="L112" s="14">
        <v>9.42</v>
      </c>
      <c r="M112" s="14">
        <v>36.44</v>
      </c>
      <c r="N112" s="14">
        <v>4</v>
      </c>
      <c r="O112" s="14">
        <v>24.44</v>
      </c>
      <c r="P112" s="14">
        <v>37.72</v>
      </c>
      <c r="Q112" s="14">
        <v>18.13</v>
      </c>
      <c r="R112" s="14">
        <v>813.97</v>
      </c>
      <c r="S112" s="14">
        <v>206.53</v>
      </c>
      <c r="T112" s="14">
        <v>6.36</v>
      </c>
      <c r="U112" s="14">
        <v>448.46</v>
      </c>
      <c r="V112" s="14">
        <v>33.71</v>
      </c>
      <c r="W112" s="14">
        <v>88.57</v>
      </c>
      <c r="X112" s="14">
        <v>350.54</v>
      </c>
      <c r="Y112" s="14">
        <v>211.36</v>
      </c>
      <c r="Z112" s="14"/>
      <c r="AB112" s="16">
        <v>-8.0972102326193618E-3</v>
      </c>
      <c r="AC112" s="16">
        <v>1.1611437205917291E-2</v>
      </c>
      <c r="AD112" s="16">
        <v>-1.1322817830264663E-2</v>
      </c>
      <c r="AE112" s="16">
        <v>1.8834007170012622E-2</v>
      </c>
      <c r="AF112" s="16">
        <v>-2.8987536873252298E-2</v>
      </c>
      <c r="AG112" s="16">
        <v>2.2999132084038497E-2</v>
      </c>
      <c r="AH112" s="16">
        <v>1.0079278994702663E-2</v>
      </c>
      <c r="AI112" s="16">
        <v>1.4598799421152851E-2</v>
      </c>
      <c r="AJ112" s="16">
        <v>1.5143637233745859E-2</v>
      </c>
      <c r="AK112" s="16">
        <v>2.9672204125616362E-2</v>
      </c>
      <c r="AL112" s="16">
        <v>-2.1978906718775341E-2</v>
      </c>
      <c r="AM112" s="16">
        <v>3.5002155503683241E-2</v>
      </c>
      <c r="AN112" s="16">
        <v>-8.0705863255595804E-3</v>
      </c>
      <c r="AO112" s="16">
        <v>-6.5010677073726129E-3</v>
      </c>
      <c r="AP112" s="16">
        <v>2.6391458699679102E-2</v>
      </c>
      <c r="AQ112" s="16">
        <v>4.1724018617183773E-3</v>
      </c>
      <c r="AT112" s="16">
        <v>-8.0972102326193618E-3</v>
      </c>
      <c r="AU112" s="16">
        <v>1.1611437205917291E-2</v>
      </c>
      <c r="AV112" s="16">
        <v>-1.1322817830264663E-2</v>
      </c>
      <c r="AW112" s="16">
        <v>1.8834007170012622E-2</v>
      </c>
      <c r="AX112" s="16">
        <v>-2.8987536873252298E-2</v>
      </c>
      <c r="AY112" s="16">
        <v>2.2999132084038497E-2</v>
      </c>
      <c r="AZ112" s="16">
        <v>1.0079278994702663E-2</v>
      </c>
      <c r="BA112" s="16">
        <v>1.4598799421152851E-2</v>
      </c>
      <c r="BB112" s="16">
        <v>1.5143637233745859E-2</v>
      </c>
      <c r="BC112" s="16">
        <v>2.9672204125616362E-2</v>
      </c>
      <c r="BD112" s="16">
        <v>-2.1978906718775341E-2</v>
      </c>
      <c r="BE112" s="16">
        <v>3.5002155503683241E-2</v>
      </c>
      <c r="BF112" s="16">
        <v>-8.0705863255595804E-3</v>
      </c>
      <c r="BG112" s="16">
        <v>-6.5010677073726129E-3</v>
      </c>
      <c r="BH112" s="16">
        <v>2.6391458699679102E-2</v>
      </c>
      <c r="BI112" s="16">
        <v>4.1724018617183773E-3</v>
      </c>
      <c r="BK112" s="7"/>
    </row>
    <row r="113" spans="9:63" ht="14" x14ac:dyDescent="0.2">
      <c r="I113" s="13">
        <v>44775.666666666672</v>
      </c>
      <c r="J113" s="14">
        <v>28.15</v>
      </c>
      <c r="K113" s="14">
        <v>106.23</v>
      </c>
      <c r="L113" s="14">
        <v>9.48</v>
      </c>
      <c r="M113" s="14">
        <v>37.74</v>
      </c>
      <c r="N113" s="14">
        <v>5.08</v>
      </c>
      <c r="O113" s="14">
        <v>24.93</v>
      </c>
      <c r="P113" s="14">
        <v>38.54</v>
      </c>
      <c r="Q113" s="14">
        <v>18.57</v>
      </c>
      <c r="R113" s="14">
        <v>837.59</v>
      </c>
      <c r="S113" s="14">
        <v>211.4</v>
      </c>
      <c r="T113" s="14">
        <v>6.41</v>
      </c>
      <c r="U113" s="14">
        <v>446.97</v>
      </c>
      <c r="V113" s="14">
        <v>33.04</v>
      </c>
      <c r="W113" s="14">
        <v>89.63</v>
      </c>
      <c r="X113" s="14">
        <v>349.01</v>
      </c>
      <c r="Y113" s="14">
        <v>206.26</v>
      </c>
      <c r="Z113" s="14"/>
      <c r="AB113" s="16">
        <v>3.8356704995731898E-2</v>
      </c>
      <c r="AC113" s="16">
        <v>0</v>
      </c>
      <c r="AD113" s="16">
        <v>-8.3160562416575053E-3</v>
      </c>
      <c r="AE113" s="16">
        <v>-3.053672386008165E-2</v>
      </c>
      <c r="AF113" s="16">
        <v>-1.9802627296179754E-2</v>
      </c>
      <c r="AG113" s="16">
        <v>-6.2202149549291869E-3</v>
      </c>
      <c r="AH113" s="16">
        <v>4.2905781812090885E-2</v>
      </c>
      <c r="AI113" s="16">
        <v>-3.3500868852820854E-3</v>
      </c>
      <c r="AJ113" s="16">
        <v>1.2315761616866722E-2</v>
      </c>
      <c r="AK113" s="16">
        <v>1.5168115446560555E-2</v>
      </c>
      <c r="AL113" s="16">
        <v>1.5860431556347797E-3</v>
      </c>
      <c r="AM113" s="16">
        <v>1.6756216792798494E-2</v>
      </c>
      <c r="AN113" s="16">
        <v>1.4598799421152851E-2</v>
      </c>
      <c r="AO113" s="16">
        <v>7.7731118222329814E-3</v>
      </c>
      <c r="AP113" s="16">
        <v>3.7947485501038957E-3</v>
      </c>
      <c r="AQ113" s="16">
        <v>3.5894810183260718E-3</v>
      </c>
      <c r="AT113" s="16">
        <v>3.8356704995731898E-2</v>
      </c>
      <c r="AU113" s="16">
        <v>0</v>
      </c>
      <c r="AV113" s="16">
        <v>-8.3160562416575053E-3</v>
      </c>
      <c r="AW113" s="16">
        <v>-3.053672386008165E-2</v>
      </c>
      <c r="AX113" s="16">
        <v>-1.9802627296179754E-2</v>
      </c>
      <c r="AY113" s="16">
        <v>-6.2202149549291869E-3</v>
      </c>
      <c r="AZ113" s="16">
        <v>4.2905781812090885E-2</v>
      </c>
      <c r="BA113" s="16">
        <v>-3.3500868852820854E-3</v>
      </c>
      <c r="BB113" s="16">
        <v>1.2315761616866722E-2</v>
      </c>
      <c r="BC113" s="16">
        <v>1.5168115446560555E-2</v>
      </c>
      <c r="BD113" s="16">
        <v>1.5860431556347797E-3</v>
      </c>
      <c r="BE113" s="16">
        <v>1.6756216792798494E-2</v>
      </c>
      <c r="BF113" s="16">
        <v>1.4598799421152851E-2</v>
      </c>
      <c r="BG113" s="16">
        <v>7.7731118222329814E-3</v>
      </c>
      <c r="BH113" s="16">
        <v>3.7947485501038957E-3</v>
      </c>
      <c r="BI113" s="16">
        <v>3.5894810183260718E-3</v>
      </c>
      <c r="BK113" s="7"/>
    </row>
    <row r="114" spans="9:63" ht="14" x14ac:dyDescent="0.2">
      <c r="I114" s="13">
        <v>44776.666666666672</v>
      </c>
      <c r="J114" s="14">
        <v>31.89</v>
      </c>
      <c r="K114" s="14">
        <v>108.17</v>
      </c>
      <c r="L114" s="14">
        <v>10.5</v>
      </c>
      <c r="M114" s="14">
        <v>41.93</v>
      </c>
      <c r="N114" s="14">
        <v>4.6399999999999997</v>
      </c>
      <c r="O114" s="14">
        <v>24.99</v>
      </c>
      <c r="P114" s="14">
        <v>40.5</v>
      </c>
      <c r="Q114" s="14">
        <v>20.05</v>
      </c>
      <c r="R114" s="14">
        <v>890.87</v>
      </c>
      <c r="S114" s="14">
        <v>225.37</v>
      </c>
      <c r="T114" s="14">
        <v>8.23</v>
      </c>
      <c r="U114" s="14">
        <v>465.75</v>
      </c>
      <c r="V114" s="14">
        <v>33.64</v>
      </c>
      <c r="W114" s="14">
        <v>97.92</v>
      </c>
      <c r="X114" s="14">
        <v>354.13</v>
      </c>
      <c r="Y114" s="14">
        <v>208.48</v>
      </c>
      <c r="Z114" s="14"/>
      <c r="AB114" s="16">
        <v>1.2220111334775397E-2</v>
      </c>
      <c r="AC114" s="16">
        <v>4.2490975596612265E-3</v>
      </c>
      <c r="AD114" s="16">
        <v>-1.6842503394497464E-2</v>
      </c>
      <c r="AE114" s="16">
        <v>4.5187988013847775E-2</v>
      </c>
      <c r="AF114" s="16">
        <v>0</v>
      </c>
      <c r="AG114" s="16">
        <v>1.6502024636387728E-2</v>
      </c>
      <c r="AH114" s="16">
        <v>3.4797846744784235E-2</v>
      </c>
      <c r="AI114" s="16">
        <v>1.3885255021391592E-2</v>
      </c>
      <c r="AJ114" s="16">
        <v>3.1947311782573747E-4</v>
      </c>
      <c r="AK114" s="16">
        <v>2.9093750823018906E-3</v>
      </c>
      <c r="AL114" s="16">
        <v>7.8927007989092034E-3</v>
      </c>
      <c r="AM114" s="16">
        <v>-1.7046055711275925E-2</v>
      </c>
      <c r="AN114" s="16">
        <v>-2.962087473825357E-3</v>
      </c>
      <c r="AO114" s="16">
        <v>2.330202520284411E-2</v>
      </c>
      <c r="AP114" s="16">
        <v>-9.2286941249584073E-3</v>
      </c>
      <c r="AQ114" s="16">
        <v>-3.5421672571097581E-3</v>
      </c>
      <c r="AT114" s="16">
        <v>1.2220111334775397E-2</v>
      </c>
      <c r="AU114" s="16">
        <v>4.2490975596612265E-3</v>
      </c>
      <c r="AV114" s="16">
        <v>-1.6842503394497464E-2</v>
      </c>
      <c r="AW114" s="16">
        <v>4.5187988013847775E-2</v>
      </c>
      <c r="AX114" s="16">
        <v>0</v>
      </c>
      <c r="AY114" s="16">
        <v>1.6502024636387728E-2</v>
      </c>
      <c r="AZ114" s="16">
        <v>3.4797846744784235E-2</v>
      </c>
      <c r="BA114" s="16">
        <v>1.3885255021391592E-2</v>
      </c>
      <c r="BB114" s="16">
        <v>3.1947311782573747E-4</v>
      </c>
      <c r="BC114" s="16">
        <v>2.9093750823018906E-3</v>
      </c>
      <c r="BD114" s="16">
        <v>7.8927007989092034E-3</v>
      </c>
      <c r="BE114" s="16">
        <v>-1.7046055711275925E-2</v>
      </c>
      <c r="BF114" s="16">
        <v>-2.962087473825357E-3</v>
      </c>
      <c r="BG114" s="16">
        <v>2.330202520284411E-2</v>
      </c>
      <c r="BH114" s="16">
        <v>-9.2286941249584073E-3</v>
      </c>
      <c r="BI114" s="16">
        <v>-3.5421672571097581E-3</v>
      </c>
      <c r="BK114" s="7"/>
    </row>
    <row r="115" spans="9:63" ht="14" x14ac:dyDescent="0.2">
      <c r="I115" s="13">
        <v>44777.666666666672</v>
      </c>
      <c r="J115" s="14">
        <v>32.549999999999997</v>
      </c>
      <c r="K115" s="14">
        <v>106.66</v>
      </c>
      <c r="L115" s="14">
        <v>11.07</v>
      </c>
      <c r="M115" s="14">
        <v>41.02</v>
      </c>
      <c r="N115" s="14">
        <v>4.5599999999999996</v>
      </c>
      <c r="O115" s="14">
        <v>24.38</v>
      </c>
      <c r="P115" s="14">
        <v>43.15</v>
      </c>
      <c r="Q115" s="14">
        <v>20.52</v>
      </c>
      <c r="R115" s="14">
        <v>1034.83</v>
      </c>
      <c r="S115" s="14">
        <v>226.46</v>
      </c>
      <c r="T115" s="14">
        <v>8.23</v>
      </c>
      <c r="U115" s="14">
        <v>466.3</v>
      </c>
      <c r="V115" s="14">
        <v>33.4</v>
      </c>
      <c r="W115" s="14">
        <v>96.98</v>
      </c>
      <c r="X115" s="14">
        <v>356.07</v>
      </c>
      <c r="Y115" s="14">
        <v>213.47</v>
      </c>
      <c r="Z115" s="14"/>
      <c r="AB115" s="16">
        <v>3.5433931147442817E-2</v>
      </c>
      <c r="AC115" s="16">
        <v>9.4179701819090708E-4</v>
      </c>
      <c r="AD115" s="16">
        <v>6.3492276786587445E-3</v>
      </c>
      <c r="AE115" s="16">
        <v>3.5053467548646765E-2</v>
      </c>
      <c r="AF115" s="16">
        <v>0.23901690047049992</v>
      </c>
      <c r="AG115" s="16">
        <v>1.9850763232071914E-2</v>
      </c>
      <c r="AH115" s="16">
        <v>2.1506205220963682E-2</v>
      </c>
      <c r="AI115" s="16">
        <v>2.3979350597854755E-2</v>
      </c>
      <c r="AJ115" s="16">
        <v>2.8605210325566177E-2</v>
      </c>
      <c r="AK115" s="16">
        <v>2.3306393136578764E-2</v>
      </c>
      <c r="AL115" s="16">
        <v>7.8308935805478392E-3</v>
      </c>
      <c r="AM115" s="16">
        <v>-3.3280130780269424E-3</v>
      </c>
      <c r="AN115" s="16">
        <v>-2.0075580593192102E-2</v>
      </c>
      <c r="AO115" s="16">
        <v>1.1896885547778697E-2</v>
      </c>
      <c r="AP115" s="16">
        <v>-4.3742475579717595E-3</v>
      </c>
      <c r="AQ115" s="16">
        <v>-2.4425331886092305E-2</v>
      </c>
      <c r="AT115" s="16">
        <v>3.5433931147442817E-2</v>
      </c>
      <c r="AU115" s="16">
        <v>9.4179701819090708E-4</v>
      </c>
      <c r="AV115" s="16">
        <v>6.3492276786587445E-3</v>
      </c>
      <c r="AW115" s="16">
        <v>3.5053467548646765E-2</v>
      </c>
      <c r="AX115" s="16" t="str">
        <v>-</v>
      </c>
      <c r="AY115" s="16">
        <v>1.9850763232071914E-2</v>
      </c>
      <c r="AZ115" s="16">
        <v>2.1506205220963682E-2</v>
      </c>
      <c r="BA115" s="16">
        <v>2.3979350597854755E-2</v>
      </c>
      <c r="BB115" s="16">
        <v>2.8605210325566177E-2</v>
      </c>
      <c r="BC115" s="16">
        <v>2.3306393136578764E-2</v>
      </c>
      <c r="BD115" s="16">
        <v>7.8308935805478392E-3</v>
      </c>
      <c r="BE115" s="16">
        <v>-3.3280130780269424E-3</v>
      </c>
      <c r="BF115" s="16">
        <v>-2.0075580593192102E-2</v>
      </c>
      <c r="BG115" s="16">
        <v>1.1896885547778697E-2</v>
      </c>
      <c r="BH115" s="16">
        <v>-4.3742475579717595E-3</v>
      </c>
      <c r="BI115" s="16">
        <v>-2.4425331886092305E-2</v>
      </c>
      <c r="BK115" s="7"/>
    </row>
    <row r="116" spans="9:63" ht="14" x14ac:dyDescent="0.2">
      <c r="I116" s="13">
        <v>44778.666666666672</v>
      </c>
      <c r="J116" s="14">
        <v>33.4</v>
      </c>
      <c r="K116" s="14">
        <v>106.08</v>
      </c>
      <c r="L116" s="14">
        <v>11.07</v>
      </c>
      <c r="M116" s="14">
        <v>40.81</v>
      </c>
      <c r="N116" s="14">
        <v>4.4000000000000004</v>
      </c>
      <c r="O116" s="14">
        <v>24.98</v>
      </c>
      <c r="P116" s="14">
        <v>44.85</v>
      </c>
      <c r="Q116" s="14">
        <v>20.28</v>
      </c>
      <c r="R116" s="14">
        <v>1024.81</v>
      </c>
      <c r="S116" s="14">
        <v>255.26</v>
      </c>
      <c r="T116" s="14">
        <v>7.96</v>
      </c>
      <c r="U116" s="14">
        <v>468.99</v>
      </c>
      <c r="V116" s="14">
        <v>33.96</v>
      </c>
      <c r="W116" s="14">
        <v>95.32</v>
      </c>
      <c r="X116" s="14">
        <v>357.51</v>
      </c>
      <c r="Y116" s="14">
        <v>215.87</v>
      </c>
      <c r="Z116" s="14"/>
      <c r="AB116" s="16">
        <v>0.12474512643626695</v>
      </c>
      <c r="AC116" s="16">
        <v>1.8097508850276122E-2</v>
      </c>
      <c r="AD116" s="16">
        <v>0.10219094089654716</v>
      </c>
      <c r="AE116" s="16">
        <v>0.10528102124226699</v>
      </c>
      <c r="AF116" s="16">
        <v>-9.0596895352226703E-2</v>
      </c>
      <c r="AG116" s="16">
        <v>2.4038473113944595E-3</v>
      </c>
      <c r="AH116" s="16">
        <v>4.9605311126273227E-2</v>
      </c>
      <c r="AI116" s="16">
        <v>7.6681778387963875E-2</v>
      </c>
      <c r="AJ116" s="16">
        <v>6.1669792734536558E-2</v>
      </c>
      <c r="AK116" s="16">
        <v>6.399142259443702E-2</v>
      </c>
      <c r="AL116" s="16">
        <v>0.24992674375639987</v>
      </c>
      <c r="AM116" s="16">
        <v>4.1157531214340265E-2</v>
      </c>
      <c r="AN116" s="16">
        <v>1.7996886451970066E-2</v>
      </c>
      <c r="AO116" s="16">
        <v>8.8460733394745764E-2</v>
      </c>
      <c r="AP116" s="16">
        <v>1.456350227209983E-2</v>
      </c>
      <c r="AQ116" s="16">
        <v>1.0705604488612122E-2</v>
      </c>
      <c r="AT116" s="16">
        <v>0.12474512643626695</v>
      </c>
      <c r="AU116" s="16">
        <v>1.8097508850276122E-2</v>
      </c>
      <c r="AV116" s="16">
        <v>0.10219094089654716</v>
      </c>
      <c r="AW116" s="16">
        <v>0.10528102124226699</v>
      </c>
      <c r="AX116" s="16">
        <v>-9.0596895352226703E-2</v>
      </c>
      <c r="AY116" s="16">
        <v>2.4038473113944595E-3</v>
      </c>
      <c r="AZ116" s="16">
        <v>4.9605311126273227E-2</v>
      </c>
      <c r="BA116" s="16">
        <v>7.6681778387963875E-2</v>
      </c>
      <c r="BB116" s="16">
        <v>6.1669792734536558E-2</v>
      </c>
      <c r="BC116" s="16">
        <v>6.399142259443702E-2</v>
      </c>
      <c r="BD116" s="16" t="str">
        <v>-</v>
      </c>
      <c r="BE116" s="16">
        <v>4.1157531214340265E-2</v>
      </c>
      <c r="BF116" s="16">
        <v>1.7996886451970066E-2</v>
      </c>
      <c r="BG116" s="16" t="str">
        <v>-</v>
      </c>
      <c r="BH116" s="16">
        <v>1.456350227209983E-2</v>
      </c>
      <c r="BI116" s="16">
        <v>1.0705604488612122E-2</v>
      </c>
      <c r="BK116" s="7"/>
    </row>
    <row r="117" spans="9:63" ht="14" x14ac:dyDescent="0.2">
      <c r="I117" s="13">
        <v>44781.666666666672</v>
      </c>
      <c r="J117" s="14">
        <v>34.9</v>
      </c>
      <c r="K117" s="14">
        <v>104.99</v>
      </c>
      <c r="L117" s="14">
        <v>11.66</v>
      </c>
      <c r="M117" s="14">
        <v>39.770000000000003</v>
      </c>
      <c r="N117" s="14">
        <v>5</v>
      </c>
      <c r="O117" s="14">
        <v>26.04</v>
      </c>
      <c r="P117" s="14">
        <v>47.19</v>
      </c>
      <c r="Q117" s="14">
        <v>20.61</v>
      </c>
      <c r="R117" s="14">
        <v>1024.25</v>
      </c>
      <c r="S117" s="14">
        <v>260.8</v>
      </c>
      <c r="T117" s="14">
        <v>7.98</v>
      </c>
      <c r="U117" s="14">
        <v>466.76</v>
      </c>
      <c r="V117" s="14">
        <v>33.49</v>
      </c>
      <c r="W117" s="14">
        <v>96.26</v>
      </c>
      <c r="X117" s="14">
        <v>352.16</v>
      </c>
      <c r="Y117" s="14">
        <v>213.32</v>
      </c>
      <c r="Z117" s="14"/>
      <c r="AB117" s="16">
        <v>2.0484887632611932E-2</v>
      </c>
      <c r="AC117" s="16">
        <v>-1.4057858469742097E-2</v>
      </c>
      <c r="AD117" s="16">
        <v>5.2863489557067808E-2</v>
      </c>
      <c r="AE117" s="16">
        <v>-2.1941808538436646E-2</v>
      </c>
      <c r="AF117" s="16">
        <v>-1.7391742711869222E-2</v>
      </c>
      <c r="AG117" s="16">
        <v>-2.4712620793735474E-2</v>
      </c>
      <c r="AH117" s="16">
        <v>6.3380443416943391E-2</v>
      </c>
      <c r="AI117" s="16">
        <v>2.3170866549990534E-2</v>
      </c>
      <c r="AJ117" s="16">
        <v>0.14979392765440852</v>
      </c>
      <c r="AK117" s="16">
        <v>4.8248328553191526E-3</v>
      </c>
      <c r="AL117" s="16">
        <v>0</v>
      </c>
      <c r="AM117" s="16">
        <v>1.1801943325772544E-3</v>
      </c>
      <c r="AN117" s="16">
        <v>-7.1599351220925948E-3</v>
      </c>
      <c r="AO117" s="16">
        <v>-9.6460470868096979E-3</v>
      </c>
      <c r="AP117" s="16">
        <v>5.4632633773653815E-3</v>
      </c>
      <c r="AQ117" s="16">
        <v>2.3653194196473076E-2</v>
      </c>
      <c r="AT117" s="16">
        <v>2.0484887632611932E-2</v>
      </c>
      <c r="AU117" s="16">
        <v>-1.4057858469742097E-2</v>
      </c>
      <c r="AV117" s="16">
        <v>5.2863489557067808E-2</v>
      </c>
      <c r="AW117" s="16">
        <v>-2.1941808538436646E-2</v>
      </c>
      <c r="AX117" s="16">
        <v>-1.7391742711869222E-2</v>
      </c>
      <c r="AY117" s="16">
        <v>-2.4712620793735474E-2</v>
      </c>
      <c r="AZ117" s="16">
        <v>6.3380443416943391E-2</v>
      </c>
      <c r="BA117" s="16">
        <v>2.3170866549990534E-2</v>
      </c>
      <c r="BB117" s="16" t="str">
        <v>-</v>
      </c>
      <c r="BC117" s="16">
        <v>4.8248328553191526E-3</v>
      </c>
      <c r="BD117" s="16">
        <v>0</v>
      </c>
      <c r="BE117" s="16">
        <v>1.1801943325772544E-3</v>
      </c>
      <c r="BF117" s="16">
        <v>-7.1599351220925948E-3</v>
      </c>
      <c r="BG117" s="16">
        <v>-9.6460470868096979E-3</v>
      </c>
      <c r="BH117" s="16">
        <v>5.4632633773653815E-3</v>
      </c>
      <c r="BI117" s="16">
        <v>2.3653194196473076E-2</v>
      </c>
      <c r="BK117" s="7"/>
    </row>
    <row r="118" spans="9:63" ht="14" x14ac:dyDescent="0.2">
      <c r="I118" s="13">
        <v>44782.666666666672</v>
      </c>
      <c r="J118" s="14">
        <v>32.58</v>
      </c>
      <c r="K118" s="14">
        <v>105.9</v>
      </c>
      <c r="L118" s="14">
        <v>11.37</v>
      </c>
      <c r="M118" s="14">
        <v>36.75</v>
      </c>
      <c r="N118" s="14">
        <v>4.58</v>
      </c>
      <c r="O118" s="14">
        <v>25.11</v>
      </c>
      <c r="P118" s="14">
        <v>45.62</v>
      </c>
      <c r="Q118" s="14">
        <v>19.54</v>
      </c>
      <c r="R118" s="14">
        <v>995.5</v>
      </c>
      <c r="S118" s="14">
        <v>261.12</v>
      </c>
      <c r="T118" s="14">
        <v>7.39</v>
      </c>
      <c r="U118" s="14">
        <v>462.07</v>
      </c>
      <c r="V118" s="14">
        <v>33.92</v>
      </c>
      <c r="W118" s="14">
        <v>94.48</v>
      </c>
      <c r="X118" s="14">
        <v>346.54</v>
      </c>
      <c r="Y118" s="14">
        <v>210.26</v>
      </c>
      <c r="Z118" s="14"/>
      <c r="AB118" s="16">
        <v>2.5778531328076552E-2</v>
      </c>
      <c r="AC118" s="16">
        <v>-5.4526787349037948E-3</v>
      </c>
      <c r="AD118" s="16">
        <v>0</v>
      </c>
      <c r="AE118" s="16">
        <v>-5.1326032265202022E-3</v>
      </c>
      <c r="AF118" s="16">
        <v>-3.5718082602079114E-2</v>
      </c>
      <c r="AG118" s="16">
        <v>2.4312380644306127E-2</v>
      </c>
      <c r="AH118" s="16">
        <v>3.8641170975368289E-2</v>
      </c>
      <c r="AI118" s="16">
        <v>-1.1764841579586257E-2</v>
      </c>
      <c r="AJ118" s="16">
        <v>-9.7299324645562599E-3</v>
      </c>
      <c r="AK118" s="16">
        <v>0.11971430466865114</v>
      </c>
      <c r="AL118" s="16">
        <v>-3.3357014832686875E-2</v>
      </c>
      <c r="AM118" s="16">
        <v>5.752242443067569E-3</v>
      </c>
      <c r="AN118" s="16">
        <v>1.6627461460491832E-2</v>
      </c>
      <c r="AO118" s="16">
        <v>-1.7265119446664989E-2</v>
      </c>
      <c r="AP118" s="16">
        <v>4.0359930343009214E-3</v>
      </c>
      <c r="AQ118" s="16">
        <v>1.1180067073777712E-2</v>
      </c>
      <c r="AT118" s="16">
        <v>2.5778531328076552E-2</v>
      </c>
      <c r="AU118" s="16">
        <v>-5.4526787349037948E-3</v>
      </c>
      <c r="AV118" s="16">
        <v>0</v>
      </c>
      <c r="AW118" s="16">
        <v>-5.1326032265202022E-3</v>
      </c>
      <c r="AX118" s="16">
        <v>-3.5718082602079114E-2</v>
      </c>
      <c r="AY118" s="16">
        <v>2.4312380644306127E-2</v>
      </c>
      <c r="AZ118" s="16">
        <v>3.8641170975368289E-2</v>
      </c>
      <c r="BA118" s="16">
        <v>-1.1764841579586257E-2</v>
      </c>
      <c r="BB118" s="16">
        <v>-9.7299324645562599E-3</v>
      </c>
      <c r="BC118" s="16" t="str">
        <v>-</v>
      </c>
      <c r="BD118" s="16">
        <v>-3.3357014832686875E-2</v>
      </c>
      <c r="BE118" s="16">
        <v>5.752242443067569E-3</v>
      </c>
      <c r="BF118" s="16">
        <v>1.6627461460491832E-2</v>
      </c>
      <c r="BG118" s="16">
        <v>-1.7265119446664989E-2</v>
      </c>
      <c r="BH118" s="16">
        <v>4.0359930343009214E-3</v>
      </c>
      <c r="BI118" s="16">
        <v>1.1180067073777712E-2</v>
      </c>
      <c r="BK118" s="7"/>
    </row>
    <row r="119" spans="9:63" ht="14" x14ac:dyDescent="0.2">
      <c r="I119" s="13">
        <v>44783.666666666672</v>
      </c>
      <c r="J119" s="14">
        <v>36.78</v>
      </c>
      <c r="K119" s="14">
        <v>106.54</v>
      </c>
      <c r="L119" s="14">
        <v>11.94</v>
      </c>
      <c r="M119" s="14">
        <v>40.61</v>
      </c>
      <c r="N119" s="14">
        <v>4.4000000000000004</v>
      </c>
      <c r="O119" s="14">
        <v>25.39</v>
      </c>
      <c r="P119" s="14">
        <v>48.22</v>
      </c>
      <c r="Q119" s="14">
        <v>20.88</v>
      </c>
      <c r="R119" s="14">
        <v>1064.23</v>
      </c>
      <c r="S119" s="14">
        <v>271.08</v>
      </c>
      <c r="T119" s="14">
        <v>7.81</v>
      </c>
      <c r="U119" s="14">
        <v>478.09</v>
      </c>
      <c r="V119" s="14">
        <v>35.07</v>
      </c>
      <c r="W119" s="14">
        <v>98.91</v>
      </c>
      <c r="X119" s="14">
        <v>353.38</v>
      </c>
      <c r="Y119" s="14">
        <v>212.1</v>
      </c>
      <c r="Z119" s="14"/>
      <c r="AB119" s="16">
        <v>4.3930929225726716E-2</v>
      </c>
      <c r="AC119" s="16">
        <v>-1.0328418910702535E-2</v>
      </c>
      <c r="AD119" s="16">
        <v>5.1925434201800839E-2</v>
      </c>
      <c r="AE119" s="16">
        <v>-2.5814290198115056E-2</v>
      </c>
      <c r="AF119" s="16">
        <v>0.1278333715098848</v>
      </c>
      <c r="AG119" s="16">
        <v>4.1558312642936884E-2</v>
      </c>
      <c r="AH119" s="16">
        <v>5.0858417233490945E-2</v>
      </c>
      <c r="AI119" s="16">
        <v>1.6141216179385059E-2</v>
      </c>
      <c r="AJ119" s="16">
        <v>-5.4659210949629467E-4</v>
      </c>
      <c r="AK119" s="16">
        <v>2.1471196497953281E-2</v>
      </c>
      <c r="AL119" s="16">
        <v>2.509411605425707E-3</v>
      </c>
      <c r="AM119" s="16">
        <v>-4.7662393194361314E-3</v>
      </c>
      <c r="AN119" s="16">
        <v>-1.3936474637033335E-2</v>
      </c>
      <c r="AO119" s="16">
        <v>9.8132116444219868E-3</v>
      </c>
      <c r="AP119" s="16">
        <v>-1.5077715992672885E-2</v>
      </c>
      <c r="AQ119" s="16">
        <v>-1.1882988914384359E-2</v>
      </c>
      <c r="AT119" s="16">
        <v>4.3930929225726716E-2</v>
      </c>
      <c r="AU119" s="16">
        <v>-1.0328418910702535E-2</v>
      </c>
      <c r="AV119" s="16">
        <v>5.1925434201800839E-2</v>
      </c>
      <c r="AW119" s="16">
        <v>-2.5814290198115056E-2</v>
      </c>
      <c r="AX119" s="16">
        <v>0.1278333715098848</v>
      </c>
      <c r="AY119" s="16">
        <v>4.1558312642936884E-2</v>
      </c>
      <c r="AZ119" s="16">
        <v>5.0858417233490945E-2</v>
      </c>
      <c r="BA119" s="16">
        <v>1.6141216179385059E-2</v>
      </c>
      <c r="BB119" s="16">
        <v>-5.4659210949629467E-4</v>
      </c>
      <c r="BC119" s="16">
        <v>2.1471196497953281E-2</v>
      </c>
      <c r="BD119" s="16">
        <v>2.509411605425707E-3</v>
      </c>
      <c r="BE119" s="16">
        <v>-4.7662393194361314E-3</v>
      </c>
      <c r="BF119" s="16">
        <v>-1.3936474637033335E-2</v>
      </c>
      <c r="BG119" s="16">
        <v>9.8132116444219868E-3</v>
      </c>
      <c r="BH119" s="16">
        <v>-1.5077715992672885E-2</v>
      </c>
      <c r="BI119" s="16">
        <v>-1.1882988914384359E-2</v>
      </c>
      <c r="BK119" s="7"/>
    </row>
    <row r="120" spans="9:63" ht="14" x14ac:dyDescent="0.2">
      <c r="I120" s="13">
        <v>44784.666666666672</v>
      </c>
      <c r="J120" s="14">
        <v>36.97</v>
      </c>
      <c r="K120" s="14">
        <v>107.96</v>
      </c>
      <c r="L120" s="14">
        <v>11.31</v>
      </c>
      <c r="M120" s="14">
        <v>40.42</v>
      </c>
      <c r="N120" s="14">
        <v>4.5199999999999996</v>
      </c>
      <c r="O120" s="14">
        <v>24.31</v>
      </c>
      <c r="P120" s="14">
        <v>48.04</v>
      </c>
      <c r="Q120" s="14">
        <v>20.28</v>
      </c>
      <c r="R120" s="14">
        <v>1032.47</v>
      </c>
      <c r="S120" s="14">
        <v>257.61</v>
      </c>
      <c r="T120" s="14">
        <v>7.42</v>
      </c>
      <c r="U120" s="14">
        <v>478.77</v>
      </c>
      <c r="V120" s="14">
        <v>35.909999999999997</v>
      </c>
      <c r="W120" s="14">
        <v>99.11</v>
      </c>
      <c r="X120" s="14">
        <v>350.58</v>
      </c>
      <c r="Y120" s="14">
        <v>211.08</v>
      </c>
      <c r="Z120" s="14"/>
      <c r="AB120" s="16">
        <v>-6.8788226034482355E-2</v>
      </c>
      <c r="AC120" s="16">
        <v>8.6301450805109092E-3</v>
      </c>
      <c r="AD120" s="16">
        <v>-2.5185873159901694E-2</v>
      </c>
      <c r="AE120" s="16">
        <v>-7.897463356075364E-2</v>
      </c>
      <c r="AF120" s="16">
        <v>-8.7738914308006746E-2</v>
      </c>
      <c r="AG120" s="16">
        <v>-3.6367644170874833E-2</v>
      </c>
      <c r="AH120" s="16">
        <v>-3.3835788882054234E-2</v>
      </c>
      <c r="AI120" s="16">
        <v>-5.331274828773102E-2</v>
      </c>
      <c r="AJ120" s="16">
        <v>-2.8470792922729488E-2</v>
      </c>
      <c r="AK120" s="16">
        <v>1.2262417232442935E-3</v>
      </c>
      <c r="AL120" s="16">
        <v>-7.6810676501607139E-2</v>
      </c>
      <c r="AM120" s="16">
        <v>-1.0098812181913819E-2</v>
      </c>
      <c r="AN120" s="16">
        <v>1.2757924117589161E-2</v>
      </c>
      <c r="AO120" s="16">
        <v>-1.8664691985856501E-2</v>
      </c>
      <c r="AP120" s="16">
        <v>-1.6087365695450929E-2</v>
      </c>
      <c r="AQ120" s="16">
        <v>-1.4448525584716638E-2</v>
      </c>
      <c r="AT120" s="16">
        <v>-6.8788226034482355E-2</v>
      </c>
      <c r="AU120" s="16">
        <v>8.6301450805109092E-3</v>
      </c>
      <c r="AV120" s="16">
        <v>-2.5185873159901694E-2</v>
      </c>
      <c r="AW120" s="16">
        <v>-7.897463356075364E-2</v>
      </c>
      <c r="AX120" s="16">
        <v>-8.7738914308006746E-2</v>
      </c>
      <c r="AY120" s="16">
        <v>-3.6367644170874833E-2</v>
      </c>
      <c r="AZ120" s="16">
        <v>-3.3835788882054234E-2</v>
      </c>
      <c r="BA120" s="16">
        <v>-5.331274828773102E-2</v>
      </c>
      <c r="BB120" s="16">
        <v>-2.8470792922729488E-2</v>
      </c>
      <c r="BC120" s="16">
        <v>1.2262417232442935E-3</v>
      </c>
      <c r="BD120" s="16">
        <v>-7.6810676501607139E-2</v>
      </c>
      <c r="BE120" s="16">
        <v>-1.0098812181913819E-2</v>
      </c>
      <c r="BF120" s="16">
        <v>1.2757924117589161E-2</v>
      </c>
      <c r="BG120" s="16">
        <v>-1.8664691985856501E-2</v>
      </c>
      <c r="BH120" s="16">
        <v>-1.6087365695450929E-2</v>
      </c>
      <c r="BI120" s="16">
        <v>-1.4448525584716638E-2</v>
      </c>
      <c r="BK120" s="7"/>
    </row>
    <row r="121" spans="9:63" ht="14" x14ac:dyDescent="0.2">
      <c r="I121" s="13">
        <v>44785.666666666672</v>
      </c>
      <c r="J121" s="14">
        <v>39.19</v>
      </c>
      <c r="K121" s="14">
        <v>109.37</v>
      </c>
      <c r="L121" s="14">
        <v>12.06</v>
      </c>
      <c r="M121" s="14">
        <v>40.76</v>
      </c>
      <c r="N121" s="14">
        <v>4.3600000000000003</v>
      </c>
      <c r="O121" s="14">
        <v>24.53</v>
      </c>
      <c r="P121" s="14">
        <v>49.38</v>
      </c>
      <c r="Q121" s="14">
        <v>21.06</v>
      </c>
      <c r="R121" s="14">
        <v>1081.08</v>
      </c>
      <c r="S121" s="14">
        <v>264.94</v>
      </c>
      <c r="T121" s="14">
        <v>7.65</v>
      </c>
      <c r="U121" s="14">
        <v>486.66</v>
      </c>
      <c r="V121" s="14">
        <v>36.299999999999997</v>
      </c>
      <c r="W121" s="14">
        <v>101.1</v>
      </c>
      <c r="X121" s="14">
        <v>354.27</v>
      </c>
      <c r="Y121" s="14">
        <v>211.33</v>
      </c>
      <c r="Z121" s="14"/>
      <c r="AB121" s="16">
        <v>0.12125561600227606</v>
      </c>
      <c r="AC121" s="16">
        <v>6.025248881492311E-3</v>
      </c>
      <c r="AD121" s="16">
        <v>4.8915800202011292E-2</v>
      </c>
      <c r="AE121" s="16">
        <v>9.9876116039360738E-2</v>
      </c>
      <c r="AF121" s="16">
        <v>-4.0094457201878091E-2</v>
      </c>
      <c r="AG121" s="16">
        <v>1.1089222547093431E-2</v>
      </c>
      <c r="AH121" s="16">
        <v>5.5427655896783057E-2</v>
      </c>
      <c r="AI121" s="16">
        <v>6.6328116399801365E-2</v>
      </c>
      <c r="AJ121" s="16">
        <v>6.6761688450495862E-2</v>
      </c>
      <c r="AK121" s="16">
        <v>3.7433908492169973E-2</v>
      </c>
      <c r="AL121" s="16">
        <v>5.5277228891484224E-2</v>
      </c>
      <c r="AM121" s="16">
        <v>3.408260453098625E-2</v>
      </c>
      <c r="AN121" s="16">
        <v>3.3341253228384431E-2</v>
      </c>
      <c r="AO121" s="16">
        <v>4.5822173862642507E-2</v>
      </c>
      <c r="AP121" s="16">
        <v>1.9545713105803247E-2</v>
      </c>
      <c r="AQ121" s="16">
        <v>8.7130014229520221E-3</v>
      </c>
      <c r="AT121" s="16">
        <v>0.12125561600227606</v>
      </c>
      <c r="AU121" s="16">
        <v>6.025248881492311E-3</v>
      </c>
      <c r="AV121" s="16">
        <v>4.8915800202011292E-2</v>
      </c>
      <c r="AW121" s="16">
        <v>9.9876116039360738E-2</v>
      </c>
      <c r="AX121" s="16">
        <v>-4.0094457201878091E-2</v>
      </c>
      <c r="AY121" s="16">
        <v>1.1089222547093431E-2</v>
      </c>
      <c r="AZ121" s="16">
        <v>5.5427655896783057E-2</v>
      </c>
      <c r="BA121" s="16">
        <v>6.6328116399801365E-2</v>
      </c>
      <c r="BB121" s="16">
        <v>6.6761688450495862E-2</v>
      </c>
      <c r="BC121" s="16">
        <v>3.7433908492169973E-2</v>
      </c>
      <c r="BD121" s="16">
        <v>5.5277228891484224E-2</v>
      </c>
      <c r="BE121" s="16">
        <v>3.408260453098625E-2</v>
      </c>
      <c r="BF121" s="16">
        <v>3.3341253228384431E-2</v>
      </c>
      <c r="BG121" s="16">
        <v>4.5822173862642507E-2</v>
      </c>
      <c r="BH121" s="16">
        <v>1.9545713105803247E-2</v>
      </c>
      <c r="BI121" s="16">
        <v>8.7130014229520221E-3</v>
      </c>
      <c r="BK121" s="7"/>
    </row>
    <row r="122" spans="9:63" ht="14" x14ac:dyDescent="0.2">
      <c r="I122" s="13">
        <v>44788.666666666672</v>
      </c>
      <c r="J122" s="14">
        <v>38.42</v>
      </c>
      <c r="K122" s="14">
        <v>110.16</v>
      </c>
      <c r="L122" s="14">
        <v>12.1</v>
      </c>
      <c r="M122" s="14">
        <v>39.840000000000003</v>
      </c>
      <c r="N122" s="14">
        <v>4.3</v>
      </c>
      <c r="O122" s="14">
        <v>24.9</v>
      </c>
      <c r="P122" s="14">
        <v>50.36</v>
      </c>
      <c r="Q122" s="14">
        <v>21.02</v>
      </c>
      <c r="R122" s="14">
        <v>1082.6600000000001</v>
      </c>
      <c r="S122" s="14">
        <v>272.24</v>
      </c>
      <c r="T122" s="14">
        <v>7.62</v>
      </c>
      <c r="U122" s="14">
        <v>489.23</v>
      </c>
      <c r="V122" s="14">
        <v>36.25</v>
      </c>
      <c r="W122" s="14">
        <v>101.51</v>
      </c>
      <c r="X122" s="14">
        <v>359.95</v>
      </c>
      <c r="Y122" s="14">
        <v>216.42</v>
      </c>
      <c r="Z122" s="14"/>
      <c r="AB122" s="16">
        <v>5.1525537723655489E-3</v>
      </c>
      <c r="AC122" s="16">
        <v>1.3240286660950751E-2</v>
      </c>
      <c r="AD122" s="16">
        <v>-5.420681783642689E-2</v>
      </c>
      <c r="AE122" s="16">
        <v>-4.6896297227313807E-3</v>
      </c>
      <c r="AF122" s="16">
        <v>2.6907452919924187E-2</v>
      </c>
      <c r="AG122" s="16">
        <v>-4.3467607388555124E-2</v>
      </c>
      <c r="AH122" s="16">
        <v>-3.7398755412421888E-3</v>
      </c>
      <c r="AI122" s="16">
        <v>-2.9156584291455463E-2</v>
      </c>
      <c r="AJ122" s="16">
        <v>-3.0297543231756527E-2</v>
      </c>
      <c r="AK122" s="16">
        <v>-5.0967166915409021E-2</v>
      </c>
      <c r="AL122" s="16">
        <v>-5.1225906672305518E-2</v>
      </c>
      <c r="AM122" s="16">
        <v>1.4213157922256931E-3</v>
      </c>
      <c r="AN122" s="16">
        <v>2.3669744085904703E-2</v>
      </c>
      <c r="AO122" s="16">
        <v>2.0199986668678286E-3</v>
      </c>
      <c r="AP122" s="16">
        <v>-7.9550393941034032E-3</v>
      </c>
      <c r="AQ122" s="16">
        <v>-4.8206530331695282E-3</v>
      </c>
      <c r="AT122" s="16">
        <v>5.1525537723655489E-3</v>
      </c>
      <c r="AU122" s="16">
        <v>1.3240286660950751E-2</v>
      </c>
      <c r="AV122" s="16">
        <v>-5.420681783642689E-2</v>
      </c>
      <c r="AW122" s="16">
        <v>-4.6896297227313807E-3</v>
      </c>
      <c r="AX122" s="16">
        <v>2.6907452919924187E-2</v>
      </c>
      <c r="AY122" s="16">
        <v>-4.3467607388555124E-2</v>
      </c>
      <c r="AZ122" s="16">
        <v>-3.7398755412421888E-3</v>
      </c>
      <c r="BA122" s="16">
        <v>-2.9156584291455463E-2</v>
      </c>
      <c r="BB122" s="16">
        <v>-3.0297543231756527E-2</v>
      </c>
      <c r="BC122" s="16">
        <v>-5.0967166915409021E-2</v>
      </c>
      <c r="BD122" s="16">
        <v>-5.1225906672305518E-2</v>
      </c>
      <c r="BE122" s="16">
        <v>1.4213157922256931E-3</v>
      </c>
      <c r="BF122" s="16">
        <v>2.3669744085904703E-2</v>
      </c>
      <c r="BG122" s="16">
        <v>2.0199986668678286E-3</v>
      </c>
      <c r="BH122" s="16">
        <v>-7.9550393941034032E-3</v>
      </c>
      <c r="BI122" s="16">
        <v>-4.8206530331695282E-3</v>
      </c>
      <c r="BK122" s="7"/>
    </row>
    <row r="123" spans="9:63" ht="14" x14ac:dyDescent="0.2">
      <c r="I123" s="13">
        <v>44789.666666666672</v>
      </c>
      <c r="J123" s="14">
        <v>39.909999999999997</v>
      </c>
      <c r="K123" s="14">
        <v>110.72</v>
      </c>
      <c r="L123" s="14">
        <v>11.79</v>
      </c>
      <c r="M123" s="14">
        <v>39.58</v>
      </c>
      <c r="N123" s="14">
        <v>4.2699999999999996</v>
      </c>
      <c r="O123" s="14">
        <v>25</v>
      </c>
      <c r="P123" s="14">
        <v>51.39</v>
      </c>
      <c r="Q123" s="14">
        <v>20.96</v>
      </c>
      <c r="R123" s="14">
        <v>1053.75</v>
      </c>
      <c r="S123" s="14">
        <v>271.77</v>
      </c>
      <c r="T123" s="14">
        <v>7.58</v>
      </c>
      <c r="U123" s="14">
        <v>488.18</v>
      </c>
      <c r="V123" s="14">
        <v>36.64</v>
      </c>
      <c r="W123" s="14">
        <v>102.08</v>
      </c>
      <c r="X123" s="14">
        <v>359.25</v>
      </c>
      <c r="Y123" s="14">
        <v>217.14</v>
      </c>
      <c r="Z123" s="14"/>
      <c r="AB123" s="16">
        <v>5.8314839262999504E-2</v>
      </c>
      <c r="AC123" s="16">
        <v>1.2975841197330636E-2</v>
      </c>
      <c r="AD123" s="16">
        <v>6.4206901171010272E-2</v>
      </c>
      <c r="AE123" s="16">
        <v>8.3764963790490202E-3</v>
      </c>
      <c r="AF123" s="16">
        <v>-3.6039936483196693E-2</v>
      </c>
      <c r="AG123" s="16">
        <v>9.0090699423661311E-3</v>
      </c>
      <c r="AH123" s="16">
        <v>2.7511486705250717E-2</v>
      </c>
      <c r="AI123" s="16">
        <v>3.7740327982846898E-2</v>
      </c>
      <c r="AJ123" s="16">
        <v>4.6006551728358464E-2</v>
      </c>
      <c r="AK123" s="16">
        <v>2.8056571903612378E-2</v>
      </c>
      <c r="AL123" s="16">
        <v>3.0526590659155427E-2</v>
      </c>
      <c r="AM123" s="16">
        <v>1.6345412231103796E-2</v>
      </c>
      <c r="AN123" s="16">
        <v>1.0801933032813679E-2</v>
      </c>
      <c r="AO123" s="16">
        <v>1.9879781607808671E-2</v>
      </c>
      <c r="AP123" s="16">
        <v>1.0470408486899282E-2</v>
      </c>
      <c r="AQ123" s="16">
        <v>1.183684236593586E-3</v>
      </c>
      <c r="AT123" s="16">
        <v>5.8314839262999504E-2</v>
      </c>
      <c r="AU123" s="16">
        <v>1.2975841197330636E-2</v>
      </c>
      <c r="AV123" s="16">
        <v>6.4206901171010272E-2</v>
      </c>
      <c r="AW123" s="16">
        <v>8.3764963790490202E-3</v>
      </c>
      <c r="AX123" s="16">
        <v>-3.6039936483196693E-2</v>
      </c>
      <c r="AY123" s="16">
        <v>9.0090699423661311E-3</v>
      </c>
      <c r="AZ123" s="16">
        <v>2.7511486705250717E-2</v>
      </c>
      <c r="BA123" s="16">
        <v>3.7740327982846898E-2</v>
      </c>
      <c r="BB123" s="16">
        <v>4.6006551728358464E-2</v>
      </c>
      <c r="BC123" s="16">
        <v>2.8056571903612378E-2</v>
      </c>
      <c r="BD123" s="16">
        <v>3.0526590659155427E-2</v>
      </c>
      <c r="BE123" s="16">
        <v>1.6345412231103796E-2</v>
      </c>
      <c r="BF123" s="16">
        <v>1.0801933032813679E-2</v>
      </c>
      <c r="BG123" s="16">
        <v>1.9879781607808671E-2</v>
      </c>
      <c r="BH123" s="16">
        <v>1.0470408486899282E-2</v>
      </c>
      <c r="BI123" s="16">
        <v>1.183684236593586E-3</v>
      </c>
      <c r="BK123" s="7"/>
    </row>
    <row r="124" spans="9:63" ht="14" x14ac:dyDescent="0.2">
      <c r="I124" s="13">
        <v>44790.666666666672</v>
      </c>
      <c r="J124" s="14">
        <v>37.39</v>
      </c>
      <c r="K124" s="14">
        <v>108.72</v>
      </c>
      <c r="L124" s="14">
        <v>11.72</v>
      </c>
      <c r="M124" s="14">
        <v>37.299999999999997</v>
      </c>
      <c r="N124" s="14">
        <v>4.08</v>
      </c>
      <c r="O124" s="14">
        <v>25.35</v>
      </c>
      <c r="P124" s="14">
        <v>48.26</v>
      </c>
      <c r="Q124" s="14">
        <v>20.02</v>
      </c>
      <c r="R124" s="14">
        <v>997.9</v>
      </c>
      <c r="S124" s="14">
        <v>269.18</v>
      </c>
      <c r="T124" s="14">
        <v>6.88</v>
      </c>
      <c r="U124" s="14">
        <v>478.3</v>
      </c>
      <c r="V124" s="14">
        <v>36.409999999999997</v>
      </c>
      <c r="W124" s="14">
        <v>99.42</v>
      </c>
      <c r="X124" s="14">
        <v>355.33</v>
      </c>
      <c r="Y124" s="14">
        <v>214.52</v>
      </c>
      <c r="Z124" s="14"/>
      <c r="AB124" s="16">
        <v>-1.9843454871129432E-2</v>
      </c>
      <c r="AC124" s="16">
        <v>7.1972250732649139E-3</v>
      </c>
      <c r="AD124" s="16">
        <v>3.3112613036560051E-3</v>
      </c>
      <c r="AE124" s="16">
        <v>-2.2829775638126434E-2</v>
      </c>
      <c r="AF124" s="16">
        <v>-1.3857034661426354E-2</v>
      </c>
      <c r="AG124" s="16">
        <v>1.497094520026388E-2</v>
      </c>
      <c r="AH124" s="16">
        <v>1.9651725259113018E-2</v>
      </c>
      <c r="AI124" s="16">
        <v>-1.9011412570243075E-3</v>
      </c>
      <c r="AJ124" s="16">
        <v>1.4604345076838022E-3</v>
      </c>
      <c r="AK124" s="16">
        <v>2.7180644936534805E-2</v>
      </c>
      <c r="AL124" s="16">
        <v>-3.9292781398895501E-3</v>
      </c>
      <c r="AM124" s="16">
        <v>5.2669992340425289E-3</v>
      </c>
      <c r="AN124" s="16">
        <v>-1.3783599701212709E-3</v>
      </c>
      <c r="AO124" s="16">
        <v>4.0471897699141243E-3</v>
      </c>
      <c r="AP124" s="16">
        <v>1.5905798634012085E-2</v>
      </c>
      <c r="AQ124" s="16">
        <v>2.3800071369441813E-2</v>
      </c>
      <c r="AT124" s="16">
        <v>-1.9843454871129432E-2</v>
      </c>
      <c r="AU124" s="16">
        <v>7.1972250732649139E-3</v>
      </c>
      <c r="AV124" s="16">
        <v>3.3112613036560051E-3</v>
      </c>
      <c r="AW124" s="16">
        <v>-2.2829775638126434E-2</v>
      </c>
      <c r="AX124" s="16">
        <v>-1.3857034661426354E-2</v>
      </c>
      <c r="AY124" s="16">
        <v>1.497094520026388E-2</v>
      </c>
      <c r="AZ124" s="16">
        <v>1.9651725259113018E-2</v>
      </c>
      <c r="BA124" s="16">
        <v>-1.9011412570243075E-3</v>
      </c>
      <c r="BB124" s="16">
        <v>1.4604345076838022E-3</v>
      </c>
      <c r="BC124" s="16">
        <v>2.7180644936534805E-2</v>
      </c>
      <c r="BD124" s="16">
        <v>-3.9292781398895501E-3</v>
      </c>
      <c r="BE124" s="16">
        <v>5.2669992340425289E-3</v>
      </c>
      <c r="BF124" s="16">
        <v>-1.3783599701212709E-3</v>
      </c>
      <c r="BG124" s="16">
        <v>4.0471897699141243E-3</v>
      </c>
      <c r="BH124" s="16">
        <v>1.5905798634012085E-2</v>
      </c>
      <c r="BI124" s="16">
        <v>2.3800071369441813E-2</v>
      </c>
      <c r="BK124" s="7"/>
    </row>
    <row r="125" spans="9:63" ht="14" x14ac:dyDescent="0.2">
      <c r="I125" s="13">
        <v>44791.666666666672</v>
      </c>
      <c r="J125" s="14">
        <v>35.75</v>
      </c>
      <c r="K125" s="14">
        <v>110.55</v>
      </c>
      <c r="L125" s="14">
        <v>11.66</v>
      </c>
      <c r="M125" s="14">
        <v>36.86</v>
      </c>
      <c r="N125" s="14">
        <v>4.42</v>
      </c>
      <c r="O125" s="14">
        <v>25.99</v>
      </c>
      <c r="P125" s="14">
        <v>47.87</v>
      </c>
      <c r="Q125" s="14">
        <v>19.760000000000002</v>
      </c>
      <c r="R125" s="14">
        <v>977.52</v>
      </c>
      <c r="S125" s="14">
        <v>266.48</v>
      </c>
      <c r="T125" s="14">
        <v>6.68</v>
      </c>
      <c r="U125" s="14">
        <v>477.76</v>
      </c>
      <c r="V125" s="14">
        <v>36.28</v>
      </c>
      <c r="W125" s="14">
        <v>99.86</v>
      </c>
      <c r="X125" s="14">
        <v>357.36</v>
      </c>
      <c r="Y125" s="14">
        <v>215.25</v>
      </c>
      <c r="Z125" s="14"/>
      <c r="AB125" s="16">
        <v>3.8048761720231861E-2</v>
      </c>
      <c r="AC125" s="16">
        <v>5.0706374489599866E-3</v>
      </c>
      <c r="AD125" s="16">
        <v>-2.5953738053415849E-2</v>
      </c>
      <c r="AE125" s="16">
        <v>-6.5474925419778977E-3</v>
      </c>
      <c r="AF125" s="16">
        <v>-7.0011954589835881E-3</v>
      </c>
      <c r="AG125" s="16">
        <v>4.0080213975388678E-3</v>
      </c>
      <c r="AH125" s="16">
        <v>2.0246391827991827E-2</v>
      </c>
      <c r="AI125" s="16">
        <v>-2.8585059959635372E-3</v>
      </c>
      <c r="AJ125" s="16">
        <v>-2.7065745642967431E-2</v>
      </c>
      <c r="AK125" s="16">
        <v>-1.7279098433443133E-3</v>
      </c>
      <c r="AL125" s="16">
        <v>-5.263170044274644E-3</v>
      </c>
      <c r="AM125" s="16">
        <v>-2.1485362415325704E-3</v>
      </c>
      <c r="AN125" s="16">
        <v>1.0701158505245835E-2</v>
      </c>
      <c r="AO125" s="16">
        <v>5.5995038001398732E-3</v>
      </c>
      <c r="AP125" s="16">
        <v>-1.946607956177593E-3</v>
      </c>
      <c r="AQ125" s="16">
        <v>3.3213426602033886E-3</v>
      </c>
      <c r="AT125" s="16">
        <v>3.8048761720231861E-2</v>
      </c>
      <c r="AU125" s="16">
        <v>5.0706374489599866E-3</v>
      </c>
      <c r="AV125" s="16">
        <v>-2.5953738053415849E-2</v>
      </c>
      <c r="AW125" s="16">
        <v>-6.5474925419778977E-3</v>
      </c>
      <c r="AX125" s="16">
        <v>-7.0011954589835881E-3</v>
      </c>
      <c r="AY125" s="16">
        <v>4.0080213975388678E-3</v>
      </c>
      <c r="AZ125" s="16">
        <v>2.0246391827991827E-2</v>
      </c>
      <c r="BA125" s="16">
        <v>-2.8585059959635372E-3</v>
      </c>
      <c r="BB125" s="16">
        <v>-2.7065745642967431E-2</v>
      </c>
      <c r="BC125" s="16">
        <v>-1.7279098433443133E-3</v>
      </c>
      <c r="BD125" s="16">
        <v>-5.263170044274644E-3</v>
      </c>
      <c r="BE125" s="16">
        <v>-2.1485362415325704E-3</v>
      </c>
      <c r="BF125" s="16">
        <v>1.0701158505245835E-2</v>
      </c>
      <c r="BG125" s="16">
        <v>5.5995038001398732E-3</v>
      </c>
      <c r="BH125" s="16">
        <v>-1.946607956177593E-3</v>
      </c>
      <c r="BI125" s="16">
        <v>3.3213426602033886E-3</v>
      </c>
      <c r="BK125" s="7"/>
    </row>
    <row r="126" spans="9:63" ht="14" x14ac:dyDescent="0.2">
      <c r="I126" s="13">
        <v>44792.666666666672</v>
      </c>
      <c r="J126" s="14">
        <v>30.92</v>
      </c>
      <c r="K126" s="14">
        <v>109.48</v>
      </c>
      <c r="L126" s="14">
        <v>9.06</v>
      </c>
      <c r="M126" s="14">
        <v>34.200000000000003</v>
      </c>
      <c r="N126" s="14">
        <v>4.04</v>
      </c>
      <c r="O126" s="14">
        <v>25.45</v>
      </c>
      <c r="P126" s="14">
        <v>45.44</v>
      </c>
      <c r="Q126" s="14">
        <v>18.47</v>
      </c>
      <c r="R126" s="14">
        <v>909.76</v>
      </c>
      <c r="S126" s="14">
        <v>258.14</v>
      </c>
      <c r="T126" s="14">
        <v>6.33</v>
      </c>
      <c r="U126" s="14">
        <v>463.95</v>
      </c>
      <c r="V126" s="14">
        <v>35.479999999999997</v>
      </c>
      <c r="W126" s="14">
        <v>96.56</v>
      </c>
      <c r="X126" s="14">
        <v>354.28</v>
      </c>
      <c r="Y126" s="14">
        <v>212.82</v>
      </c>
      <c r="Z126" s="14"/>
      <c r="AB126" s="16">
        <v>-6.5223630071620062E-2</v>
      </c>
      <c r="AC126" s="16">
        <v>-1.8228722026471189E-2</v>
      </c>
      <c r="AD126" s="16">
        <v>-5.9549304004128884E-3</v>
      </c>
      <c r="AE126" s="16">
        <v>-5.9330613524649849E-2</v>
      </c>
      <c r="AF126" s="16">
        <v>-4.5516838824462787E-2</v>
      </c>
      <c r="AG126" s="16">
        <v>1.3902905168991434E-2</v>
      </c>
      <c r="AH126" s="16">
        <v>-6.2840540807252654E-2</v>
      </c>
      <c r="AI126" s="16">
        <v>-4.5884085565766924E-2</v>
      </c>
      <c r="AJ126" s="16">
        <v>-5.4457438425798435E-2</v>
      </c>
      <c r="AK126" s="16">
        <v>-9.5758195437364666E-3</v>
      </c>
      <c r="AL126" s="16">
        <v>-9.6894547709027959E-2</v>
      </c>
      <c r="AM126" s="16">
        <v>-2.0446039616567203E-2</v>
      </c>
      <c r="AN126" s="16">
        <v>-6.2970776185875188E-3</v>
      </c>
      <c r="AO126" s="16">
        <v>-2.6403518929953195E-2</v>
      </c>
      <c r="AP126" s="16">
        <v>-1.0971589808494204E-2</v>
      </c>
      <c r="AQ126" s="16">
        <v>-1.2139332688981539E-2</v>
      </c>
      <c r="AT126" s="16">
        <v>-6.5223630071620062E-2</v>
      </c>
      <c r="AU126" s="16">
        <v>-1.8228722026471189E-2</v>
      </c>
      <c r="AV126" s="16">
        <v>-5.9549304004128884E-3</v>
      </c>
      <c r="AW126" s="16">
        <v>-5.9330613524649849E-2</v>
      </c>
      <c r="AX126" s="16">
        <v>-4.5516838824462787E-2</v>
      </c>
      <c r="AY126" s="16">
        <v>1.3902905168991434E-2</v>
      </c>
      <c r="AZ126" s="16">
        <v>-6.2840540807252654E-2</v>
      </c>
      <c r="BA126" s="16">
        <v>-4.5884085565766924E-2</v>
      </c>
      <c r="BB126" s="16">
        <v>-5.4457438425798435E-2</v>
      </c>
      <c r="BC126" s="16">
        <v>-9.5758195437364666E-3</v>
      </c>
      <c r="BD126" s="16">
        <v>-9.6894547709027959E-2</v>
      </c>
      <c r="BE126" s="16">
        <v>-2.0446039616567203E-2</v>
      </c>
      <c r="BF126" s="16">
        <v>-6.2970776185875188E-3</v>
      </c>
      <c r="BG126" s="16">
        <v>-2.6403518929953195E-2</v>
      </c>
      <c r="BH126" s="16">
        <v>-1.0971589808494204E-2</v>
      </c>
      <c r="BI126" s="16">
        <v>-1.2139332688981539E-2</v>
      </c>
      <c r="BK126" s="7"/>
    </row>
    <row r="127" spans="9:63" ht="14" x14ac:dyDescent="0.2">
      <c r="I127" s="13">
        <v>44795.666666666672</v>
      </c>
      <c r="J127" s="14">
        <v>29.49</v>
      </c>
      <c r="K127" s="14">
        <v>106.77</v>
      </c>
      <c r="L127" s="14">
        <v>8.7200000000000006</v>
      </c>
      <c r="M127" s="14">
        <v>33.18</v>
      </c>
      <c r="N127" s="14">
        <v>4.16</v>
      </c>
      <c r="O127" s="14">
        <v>25.24</v>
      </c>
      <c r="P127" s="14">
        <v>44.24</v>
      </c>
      <c r="Q127" s="14">
        <v>17.989999999999998</v>
      </c>
      <c r="R127" s="14">
        <v>878.09</v>
      </c>
      <c r="S127" s="14">
        <v>248.42</v>
      </c>
      <c r="T127" s="14">
        <v>6.1</v>
      </c>
      <c r="U127" s="14">
        <v>446.12</v>
      </c>
      <c r="V127" s="14">
        <v>34.72</v>
      </c>
      <c r="W127" s="14">
        <v>93.58</v>
      </c>
      <c r="X127" s="14">
        <v>345.51</v>
      </c>
      <c r="Y127" s="14">
        <v>208.61</v>
      </c>
      <c r="Z127" s="14"/>
      <c r="AB127" s="16">
        <v>-4.4853019849005749E-2</v>
      </c>
      <c r="AC127" s="16">
        <v>1.6692137460566924E-2</v>
      </c>
      <c r="AD127" s="16">
        <v>-5.1326032265203141E-3</v>
      </c>
      <c r="AE127" s="16">
        <v>-1.1866374408092597E-2</v>
      </c>
      <c r="AF127" s="16">
        <v>8.0042707673536356E-2</v>
      </c>
      <c r="AG127" s="16">
        <v>2.49331186162065E-2</v>
      </c>
      <c r="AH127" s="16">
        <v>-8.1140567924680527E-3</v>
      </c>
      <c r="AI127" s="16">
        <v>-1.3072081567352662E-2</v>
      </c>
      <c r="AJ127" s="16">
        <v>-2.0634318882000065E-2</v>
      </c>
      <c r="AK127" s="16">
        <v>-1.0081106920145312E-2</v>
      </c>
      <c r="AL127" s="16">
        <v>-2.950066439669799E-2</v>
      </c>
      <c r="AM127" s="16">
        <v>-1.1296363354256697E-3</v>
      </c>
      <c r="AN127" s="16">
        <v>-3.5768369404061023E-3</v>
      </c>
      <c r="AO127" s="16">
        <v>4.4159044059365951E-3</v>
      </c>
      <c r="AP127" s="16">
        <v>5.6967418932231595E-3</v>
      </c>
      <c r="AQ127" s="16">
        <v>3.3971691931155815E-3</v>
      </c>
      <c r="AT127" s="16">
        <v>-4.4853019849005749E-2</v>
      </c>
      <c r="AU127" s="16">
        <v>1.6692137460566924E-2</v>
      </c>
      <c r="AV127" s="16">
        <v>-5.1326032265203141E-3</v>
      </c>
      <c r="AW127" s="16">
        <v>-1.1866374408092597E-2</v>
      </c>
      <c r="AX127" s="16">
        <v>8.0042707673536356E-2</v>
      </c>
      <c r="AY127" s="16">
        <v>2.49331186162065E-2</v>
      </c>
      <c r="AZ127" s="16">
        <v>-8.1140567924680527E-3</v>
      </c>
      <c r="BA127" s="16">
        <v>-1.3072081567352662E-2</v>
      </c>
      <c r="BB127" s="16">
        <v>-2.0634318882000065E-2</v>
      </c>
      <c r="BC127" s="16">
        <v>-1.0081106920145312E-2</v>
      </c>
      <c r="BD127" s="16">
        <v>-2.950066439669799E-2</v>
      </c>
      <c r="BE127" s="16">
        <v>-1.1296363354256697E-3</v>
      </c>
      <c r="BF127" s="16">
        <v>-3.5768369404061023E-3</v>
      </c>
      <c r="BG127" s="16">
        <v>4.4159044059365951E-3</v>
      </c>
      <c r="BH127" s="16">
        <v>5.6967418932231595E-3</v>
      </c>
      <c r="BI127" s="16">
        <v>3.3971691931155815E-3</v>
      </c>
      <c r="BK127" s="7"/>
    </row>
    <row r="128" spans="9:63" ht="14" x14ac:dyDescent="0.2">
      <c r="I128" s="13">
        <v>44796.666666666672</v>
      </c>
      <c r="J128" s="14">
        <v>29.32</v>
      </c>
      <c r="K128" s="14">
        <v>106.01</v>
      </c>
      <c r="L128" s="14">
        <v>9.35</v>
      </c>
      <c r="M128" s="14">
        <v>32.47</v>
      </c>
      <c r="N128" s="14">
        <v>3.96</v>
      </c>
      <c r="O128" s="14">
        <v>24.59</v>
      </c>
      <c r="P128" s="14">
        <v>45.42</v>
      </c>
      <c r="Q128" s="14">
        <v>17.95</v>
      </c>
      <c r="R128" s="14">
        <v>887.04</v>
      </c>
      <c r="S128" s="14">
        <v>246.99</v>
      </c>
      <c r="T128" s="14">
        <v>6.17</v>
      </c>
      <c r="U128" s="14">
        <v>449.56</v>
      </c>
      <c r="V128" s="14">
        <v>34.409999999999997</v>
      </c>
      <c r="W128" s="14">
        <v>93.2</v>
      </c>
      <c r="X128" s="14">
        <v>340.89</v>
      </c>
      <c r="Y128" s="14">
        <v>206.8</v>
      </c>
      <c r="Z128" s="14"/>
      <c r="AB128" s="16">
        <v>-0.14514704542079543</v>
      </c>
      <c r="AC128" s="16">
        <v>-9.7260231309768859E-3</v>
      </c>
      <c r="AD128" s="16">
        <v>-0.25229506086745834</v>
      </c>
      <c r="AE128" s="16">
        <v>-7.4901308173117603E-2</v>
      </c>
      <c r="AF128" s="16">
        <v>-8.9895004116548091E-2</v>
      </c>
      <c r="AG128" s="16">
        <v>-2.0996105656867117E-2</v>
      </c>
      <c r="AH128" s="16">
        <v>-5.2096228991521727E-2</v>
      </c>
      <c r="AI128" s="16">
        <v>-6.7511898108573304E-2</v>
      </c>
      <c r="AJ128" s="16">
        <v>-7.1837923545631857E-2</v>
      </c>
      <c r="AK128" s="16">
        <v>-3.1797120478382741E-2</v>
      </c>
      <c r="AL128" s="16">
        <v>-5.3817751392469533E-2</v>
      </c>
      <c r="AM128" s="16">
        <v>-2.9331726551637276E-2</v>
      </c>
      <c r="AN128" s="16">
        <v>-2.2297467805557213E-2</v>
      </c>
      <c r="AO128" s="16">
        <v>-3.3604628283187173E-2</v>
      </c>
      <c r="AP128" s="16">
        <v>-8.6561161024811296E-3</v>
      </c>
      <c r="AQ128" s="16">
        <v>-1.1353405294254696E-2</v>
      </c>
      <c r="AT128" s="16">
        <v>-0.14514704542079543</v>
      </c>
      <c r="AU128" s="16">
        <v>-9.7260231309768859E-3</v>
      </c>
      <c r="AV128" s="16" t="str">
        <v>-</v>
      </c>
      <c r="AW128" s="16">
        <v>-7.4901308173117603E-2</v>
      </c>
      <c r="AX128" s="16">
        <v>-8.9895004116548091E-2</v>
      </c>
      <c r="AY128" s="16">
        <v>-2.0996105656867117E-2</v>
      </c>
      <c r="AZ128" s="16">
        <v>-5.2096228991521727E-2</v>
      </c>
      <c r="BA128" s="16">
        <v>-6.7511898108573304E-2</v>
      </c>
      <c r="BB128" s="16">
        <v>-7.1837923545631857E-2</v>
      </c>
      <c r="BC128" s="16">
        <v>-3.1797120478382741E-2</v>
      </c>
      <c r="BD128" s="16">
        <v>-5.3817751392469533E-2</v>
      </c>
      <c r="BE128" s="16">
        <v>-2.9331726551637276E-2</v>
      </c>
      <c r="BF128" s="16">
        <v>-2.2297467805557213E-2</v>
      </c>
      <c r="BG128" s="16">
        <v>-3.3604628283187173E-2</v>
      </c>
      <c r="BH128" s="16">
        <v>-8.6561161024811296E-3</v>
      </c>
      <c r="BI128" s="16">
        <v>-1.1353405294254696E-2</v>
      </c>
      <c r="BK128" s="7"/>
    </row>
    <row r="129" spans="9:63" ht="14" x14ac:dyDescent="0.2">
      <c r="I129" s="13">
        <v>44797.666666666672</v>
      </c>
      <c r="J129" s="14">
        <v>30.23</v>
      </c>
      <c r="K129" s="14">
        <v>106.18</v>
      </c>
      <c r="L129" s="14">
        <v>9.9</v>
      </c>
      <c r="M129" s="14">
        <v>33.29</v>
      </c>
      <c r="N129" s="14">
        <v>4.12</v>
      </c>
      <c r="O129" s="14">
        <v>24.6</v>
      </c>
      <c r="P129" s="14">
        <v>46.79</v>
      </c>
      <c r="Q129" s="14">
        <v>18.41</v>
      </c>
      <c r="R129" s="14">
        <v>898</v>
      </c>
      <c r="S129" s="14">
        <v>246.96</v>
      </c>
      <c r="T129" s="14">
        <v>6.45</v>
      </c>
      <c r="U129" s="14">
        <v>465.77</v>
      </c>
      <c r="V129" s="14">
        <v>34.520000000000003</v>
      </c>
      <c r="W129" s="14">
        <v>93.76</v>
      </c>
      <c r="X129" s="14">
        <v>339.71</v>
      </c>
      <c r="Y129" s="14">
        <v>206.67</v>
      </c>
      <c r="Z129" s="14"/>
      <c r="AB129" s="16">
        <v>-4.7352000892036401E-2</v>
      </c>
      <c r="AC129" s="16">
        <v>-2.506489598226741E-2</v>
      </c>
      <c r="AD129" s="16">
        <v>-3.8249882133999671E-2</v>
      </c>
      <c r="AE129" s="16">
        <v>-3.0278359306261132E-2</v>
      </c>
      <c r="AF129" s="16">
        <v>2.9270382300113237E-2</v>
      </c>
      <c r="AG129" s="16">
        <v>-8.2857053235193961E-3</v>
      </c>
      <c r="AH129" s="16">
        <v>-2.6763417198816458E-2</v>
      </c>
      <c r="AI129" s="16">
        <v>-2.633174624870685E-2</v>
      </c>
      <c r="AJ129" s="16">
        <v>-3.5431734386107139E-2</v>
      </c>
      <c r="AK129" s="16">
        <v>-3.8381211290993922E-2</v>
      </c>
      <c r="AL129" s="16">
        <v>-3.7011464976819376E-2</v>
      </c>
      <c r="AM129" s="16">
        <v>-3.918881367285211E-2</v>
      </c>
      <c r="AN129" s="16">
        <v>-2.1653267649229209E-2</v>
      </c>
      <c r="AO129" s="16">
        <v>-3.1347891351205914E-2</v>
      </c>
      <c r="AP129" s="16">
        <v>-2.5065974592456425E-2</v>
      </c>
      <c r="AQ129" s="16">
        <v>-1.9980257957390495E-2</v>
      </c>
      <c r="AT129" s="16">
        <v>-4.7352000892036401E-2</v>
      </c>
      <c r="AU129" s="16">
        <v>-2.506489598226741E-2</v>
      </c>
      <c r="AV129" s="16">
        <v>-3.8249882133999671E-2</v>
      </c>
      <c r="AW129" s="16">
        <v>-3.0278359306261132E-2</v>
      </c>
      <c r="AX129" s="16">
        <v>2.9270382300113237E-2</v>
      </c>
      <c r="AY129" s="16">
        <v>-8.2857053235193961E-3</v>
      </c>
      <c r="AZ129" s="16">
        <v>-2.6763417198816458E-2</v>
      </c>
      <c r="BA129" s="16">
        <v>-2.633174624870685E-2</v>
      </c>
      <c r="BB129" s="16">
        <v>-3.5431734386107139E-2</v>
      </c>
      <c r="BC129" s="16">
        <v>-3.8381211290993922E-2</v>
      </c>
      <c r="BD129" s="16">
        <v>-3.7011464976819376E-2</v>
      </c>
      <c r="BE129" s="16">
        <v>-3.918881367285211E-2</v>
      </c>
      <c r="BF129" s="16">
        <v>-2.1653267649229209E-2</v>
      </c>
      <c r="BG129" s="16">
        <v>-3.1347891351205914E-2</v>
      </c>
      <c r="BH129" s="16">
        <v>-2.5065974592456425E-2</v>
      </c>
      <c r="BI129" s="16">
        <v>-1.9980257957390495E-2</v>
      </c>
      <c r="BK129" s="7"/>
    </row>
    <row r="130" spans="9:63" ht="14" x14ac:dyDescent="0.2">
      <c r="I130" s="13">
        <v>44798.666666666672</v>
      </c>
      <c r="J130" s="14">
        <v>31.23</v>
      </c>
      <c r="K130" s="14">
        <v>107.27</v>
      </c>
      <c r="L130" s="14">
        <v>9.99</v>
      </c>
      <c r="M130" s="14">
        <v>34.340000000000003</v>
      </c>
      <c r="N130" s="14">
        <v>4.16</v>
      </c>
      <c r="O130" s="14">
        <v>24.79</v>
      </c>
      <c r="P130" s="14">
        <v>48.57</v>
      </c>
      <c r="Q130" s="14">
        <v>18.91</v>
      </c>
      <c r="R130" s="14">
        <v>919.18</v>
      </c>
      <c r="S130" s="14">
        <v>249.88</v>
      </c>
      <c r="T130" s="14">
        <v>6.69</v>
      </c>
      <c r="U130" s="14">
        <v>465.85</v>
      </c>
      <c r="V130" s="14">
        <v>35.14</v>
      </c>
      <c r="W130" s="14">
        <v>96.72</v>
      </c>
      <c r="X130" s="14">
        <v>344.67</v>
      </c>
      <c r="Y130" s="14">
        <v>209.82</v>
      </c>
      <c r="Z130" s="14"/>
      <c r="AB130" s="16">
        <v>-5.7813458087340496E-3</v>
      </c>
      <c r="AC130" s="16">
        <v>-7.1435589052046165E-3</v>
      </c>
      <c r="AD130" s="16">
        <v>6.9757105379707196E-2</v>
      </c>
      <c r="AE130" s="16">
        <v>-2.1630698647543856E-2</v>
      </c>
      <c r="AF130" s="16">
        <v>-4.9271049006782794E-2</v>
      </c>
      <c r="AG130" s="16">
        <v>-2.6090181444911143E-2</v>
      </c>
      <c r="AH130" s="16">
        <v>2.632317946333294E-2</v>
      </c>
      <c r="AI130" s="16">
        <v>-2.225933028153848E-3</v>
      </c>
      <c r="AJ130" s="16">
        <v>1.0140983044901205E-2</v>
      </c>
      <c r="AK130" s="16">
        <v>-5.7730121376032301E-3</v>
      </c>
      <c r="AL130" s="16">
        <v>1.1410066738030959E-2</v>
      </c>
      <c r="AM130" s="16">
        <v>7.6813525237301276E-3</v>
      </c>
      <c r="AN130" s="16">
        <v>-8.9686699827604879E-3</v>
      </c>
      <c r="AO130" s="16">
        <v>-4.068963746524679E-3</v>
      </c>
      <c r="AP130" s="16">
        <v>-1.3461741750898357E-2</v>
      </c>
      <c r="AQ130" s="16">
        <v>-8.7143374219209105E-3</v>
      </c>
      <c r="AT130" s="16">
        <v>-5.7813458087340496E-3</v>
      </c>
      <c r="AU130" s="16">
        <v>-7.1435589052046165E-3</v>
      </c>
      <c r="AV130" s="16">
        <v>6.9757105379707196E-2</v>
      </c>
      <c r="AW130" s="16">
        <v>-2.1630698647543856E-2</v>
      </c>
      <c r="AX130" s="16">
        <v>-4.9271049006782794E-2</v>
      </c>
      <c r="AY130" s="16">
        <v>-2.6090181444911143E-2</v>
      </c>
      <c r="AZ130" s="16">
        <v>2.632317946333294E-2</v>
      </c>
      <c r="BA130" s="16">
        <v>-2.225933028153848E-3</v>
      </c>
      <c r="BB130" s="16">
        <v>1.0140983044901205E-2</v>
      </c>
      <c r="BC130" s="16">
        <v>-5.7730121376032301E-3</v>
      </c>
      <c r="BD130" s="16">
        <v>1.1410066738030959E-2</v>
      </c>
      <c r="BE130" s="16">
        <v>7.6813525237301276E-3</v>
      </c>
      <c r="BF130" s="16">
        <v>-8.9686699827604879E-3</v>
      </c>
      <c r="BG130" s="16">
        <v>-4.068963746524679E-3</v>
      </c>
      <c r="BH130" s="16">
        <v>-1.3461741750898357E-2</v>
      </c>
      <c r="BI130" s="16">
        <v>-8.7143374219209105E-3</v>
      </c>
      <c r="BK130" s="7"/>
    </row>
    <row r="131" spans="9:63" ht="14" x14ac:dyDescent="0.2">
      <c r="I131" s="13">
        <v>44799.666666666672</v>
      </c>
      <c r="J131" s="14">
        <v>24.57</v>
      </c>
      <c r="K131" s="14">
        <v>103.83</v>
      </c>
      <c r="L131" s="14">
        <v>9.6</v>
      </c>
      <c r="M131" s="14">
        <v>32.42</v>
      </c>
      <c r="N131" s="14">
        <v>3.88</v>
      </c>
      <c r="O131" s="14">
        <v>24.11</v>
      </c>
      <c r="P131" s="14">
        <v>45.91</v>
      </c>
      <c r="Q131" s="14">
        <v>17.89</v>
      </c>
      <c r="R131" s="14">
        <v>877.8</v>
      </c>
      <c r="S131" s="14">
        <v>245.77</v>
      </c>
      <c r="T131" s="14">
        <v>6.18</v>
      </c>
      <c r="U131" s="14">
        <v>448.46</v>
      </c>
      <c r="V131" s="14">
        <v>34.03</v>
      </c>
      <c r="W131" s="14">
        <v>92.7</v>
      </c>
      <c r="X131" s="14">
        <v>331.96</v>
      </c>
      <c r="Y131" s="14">
        <v>202.89</v>
      </c>
      <c r="Z131" s="14"/>
      <c r="AB131" s="16">
        <v>3.0564931772915943E-2</v>
      </c>
      <c r="AC131" s="16">
        <v>1.6023378705191389E-3</v>
      </c>
      <c r="AD131" s="16">
        <v>5.7158413839948623E-2</v>
      </c>
      <c r="AE131" s="16">
        <v>2.4940465472178985E-2</v>
      </c>
      <c r="AF131" s="16">
        <v>3.9609138095045883E-2</v>
      </c>
      <c r="AG131" s="16">
        <v>4.0658671021605834E-4</v>
      </c>
      <c r="AH131" s="16">
        <v>2.9716968200712547E-2</v>
      </c>
      <c r="AI131" s="16">
        <v>2.5303880310698579E-2</v>
      </c>
      <c r="AJ131" s="16">
        <v>1.227999118077067E-2</v>
      </c>
      <c r="AK131" s="16">
        <v>-1.2146978454043931E-4</v>
      </c>
      <c r="AL131" s="16">
        <v>4.4381292890384741E-2</v>
      </c>
      <c r="AM131" s="16">
        <v>3.5422623401888766E-2</v>
      </c>
      <c r="AN131" s="16">
        <v>3.191646405838407E-3</v>
      </c>
      <c r="AO131" s="16">
        <v>5.9906041371569733E-3</v>
      </c>
      <c r="AP131" s="16">
        <v>-3.467532125589336E-3</v>
      </c>
      <c r="AQ131" s="16">
        <v>-6.2882436105997331E-4</v>
      </c>
      <c r="AT131" s="16">
        <v>3.0564931772915943E-2</v>
      </c>
      <c r="AU131" s="16">
        <v>1.6023378705191389E-3</v>
      </c>
      <c r="AV131" s="16">
        <v>5.7158413839948623E-2</v>
      </c>
      <c r="AW131" s="16">
        <v>2.4940465472178985E-2</v>
      </c>
      <c r="AX131" s="16">
        <v>3.9609138095045883E-2</v>
      </c>
      <c r="AY131" s="16">
        <v>4.0658671021605834E-4</v>
      </c>
      <c r="AZ131" s="16">
        <v>2.9716968200712547E-2</v>
      </c>
      <c r="BA131" s="16">
        <v>2.5303880310698579E-2</v>
      </c>
      <c r="BB131" s="16">
        <v>1.227999118077067E-2</v>
      </c>
      <c r="BC131" s="16">
        <v>-1.2146978454043931E-4</v>
      </c>
      <c r="BD131" s="16">
        <v>4.4381292890384741E-2</v>
      </c>
      <c r="BE131" s="16">
        <v>3.5422623401888766E-2</v>
      </c>
      <c r="BF131" s="16">
        <v>3.191646405838407E-3</v>
      </c>
      <c r="BG131" s="16">
        <v>5.9906041371569733E-3</v>
      </c>
      <c r="BH131" s="16">
        <v>-3.467532125589336E-3</v>
      </c>
      <c r="BI131" s="16">
        <v>-6.2882436105997331E-4</v>
      </c>
      <c r="BK131" s="7"/>
    </row>
    <row r="132" spans="9:63" ht="14" x14ac:dyDescent="0.2">
      <c r="I132" s="13">
        <v>44802.666666666672</v>
      </c>
      <c r="J132" s="14">
        <v>23.99</v>
      </c>
      <c r="K132" s="14">
        <v>103.17</v>
      </c>
      <c r="L132" s="14">
        <v>9.5399999999999991</v>
      </c>
      <c r="M132" s="14">
        <v>31.94</v>
      </c>
      <c r="N132" s="14">
        <v>3.92</v>
      </c>
      <c r="O132" s="14">
        <v>23.69</v>
      </c>
      <c r="P132" s="14">
        <v>46.05</v>
      </c>
      <c r="Q132" s="14">
        <v>17.66</v>
      </c>
      <c r="R132" s="14">
        <v>875.17</v>
      </c>
      <c r="S132" s="14">
        <v>241.34</v>
      </c>
      <c r="T132" s="14">
        <v>6</v>
      </c>
      <c r="U132" s="14">
        <v>436.8</v>
      </c>
      <c r="V132" s="14">
        <v>33.9</v>
      </c>
      <c r="W132" s="14">
        <v>92.66</v>
      </c>
      <c r="X132" s="14">
        <v>329.35</v>
      </c>
      <c r="Y132" s="14">
        <v>202.33</v>
      </c>
      <c r="Z132" s="14"/>
      <c r="AB132" s="16">
        <v>3.2544362503620472E-2</v>
      </c>
      <c r="AC132" s="16">
        <v>1.0213253453812434E-2</v>
      </c>
      <c r="AD132" s="16">
        <v>9.0498355199178562E-3</v>
      </c>
      <c r="AE132" s="16">
        <v>3.1053803882396074E-2</v>
      </c>
      <c r="AF132" s="16">
        <v>9.6619109117368901E-3</v>
      </c>
      <c r="AG132" s="16">
        <v>7.6939031087818752E-3</v>
      </c>
      <c r="AH132" s="16">
        <v>3.7336551479528475E-2</v>
      </c>
      <c r="AI132" s="16">
        <v>2.679688742537974E-2</v>
      </c>
      <c r="AJ132" s="16">
        <v>2.3311899945157734E-2</v>
      </c>
      <c r="AK132" s="16">
        <v>1.1754422431465182E-2</v>
      </c>
      <c r="AL132" s="16">
        <v>3.653374333245607E-2</v>
      </c>
      <c r="AM132" s="16">
        <v>1.717438444788253E-4</v>
      </c>
      <c r="AN132" s="16">
        <v>1.7801216543723821E-2</v>
      </c>
      <c r="AO132" s="16">
        <v>3.1081880477834611E-2</v>
      </c>
      <c r="AP132" s="16">
        <v>1.4495125060945165E-2</v>
      </c>
      <c r="AQ132" s="16">
        <v>1.5126702030125404E-2</v>
      </c>
      <c r="AT132" s="16">
        <v>3.2544362503620472E-2</v>
      </c>
      <c r="AU132" s="16">
        <v>1.0213253453812434E-2</v>
      </c>
      <c r="AV132" s="16">
        <v>9.0498355199178562E-3</v>
      </c>
      <c r="AW132" s="16">
        <v>3.1053803882396074E-2</v>
      </c>
      <c r="AX132" s="16">
        <v>9.6619109117368901E-3</v>
      </c>
      <c r="AY132" s="16">
        <v>7.6939031087818752E-3</v>
      </c>
      <c r="AZ132" s="16">
        <v>3.7336551479528475E-2</v>
      </c>
      <c r="BA132" s="16">
        <v>2.679688742537974E-2</v>
      </c>
      <c r="BB132" s="16">
        <v>2.3311899945157734E-2</v>
      </c>
      <c r="BC132" s="16">
        <v>1.1754422431465182E-2</v>
      </c>
      <c r="BD132" s="16">
        <v>3.653374333245607E-2</v>
      </c>
      <c r="BE132" s="16">
        <v>1.717438444788253E-4</v>
      </c>
      <c r="BF132" s="16">
        <v>1.7801216543723821E-2</v>
      </c>
      <c r="BG132" s="16">
        <v>3.1081880477834611E-2</v>
      </c>
      <c r="BH132" s="16">
        <v>1.4495125060945165E-2</v>
      </c>
      <c r="BI132" s="16">
        <v>1.5126702030125404E-2</v>
      </c>
      <c r="BK132" s="7"/>
    </row>
    <row r="133" spans="9:63" ht="14" x14ac:dyDescent="0.2">
      <c r="I133" s="13">
        <v>44803.666666666672</v>
      </c>
      <c r="J133" s="14">
        <v>23.54</v>
      </c>
      <c r="K133" s="14">
        <v>101.86</v>
      </c>
      <c r="L133" s="14">
        <v>9.51</v>
      </c>
      <c r="M133" s="14">
        <v>31.36</v>
      </c>
      <c r="N133" s="14">
        <v>3.4</v>
      </c>
      <c r="O133" s="14">
        <v>23.18</v>
      </c>
      <c r="P133" s="14">
        <v>45.94</v>
      </c>
      <c r="Q133" s="14">
        <v>17.62</v>
      </c>
      <c r="R133" s="14">
        <v>862.1</v>
      </c>
      <c r="S133" s="14">
        <v>242.25</v>
      </c>
      <c r="T133" s="14">
        <v>5.91</v>
      </c>
      <c r="U133" s="14">
        <v>433.2</v>
      </c>
      <c r="V133" s="14">
        <v>34.090000000000003</v>
      </c>
      <c r="W133" s="14">
        <v>91.8</v>
      </c>
      <c r="X133" s="14">
        <v>327.81</v>
      </c>
      <c r="Y133" s="14">
        <v>201.38</v>
      </c>
      <c r="Z133" s="14"/>
      <c r="AB133" s="16">
        <v>-0.23985298476189942</v>
      </c>
      <c r="AC133" s="16">
        <v>-3.259407429397531E-2</v>
      </c>
      <c r="AD133" s="16">
        <v>-3.9821494186671608E-2</v>
      </c>
      <c r="AE133" s="16">
        <v>-5.7535339161799468E-2</v>
      </c>
      <c r="AF133" s="16">
        <v>-6.9679920637989945E-2</v>
      </c>
      <c r="AG133" s="16">
        <v>-2.7813653854019404E-2</v>
      </c>
      <c r="AH133" s="16">
        <v>-5.6323098096522861E-2</v>
      </c>
      <c r="AI133" s="16">
        <v>-5.5448985149738304E-2</v>
      </c>
      <c r="AJ133" s="16">
        <v>-4.606319099322375E-2</v>
      </c>
      <c r="AK133" s="16">
        <v>-1.6584663389714951E-2</v>
      </c>
      <c r="AL133" s="16">
        <v>-7.9295602670537799E-2</v>
      </c>
      <c r="AM133" s="16">
        <v>-3.8044202551049469E-2</v>
      </c>
      <c r="AN133" s="16">
        <v>-3.2097594246136778E-2</v>
      </c>
      <c r="AO133" s="16">
        <v>-4.245173373472768E-2</v>
      </c>
      <c r="AP133" s="16">
        <v>-3.757295780313602E-2</v>
      </c>
      <c r="AQ133" s="16">
        <v>-3.358606004838121E-2</v>
      </c>
      <c r="AT133" s="16" t="str">
        <v>-</v>
      </c>
      <c r="AU133" s="16">
        <v>-3.259407429397531E-2</v>
      </c>
      <c r="AV133" s="16">
        <v>-3.9821494186671608E-2</v>
      </c>
      <c r="AW133" s="16">
        <v>-5.7535339161799468E-2</v>
      </c>
      <c r="AX133" s="16">
        <v>-6.9679920637989945E-2</v>
      </c>
      <c r="AY133" s="16">
        <v>-2.7813653854019404E-2</v>
      </c>
      <c r="AZ133" s="16">
        <v>-5.6323098096522861E-2</v>
      </c>
      <c r="BA133" s="16">
        <v>-5.5448985149738304E-2</v>
      </c>
      <c r="BB133" s="16">
        <v>-4.606319099322375E-2</v>
      </c>
      <c r="BC133" s="16">
        <v>-1.6584663389714951E-2</v>
      </c>
      <c r="BD133" s="16">
        <v>-7.9295602670537799E-2</v>
      </c>
      <c r="BE133" s="16">
        <v>-3.8044202551049469E-2</v>
      </c>
      <c r="BF133" s="16">
        <v>-3.2097594246136778E-2</v>
      </c>
      <c r="BG133" s="16">
        <v>-4.245173373472768E-2</v>
      </c>
      <c r="BH133" s="16">
        <v>-3.757295780313602E-2</v>
      </c>
      <c r="BI133" s="16">
        <v>-3.358606004838121E-2</v>
      </c>
      <c r="BK133" s="7"/>
    </row>
    <row r="134" spans="9:63" ht="14" x14ac:dyDescent="0.2">
      <c r="I134" s="13">
        <v>44804.666666666672</v>
      </c>
      <c r="J134" s="14">
        <v>23.43</v>
      </c>
      <c r="K134" s="14">
        <v>101.19</v>
      </c>
      <c r="L134" s="14">
        <v>9.48</v>
      </c>
      <c r="M134" s="14">
        <v>31.65</v>
      </c>
      <c r="N134" s="14">
        <v>3.57</v>
      </c>
      <c r="O134" s="14">
        <v>22.4</v>
      </c>
      <c r="P134" s="14">
        <v>45.29</v>
      </c>
      <c r="Q134" s="14">
        <v>17.489999999999998</v>
      </c>
      <c r="R134" s="14">
        <v>855.36</v>
      </c>
      <c r="S134" s="14">
        <v>241</v>
      </c>
      <c r="T134" s="14">
        <v>5.92</v>
      </c>
      <c r="U134" s="14">
        <v>431.78</v>
      </c>
      <c r="V134" s="14">
        <v>33.61</v>
      </c>
      <c r="W134" s="14">
        <v>93.44</v>
      </c>
      <c r="X134" s="14">
        <v>324.37</v>
      </c>
      <c r="Y134" s="14">
        <v>198.71</v>
      </c>
      <c r="Z134" s="14"/>
      <c r="AB134" s="16">
        <v>-2.3889109681484645E-2</v>
      </c>
      <c r="AC134" s="16">
        <v>-6.3768332030779765E-3</v>
      </c>
      <c r="AD134" s="16">
        <v>-6.2696130135954852E-3</v>
      </c>
      <c r="AE134" s="16">
        <v>-1.4916373520663644E-2</v>
      </c>
      <c r="AF134" s="16">
        <v>1.0256500167189061E-2</v>
      </c>
      <c r="AG134" s="16">
        <v>-1.7573674022385501E-2</v>
      </c>
      <c r="AH134" s="16">
        <v>3.0448044401851075E-3</v>
      </c>
      <c r="AI134" s="16">
        <v>-1.2939702344813824E-2</v>
      </c>
      <c r="AJ134" s="16">
        <v>-3.0006240532586752E-3</v>
      </c>
      <c r="AK134" s="16">
        <v>-1.8189411590199458E-2</v>
      </c>
      <c r="AL134" s="16">
        <v>-2.9558802241544391E-2</v>
      </c>
      <c r="AM134" s="16">
        <v>-2.6344066914689299E-2</v>
      </c>
      <c r="AN134" s="16">
        <v>-3.8274741264098335E-3</v>
      </c>
      <c r="AO134" s="16">
        <v>-4.3159258330718761E-4</v>
      </c>
      <c r="AP134" s="16">
        <v>-7.8934646435451471E-3</v>
      </c>
      <c r="AQ134" s="16">
        <v>-2.7639324638549481E-3</v>
      </c>
      <c r="AT134" s="16">
        <v>-2.3889109681484645E-2</v>
      </c>
      <c r="AU134" s="16">
        <v>-6.3768332030779765E-3</v>
      </c>
      <c r="AV134" s="16">
        <v>-6.2696130135954852E-3</v>
      </c>
      <c r="AW134" s="16">
        <v>-1.4916373520663644E-2</v>
      </c>
      <c r="AX134" s="16">
        <v>1.0256500167189061E-2</v>
      </c>
      <c r="AY134" s="16">
        <v>-1.7573674022385501E-2</v>
      </c>
      <c r="AZ134" s="16">
        <v>3.0448044401851075E-3</v>
      </c>
      <c r="BA134" s="16">
        <v>-1.2939702344813824E-2</v>
      </c>
      <c r="BB134" s="16">
        <v>-3.0006240532586752E-3</v>
      </c>
      <c r="BC134" s="16">
        <v>-1.8189411590199458E-2</v>
      </c>
      <c r="BD134" s="16">
        <v>-2.9558802241544391E-2</v>
      </c>
      <c r="BE134" s="16">
        <v>-2.6344066914689299E-2</v>
      </c>
      <c r="BF134" s="16">
        <v>-3.8274741264098335E-3</v>
      </c>
      <c r="BG134" s="16">
        <v>-4.3159258330718761E-4</v>
      </c>
      <c r="BH134" s="16">
        <v>-7.8934646435451471E-3</v>
      </c>
      <c r="BI134" s="16">
        <v>-2.7639324638549481E-3</v>
      </c>
      <c r="BK134" s="7"/>
    </row>
    <row r="135" spans="9:63" ht="14" x14ac:dyDescent="0.2">
      <c r="I135" s="13">
        <v>44805.666666666672</v>
      </c>
      <c r="J135" s="14">
        <v>23.16</v>
      </c>
      <c r="K135" s="14">
        <v>103.5</v>
      </c>
      <c r="L135" s="14">
        <v>9.19</v>
      </c>
      <c r="M135" s="14">
        <v>31.27</v>
      </c>
      <c r="N135" s="14">
        <v>3.48</v>
      </c>
      <c r="O135" s="14">
        <v>22.28</v>
      </c>
      <c r="P135" s="14">
        <v>43.38</v>
      </c>
      <c r="Q135" s="14">
        <v>17.22</v>
      </c>
      <c r="R135" s="14">
        <v>858.79</v>
      </c>
      <c r="S135" s="14">
        <v>237</v>
      </c>
      <c r="T135" s="14">
        <v>5.85</v>
      </c>
      <c r="U135" s="14">
        <v>425.5</v>
      </c>
      <c r="V135" s="14">
        <v>33.47</v>
      </c>
      <c r="W135" s="14">
        <v>92.66</v>
      </c>
      <c r="X135" s="14">
        <v>325.25</v>
      </c>
      <c r="Y135" s="14">
        <v>200.13</v>
      </c>
      <c r="Z135" s="14"/>
      <c r="AB135" s="16">
        <v>-1.8935975019472522E-2</v>
      </c>
      <c r="AC135" s="16">
        <v>-1.2778791655825985E-2</v>
      </c>
      <c r="AD135" s="16">
        <v>-3.1496089028961085E-3</v>
      </c>
      <c r="AE135" s="16">
        <v>-1.8325947304659324E-2</v>
      </c>
      <c r="AF135" s="16">
        <v>-0.1423162221802555</v>
      </c>
      <c r="AG135" s="16">
        <v>-2.1763180259088532E-2</v>
      </c>
      <c r="AH135" s="16">
        <v>-2.3915654403636379E-3</v>
      </c>
      <c r="AI135" s="16">
        <v>-2.2675746677804343E-3</v>
      </c>
      <c r="AJ135" s="16">
        <v>-1.5046879984995567E-2</v>
      </c>
      <c r="AK135" s="16">
        <v>3.7635231254208104E-3</v>
      </c>
      <c r="AL135" s="16">
        <v>-1.5113637810048184E-2</v>
      </c>
      <c r="AM135" s="16">
        <v>-8.2759093038598224E-3</v>
      </c>
      <c r="AN135" s="16">
        <v>5.5890717634072412E-3</v>
      </c>
      <c r="AO135" s="16">
        <v>-9.3245823620575295E-3</v>
      </c>
      <c r="AP135" s="16">
        <v>-4.6868428359383716E-3</v>
      </c>
      <c r="AQ135" s="16">
        <v>-4.7063573036344305E-3</v>
      </c>
      <c r="AT135" s="16">
        <v>-1.8935975019472522E-2</v>
      </c>
      <c r="AU135" s="16">
        <v>-1.2778791655825985E-2</v>
      </c>
      <c r="AV135" s="16">
        <v>-3.1496089028961085E-3</v>
      </c>
      <c r="AW135" s="16">
        <v>-1.8325947304659324E-2</v>
      </c>
      <c r="AX135" s="16">
        <v>-0.1423162221802555</v>
      </c>
      <c r="AY135" s="16">
        <v>-2.1763180259088532E-2</v>
      </c>
      <c r="AZ135" s="16">
        <v>-2.3915654403636379E-3</v>
      </c>
      <c r="BA135" s="16">
        <v>-2.2675746677804343E-3</v>
      </c>
      <c r="BB135" s="16">
        <v>-1.5046879984995567E-2</v>
      </c>
      <c r="BC135" s="16">
        <v>3.7635231254208104E-3</v>
      </c>
      <c r="BD135" s="16">
        <v>-1.5113637810048184E-2</v>
      </c>
      <c r="BE135" s="16">
        <v>-8.2759093038598224E-3</v>
      </c>
      <c r="BF135" s="16">
        <v>5.5890717634072412E-3</v>
      </c>
      <c r="BG135" s="16">
        <v>-9.3245823620575295E-3</v>
      </c>
      <c r="BH135" s="16">
        <v>-4.6868428359383716E-3</v>
      </c>
      <c r="BI135" s="16">
        <v>-4.7063573036344305E-3</v>
      </c>
      <c r="BK135" s="7"/>
    </row>
    <row r="136" spans="9:63" ht="14" x14ac:dyDescent="0.2">
      <c r="I136" s="13">
        <v>44806.666666666672</v>
      </c>
      <c r="J136" s="14">
        <v>22.45</v>
      </c>
      <c r="K136" s="14">
        <v>101.44</v>
      </c>
      <c r="L136" s="14">
        <v>8.9</v>
      </c>
      <c r="M136" s="14">
        <v>30.11</v>
      </c>
      <c r="N136" s="14">
        <v>3.49</v>
      </c>
      <c r="O136" s="14">
        <v>22.2</v>
      </c>
      <c r="P136" s="14">
        <v>42.77</v>
      </c>
      <c r="Q136" s="14">
        <v>16.89</v>
      </c>
      <c r="R136" s="14">
        <v>855.91</v>
      </c>
      <c r="S136" s="14">
        <v>235.77</v>
      </c>
      <c r="T136" s="14">
        <v>5.74</v>
      </c>
      <c r="U136" s="14">
        <v>420.06</v>
      </c>
      <c r="V136" s="14">
        <v>33.43</v>
      </c>
      <c r="W136" s="14">
        <v>91.13</v>
      </c>
      <c r="X136" s="14">
        <v>322.56</v>
      </c>
      <c r="Y136" s="14">
        <v>197.76</v>
      </c>
      <c r="Z136" s="14"/>
      <c r="AB136" s="16">
        <v>-4.6838493124263143E-3</v>
      </c>
      <c r="AC136" s="16">
        <v>-6.5993837147900565E-3</v>
      </c>
      <c r="AD136" s="16">
        <v>-3.1595602903684815E-3</v>
      </c>
      <c r="AE136" s="16">
        <v>9.2049531079779912E-3</v>
      </c>
      <c r="AF136" s="16">
        <v>4.8790164169432049E-2</v>
      </c>
      <c r="AG136" s="16">
        <v>-3.4228879050611491E-2</v>
      </c>
      <c r="AH136" s="16">
        <v>-1.4249939692829675E-2</v>
      </c>
      <c r="AI136" s="16">
        <v>-7.4053314775229294E-3</v>
      </c>
      <c r="AJ136" s="16">
        <v>-7.8488402653251535E-3</v>
      </c>
      <c r="AK136" s="16">
        <v>-5.1733172802206403E-3</v>
      </c>
      <c r="AL136" s="16">
        <v>1.6906174779074521E-3</v>
      </c>
      <c r="AM136" s="16">
        <v>-3.2833158585225679E-3</v>
      </c>
      <c r="AN136" s="16">
        <v>-1.4180444412797564E-2</v>
      </c>
      <c r="AO136" s="16">
        <v>1.7707221453472231E-2</v>
      </c>
      <c r="AP136" s="16">
        <v>-1.0549332707600341E-2</v>
      </c>
      <c r="AQ136" s="16">
        <v>-1.3347195069743868E-2</v>
      </c>
      <c r="AT136" s="16">
        <v>-4.6838493124263143E-3</v>
      </c>
      <c r="AU136" s="16">
        <v>-6.5993837147900565E-3</v>
      </c>
      <c r="AV136" s="16">
        <v>-3.1595602903684815E-3</v>
      </c>
      <c r="AW136" s="16">
        <v>9.2049531079779912E-3</v>
      </c>
      <c r="AX136" s="16">
        <v>4.8790164169432049E-2</v>
      </c>
      <c r="AY136" s="16">
        <v>-3.4228879050611491E-2</v>
      </c>
      <c r="AZ136" s="16">
        <v>-1.4249939692829675E-2</v>
      </c>
      <c r="BA136" s="16">
        <v>-7.4053314775229294E-3</v>
      </c>
      <c r="BB136" s="16">
        <v>-7.8488402653251535E-3</v>
      </c>
      <c r="BC136" s="16">
        <v>-5.1733172802206403E-3</v>
      </c>
      <c r="BD136" s="16">
        <v>1.6906174779074521E-3</v>
      </c>
      <c r="BE136" s="16">
        <v>-3.2833158585225679E-3</v>
      </c>
      <c r="BF136" s="16">
        <v>-1.4180444412797564E-2</v>
      </c>
      <c r="BG136" s="16">
        <v>1.7707221453472231E-2</v>
      </c>
      <c r="BH136" s="16">
        <v>-1.0549332707600341E-2</v>
      </c>
      <c r="BI136" s="16">
        <v>-1.3347195069743868E-2</v>
      </c>
      <c r="BK136" s="7"/>
    </row>
    <row r="137" spans="9:63" ht="14" x14ac:dyDescent="0.2">
      <c r="I137" s="13">
        <v>44810.666666666672</v>
      </c>
      <c r="J137" s="14">
        <v>22.3</v>
      </c>
      <c r="K137" s="14">
        <v>104.16</v>
      </c>
      <c r="L137" s="14">
        <v>8.26</v>
      </c>
      <c r="M137" s="14">
        <v>29.84</v>
      </c>
      <c r="N137" s="14">
        <v>3.6</v>
      </c>
      <c r="O137" s="14">
        <v>22.51</v>
      </c>
      <c r="P137" s="14">
        <v>43.59</v>
      </c>
      <c r="Q137" s="14">
        <v>16.63</v>
      </c>
      <c r="R137" s="14">
        <v>857.93</v>
      </c>
      <c r="S137" s="14">
        <v>238.25</v>
      </c>
      <c r="T137" s="14">
        <v>5.65</v>
      </c>
      <c r="U137" s="14">
        <v>418.76</v>
      </c>
      <c r="V137" s="14">
        <v>33.06</v>
      </c>
      <c r="W137" s="14">
        <v>91.62</v>
      </c>
      <c r="X137" s="14">
        <v>324.08</v>
      </c>
      <c r="Y137" s="14">
        <v>198.64</v>
      </c>
      <c r="Z137" s="14"/>
      <c r="AB137" s="16">
        <v>-1.1590599814909831E-2</v>
      </c>
      <c r="AC137" s="16">
        <v>2.2571674963755325E-2</v>
      </c>
      <c r="AD137" s="16">
        <v>-3.1068379899334884E-2</v>
      </c>
      <c r="AE137" s="16">
        <v>-1.2078977120435215E-2</v>
      </c>
      <c r="AF137" s="16">
        <v>-2.5533302005164647E-2</v>
      </c>
      <c r="AG137" s="16">
        <v>-5.3715438019107647E-3</v>
      </c>
      <c r="AH137" s="16">
        <v>-4.3087752169394075E-2</v>
      </c>
      <c r="AI137" s="16">
        <v>-1.5557790030925896E-2</v>
      </c>
      <c r="AJ137" s="16">
        <v>4.0019888316435827E-3</v>
      </c>
      <c r="AK137" s="16">
        <v>-1.6736792355523864E-2</v>
      </c>
      <c r="AL137" s="16">
        <v>-1.1894787652149207E-2</v>
      </c>
      <c r="AM137" s="16">
        <v>-1.4651251254884104E-2</v>
      </c>
      <c r="AN137" s="16">
        <v>-4.1741265137790204E-3</v>
      </c>
      <c r="AO137" s="16">
        <v>-8.3826390914145971E-3</v>
      </c>
      <c r="AP137" s="16">
        <v>2.7092778494512042E-3</v>
      </c>
      <c r="AQ137" s="16">
        <v>7.1206799718087155E-3</v>
      </c>
      <c r="AT137" s="16">
        <v>-1.1590599814909831E-2</v>
      </c>
      <c r="AU137" s="16">
        <v>2.2571674963755325E-2</v>
      </c>
      <c r="AV137" s="16">
        <v>-3.1068379899334884E-2</v>
      </c>
      <c r="AW137" s="16">
        <v>-1.2078977120435215E-2</v>
      </c>
      <c r="AX137" s="16">
        <v>-2.5533302005164647E-2</v>
      </c>
      <c r="AY137" s="16">
        <v>-5.3715438019107647E-3</v>
      </c>
      <c r="AZ137" s="16">
        <v>-4.3087752169394075E-2</v>
      </c>
      <c r="BA137" s="16">
        <v>-1.5557790030925896E-2</v>
      </c>
      <c r="BB137" s="16">
        <v>4.0019888316435827E-3</v>
      </c>
      <c r="BC137" s="16">
        <v>-1.6736792355523864E-2</v>
      </c>
      <c r="BD137" s="16">
        <v>-1.1894787652149207E-2</v>
      </c>
      <c r="BE137" s="16">
        <v>-1.4651251254884104E-2</v>
      </c>
      <c r="BF137" s="16">
        <v>-4.1741265137790204E-3</v>
      </c>
      <c r="BG137" s="16">
        <v>-8.3826390914145971E-3</v>
      </c>
      <c r="BH137" s="16">
        <v>2.7092778494512042E-3</v>
      </c>
      <c r="BI137" s="16">
        <v>7.1206799718087155E-3</v>
      </c>
      <c r="BK137" s="7"/>
    </row>
    <row r="138" spans="9:63" ht="14" x14ac:dyDescent="0.2">
      <c r="I138" s="13">
        <v>44811.666666666672</v>
      </c>
      <c r="J138" s="14">
        <v>23.06</v>
      </c>
      <c r="K138" s="14">
        <v>105.75</v>
      </c>
      <c r="L138" s="14">
        <v>8.76</v>
      </c>
      <c r="M138" s="14">
        <v>30.98</v>
      </c>
      <c r="N138" s="14">
        <v>3.84</v>
      </c>
      <c r="O138" s="14">
        <v>22.51</v>
      </c>
      <c r="P138" s="14">
        <v>45.23</v>
      </c>
      <c r="Q138" s="14">
        <v>17.13</v>
      </c>
      <c r="R138" s="14">
        <v>887.69</v>
      </c>
      <c r="S138" s="14">
        <v>246.59</v>
      </c>
      <c r="T138" s="14">
        <v>5.82</v>
      </c>
      <c r="U138" s="14">
        <v>435.29</v>
      </c>
      <c r="V138" s="14">
        <v>33.57</v>
      </c>
      <c r="W138" s="14">
        <v>94.97</v>
      </c>
      <c r="X138" s="14">
        <v>328.62</v>
      </c>
      <c r="Y138" s="14">
        <v>200.42</v>
      </c>
      <c r="Z138" s="14"/>
      <c r="AB138" s="16">
        <v>-3.1136038516531229E-2</v>
      </c>
      <c r="AC138" s="16">
        <v>-2.0104122016508047E-2</v>
      </c>
      <c r="AD138" s="16">
        <v>-3.206465962950146E-2</v>
      </c>
      <c r="AE138" s="16">
        <v>-3.780182897610751E-2</v>
      </c>
      <c r="AF138" s="16">
        <v>2.8694424279529607E-3</v>
      </c>
      <c r="AG138" s="16">
        <v>-3.5971261808495918E-3</v>
      </c>
      <c r="AH138" s="16">
        <v>-1.4161583159911008E-2</v>
      </c>
      <c r="AI138" s="16">
        <v>-1.9349768179875989E-2</v>
      </c>
      <c r="AJ138" s="16">
        <v>-3.3591913549886072E-3</v>
      </c>
      <c r="AK138" s="16">
        <v>-5.2033875889378961E-3</v>
      </c>
      <c r="AL138" s="16">
        <v>-1.8982450912290005E-2</v>
      </c>
      <c r="AM138" s="16">
        <v>-1.2867389796267661E-2</v>
      </c>
      <c r="AN138" s="16">
        <v>-1.1958147912280216E-3</v>
      </c>
      <c r="AO138" s="16">
        <v>-1.6649821480466905E-2</v>
      </c>
      <c r="AP138" s="16">
        <v>-8.3049519496655386E-3</v>
      </c>
      <c r="AQ138" s="16">
        <v>-1.1912981120207796E-2</v>
      </c>
      <c r="AT138" s="16">
        <v>-3.1136038516531229E-2</v>
      </c>
      <c r="AU138" s="16">
        <v>-2.0104122016508047E-2</v>
      </c>
      <c r="AV138" s="16">
        <v>-3.206465962950146E-2</v>
      </c>
      <c r="AW138" s="16">
        <v>-3.780182897610751E-2</v>
      </c>
      <c r="AX138" s="16">
        <v>2.8694424279529607E-3</v>
      </c>
      <c r="AY138" s="16">
        <v>-3.5971261808495918E-3</v>
      </c>
      <c r="AZ138" s="16">
        <v>-1.4161583159911008E-2</v>
      </c>
      <c r="BA138" s="16">
        <v>-1.9349768179875989E-2</v>
      </c>
      <c r="BB138" s="16">
        <v>-3.3591913549886072E-3</v>
      </c>
      <c r="BC138" s="16">
        <v>-5.2033875889378961E-3</v>
      </c>
      <c r="BD138" s="16">
        <v>-1.8982450912290005E-2</v>
      </c>
      <c r="BE138" s="16">
        <v>-1.2867389796267661E-2</v>
      </c>
      <c r="BF138" s="16">
        <v>-1.1958147912280216E-3</v>
      </c>
      <c r="BG138" s="16">
        <v>-1.6649821480466905E-2</v>
      </c>
      <c r="BH138" s="16">
        <v>-8.3049519496655386E-3</v>
      </c>
      <c r="BI138" s="16">
        <v>-1.1912981120207796E-2</v>
      </c>
      <c r="BK138" s="7"/>
    </row>
    <row r="139" spans="9:63" ht="14" x14ac:dyDescent="0.2">
      <c r="I139" s="13">
        <v>44812.666666666672</v>
      </c>
      <c r="J139" s="14">
        <v>23.7</v>
      </c>
      <c r="K139" s="14">
        <v>105.78</v>
      </c>
      <c r="L139" s="14">
        <v>8.74</v>
      </c>
      <c r="M139" s="14">
        <v>31.94</v>
      </c>
      <c r="N139" s="14">
        <v>3.58</v>
      </c>
      <c r="O139" s="14">
        <v>22.7</v>
      </c>
      <c r="P139" s="14">
        <v>44.93</v>
      </c>
      <c r="Q139" s="14">
        <v>17.579999999999998</v>
      </c>
      <c r="R139" s="14">
        <v>922.54</v>
      </c>
      <c r="S139" s="14">
        <v>249.9</v>
      </c>
      <c r="T139" s="14">
        <v>6.19</v>
      </c>
      <c r="U139" s="14">
        <v>439.04</v>
      </c>
      <c r="V139" s="14">
        <v>34.65</v>
      </c>
      <c r="W139" s="14">
        <v>96.17</v>
      </c>
      <c r="X139" s="14">
        <v>330.07</v>
      </c>
      <c r="Y139" s="14">
        <v>200.71</v>
      </c>
      <c r="Z139" s="14"/>
      <c r="AB139" s="16">
        <v>-6.7039357221902176E-3</v>
      </c>
      <c r="AC139" s="16">
        <v>2.6460687771343371E-2</v>
      </c>
      <c r="AD139" s="16">
        <v>-7.4626689205207472E-2</v>
      </c>
      <c r="AE139" s="16">
        <v>-9.0075671580823139E-3</v>
      </c>
      <c r="AF139" s="16">
        <v>3.1032109247728461E-2</v>
      </c>
      <c r="AG139" s="16">
        <v>1.3867366040407302E-2</v>
      </c>
      <c r="AH139" s="16">
        <v>1.8990844011483883E-2</v>
      </c>
      <c r="AI139" s="16">
        <v>-1.5513437614872462E-2</v>
      </c>
      <c r="AJ139" s="16">
        <v>2.3572806509240957E-3</v>
      </c>
      <c r="AK139" s="16">
        <v>1.0463788988118238E-2</v>
      </c>
      <c r="AL139" s="16">
        <v>-1.5803665173125456E-2</v>
      </c>
      <c r="AM139" s="16">
        <v>-3.099594766007077E-3</v>
      </c>
      <c r="AN139" s="16">
        <v>-1.1129608039129076E-2</v>
      </c>
      <c r="AO139" s="16">
        <v>5.3625299505608093E-3</v>
      </c>
      <c r="AP139" s="16">
        <v>4.7012334514860516E-3</v>
      </c>
      <c r="AQ139" s="16">
        <v>4.4399669305852348E-3</v>
      </c>
      <c r="AT139" s="16">
        <v>-6.7039357221902176E-3</v>
      </c>
      <c r="AU139" s="16">
        <v>2.6460687771343371E-2</v>
      </c>
      <c r="AV139" s="16">
        <v>-7.4626689205207472E-2</v>
      </c>
      <c r="AW139" s="16">
        <v>-9.0075671580823139E-3</v>
      </c>
      <c r="AX139" s="16">
        <v>3.1032109247728461E-2</v>
      </c>
      <c r="AY139" s="16">
        <v>1.3867366040407302E-2</v>
      </c>
      <c r="AZ139" s="16">
        <v>1.8990844011483883E-2</v>
      </c>
      <c r="BA139" s="16">
        <v>-1.5513437614872462E-2</v>
      </c>
      <c r="BB139" s="16">
        <v>2.3572806509240957E-3</v>
      </c>
      <c r="BC139" s="16">
        <v>1.0463788988118238E-2</v>
      </c>
      <c r="BD139" s="16">
        <v>-1.5803665173125456E-2</v>
      </c>
      <c r="BE139" s="16">
        <v>-3.099594766007077E-3</v>
      </c>
      <c r="BF139" s="16">
        <v>-1.1129608039129076E-2</v>
      </c>
      <c r="BG139" s="16">
        <v>5.3625299505608093E-3</v>
      </c>
      <c r="BH139" s="16">
        <v>4.7012334514860516E-3</v>
      </c>
      <c r="BI139" s="16">
        <v>4.4399669305852348E-3</v>
      </c>
      <c r="BK139" s="7"/>
    </row>
    <row r="140" spans="9:63" ht="14" x14ac:dyDescent="0.2">
      <c r="I140" s="13">
        <v>44813.666666666672</v>
      </c>
      <c r="J140" s="14">
        <v>26.25</v>
      </c>
      <c r="K140" s="14">
        <v>106.46</v>
      </c>
      <c r="L140" s="14">
        <v>9.4499999999999993</v>
      </c>
      <c r="M140" s="14">
        <v>34.81</v>
      </c>
      <c r="N140" s="14">
        <v>3.55</v>
      </c>
      <c r="O140" s="14">
        <v>23.3</v>
      </c>
      <c r="P140" s="14">
        <v>47.5</v>
      </c>
      <c r="Q140" s="14">
        <v>18.489999999999998</v>
      </c>
      <c r="R140" s="14">
        <v>970.99</v>
      </c>
      <c r="S140" s="14">
        <v>258.45</v>
      </c>
      <c r="T140" s="14">
        <v>6.33</v>
      </c>
      <c r="U140" s="14">
        <v>450.03</v>
      </c>
      <c r="V140" s="14">
        <v>34.94</v>
      </c>
      <c r="W140" s="14">
        <v>96.23</v>
      </c>
      <c r="X140" s="14">
        <v>335.85</v>
      </c>
      <c r="Y140" s="14">
        <v>205.2</v>
      </c>
      <c r="Z140" s="14"/>
      <c r="AB140" s="16">
        <v>3.3512836374839816E-2</v>
      </c>
      <c r="AC140" s="16">
        <v>1.5149639466128248E-2</v>
      </c>
      <c r="AD140" s="16">
        <v>5.8771317415413339E-2</v>
      </c>
      <c r="AE140" s="16">
        <v>3.7492059653162546E-2</v>
      </c>
      <c r="AF140" s="16">
        <v>6.4538521137571164E-2</v>
      </c>
      <c r="AG140" s="16">
        <v>0</v>
      </c>
      <c r="AH140" s="16">
        <v>3.6932817239450494E-2</v>
      </c>
      <c r="AI140" s="16">
        <v>2.9623019131192221E-2</v>
      </c>
      <c r="AJ140" s="16">
        <v>3.4100071865661927E-2</v>
      </c>
      <c r="AK140" s="16">
        <v>3.440649587329251E-2</v>
      </c>
      <c r="AL140" s="16">
        <v>2.9644716584996837E-2</v>
      </c>
      <c r="AM140" s="16">
        <v>3.8714512180690427E-2</v>
      </c>
      <c r="AN140" s="16">
        <v>1.5308718599065461E-2</v>
      </c>
      <c r="AO140" s="16">
        <v>3.59114637962651E-2</v>
      </c>
      <c r="AP140" s="16">
        <v>1.3911669129249826E-2</v>
      </c>
      <c r="AQ140" s="16">
        <v>8.9210234302716917E-3</v>
      </c>
      <c r="AT140" s="16">
        <v>3.3512836374839816E-2</v>
      </c>
      <c r="AU140" s="16">
        <v>1.5149639466128248E-2</v>
      </c>
      <c r="AV140" s="16">
        <v>5.8771317415413339E-2</v>
      </c>
      <c r="AW140" s="16">
        <v>3.7492059653162546E-2</v>
      </c>
      <c r="AX140" s="16">
        <v>6.4538521137571164E-2</v>
      </c>
      <c r="AY140" s="16">
        <v>0</v>
      </c>
      <c r="AZ140" s="16">
        <v>3.6932817239450494E-2</v>
      </c>
      <c r="BA140" s="16">
        <v>2.9623019131192221E-2</v>
      </c>
      <c r="BB140" s="16">
        <v>3.4100071865661927E-2</v>
      </c>
      <c r="BC140" s="16">
        <v>3.440649587329251E-2</v>
      </c>
      <c r="BD140" s="16">
        <v>2.9644716584996837E-2</v>
      </c>
      <c r="BE140" s="16">
        <v>3.8714512180690427E-2</v>
      </c>
      <c r="BF140" s="16">
        <v>1.5308718599065461E-2</v>
      </c>
      <c r="BG140" s="16">
        <v>3.59114637962651E-2</v>
      </c>
      <c r="BH140" s="16">
        <v>1.3911669129249826E-2</v>
      </c>
      <c r="BI140" s="16">
        <v>8.9210234302716917E-3</v>
      </c>
      <c r="BK140" s="7"/>
    </row>
    <row r="141" spans="9:63" ht="14" x14ac:dyDescent="0.2">
      <c r="I141" s="13">
        <v>44816.666666666672</v>
      </c>
      <c r="J141" s="14">
        <v>26.79</v>
      </c>
      <c r="K141" s="14">
        <v>109.05</v>
      </c>
      <c r="L141" s="14">
        <v>9.7899999999999991</v>
      </c>
      <c r="M141" s="14">
        <v>35.159999999999997</v>
      </c>
      <c r="N141" s="14">
        <v>3.52</v>
      </c>
      <c r="O141" s="14">
        <v>23.6</v>
      </c>
      <c r="P141" s="14">
        <v>48.78</v>
      </c>
      <c r="Q141" s="14">
        <v>19.03</v>
      </c>
      <c r="R141" s="14">
        <v>1002.01</v>
      </c>
      <c r="S141" s="14">
        <v>261.47000000000003</v>
      </c>
      <c r="T141" s="14">
        <v>6.41</v>
      </c>
      <c r="U141" s="14">
        <v>455.37</v>
      </c>
      <c r="V141" s="14">
        <v>35.270000000000003</v>
      </c>
      <c r="W141" s="14">
        <v>97.65</v>
      </c>
      <c r="X141" s="14">
        <v>338.42</v>
      </c>
      <c r="Y141" s="14">
        <v>206.63</v>
      </c>
      <c r="Z141" s="14"/>
      <c r="AB141" s="16">
        <v>2.7375533300172516E-2</v>
      </c>
      <c r="AC141" s="16">
        <v>2.8364771144648754E-4</v>
      </c>
      <c r="AD141" s="16">
        <v>-2.2857152808559511E-3</v>
      </c>
      <c r="AE141" s="16">
        <v>3.0517307798143919E-2</v>
      </c>
      <c r="AF141" s="16">
        <v>-7.0109566187026476E-2</v>
      </c>
      <c r="AG141" s="16">
        <v>8.4052695687160603E-3</v>
      </c>
      <c r="AH141" s="16">
        <v>-6.654860407683102E-3</v>
      </c>
      <c r="AI141" s="16">
        <v>2.5930579921002419E-2</v>
      </c>
      <c r="AJ141" s="16">
        <v>3.8508152464454826E-2</v>
      </c>
      <c r="AK141" s="16">
        <v>1.3333799433302649E-2</v>
      </c>
      <c r="AL141" s="16">
        <v>6.1634824953158272E-2</v>
      </c>
      <c r="AM141" s="16">
        <v>8.5780494656210477E-3</v>
      </c>
      <c r="AN141" s="16">
        <v>3.16649146439687E-2</v>
      </c>
      <c r="AO141" s="16">
        <v>1.2556406469529253E-2</v>
      </c>
      <c r="AP141" s="16">
        <v>4.4026851544389086E-3</v>
      </c>
      <c r="AQ141" s="16">
        <v>1.445915541219092E-3</v>
      </c>
      <c r="AT141" s="16">
        <v>2.7375533300172516E-2</v>
      </c>
      <c r="AU141" s="16">
        <v>2.8364771144648754E-4</v>
      </c>
      <c r="AV141" s="16">
        <v>-2.2857152808559511E-3</v>
      </c>
      <c r="AW141" s="16">
        <v>3.0517307798143919E-2</v>
      </c>
      <c r="AX141" s="16">
        <v>-7.0109566187026476E-2</v>
      </c>
      <c r="AY141" s="16">
        <v>8.4052695687160603E-3</v>
      </c>
      <c r="AZ141" s="16">
        <v>-6.654860407683102E-3</v>
      </c>
      <c r="BA141" s="16">
        <v>2.5930579921002419E-2</v>
      </c>
      <c r="BB141" s="16">
        <v>3.8508152464454826E-2</v>
      </c>
      <c r="BC141" s="16">
        <v>1.3333799433302649E-2</v>
      </c>
      <c r="BD141" s="16">
        <v>6.1634824953158272E-2</v>
      </c>
      <c r="BE141" s="16">
        <v>8.5780494656210477E-3</v>
      </c>
      <c r="BF141" s="16">
        <v>3.16649146439687E-2</v>
      </c>
      <c r="BG141" s="16">
        <v>1.2556406469529253E-2</v>
      </c>
      <c r="BH141" s="16">
        <v>4.4026851544389086E-3</v>
      </c>
      <c r="BI141" s="16">
        <v>1.445915541219092E-3</v>
      </c>
      <c r="BK141" s="7"/>
    </row>
    <row r="142" spans="9:63" ht="14" x14ac:dyDescent="0.2">
      <c r="I142" s="13">
        <v>44817.666666666672</v>
      </c>
      <c r="J142" s="14">
        <v>24.19</v>
      </c>
      <c r="K142" s="14">
        <v>105.92</v>
      </c>
      <c r="L142" s="14">
        <v>9.2799999999999994</v>
      </c>
      <c r="M142" s="14">
        <v>32.700000000000003</v>
      </c>
      <c r="N142" s="14">
        <v>3.44</v>
      </c>
      <c r="O142" s="14">
        <v>23.35</v>
      </c>
      <c r="P142" s="14">
        <v>46.95</v>
      </c>
      <c r="Q142" s="14">
        <v>17.739999999999998</v>
      </c>
      <c r="R142" s="14">
        <v>943.9</v>
      </c>
      <c r="S142" s="14">
        <v>254.76</v>
      </c>
      <c r="T142" s="14">
        <v>5.84</v>
      </c>
      <c r="U142" s="14">
        <v>429.31</v>
      </c>
      <c r="V142" s="14">
        <v>34</v>
      </c>
      <c r="W142" s="14">
        <v>95.01</v>
      </c>
      <c r="X142" s="14">
        <v>325.44</v>
      </c>
      <c r="Y142" s="14">
        <v>199.67</v>
      </c>
      <c r="Z142" s="14"/>
      <c r="AB142" s="16">
        <v>0.10219094089654737</v>
      </c>
      <c r="AC142" s="16">
        <v>6.4078621067774335E-3</v>
      </c>
      <c r="AD142" s="16">
        <v>7.8104551838207206E-2</v>
      </c>
      <c r="AE142" s="16">
        <v>8.6045559036481256E-2</v>
      </c>
      <c r="AF142" s="16">
        <v>-8.4151969252845849E-3</v>
      </c>
      <c r="AG142" s="16">
        <v>2.6088436084297874E-2</v>
      </c>
      <c r="AH142" s="16">
        <v>5.5623987958526862E-2</v>
      </c>
      <c r="AI142" s="16">
        <v>5.0468153142002606E-2</v>
      </c>
      <c r="AJ142" s="16">
        <v>5.118543416886915E-2</v>
      </c>
      <c r="AK142" s="16">
        <v>3.3641413801141627E-2</v>
      </c>
      <c r="AL142" s="16">
        <v>2.236514945958009E-2</v>
      </c>
      <c r="AM142" s="16">
        <v>2.4723722111442796E-2</v>
      </c>
      <c r="AN142" s="16">
        <v>8.3345790699982589E-3</v>
      </c>
      <c r="AO142" s="16">
        <v>6.237006439190222E-4</v>
      </c>
      <c r="AP142" s="16">
        <v>1.7359878534749729E-2</v>
      </c>
      <c r="AQ142" s="16">
        <v>2.2124033125212723E-2</v>
      </c>
      <c r="AT142" s="16">
        <v>0.10219094089654737</v>
      </c>
      <c r="AU142" s="16">
        <v>6.4078621067774335E-3</v>
      </c>
      <c r="AV142" s="16">
        <v>7.8104551838207206E-2</v>
      </c>
      <c r="AW142" s="16">
        <v>8.6045559036481256E-2</v>
      </c>
      <c r="AX142" s="16">
        <v>-8.4151969252845849E-3</v>
      </c>
      <c r="AY142" s="16">
        <v>2.6088436084297874E-2</v>
      </c>
      <c r="AZ142" s="16">
        <v>5.5623987958526862E-2</v>
      </c>
      <c r="BA142" s="16">
        <v>5.0468153142002606E-2</v>
      </c>
      <c r="BB142" s="16">
        <v>5.118543416886915E-2</v>
      </c>
      <c r="BC142" s="16">
        <v>3.3641413801141627E-2</v>
      </c>
      <c r="BD142" s="16">
        <v>2.236514945958009E-2</v>
      </c>
      <c r="BE142" s="16">
        <v>2.4723722111442796E-2</v>
      </c>
      <c r="BF142" s="16">
        <v>8.3345790699982589E-3</v>
      </c>
      <c r="BG142" s="16">
        <v>6.237006439190222E-4</v>
      </c>
      <c r="BH142" s="16">
        <v>1.7359878534749729E-2</v>
      </c>
      <c r="BI142" s="16">
        <v>2.2124033125212723E-2</v>
      </c>
      <c r="BK142" s="7"/>
    </row>
    <row r="143" spans="9:63" ht="14" x14ac:dyDescent="0.2">
      <c r="I143" s="13">
        <v>44818.666666666672</v>
      </c>
      <c r="J143" s="14">
        <v>24.33</v>
      </c>
      <c r="K143" s="14">
        <v>105.9</v>
      </c>
      <c r="L143" s="14">
        <v>9.43</v>
      </c>
      <c r="M143" s="14">
        <v>33.69</v>
      </c>
      <c r="N143" s="14">
        <v>3.4</v>
      </c>
      <c r="O143" s="14">
        <v>23.27</v>
      </c>
      <c r="P143" s="14">
        <v>48.75</v>
      </c>
      <c r="Q143" s="14">
        <v>18.13</v>
      </c>
      <c r="R143" s="14">
        <v>960.33</v>
      </c>
      <c r="S143" s="14">
        <v>257.58</v>
      </c>
      <c r="T143" s="14">
        <v>6.17</v>
      </c>
      <c r="U143" s="14">
        <v>436.84</v>
      </c>
      <c r="V143" s="14">
        <v>33.869999999999997</v>
      </c>
      <c r="W143" s="14">
        <v>97.66</v>
      </c>
      <c r="X143" s="14">
        <v>325.85000000000002</v>
      </c>
      <c r="Y143" s="14">
        <v>199.41</v>
      </c>
      <c r="Z143" s="14"/>
      <c r="AB143" s="16">
        <v>2.0362694518884512E-2</v>
      </c>
      <c r="AC143" s="16">
        <v>2.4037164903026854E-2</v>
      </c>
      <c r="AD143" s="16">
        <v>3.5346715036767645E-2</v>
      </c>
      <c r="AE143" s="16">
        <v>1.00043709936286E-2</v>
      </c>
      <c r="AF143" s="16">
        <v>-8.4866138773186939E-3</v>
      </c>
      <c r="AG143" s="16">
        <v>1.2793351459909542E-2</v>
      </c>
      <c r="AH143" s="16">
        <v>2.6590681747178678E-2</v>
      </c>
      <c r="AI143" s="16">
        <v>2.8786635909024701E-2</v>
      </c>
      <c r="AJ143" s="16">
        <v>3.1447092057810655E-2</v>
      </c>
      <c r="AK143" s="16">
        <v>1.1617302528424902E-2</v>
      </c>
      <c r="AL143" s="16">
        <v>1.2559034776493835E-2</v>
      </c>
      <c r="AM143" s="16">
        <v>1.1796028097968862E-2</v>
      </c>
      <c r="AN143" s="16">
        <v>9.4004395420503022E-3</v>
      </c>
      <c r="AO143" s="16">
        <v>1.4648497954378385E-2</v>
      </c>
      <c r="AP143" s="16">
        <v>7.6230959276070154E-3</v>
      </c>
      <c r="AQ143" s="16">
        <v>6.9446409788988701E-3</v>
      </c>
      <c r="AT143" s="16">
        <v>2.0362694518884512E-2</v>
      </c>
      <c r="AU143" s="16">
        <v>2.4037164903026854E-2</v>
      </c>
      <c r="AV143" s="16">
        <v>3.5346715036767645E-2</v>
      </c>
      <c r="AW143" s="16">
        <v>1.00043709936286E-2</v>
      </c>
      <c r="AX143" s="16">
        <v>-8.4866138773186939E-3</v>
      </c>
      <c r="AY143" s="16">
        <v>1.2793351459909542E-2</v>
      </c>
      <c r="AZ143" s="16">
        <v>2.6590681747178678E-2</v>
      </c>
      <c r="BA143" s="16">
        <v>2.8786635909024701E-2</v>
      </c>
      <c r="BB143" s="16">
        <v>3.1447092057810655E-2</v>
      </c>
      <c r="BC143" s="16">
        <v>1.1617302528424902E-2</v>
      </c>
      <c r="BD143" s="16">
        <v>1.2559034776493835E-2</v>
      </c>
      <c r="BE143" s="16">
        <v>1.1796028097968862E-2</v>
      </c>
      <c r="BF143" s="16">
        <v>9.4004395420503022E-3</v>
      </c>
      <c r="BG143" s="16">
        <v>1.4648497954378385E-2</v>
      </c>
      <c r="BH143" s="16">
        <v>7.6230959276070154E-3</v>
      </c>
      <c r="BI143" s="16">
        <v>6.9446409788988701E-3</v>
      </c>
      <c r="BK143" s="7"/>
    </row>
    <row r="144" spans="9:63" ht="14" x14ac:dyDescent="0.2">
      <c r="I144" s="13">
        <v>44819.666666666672</v>
      </c>
      <c r="J144" s="14">
        <v>23.99</v>
      </c>
      <c r="K144" s="14">
        <v>104.58</v>
      </c>
      <c r="L144" s="14">
        <v>9.48</v>
      </c>
      <c r="M144" s="14">
        <v>33.85</v>
      </c>
      <c r="N144" s="14">
        <v>3.28</v>
      </c>
      <c r="O144" s="14">
        <v>23.26</v>
      </c>
      <c r="P144" s="14">
        <v>48.47</v>
      </c>
      <c r="Q144" s="14">
        <v>18.2</v>
      </c>
      <c r="R144" s="14">
        <v>965.78</v>
      </c>
      <c r="S144" s="14">
        <v>253.28</v>
      </c>
      <c r="T144" s="14">
        <v>6.41</v>
      </c>
      <c r="U144" s="14">
        <v>422.12</v>
      </c>
      <c r="V144" s="14">
        <v>34.51</v>
      </c>
      <c r="W144" s="14">
        <v>96.4</v>
      </c>
      <c r="X144" s="14">
        <v>316.95999999999998</v>
      </c>
      <c r="Y144" s="14">
        <v>195.37</v>
      </c>
      <c r="Z144" s="14"/>
      <c r="AB144" s="16">
        <v>-0.10208935893458142</v>
      </c>
      <c r="AC144" s="16">
        <v>-2.9122400458939903E-2</v>
      </c>
      <c r="AD144" s="16">
        <v>-5.3499909744309813E-2</v>
      </c>
      <c r="AE144" s="16">
        <v>-7.2533994913768343E-2</v>
      </c>
      <c r="AF144" s="16">
        <v>-2.2989518224698718E-2</v>
      </c>
      <c r="AG144" s="16">
        <v>-1.0649727916658039E-2</v>
      </c>
      <c r="AH144" s="16">
        <v>-3.8237187133502243E-2</v>
      </c>
      <c r="AI144" s="16">
        <v>-7.0194704426624857E-2</v>
      </c>
      <c r="AJ144" s="16">
        <v>-5.9743033304031343E-2</v>
      </c>
      <c r="AK144" s="16">
        <v>-2.5997628667308245E-2</v>
      </c>
      <c r="AL144" s="16">
        <v>-9.3128474092443014E-2</v>
      </c>
      <c r="AM144" s="16">
        <v>-5.8931006613671816E-2</v>
      </c>
      <c r="AN144" s="16">
        <v>-3.6672219631799285E-2</v>
      </c>
      <c r="AO144" s="16">
        <v>-2.7407508104029799E-2</v>
      </c>
      <c r="AP144" s="16">
        <v>-3.910961478028549E-2</v>
      </c>
      <c r="AQ144" s="16">
        <v>-3.4263750476707037E-2</v>
      </c>
      <c r="AT144" s="16">
        <v>-0.10208935893458142</v>
      </c>
      <c r="AU144" s="16">
        <v>-2.9122400458939903E-2</v>
      </c>
      <c r="AV144" s="16">
        <v>-5.3499909744309813E-2</v>
      </c>
      <c r="AW144" s="16">
        <v>-7.2533994913768343E-2</v>
      </c>
      <c r="AX144" s="16">
        <v>-2.2989518224698718E-2</v>
      </c>
      <c r="AY144" s="16">
        <v>-1.0649727916658039E-2</v>
      </c>
      <c r="AZ144" s="16">
        <v>-3.8237187133502243E-2</v>
      </c>
      <c r="BA144" s="16">
        <v>-7.0194704426624857E-2</v>
      </c>
      <c r="BB144" s="16">
        <v>-5.9743033304031343E-2</v>
      </c>
      <c r="BC144" s="16">
        <v>-2.5997628667308245E-2</v>
      </c>
      <c r="BD144" s="16">
        <v>-9.3128474092443014E-2</v>
      </c>
      <c r="BE144" s="16">
        <v>-5.8931006613671816E-2</v>
      </c>
      <c r="BF144" s="16">
        <v>-3.6672219631799285E-2</v>
      </c>
      <c r="BG144" s="16">
        <v>-2.7407508104029799E-2</v>
      </c>
      <c r="BH144" s="16">
        <v>-3.910961478028549E-2</v>
      </c>
      <c r="BI144" s="16">
        <v>-3.4263750476707037E-2</v>
      </c>
      <c r="BK144" s="7"/>
    </row>
    <row r="145" spans="9:63" ht="14" x14ac:dyDescent="0.2">
      <c r="I145" s="13">
        <v>44820.666666666672</v>
      </c>
      <c r="J145" s="14">
        <v>22.3</v>
      </c>
      <c r="K145" s="14">
        <v>103.61</v>
      </c>
      <c r="L145" s="14">
        <v>9.0399999999999991</v>
      </c>
      <c r="M145" s="14">
        <v>31.73</v>
      </c>
      <c r="N145" s="14">
        <v>3.16</v>
      </c>
      <c r="O145" s="14">
        <v>23.58</v>
      </c>
      <c r="P145" s="14">
        <v>47.43</v>
      </c>
      <c r="Q145" s="14">
        <v>17.32</v>
      </c>
      <c r="R145" s="14">
        <v>919.11</v>
      </c>
      <c r="S145" s="14">
        <v>248.8</v>
      </c>
      <c r="T145" s="14">
        <v>6.05</v>
      </c>
      <c r="U145" s="14">
        <v>423</v>
      </c>
      <c r="V145" s="14">
        <v>34.119999999999997</v>
      </c>
      <c r="W145" s="14">
        <v>94</v>
      </c>
      <c r="X145" s="14">
        <v>315.13</v>
      </c>
      <c r="Y145" s="14">
        <v>193.3</v>
      </c>
      <c r="Z145" s="14"/>
      <c r="AB145" s="16">
        <v>5.7708321734952139E-3</v>
      </c>
      <c r="AC145" s="16">
        <v>-1.8883958133731043E-4</v>
      </c>
      <c r="AD145" s="16">
        <v>1.6034549847257041E-2</v>
      </c>
      <c r="AE145" s="16">
        <v>2.9825979515253554E-2</v>
      </c>
      <c r="AF145" s="16">
        <v>-1.1696039763191298E-2</v>
      </c>
      <c r="AG145" s="16">
        <v>-3.4320068007059799E-3</v>
      </c>
      <c r="AH145" s="16">
        <v>3.7621991789584107E-2</v>
      </c>
      <c r="AI145" s="16">
        <v>2.1746047885326303E-2</v>
      </c>
      <c r="AJ145" s="16">
        <v>1.7256747062488184E-2</v>
      </c>
      <c r="AK145" s="16">
        <v>1.1008425961359133E-2</v>
      </c>
      <c r="AL145" s="16">
        <v>5.4968041077160711E-2</v>
      </c>
      <c r="AM145" s="16">
        <v>1.7387726636321869E-2</v>
      </c>
      <c r="AN145" s="16">
        <v>-3.8308577864811246E-3</v>
      </c>
      <c r="AO145" s="16">
        <v>2.7509909414855902E-2</v>
      </c>
      <c r="AP145" s="16">
        <v>1.2590399181942912E-3</v>
      </c>
      <c r="AQ145" s="16">
        <v>-1.3029970772059953E-3</v>
      </c>
      <c r="AT145" s="16">
        <v>5.7708321734952139E-3</v>
      </c>
      <c r="AU145" s="16">
        <v>-1.8883958133731043E-4</v>
      </c>
      <c r="AV145" s="16">
        <v>1.6034549847257041E-2</v>
      </c>
      <c r="AW145" s="16">
        <v>2.9825979515253554E-2</v>
      </c>
      <c r="AX145" s="16">
        <v>-1.1696039763191298E-2</v>
      </c>
      <c r="AY145" s="16">
        <v>-3.4320068007059799E-3</v>
      </c>
      <c r="AZ145" s="16">
        <v>3.7621991789584107E-2</v>
      </c>
      <c r="BA145" s="16">
        <v>2.1746047885326303E-2</v>
      </c>
      <c r="BB145" s="16">
        <v>1.7256747062488184E-2</v>
      </c>
      <c r="BC145" s="16">
        <v>1.1008425961359133E-2</v>
      </c>
      <c r="BD145" s="16">
        <v>5.4968041077160711E-2</v>
      </c>
      <c r="BE145" s="16">
        <v>1.7387726636321869E-2</v>
      </c>
      <c r="BF145" s="16">
        <v>-3.8308577864811246E-3</v>
      </c>
      <c r="BG145" s="16">
        <v>2.7509909414855902E-2</v>
      </c>
      <c r="BH145" s="16">
        <v>1.2590399181942912E-3</v>
      </c>
      <c r="BI145" s="16">
        <v>-1.3029970772059953E-3</v>
      </c>
      <c r="BK145" s="7"/>
    </row>
    <row r="146" spans="9:63" ht="14" x14ac:dyDescent="0.2">
      <c r="I146" s="13">
        <v>44823.666666666672</v>
      </c>
      <c r="J146" s="14">
        <v>22.7</v>
      </c>
      <c r="K146" s="14">
        <v>103.65</v>
      </c>
      <c r="L146" s="14">
        <v>9.3800000000000008</v>
      </c>
      <c r="M146" s="14">
        <v>32.94</v>
      </c>
      <c r="N146" s="14">
        <v>2.56</v>
      </c>
      <c r="O146" s="14">
        <v>23.37</v>
      </c>
      <c r="P146" s="14">
        <v>48.15</v>
      </c>
      <c r="Q146" s="14">
        <v>17.3</v>
      </c>
      <c r="R146" s="14">
        <v>933.1</v>
      </c>
      <c r="S146" s="14">
        <v>253.86</v>
      </c>
      <c r="T146" s="14">
        <v>6.08</v>
      </c>
      <c r="U146" s="14">
        <v>423.69</v>
      </c>
      <c r="V146" s="14">
        <v>34.69</v>
      </c>
      <c r="W146" s="14">
        <v>95.03</v>
      </c>
      <c r="X146" s="14">
        <v>314.02999999999997</v>
      </c>
      <c r="Y146" s="14">
        <v>193.13</v>
      </c>
      <c r="Z146" s="14"/>
      <c r="AB146" s="16">
        <v>-1.4073079943828079E-2</v>
      </c>
      <c r="AC146" s="16">
        <v>-1.2542923847376243E-2</v>
      </c>
      <c r="AD146" s="16">
        <v>5.2882196215643818E-3</v>
      </c>
      <c r="AE146" s="16">
        <v>4.7379419398226544E-3</v>
      </c>
      <c r="AF146" s="16">
        <v>-3.5932009226063329E-2</v>
      </c>
      <c r="AG146" s="16">
        <v>-4.2983022368195059E-4</v>
      </c>
      <c r="AH146" s="16">
        <v>-5.7601475865716135E-3</v>
      </c>
      <c r="AI146" s="16">
        <v>3.8535693159899723E-3</v>
      </c>
      <c r="AJ146" s="16">
        <v>5.659089610472583E-3</v>
      </c>
      <c r="AK146" s="16">
        <v>-1.6834755331822191E-2</v>
      </c>
      <c r="AL146" s="16">
        <v>3.816043301528222E-2</v>
      </c>
      <c r="AM146" s="16">
        <v>-3.4277361526638163E-2</v>
      </c>
      <c r="AN146" s="16">
        <v>1.8719470280231746E-2</v>
      </c>
      <c r="AO146" s="16">
        <v>-1.2985857017014211E-2</v>
      </c>
      <c r="AP146" s="16">
        <v>-2.7661569828148734E-2</v>
      </c>
      <c r="AQ146" s="16">
        <v>-2.0467810118056071E-2</v>
      </c>
      <c r="AT146" s="16">
        <v>-1.4073079943828079E-2</v>
      </c>
      <c r="AU146" s="16">
        <v>-1.2542923847376243E-2</v>
      </c>
      <c r="AV146" s="16">
        <v>5.2882196215643818E-3</v>
      </c>
      <c r="AW146" s="16">
        <v>4.7379419398226544E-3</v>
      </c>
      <c r="AX146" s="16">
        <v>-3.5932009226063329E-2</v>
      </c>
      <c r="AY146" s="16">
        <v>-4.2983022368195059E-4</v>
      </c>
      <c r="AZ146" s="16">
        <v>-5.7601475865716135E-3</v>
      </c>
      <c r="BA146" s="16">
        <v>3.8535693159899723E-3</v>
      </c>
      <c r="BB146" s="16">
        <v>5.659089610472583E-3</v>
      </c>
      <c r="BC146" s="16">
        <v>-1.6834755331822191E-2</v>
      </c>
      <c r="BD146" s="16">
        <v>3.816043301528222E-2</v>
      </c>
      <c r="BE146" s="16">
        <v>-3.4277361526638163E-2</v>
      </c>
      <c r="BF146" s="16">
        <v>1.8719470280231746E-2</v>
      </c>
      <c r="BG146" s="16">
        <v>-1.2985857017014211E-2</v>
      </c>
      <c r="BH146" s="16">
        <v>-2.7661569828148734E-2</v>
      </c>
      <c r="BI146" s="16">
        <v>-2.0467810118056071E-2</v>
      </c>
      <c r="BK146" s="7"/>
    </row>
    <row r="147" spans="9:63" ht="14" x14ac:dyDescent="0.2">
      <c r="I147" s="13">
        <v>44824.666666666672</v>
      </c>
      <c r="J147" s="14">
        <v>22.14</v>
      </c>
      <c r="K147" s="14">
        <v>102.17</v>
      </c>
      <c r="L147" s="14">
        <v>9.68</v>
      </c>
      <c r="M147" s="14">
        <v>30.95</v>
      </c>
      <c r="N147" s="14">
        <v>2.8</v>
      </c>
      <c r="O147" s="14">
        <v>23.58</v>
      </c>
      <c r="P147" s="14">
        <v>47.74</v>
      </c>
      <c r="Q147" s="14">
        <v>16.850000000000001</v>
      </c>
      <c r="R147" s="14">
        <v>905.69</v>
      </c>
      <c r="S147" s="14">
        <v>250.41</v>
      </c>
      <c r="T147" s="14">
        <v>5.89</v>
      </c>
      <c r="U147" s="14">
        <v>417.82</v>
      </c>
      <c r="V147" s="14">
        <v>34.17</v>
      </c>
      <c r="W147" s="14">
        <v>91.63</v>
      </c>
      <c r="X147" s="14">
        <v>313.27</v>
      </c>
      <c r="Y147" s="14">
        <v>192.07</v>
      </c>
      <c r="Z147" s="14"/>
      <c r="AB147" s="16">
        <v>-7.3050398385529999E-2</v>
      </c>
      <c r="AC147" s="16">
        <v>-9.3184784963241344E-3</v>
      </c>
      <c r="AD147" s="16">
        <v>-4.7525141862845413E-2</v>
      </c>
      <c r="AE147" s="16">
        <v>-6.467639376317981E-2</v>
      </c>
      <c r="AF147" s="16">
        <v>-3.7271394797231537E-2</v>
      </c>
      <c r="AG147" s="16">
        <v>1.3663748018706411E-2</v>
      </c>
      <c r="AH147" s="16">
        <v>-2.1690109967794222E-2</v>
      </c>
      <c r="AI147" s="16">
        <v>-4.9559690948460508E-2</v>
      </c>
      <c r="AJ147" s="16">
        <v>-4.9530254490084774E-2</v>
      </c>
      <c r="AK147" s="16">
        <v>-1.7846235267677583E-2</v>
      </c>
      <c r="AL147" s="16">
        <v>-5.7800998889828668E-2</v>
      </c>
      <c r="AM147" s="16">
        <v>2.082545243388564E-3</v>
      </c>
      <c r="AN147" s="16">
        <v>-1.1365414486433682E-2</v>
      </c>
      <c r="AO147" s="16">
        <v>-2.5211419346496056E-2</v>
      </c>
      <c r="AP147" s="16">
        <v>-5.790330848476132E-3</v>
      </c>
      <c r="AQ147" s="16">
        <v>-1.0651810389258849E-2</v>
      </c>
      <c r="AT147" s="16">
        <v>-7.3050398385529999E-2</v>
      </c>
      <c r="AU147" s="16">
        <v>-9.3184784963241344E-3</v>
      </c>
      <c r="AV147" s="16">
        <v>-4.7525141862845413E-2</v>
      </c>
      <c r="AW147" s="16">
        <v>-6.467639376317981E-2</v>
      </c>
      <c r="AX147" s="16">
        <v>-3.7271394797231537E-2</v>
      </c>
      <c r="AY147" s="16">
        <v>1.3663748018706411E-2</v>
      </c>
      <c r="AZ147" s="16">
        <v>-2.1690109967794222E-2</v>
      </c>
      <c r="BA147" s="16">
        <v>-4.9559690948460508E-2</v>
      </c>
      <c r="BB147" s="16">
        <v>-4.9530254490084774E-2</v>
      </c>
      <c r="BC147" s="16">
        <v>-1.7846235267677583E-2</v>
      </c>
      <c r="BD147" s="16">
        <v>-5.7800998889828668E-2</v>
      </c>
      <c r="BE147" s="16">
        <v>2.082545243388564E-3</v>
      </c>
      <c r="BF147" s="16">
        <v>-1.1365414486433682E-2</v>
      </c>
      <c r="BG147" s="16">
        <v>-2.5211419346496056E-2</v>
      </c>
      <c r="BH147" s="16">
        <v>-5.790330848476132E-3</v>
      </c>
      <c r="BI147" s="16">
        <v>-1.0651810389258849E-2</v>
      </c>
      <c r="BK147" s="7"/>
    </row>
    <row r="148" spans="9:63" ht="14" x14ac:dyDescent="0.2">
      <c r="I148" s="13">
        <v>44825.666666666672</v>
      </c>
      <c r="J148" s="14">
        <v>21.33</v>
      </c>
      <c r="K148" s="14">
        <v>99.59</v>
      </c>
      <c r="L148" s="14">
        <v>9.94</v>
      </c>
      <c r="M148" s="14">
        <v>30.55</v>
      </c>
      <c r="N148" s="14">
        <v>2.8</v>
      </c>
      <c r="O148" s="14">
        <v>24.16</v>
      </c>
      <c r="P148" s="14">
        <v>46.56</v>
      </c>
      <c r="Q148" s="14">
        <v>16.53</v>
      </c>
      <c r="R148" s="14">
        <v>887.5</v>
      </c>
      <c r="S148" s="14">
        <v>249.19</v>
      </c>
      <c r="T148" s="14">
        <v>5.69</v>
      </c>
      <c r="U148" s="14">
        <v>408.68</v>
      </c>
      <c r="V148" s="14">
        <v>33.15</v>
      </c>
      <c r="W148" s="14">
        <v>91.18</v>
      </c>
      <c r="X148" s="14">
        <v>304.5</v>
      </c>
      <c r="Y148" s="14">
        <v>187.02</v>
      </c>
      <c r="Z148" s="14"/>
      <c r="AB148" s="16">
        <v>1.777824602128375E-2</v>
      </c>
      <c r="AC148" s="16">
        <v>3.8598861812824155E-4</v>
      </c>
      <c r="AD148" s="16">
        <v>3.6920588614048289E-2</v>
      </c>
      <c r="AE148" s="16">
        <v>3.7425119154390056E-2</v>
      </c>
      <c r="AF148" s="16">
        <v>-0.21056476910734964</v>
      </c>
      <c r="AG148" s="16">
        <v>-8.9457465584581661E-3</v>
      </c>
      <c r="AH148" s="16">
        <v>1.5066198354644183E-2</v>
      </c>
      <c r="AI148" s="16">
        <v>-1.1554016305557627E-3</v>
      </c>
      <c r="AJ148" s="16">
        <v>1.5106565726201423E-2</v>
      </c>
      <c r="AK148" s="16">
        <v>2.0133573095006786E-2</v>
      </c>
      <c r="AL148" s="16">
        <v>4.9464239353256166E-3</v>
      </c>
      <c r="AM148" s="16">
        <v>1.6298767028041575E-3</v>
      </c>
      <c r="AN148" s="16">
        <v>1.6567738358179929E-2</v>
      </c>
      <c r="AO148" s="16">
        <v>1.0897848953220076E-2</v>
      </c>
      <c r="AP148" s="16">
        <v>-3.4967293560264276E-3</v>
      </c>
      <c r="AQ148" s="16">
        <v>-8.798489297773207E-4</v>
      </c>
      <c r="AT148" s="16">
        <v>1.777824602128375E-2</v>
      </c>
      <c r="AU148" s="16">
        <v>3.8598861812824155E-4</v>
      </c>
      <c r="AV148" s="16">
        <v>3.6920588614048289E-2</v>
      </c>
      <c r="AW148" s="16">
        <v>3.7425119154390056E-2</v>
      </c>
      <c r="AX148" s="16" t="str">
        <v>-</v>
      </c>
      <c r="AY148" s="16">
        <v>-8.9457465584581661E-3</v>
      </c>
      <c r="AZ148" s="16">
        <v>1.5066198354644183E-2</v>
      </c>
      <c r="BA148" s="16">
        <v>-1.1554016305557627E-3</v>
      </c>
      <c r="BB148" s="16">
        <v>1.5106565726201423E-2</v>
      </c>
      <c r="BC148" s="16">
        <v>2.0133573095006786E-2</v>
      </c>
      <c r="BD148" s="16">
        <v>4.9464239353256166E-3</v>
      </c>
      <c r="BE148" s="16">
        <v>1.6298767028041575E-3</v>
      </c>
      <c r="BF148" s="16">
        <v>1.6567738358179929E-2</v>
      </c>
      <c r="BG148" s="16">
        <v>1.0897848953220076E-2</v>
      </c>
      <c r="BH148" s="16">
        <v>-3.4967293560264276E-3</v>
      </c>
      <c r="BI148" s="16">
        <v>-8.798489297773207E-4</v>
      </c>
      <c r="BK148" s="7"/>
    </row>
    <row r="149" spans="9:63" ht="14" x14ac:dyDescent="0.2">
      <c r="I149" s="13">
        <v>44826.666666666672</v>
      </c>
      <c r="J149" s="14">
        <v>20</v>
      </c>
      <c r="K149" s="14">
        <v>98.56</v>
      </c>
      <c r="L149" s="14">
        <v>9.57</v>
      </c>
      <c r="M149" s="14">
        <v>28.57</v>
      </c>
      <c r="N149" s="14">
        <v>2.76</v>
      </c>
      <c r="O149" s="14">
        <v>23.72</v>
      </c>
      <c r="P149" s="14">
        <v>45.25</v>
      </c>
      <c r="Q149" s="14">
        <v>15.81</v>
      </c>
      <c r="R149" s="14">
        <v>850</v>
      </c>
      <c r="S149" s="14">
        <v>241.48</v>
      </c>
      <c r="T149" s="14">
        <v>5.36</v>
      </c>
      <c r="U149" s="14">
        <v>396.71</v>
      </c>
      <c r="V149" s="14">
        <v>32.5</v>
      </c>
      <c r="W149" s="14">
        <v>87.66</v>
      </c>
      <c r="X149" s="14">
        <v>298.36</v>
      </c>
      <c r="Y149" s="14">
        <v>185.79</v>
      </c>
      <c r="Z149" s="14"/>
      <c r="AB149" s="16">
        <v>-2.4978997206866072E-2</v>
      </c>
      <c r="AC149" s="16">
        <v>-1.4381746278456304E-2</v>
      </c>
      <c r="AD149" s="16">
        <v>3.1482138270352157E-2</v>
      </c>
      <c r="AE149" s="16">
        <v>-6.2314725618889136E-2</v>
      </c>
      <c r="AF149" s="16">
        <v>8.9612158689687138E-2</v>
      </c>
      <c r="AG149" s="16">
        <v>8.9457465584582667E-3</v>
      </c>
      <c r="AH149" s="16">
        <v>-8.5515173334504667E-3</v>
      </c>
      <c r="AI149" s="16">
        <v>-2.6355844705362431E-2</v>
      </c>
      <c r="AJ149" s="16">
        <v>-2.9815292103642636E-2</v>
      </c>
      <c r="AK149" s="16">
        <v>-1.3683359429276192E-2</v>
      </c>
      <c r="AL149" s="16">
        <v>-3.1748698314580416E-2</v>
      </c>
      <c r="AM149" s="16">
        <v>-1.3951337978178838E-2</v>
      </c>
      <c r="AN149" s="16">
        <v>-1.5103394854457788E-2</v>
      </c>
      <c r="AO149" s="16">
        <v>-3.6433902246102018E-2</v>
      </c>
      <c r="AP149" s="16">
        <v>-2.4230842399213248E-3</v>
      </c>
      <c r="AQ149" s="16">
        <v>-5.5036483677474574E-3</v>
      </c>
      <c r="AT149" s="16">
        <v>-2.4978997206866072E-2</v>
      </c>
      <c r="AU149" s="16">
        <v>-1.4381746278456304E-2</v>
      </c>
      <c r="AV149" s="16">
        <v>3.1482138270352157E-2</v>
      </c>
      <c r="AW149" s="16">
        <v>-6.2314725618889136E-2</v>
      </c>
      <c r="AX149" s="16">
        <v>8.9612158689687138E-2</v>
      </c>
      <c r="AY149" s="16">
        <v>8.9457465584582667E-3</v>
      </c>
      <c r="AZ149" s="16">
        <v>-8.5515173334504667E-3</v>
      </c>
      <c r="BA149" s="16">
        <v>-2.6355844705362431E-2</v>
      </c>
      <c r="BB149" s="16">
        <v>-2.9815292103642636E-2</v>
      </c>
      <c r="BC149" s="16">
        <v>-1.3683359429276192E-2</v>
      </c>
      <c r="BD149" s="16">
        <v>-3.1748698314580416E-2</v>
      </c>
      <c r="BE149" s="16">
        <v>-1.3951337978178838E-2</v>
      </c>
      <c r="BF149" s="16">
        <v>-1.5103394854457788E-2</v>
      </c>
      <c r="BG149" s="16">
        <v>-3.6433902246102018E-2</v>
      </c>
      <c r="BH149" s="16">
        <v>-2.4230842399213248E-3</v>
      </c>
      <c r="BI149" s="16">
        <v>-5.5036483677474574E-3</v>
      </c>
      <c r="BK149" s="7"/>
    </row>
    <row r="150" spans="9:63" ht="14" x14ac:dyDescent="0.2">
      <c r="I150" s="13">
        <v>44827.666666666672</v>
      </c>
      <c r="J150" s="14">
        <v>19.28</v>
      </c>
      <c r="K150" s="14">
        <v>97.95</v>
      </c>
      <c r="L150" s="14">
        <v>9.27</v>
      </c>
      <c r="M150" s="14">
        <v>28.76</v>
      </c>
      <c r="N150" s="14">
        <v>2.52</v>
      </c>
      <c r="O150" s="14">
        <v>23.3</v>
      </c>
      <c r="P150" s="14">
        <v>43.98</v>
      </c>
      <c r="Q150" s="14">
        <v>15.48</v>
      </c>
      <c r="R150" s="14">
        <v>815.01</v>
      </c>
      <c r="S150" s="14">
        <v>236.58</v>
      </c>
      <c r="T150" s="14">
        <v>5.31</v>
      </c>
      <c r="U150" s="14">
        <v>393.97</v>
      </c>
      <c r="V150" s="14">
        <v>31.73</v>
      </c>
      <c r="W150" s="14">
        <v>86.97</v>
      </c>
      <c r="X150" s="14">
        <v>293.58</v>
      </c>
      <c r="Y150" s="14">
        <v>183.96</v>
      </c>
      <c r="Z150" s="14"/>
      <c r="AB150" s="16">
        <v>-3.7271394797231766E-2</v>
      </c>
      <c r="AC150" s="16">
        <v>-2.5576334659784133E-2</v>
      </c>
      <c r="AD150" s="16">
        <v>2.6505119379997093E-2</v>
      </c>
      <c r="AE150" s="16">
        <v>-1.3008313513000734E-2</v>
      </c>
      <c r="AF150" s="16">
        <v>0</v>
      </c>
      <c r="AG150" s="16">
        <v>2.4299477957389383E-2</v>
      </c>
      <c r="AH150" s="16">
        <v>-2.5027817487501648E-2</v>
      </c>
      <c r="AI150" s="16">
        <v>-1.9173744965437955E-2</v>
      </c>
      <c r="AJ150" s="16">
        <v>-2.0288562786762811E-2</v>
      </c>
      <c r="AK150" s="16">
        <v>-4.8839168335380176E-3</v>
      </c>
      <c r="AL150" s="16">
        <v>-3.4545749525255659E-2</v>
      </c>
      <c r="AM150" s="16">
        <v>-2.2118264047680362E-2</v>
      </c>
      <c r="AN150" s="16">
        <v>-3.0305349495329037E-2</v>
      </c>
      <c r="AO150" s="16">
        <v>-4.9231541918263854E-3</v>
      </c>
      <c r="AP150" s="16">
        <v>-2.8394351355865155E-2</v>
      </c>
      <c r="AQ150" s="16">
        <v>-2.6644325909459747E-2</v>
      </c>
      <c r="AT150" s="16">
        <v>-3.7271394797231766E-2</v>
      </c>
      <c r="AU150" s="16">
        <v>-2.5576334659784133E-2</v>
      </c>
      <c r="AV150" s="16">
        <v>2.6505119379997093E-2</v>
      </c>
      <c r="AW150" s="16">
        <v>-1.3008313513000734E-2</v>
      </c>
      <c r="AX150" s="16">
        <v>0</v>
      </c>
      <c r="AY150" s="16">
        <v>2.4299477957389383E-2</v>
      </c>
      <c r="AZ150" s="16">
        <v>-2.5027817487501648E-2</v>
      </c>
      <c r="BA150" s="16">
        <v>-1.9173744965437955E-2</v>
      </c>
      <c r="BB150" s="16">
        <v>-2.0288562786762811E-2</v>
      </c>
      <c r="BC150" s="16">
        <v>-4.8839168335380176E-3</v>
      </c>
      <c r="BD150" s="16">
        <v>-3.4545749525255659E-2</v>
      </c>
      <c r="BE150" s="16">
        <v>-2.2118264047680362E-2</v>
      </c>
      <c r="BF150" s="16">
        <v>-3.0305349495329037E-2</v>
      </c>
      <c r="BG150" s="16">
        <v>-4.9231541918263854E-3</v>
      </c>
      <c r="BH150" s="16">
        <v>-2.8394351355865155E-2</v>
      </c>
      <c r="BI150" s="16">
        <v>-2.6644325909459747E-2</v>
      </c>
      <c r="BK150" s="7"/>
    </row>
    <row r="151" spans="9:63" ht="14" x14ac:dyDescent="0.2">
      <c r="I151" s="13">
        <v>44830.666666666672</v>
      </c>
      <c r="J151" s="14">
        <v>19.04</v>
      </c>
      <c r="K151" s="14">
        <v>95.9</v>
      </c>
      <c r="L151" s="14">
        <v>8.73</v>
      </c>
      <c r="M151" s="14">
        <v>28.25</v>
      </c>
      <c r="N151" s="14">
        <v>2.71</v>
      </c>
      <c r="O151" s="14">
        <v>22.23</v>
      </c>
      <c r="P151" s="14">
        <v>42.09</v>
      </c>
      <c r="Q151" s="14">
        <v>15.26</v>
      </c>
      <c r="R151" s="14">
        <v>799.58</v>
      </c>
      <c r="S151" s="14">
        <v>232.48</v>
      </c>
      <c r="T151" s="14">
        <v>5.08</v>
      </c>
      <c r="U151" s="14">
        <v>395.8</v>
      </c>
      <c r="V151" s="14">
        <v>31.03</v>
      </c>
      <c r="W151" s="14">
        <v>84.26</v>
      </c>
      <c r="X151" s="14">
        <v>290.11</v>
      </c>
      <c r="Y151" s="14">
        <v>180.59</v>
      </c>
      <c r="Z151" s="14"/>
      <c r="AB151" s="16">
        <v>-6.4382258929268174E-2</v>
      </c>
      <c r="AC151" s="16">
        <v>-1.0396258158338575E-2</v>
      </c>
      <c r="AD151" s="16">
        <v>-3.7933815203619735E-2</v>
      </c>
      <c r="AE151" s="16">
        <v>-6.7007469374922676E-2</v>
      </c>
      <c r="AF151" s="16">
        <v>-1.4388737452099669E-2</v>
      </c>
      <c r="AG151" s="16">
        <v>-1.8379798937089534E-2</v>
      </c>
      <c r="AH151" s="16">
        <v>-2.8539133277247268E-2</v>
      </c>
      <c r="AI151" s="16">
        <v>-4.4534260611552169E-2</v>
      </c>
      <c r="AJ151" s="16">
        <v>-4.3172171865208782E-2</v>
      </c>
      <c r="AK151" s="16">
        <v>-3.1429003768991527E-2</v>
      </c>
      <c r="AL151" s="16">
        <v>-5.9746273055528959E-2</v>
      </c>
      <c r="AM151" s="16">
        <v>-2.9726918554936758E-2</v>
      </c>
      <c r="AN151" s="16">
        <v>-1.9802627296179643E-2</v>
      </c>
      <c r="AO151" s="16">
        <v>-3.9369879794632343E-2</v>
      </c>
      <c r="AP151" s="16">
        <v>-2.0370276062989134E-2</v>
      </c>
      <c r="AQ151" s="16">
        <v>-6.5985593892215364E-3</v>
      </c>
      <c r="AT151" s="16">
        <v>-6.4382258929268174E-2</v>
      </c>
      <c r="AU151" s="16">
        <v>-1.0396258158338575E-2</v>
      </c>
      <c r="AV151" s="16">
        <v>-3.7933815203619735E-2</v>
      </c>
      <c r="AW151" s="16">
        <v>-6.7007469374922676E-2</v>
      </c>
      <c r="AX151" s="16">
        <v>-1.4388737452099669E-2</v>
      </c>
      <c r="AY151" s="16">
        <v>-1.8379798937089534E-2</v>
      </c>
      <c r="AZ151" s="16">
        <v>-2.8539133277247268E-2</v>
      </c>
      <c r="BA151" s="16">
        <v>-4.4534260611552169E-2</v>
      </c>
      <c r="BB151" s="16">
        <v>-4.3172171865208782E-2</v>
      </c>
      <c r="BC151" s="16">
        <v>-3.1429003768991527E-2</v>
      </c>
      <c r="BD151" s="16">
        <v>-5.9746273055528959E-2</v>
      </c>
      <c r="BE151" s="16">
        <v>-2.9726918554936758E-2</v>
      </c>
      <c r="BF151" s="16">
        <v>-1.9802627296179643E-2</v>
      </c>
      <c r="BG151" s="16">
        <v>-3.9369879794632343E-2</v>
      </c>
      <c r="BH151" s="16">
        <v>-2.0370276062989134E-2</v>
      </c>
      <c r="BI151" s="16">
        <v>-6.5985593892215364E-3</v>
      </c>
      <c r="BK151" s="7"/>
    </row>
    <row r="152" spans="9:63" ht="14" x14ac:dyDescent="0.2">
      <c r="I152" s="13">
        <v>44831.666666666672</v>
      </c>
      <c r="J152" s="14">
        <v>19.39</v>
      </c>
      <c r="K152" s="14">
        <v>95.14</v>
      </c>
      <c r="L152" s="14">
        <v>9.1</v>
      </c>
      <c r="M152" s="14">
        <v>27.85</v>
      </c>
      <c r="N152" s="14">
        <v>3.73</v>
      </c>
      <c r="O152" s="14">
        <v>22.75</v>
      </c>
      <c r="P152" s="14">
        <v>44.12</v>
      </c>
      <c r="Q152" s="14">
        <v>15.49</v>
      </c>
      <c r="R152" s="14">
        <v>804.69</v>
      </c>
      <c r="S152" s="14">
        <v>241.44</v>
      </c>
      <c r="T152" s="14">
        <v>5.08</v>
      </c>
      <c r="U152" s="14">
        <v>400.77</v>
      </c>
      <c r="V152" s="14">
        <v>30.57</v>
      </c>
      <c r="W152" s="14">
        <v>85.75</v>
      </c>
      <c r="X152" s="14">
        <v>286.48</v>
      </c>
      <c r="Y152" s="14">
        <v>177.87</v>
      </c>
      <c r="Z152" s="14"/>
      <c r="AB152" s="16">
        <v>-3.6663984371591359E-2</v>
      </c>
      <c r="AC152" s="16">
        <v>-6.208355394659873E-3</v>
      </c>
      <c r="AD152" s="16">
        <v>-3.1849825887099163E-2</v>
      </c>
      <c r="AE152" s="16">
        <v>6.6283166101642381E-3</v>
      </c>
      <c r="AF152" s="16">
        <v>-9.0971778205726633E-2</v>
      </c>
      <c r="AG152" s="16">
        <v>-1.7865213557869731E-2</v>
      </c>
      <c r="AH152" s="16">
        <v>-2.8467685019320052E-2</v>
      </c>
      <c r="AI152" s="16">
        <v>-2.1093783059799594E-2</v>
      </c>
      <c r="AJ152" s="16">
        <v>-4.2035966380124259E-2</v>
      </c>
      <c r="AK152" s="16">
        <v>-2.0500236810634457E-2</v>
      </c>
      <c r="AL152" s="16">
        <v>-9.3721398288633215E-3</v>
      </c>
      <c r="AM152" s="16">
        <v>-6.930770901291238E-3</v>
      </c>
      <c r="AN152" s="16">
        <v>-2.3977483740587589E-2</v>
      </c>
      <c r="AO152" s="16">
        <v>-7.9024633889893114E-3</v>
      </c>
      <c r="AP152" s="16">
        <v>-1.6150636557875412E-2</v>
      </c>
      <c r="AQ152" s="16">
        <v>-9.8986609463560856E-3</v>
      </c>
      <c r="AT152" s="16">
        <v>-3.6663984371591359E-2</v>
      </c>
      <c r="AU152" s="16">
        <v>-6.208355394659873E-3</v>
      </c>
      <c r="AV152" s="16">
        <v>-3.1849825887099163E-2</v>
      </c>
      <c r="AW152" s="16">
        <v>6.6283166101642381E-3</v>
      </c>
      <c r="AX152" s="16">
        <v>-9.0971778205726633E-2</v>
      </c>
      <c r="AY152" s="16">
        <v>-1.7865213557869731E-2</v>
      </c>
      <c r="AZ152" s="16">
        <v>-2.8467685019320052E-2</v>
      </c>
      <c r="BA152" s="16">
        <v>-2.1093783059799594E-2</v>
      </c>
      <c r="BB152" s="16">
        <v>-4.2035966380124259E-2</v>
      </c>
      <c r="BC152" s="16">
        <v>-2.0500236810634457E-2</v>
      </c>
      <c r="BD152" s="16">
        <v>-9.3721398288633215E-3</v>
      </c>
      <c r="BE152" s="16">
        <v>-6.930770901291238E-3</v>
      </c>
      <c r="BF152" s="16">
        <v>-2.3977483740587589E-2</v>
      </c>
      <c r="BG152" s="16">
        <v>-7.9024633889893114E-3</v>
      </c>
      <c r="BH152" s="16">
        <v>-1.6150636557875412E-2</v>
      </c>
      <c r="BI152" s="16">
        <v>-9.8986609463560856E-3</v>
      </c>
      <c r="BK152" s="7"/>
    </row>
    <row r="153" spans="9:63" ht="14" x14ac:dyDescent="0.2">
      <c r="I153" s="13">
        <v>44832.666666666672</v>
      </c>
      <c r="J153" s="14">
        <v>20.66</v>
      </c>
      <c r="K153" s="14">
        <v>96.17</v>
      </c>
      <c r="L153" s="14">
        <v>9.81</v>
      </c>
      <c r="M153" s="14">
        <v>29.24</v>
      </c>
      <c r="N153" s="14">
        <v>3.84</v>
      </c>
      <c r="O153" s="14">
        <v>23.48</v>
      </c>
      <c r="P153" s="14">
        <v>45.81</v>
      </c>
      <c r="Q153" s="14">
        <v>16.18</v>
      </c>
      <c r="R153" s="14">
        <v>865.24</v>
      </c>
      <c r="S153" s="14">
        <v>251.47</v>
      </c>
      <c r="T153" s="14">
        <v>5.25</v>
      </c>
      <c r="U153" s="14">
        <v>409.29</v>
      </c>
      <c r="V153" s="14">
        <v>31.07</v>
      </c>
      <c r="W153" s="14">
        <v>91.12</v>
      </c>
      <c r="X153" s="14">
        <v>290.18</v>
      </c>
      <c r="Y153" s="14">
        <v>179.18</v>
      </c>
      <c r="Z153" s="14"/>
      <c r="AB153" s="16">
        <v>-1.2526259819180369E-2</v>
      </c>
      <c r="AC153" s="16">
        <v>-2.1151162501157141E-2</v>
      </c>
      <c r="AD153" s="16">
        <v>-6.0018009726252805E-2</v>
      </c>
      <c r="AE153" s="16">
        <v>-1.7892075260396042E-2</v>
      </c>
      <c r="AF153" s="16">
        <v>7.2689733368277554E-2</v>
      </c>
      <c r="AG153" s="16">
        <v>-4.7010632595549641E-2</v>
      </c>
      <c r="AH153" s="16">
        <v>-4.3924802344135677E-2</v>
      </c>
      <c r="AI153" s="16">
        <v>-1.4313842305270098E-2</v>
      </c>
      <c r="AJ153" s="16">
        <v>-1.9113793297063912E-2</v>
      </c>
      <c r="AK153" s="16">
        <v>-1.748221729561809E-2</v>
      </c>
      <c r="AL153" s="16">
        <v>-4.4280573663456835E-2</v>
      </c>
      <c r="AM153" s="16">
        <v>4.6342689014705245E-3</v>
      </c>
      <c r="AN153" s="16">
        <v>-2.230812713481533E-2</v>
      </c>
      <c r="AO153" s="16">
        <v>-3.1655975050803302E-2</v>
      </c>
      <c r="AP153" s="16">
        <v>-1.1890013123722504E-2</v>
      </c>
      <c r="AQ153" s="16">
        <v>-1.8489074207471166E-2</v>
      </c>
      <c r="AT153" s="16">
        <v>-1.2526259819180369E-2</v>
      </c>
      <c r="AU153" s="16">
        <v>-2.1151162501157141E-2</v>
      </c>
      <c r="AV153" s="16">
        <v>-6.0018009726252805E-2</v>
      </c>
      <c r="AW153" s="16">
        <v>-1.7892075260396042E-2</v>
      </c>
      <c r="AX153" s="16">
        <v>7.2689733368277554E-2</v>
      </c>
      <c r="AY153" s="16">
        <v>-4.7010632595549641E-2</v>
      </c>
      <c r="AZ153" s="16">
        <v>-4.3924802344135677E-2</v>
      </c>
      <c r="BA153" s="16">
        <v>-1.4313842305270098E-2</v>
      </c>
      <c r="BB153" s="16">
        <v>-1.9113793297063912E-2</v>
      </c>
      <c r="BC153" s="16">
        <v>-1.748221729561809E-2</v>
      </c>
      <c r="BD153" s="16">
        <v>-4.4280573663456835E-2</v>
      </c>
      <c r="BE153" s="16">
        <v>4.6342689014705245E-3</v>
      </c>
      <c r="BF153" s="16">
        <v>-2.230812713481533E-2</v>
      </c>
      <c r="BG153" s="16">
        <v>-3.1655975050803302E-2</v>
      </c>
      <c r="BH153" s="16">
        <v>-1.1890013123722504E-2</v>
      </c>
      <c r="BI153" s="16">
        <v>-1.8489074207471166E-2</v>
      </c>
      <c r="BK153" s="7"/>
    </row>
    <row r="154" spans="9:63" ht="14" x14ac:dyDescent="0.2">
      <c r="I154" s="13">
        <v>44833.666666666672</v>
      </c>
      <c r="J154" s="14">
        <v>19.059999999999999</v>
      </c>
      <c r="K154" s="14">
        <v>94.85</v>
      </c>
      <c r="L154" s="14">
        <v>9.07</v>
      </c>
      <c r="M154" s="14">
        <v>26.77</v>
      </c>
      <c r="N154" s="14">
        <v>3.68</v>
      </c>
      <c r="O154" s="14">
        <v>23.21</v>
      </c>
      <c r="P154" s="14">
        <v>44.61</v>
      </c>
      <c r="Q154" s="14">
        <v>15.37</v>
      </c>
      <c r="R154" s="14">
        <v>829.68</v>
      </c>
      <c r="S154" s="14">
        <v>246.39</v>
      </c>
      <c r="T154" s="14">
        <v>4.84</v>
      </c>
      <c r="U154" s="14">
        <v>396.81</v>
      </c>
      <c r="V154" s="14">
        <v>30.66</v>
      </c>
      <c r="W154" s="14">
        <v>88.7</v>
      </c>
      <c r="X154" s="14">
        <v>286.77</v>
      </c>
      <c r="Y154" s="14">
        <v>180.06</v>
      </c>
      <c r="Z154" s="14"/>
      <c r="AB154" s="16">
        <v>1.8215439891341337E-2</v>
      </c>
      <c r="AC154" s="16">
        <v>-7.9564908852571715E-3</v>
      </c>
      <c r="AD154" s="16">
        <v>4.1509043671293377E-2</v>
      </c>
      <c r="AE154" s="16">
        <v>-1.4260491219156922E-2</v>
      </c>
      <c r="AF154" s="16">
        <v>0.31945959876411467</v>
      </c>
      <c r="AG154" s="16">
        <v>2.3122417420854212E-2</v>
      </c>
      <c r="AH154" s="16">
        <v>4.7103011602822216E-2</v>
      </c>
      <c r="AI154" s="16">
        <v>1.4959628572466369E-2</v>
      </c>
      <c r="AJ154" s="16">
        <v>6.3705202762722232E-3</v>
      </c>
      <c r="AK154" s="16">
        <v>3.7816795197566075E-2</v>
      </c>
      <c r="AL154" s="16">
        <v>0</v>
      </c>
      <c r="AM154" s="16">
        <v>1.2478663501364957E-2</v>
      </c>
      <c r="AN154" s="16">
        <v>-1.4935342557545748E-2</v>
      </c>
      <c r="AO154" s="16">
        <v>1.7528829495178713E-2</v>
      </c>
      <c r="AP154" s="16">
        <v>-1.2591435715187236E-2</v>
      </c>
      <c r="AQ154" s="16">
        <v>-1.5176322076865858E-2</v>
      </c>
      <c r="AT154" s="16">
        <v>1.8215439891341337E-2</v>
      </c>
      <c r="AU154" s="16">
        <v>-7.9564908852571715E-3</v>
      </c>
      <c r="AV154" s="16">
        <v>4.1509043671293377E-2</v>
      </c>
      <c r="AW154" s="16">
        <v>-1.4260491219156922E-2</v>
      </c>
      <c r="AX154" s="16" t="str">
        <v>-</v>
      </c>
      <c r="AY154" s="16">
        <v>2.3122417420854212E-2</v>
      </c>
      <c r="AZ154" s="16">
        <v>4.7103011602822216E-2</v>
      </c>
      <c r="BA154" s="16">
        <v>1.4959628572466369E-2</v>
      </c>
      <c r="BB154" s="16">
        <v>6.3705202762722232E-3</v>
      </c>
      <c r="BC154" s="16">
        <v>3.7816795197566075E-2</v>
      </c>
      <c r="BD154" s="16">
        <v>0</v>
      </c>
      <c r="BE154" s="16">
        <v>1.2478663501364957E-2</v>
      </c>
      <c r="BF154" s="16">
        <v>-1.4935342557545748E-2</v>
      </c>
      <c r="BG154" s="16">
        <v>1.7528829495178713E-2</v>
      </c>
      <c r="BH154" s="16">
        <v>-1.2591435715187236E-2</v>
      </c>
      <c r="BI154" s="16">
        <v>-1.5176322076865858E-2</v>
      </c>
      <c r="BK154" s="7"/>
    </row>
    <row r="155" spans="9:63" ht="14" x14ac:dyDescent="0.2">
      <c r="I155" s="13">
        <v>44834.666666666672</v>
      </c>
      <c r="J155" s="14">
        <v>18.760000000000002</v>
      </c>
      <c r="K155" s="14">
        <v>93.57</v>
      </c>
      <c r="L155" s="14">
        <v>9.5299999999999994</v>
      </c>
      <c r="M155" s="14">
        <v>26.94</v>
      </c>
      <c r="N155" s="14">
        <v>2.5</v>
      </c>
      <c r="O155" s="14">
        <v>22.79</v>
      </c>
      <c r="P155" s="14">
        <v>44.61</v>
      </c>
      <c r="Q155" s="14">
        <v>15.39</v>
      </c>
      <c r="R155" s="14">
        <v>827.78</v>
      </c>
      <c r="S155" s="14">
        <v>241.58</v>
      </c>
      <c r="T155" s="14">
        <v>4.88</v>
      </c>
      <c r="U155" s="14">
        <v>387.32</v>
      </c>
      <c r="V155" s="14">
        <v>30.2</v>
      </c>
      <c r="W155" s="14">
        <v>86.07</v>
      </c>
      <c r="X155" s="14">
        <v>284.33999999999997</v>
      </c>
      <c r="Y155" s="14">
        <v>177.65</v>
      </c>
      <c r="Z155" s="14"/>
      <c r="AB155" s="16">
        <v>6.3441994436932117E-2</v>
      </c>
      <c r="AC155" s="16">
        <v>1.076796772025493E-2</v>
      </c>
      <c r="AD155" s="16">
        <v>7.5127860054467518E-2</v>
      </c>
      <c r="AE155" s="16">
        <v>4.8704668508284567E-2</v>
      </c>
      <c r="AF155" s="16">
        <v>2.9064132943911334E-2</v>
      </c>
      <c r="AG155" s="16">
        <v>3.158384956293625E-2</v>
      </c>
      <c r="AH155" s="16">
        <v>3.7589213513349151E-2</v>
      </c>
      <c r="AI155" s="16">
        <v>4.3581257201568281E-2</v>
      </c>
      <c r="AJ155" s="16">
        <v>7.2549815011854701E-2</v>
      </c>
      <c r="AK155" s="16">
        <v>4.0702703111083406E-2</v>
      </c>
      <c r="AL155" s="16">
        <v>3.2916815013141795E-2</v>
      </c>
      <c r="AM155" s="16">
        <v>2.1036254573062102E-2</v>
      </c>
      <c r="AN155" s="16">
        <v>1.6223587502212873E-2</v>
      </c>
      <c r="AO155" s="16">
        <v>6.0741233092877454E-2</v>
      </c>
      <c r="AP155" s="16">
        <v>1.2832694397361856E-2</v>
      </c>
      <c r="AQ155" s="16">
        <v>7.337940782046303E-3</v>
      </c>
      <c r="AT155" s="16">
        <v>6.3441994436932117E-2</v>
      </c>
      <c r="AU155" s="16">
        <v>1.076796772025493E-2</v>
      </c>
      <c r="AV155" s="16">
        <v>7.5127860054467518E-2</v>
      </c>
      <c r="AW155" s="16">
        <v>4.8704668508284567E-2</v>
      </c>
      <c r="AX155" s="16">
        <v>2.9064132943911334E-2</v>
      </c>
      <c r="AY155" s="16">
        <v>3.158384956293625E-2</v>
      </c>
      <c r="AZ155" s="16">
        <v>3.7589213513349151E-2</v>
      </c>
      <c r="BA155" s="16">
        <v>4.3581257201568281E-2</v>
      </c>
      <c r="BB155" s="16">
        <v>7.2549815011854701E-2</v>
      </c>
      <c r="BC155" s="16">
        <v>4.0702703111083406E-2</v>
      </c>
      <c r="BD155" s="16">
        <v>3.2916815013141795E-2</v>
      </c>
      <c r="BE155" s="16">
        <v>2.1036254573062102E-2</v>
      </c>
      <c r="BF155" s="16">
        <v>1.6223587502212873E-2</v>
      </c>
      <c r="BG155" s="16">
        <v>6.0741233092877454E-2</v>
      </c>
      <c r="BH155" s="16">
        <v>1.2832694397361856E-2</v>
      </c>
      <c r="BI155" s="16">
        <v>7.337940782046303E-3</v>
      </c>
      <c r="BK155" s="7"/>
    </row>
    <row r="156" spans="9:63" ht="14" x14ac:dyDescent="0.2">
      <c r="I156" s="13">
        <v>44837.666666666672</v>
      </c>
      <c r="J156" s="14">
        <v>19.010000000000002</v>
      </c>
      <c r="K156" s="14">
        <v>95.42</v>
      </c>
      <c r="L156" s="14">
        <v>10.55</v>
      </c>
      <c r="M156" s="14">
        <v>27.76</v>
      </c>
      <c r="N156" s="14">
        <v>2.35</v>
      </c>
      <c r="O156" s="14">
        <v>23.63</v>
      </c>
      <c r="P156" s="14">
        <v>43.99</v>
      </c>
      <c r="Q156" s="14">
        <v>15.77</v>
      </c>
      <c r="R156" s="14">
        <v>882.3</v>
      </c>
      <c r="S156" s="14">
        <v>243.68</v>
      </c>
      <c r="T156" s="14">
        <v>5.13</v>
      </c>
      <c r="U156" s="14">
        <v>396.8</v>
      </c>
      <c r="V156" s="14">
        <v>31.09</v>
      </c>
      <c r="W156" s="14">
        <v>87.18</v>
      </c>
      <c r="X156" s="14">
        <v>290.48</v>
      </c>
      <c r="Y156" s="14">
        <v>181.65</v>
      </c>
      <c r="Z156" s="14"/>
      <c r="AB156" s="16">
        <v>-8.060756546543657E-2</v>
      </c>
      <c r="AC156" s="16">
        <v>-1.3820762343367297E-2</v>
      </c>
      <c r="AD156" s="16">
        <v>-7.8430009450226462E-2</v>
      </c>
      <c r="AE156" s="16">
        <v>-8.8255777349316569E-2</v>
      </c>
      <c r="AF156" s="16">
        <v>-4.2559614418795889E-2</v>
      </c>
      <c r="AG156" s="16">
        <v>-1.1565774673550064E-2</v>
      </c>
      <c r="AH156" s="16">
        <v>-2.6544358758477375E-2</v>
      </c>
      <c r="AI156" s="16">
        <v>-5.1358354079841198E-2</v>
      </c>
      <c r="AJ156" s="16">
        <v>-4.1966840813822133E-2</v>
      </c>
      <c r="AK156" s="16">
        <v>-2.0408051710411455E-2</v>
      </c>
      <c r="AL156" s="16">
        <v>-8.1313355874992055E-2</v>
      </c>
      <c r="AM156" s="16">
        <v>-3.0966374536826886E-2</v>
      </c>
      <c r="AN156" s="16">
        <v>-1.3283849961288025E-2</v>
      </c>
      <c r="AO156" s="16">
        <v>-2.6917429823392881E-2</v>
      </c>
      <c r="AP156" s="16">
        <v>-1.1820919343758242E-2</v>
      </c>
      <c r="AQ156" s="16">
        <v>4.8992415108984385E-3</v>
      </c>
      <c r="AT156" s="16">
        <v>-8.060756546543657E-2</v>
      </c>
      <c r="AU156" s="16">
        <v>-1.3820762343367297E-2</v>
      </c>
      <c r="AV156" s="16">
        <v>-7.8430009450226462E-2</v>
      </c>
      <c r="AW156" s="16">
        <v>-8.8255777349316569E-2</v>
      </c>
      <c r="AX156" s="16">
        <v>-4.2559614418795889E-2</v>
      </c>
      <c r="AY156" s="16">
        <v>-1.1565774673550064E-2</v>
      </c>
      <c r="AZ156" s="16">
        <v>-2.6544358758477375E-2</v>
      </c>
      <c r="BA156" s="16">
        <v>-5.1358354079841198E-2</v>
      </c>
      <c r="BB156" s="16">
        <v>-4.1966840813822133E-2</v>
      </c>
      <c r="BC156" s="16">
        <v>-2.0408051710411455E-2</v>
      </c>
      <c r="BD156" s="16">
        <v>-8.1313355874992055E-2</v>
      </c>
      <c r="BE156" s="16">
        <v>-3.0966374536826886E-2</v>
      </c>
      <c r="BF156" s="16">
        <v>-1.3283849961288025E-2</v>
      </c>
      <c r="BG156" s="16">
        <v>-2.6917429823392881E-2</v>
      </c>
      <c r="BH156" s="16">
        <v>-1.1820919343758242E-2</v>
      </c>
      <c r="BI156" s="16">
        <v>4.8992415108984385E-3</v>
      </c>
      <c r="BK156" s="7"/>
    </row>
    <row r="157" spans="9:63" ht="14" x14ac:dyDescent="0.2">
      <c r="I157" s="13">
        <v>44838.666666666672</v>
      </c>
      <c r="J157" s="14">
        <v>21.61</v>
      </c>
      <c r="K157" s="14">
        <v>98.73</v>
      </c>
      <c r="L157" s="14">
        <v>11.69</v>
      </c>
      <c r="M157" s="14">
        <v>31.53</v>
      </c>
      <c r="N157" s="14">
        <v>2.31</v>
      </c>
      <c r="O157" s="14">
        <v>24.02</v>
      </c>
      <c r="P157" s="14">
        <v>47.49</v>
      </c>
      <c r="Q157" s="14">
        <v>17.149999999999999</v>
      </c>
      <c r="R157" s="14">
        <v>948.25</v>
      </c>
      <c r="S157" s="14">
        <v>252.33</v>
      </c>
      <c r="T157" s="14">
        <v>5.4</v>
      </c>
      <c r="U157" s="14">
        <v>412.01</v>
      </c>
      <c r="V157" s="14">
        <v>32.380000000000003</v>
      </c>
      <c r="W157" s="14">
        <v>92.79</v>
      </c>
      <c r="X157" s="14">
        <v>301.27</v>
      </c>
      <c r="Y157" s="14">
        <v>185.65</v>
      </c>
      <c r="Z157" s="14"/>
      <c r="AB157" s="16">
        <v>-1.5864954647977231E-2</v>
      </c>
      <c r="AC157" s="16">
        <v>-1.3586877093201603E-2</v>
      </c>
      <c r="AD157" s="16">
        <v>4.9472453539065313E-2</v>
      </c>
      <c r="AE157" s="16">
        <v>6.3303134499569248E-3</v>
      </c>
      <c r="AF157" s="16">
        <v>-0.38662202030668447</v>
      </c>
      <c r="AG157" s="16">
        <v>-1.8261377028752881E-2</v>
      </c>
      <c r="AH157" s="16">
        <v>0</v>
      </c>
      <c r="AI157" s="16">
        <v>1.3003903002835552E-3</v>
      </c>
      <c r="AJ157" s="16">
        <v>-2.2926656839379355E-3</v>
      </c>
      <c r="AK157" s="16">
        <v>-1.9714965243078225E-2</v>
      </c>
      <c r="AL157" s="16">
        <v>8.2304991365154435E-3</v>
      </c>
      <c r="AM157" s="16">
        <v>-2.4206351962735361E-2</v>
      </c>
      <c r="AN157" s="16">
        <v>-1.5116949062844168E-2</v>
      </c>
      <c r="AO157" s="16">
        <v>-3.009897065415083E-2</v>
      </c>
      <c r="AP157" s="16">
        <v>-8.509795536228968E-3</v>
      </c>
      <c r="AQ157" s="16">
        <v>-1.3474806213294672E-2</v>
      </c>
      <c r="AT157" s="16">
        <v>-1.5864954647977231E-2</v>
      </c>
      <c r="AU157" s="16">
        <v>-1.3586877093201603E-2</v>
      </c>
      <c r="AV157" s="16">
        <v>4.9472453539065313E-2</v>
      </c>
      <c r="AW157" s="16">
        <v>6.3303134499569248E-3</v>
      </c>
      <c r="AX157" s="16" t="str">
        <v>-</v>
      </c>
      <c r="AY157" s="16">
        <v>-1.8261377028752881E-2</v>
      </c>
      <c r="AZ157" s="16">
        <v>0</v>
      </c>
      <c r="BA157" s="16">
        <v>1.3003903002835552E-3</v>
      </c>
      <c r="BB157" s="16">
        <v>-2.2926656839379355E-3</v>
      </c>
      <c r="BC157" s="16">
        <v>-1.9714965243078225E-2</v>
      </c>
      <c r="BD157" s="16">
        <v>8.2304991365154435E-3</v>
      </c>
      <c r="BE157" s="16">
        <v>-2.4206351962735361E-2</v>
      </c>
      <c r="BF157" s="16">
        <v>-1.5116949062844168E-2</v>
      </c>
      <c r="BG157" s="16">
        <v>-3.009897065415083E-2</v>
      </c>
      <c r="BH157" s="16">
        <v>-8.509795536228968E-3</v>
      </c>
      <c r="BI157" s="16">
        <v>-1.3474806213294672E-2</v>
      </c>
      <c r="BK157" s="7"/>
    </row>
    <row r="158" spans="9:63" ht="14" x14ac:dyDescent="0.2">
      <c r="I158" s="13">
        <v>44839.666666666672</v>
      </c>
      <c r="J158" s="14">
        <v>20.92</v>
      </c>
      <c r="K158" s="14">
        <v>100.55</v>
      </c>
      <c r="L158" s="14">
        <v>11.75</v>
      </c>
      <c r="M158" s="14">
        <v>30.83</v>
      </c>
      <c r="N158" s="14">
        <v>2.31</v>
      </c>
      <c r="O158" s="14">
        <v>24.15</v>
      </c>
      <c r="P158" s="14">
        <v>47.56</v>
      </c>
      <c r="Q158" s="14">
        <v>16.920000000000002</v>
      </c>
      <c r="R158" s="14">
        <v>933.76</v>
      </c>
      <c r="S158" s="14">
        <v>261.33</v>
      </c>
      <c r="T158" s="14">
        <v>5.28</v>
      </c>
      <c r="U158" s="14">
        <v>413.58</v>
      </c>
      <c r="V158" s="14">
        <v>31.92</v>
      </c>
      <c r="W158" s="14">
        <v>93.83</v>
      </c>
      <c r="X158" s="14">
        <v>304.2</v>
      </c>
      <c r="Y158" s="14">
        <v>187.67</v>
      </c>
      <c r="Z158" s="14"/>
      <c r="AB158" s="16">
        <v>1.3238212922259098E-2</v>
      </c>
      <c r="AC158" s="16">
        <v>1.9578380800139451E-2</v>
      </c>
      <c r="AD158" s="16">
        <v>0.10168114225596483</v>
      </c>
      <c r="AE158" s="16">
        <v>2.9983964656385805E-2</v>
      </c>
      <c r="AF158" s="16">
        <v>-6.1875403718087411E-2</v>
      </c>
      <c r="AG158" s="16">
        <v>3.6195247941223474E-2</v>
      </c>
      <c r="AH158" s="16">
        <v>-1.3995713779544987E-2</v>
      </c>
      <c r="AI158" s="16">
        <v>2.4391453124159048E-2</v>
      </c>
      <c r="AJ158" s="16">
        <v>6.3784715630518296E-2</v>
      </c>
      <c r="AK158" s="16">
        <v>8.6552079697194313E-3</v>
      </c>
      <c r="AL158" s="16">
        <v>4.9960439317622382E-2</v>
      </c>
      <c r="AM158" s="16">
        <v>2.4181150667387494E-2</v>
      </c>
      <c r="AN158" s="16">
        <v>2.9044299689838408E-2</v>
      </c>
      <c r="AO158" s="16">
        <v>1.2814028148863605E-2</v>
      </c>
      <c r="AP158" s="16">
        <v>2.1364021898528505E-2</v>
      </c>
      <c r="AQ158" s="16">
        <v>2.2266436200174936E-2</v>
      </c>
      <c r="AT158" s="16">
        <v>1.3238212922259098E-2</v>
      </c>
      <c r="AU158" s="16">
        <v>1.9578380800139451E-2</v>
      </c>
      <c r="AV158" s="16">
        <v>0.10168114225596483</v>
      </c>
      <c r="AW158" s="16">
        <v>2.9983964656385805E-2</v>
      </c>
      <c r="AX158" s="16">
        <v>-6.1875403718087411E-2</v>
      </c>
      <c r="AY158" s="16">
        <v>3.6195247941223474E-2</v>
      </c>
      <c r="AZ158" s="16">
        <v>-1.3995713779544987E-2</v>
      </c>
      <c r="BA158" s="16">
        <v>2.4391453124159048E-2</v>
      </c>
      <c r="BB158" s="16">
        <v>6.3784715630518296E-2</v>
      </c>
      <c r="BC158" s="16">
        <v>8.6552079697194313E-3</v>
      </c>
      <c r="BD158" s="16">
        <v>4.9960439317622382E-2</v>
      </c>
      <c r="BE158" s="16">
        <v>2.4181150667387494E-2</v>
      </c>
      <c r="BF158" s="16">
        <v>2.9044299689838408E-2</v>
      </c>
      <c r="BG158" s="16">
        <v>1.2814028148863605E-2</v>
      </c>
      <c r="BH158" s="16">
        <v>2.1364021898528505E-2</v>
      </c>
      <c r="BI158" s="16">
        <v>2.2266436200174936E-2</v>
      </c>
      <c r="BK158" s="7"/>
    </row>
    <row r="159" spans="9:63" ht="14" x14ac:dyDescent="0.2">
      <c r="I159" s="13">
        <v>44840.666666666672</v>
      </c>
      <c r="J159" s="14">
        <v>20.95</v>
      </c>
      <c r="K159" s="14">
        <v>99.08</v>
      </c>
      <c r="L159" s="14">
        <v>11.88</v>
      </c>
      <c r="M159" s="14">
        <v>30.06</v>
      </c>
      <c r="N159" s="14">
        <v>2.3199999999999998</v>
      </c>
      <c r="O159" s="14">
        <v>23.92</v>
      </c>
      <c r="P159" s="14">
        <v>48.39</v>
      </c>
      <c r="Q159" s="14">
        <v>16.829999999999998</v>
      </c>
      <c r="R159" s="14">
        <v>929.18</v>
      </c>
      <c r="S159" s="14">
        <v>264.97000000000003</v>
      </c>
      <c r="T159" s="14">
        <v>5.29</v>
      </c>
      <c r="U159" s="14">
        <v>411.32</v>
      </c>
      <c r="V159" s="14">
        <v>31.46</v>
      </c>
      <c r="W159" s="14">
        <v>94.42</v>
      </c>
      <c r="X159" s="14">
        <v>299.23</v>
      </c>
      <c r="Y159" s="14">
        <v>185.59</v>
      </c>
      <c r="Z159" s="14"/>
      <c r="AB159" s="16">
        <v>0.12819101401845678</v>
      </c>
      <c r="AC159" s="16">
        <v>3.4100651535397354E-2</v>
      </c>
      <c r="AD159" s="16">
        <v>0.10260791556190135</v>
      </c>
      <c r="AE159" s="16">
        <v>0.12734333791836572</v>
      </c>
      <c r="AF159" s="16">
        <v>-1.7167803622365446E-2</v>
      </c>
      <c r="AG159" s="16">
        <v>1.6369725453020952E-2</v>
      </c>
      <c r="AH159" s="16">
        <v>7.6556827200402064E-2</v>
      </c>
      <c r="AI159" s="16">
        <v>8.3888772637001771E-2</v>
      </c>
      <c r="AJ159" s="16">
        <v>7.2086046340949297E-2</v>
      </c>
      <c r="AK159" s="16">
        <v>3.4881865495603924E-2</v>
      </c>
      <c r="AL159" s="16">
        <v>5.1293294387550689E-2</v>
      </c>
      <c r="AM159" s="16">
        <v>3.7615245488912402E-2</v>
      </c>
      <c r="AN159" s="16">
        <v>4.0654724178826714E-2</v>
      </c>
      <c r="AO159" s="16">
        <v>6.2363928554841297E-2</v>
      </c>
      <c r="AP159" s="16">
        <v>3.6472145536556741E-2</v>
      </c>
      <c r="AQ159" s="16">
        <v>2.178142195587824E-2</v>
      </c>
      <c r="AT159" s="16">
        <v>0.12819101401845678</v>
      </c>
      <c r="AU159" s="16">
        <v>3.4100651535397354E-2</v>
      </c>
      <c r="AV159" s="16">
        <v>0.10260791556190135</v>
      </c>
      <c r="AW159" s="16">
        <v>0.12734333791836572</v>
      </c>
      <c r="AX159" s="16">
        <v>-1.7167803622365446E-2</v>
      </c>
      <c r="AY159" s="16">
        <v>1.6369725453020952E-2</v>
      </c>
      <c r="AZ159" s="16">
        <v>7.6556827200402064E-2</v>
      </c>
      <c r="BA159" s="16">
        <v>8.3888772637001771E-2</v>
      </c>
      <c r="BB159" s="16">
        <v>7.2086046340949297E-2</v>
      </c>
      <c r="BC159" s="16">
        <v>3.4881865495603924E-2</v>
      </c>
      <c r="BD159" s="16">
        <v>5.1293294387550689E-2</v>
      </c>
      <c r="BE159" s="16">
        <v>3.7615245488912402E-2</v>
      </c>
      <c r="BF159" s="16">
        <v>4.0654724178826714E-2</v>
      </c>
      <c r="BG159" s="16">
        <v>6.2363928554841297E-2</v>
      </c>
      <c r="BH159" s="16">
        <v>3.6472145536556741E-2</v>
      </c>
      <c r="BI159" s="16">
        <v>2.178142195587824E-2</v>
      </c>
      <c r="BK159" s="7"/>
    </row>
    <row r="160" spans="9:63" ht="14" x14ac:dyDescent="0.2">
      <c r="I160" s="13">
        <v>44841.666666666672</v>
      </c>
      <c r="J160" s="14">
        <v>18.899999999999999</v>
      </c>
      <c r="K160" s="14">
        <v>98.7</v>
      </c>
      <c r="L160" s="14">
        <v>11.64</v>
      </c>
      <c r="M160" s="14">
        <v>27.21</v>
      </c>
      <c r="N160" s="14">
        <v>2.2599999999999998</v>
      </c>
      <c r="O160" s="14">
        <v>23.63</v>
      </c>
      <c r="P160" s="14">
        <v>46.22</v>
      </c>
      <c r="Q160" s="14">
        <v>15.93</v>
      </c>
      <c r="R160" s="14">
        <v>881.99</v>
      </c>
      <c r="S160" s="14">
        <v>245.81</v>
      </c>
      <c r="T160" s="14">
        <v>5.01</v>
      </c>
      <c r="U160" s="14">
        <v>392.96</v>
      </c>
      <c r="V160" s="14">
        <v>30.75</v>
      </c>
      <c r="W160" s="14">
        <v>90.17</v>
      </c>
      <c r="X160" s="14">
        <v>294.97000000000003</v>
      </c>
      <c r="Y160" s="14">
        <v>183.83</v>
      </c>
      <c r="Z160" s="14"/>
      <c r="AB160" s="16">
        <v>-3.2450531322072339E-2</v>
      </c>
      <c r="AC160" s="16">
        <v>1.8266264595302669E-2</v>
      </c>
      <c r="AD160" s="16">
        <v>5.1194651061909954E-3</v>
      </c>
      <c r="AE160" s="16">
        <v>-2.2451231658910571E-2</v>
      </c>
      <c r="AF160" s="16">
        <v>0</v>
      </c>
      <c r="AG160" s="16">
        <v>5.3975634467441315E-3</v>
      </c>
      <c r="AH160" s="16">
        <v>1.4729092615505873E-3</v>
      </c>
      <c r="AI160" s="16">
        <v>-1.3501819433871463E-2</v>
      </c>
      <c r="AJ160" s="16">
        <v>-1.5398734674642242E-2</v>
      </c>
      <c r="AK160" s="16">
        <v>3.5046221856454507E-2</v>
      </c>
      <c r="AL160" s="16">
        <v>-2.2472855852058628E-2</v>
      </c>
      <c r="AM160" s="16">
        <v>3.8033452259853334E-3</v>
      </c>
      <c r="AN160" s="16">
        <v>-1.4308175667881045E-2</v>
      </c>
      <c r="AO160" s="16">
        <v>1.1145758936870342E-2</v>
      </c>
      <c r="AP160" s="16">
        <v>9.6785071825551579E-3</v>
      </c>
      <c r="AQ160" s="16">
        <v>1.0821920680091968E-2</v>
      </c>
      <c r="AT160" s="16">
        <v>-3.2450531322072339E-2</v>
      </c>
      <c r="AU160" s="16">
        <v>1.8266264595302669E-2</v>
      </c>
      <c r="AV160" s="16">
        <v>5.1194651061909954E-3</v>
      </c>
      <c r="AW160" s="16">
        <v>-2.2451231658910571E-2</v>
      </c>
      <c r="AX160" s="16">
        <v>0</v>
      </c>
      <c r="AY160" s="16">
        <v>5.3975634467441315E-3</v>
      </c>
      <c r="AZ160" s="16">
        <v>1.4729092615505873E-3</v>
      </c>
      <c r="BA160" s="16">
        <v>-1.3501819433871463E-2</v>
      </c>
      <c r="BB160" s="16">
        <v>-1.5398734674642242E-2</v>
      </c>
      <c r="BC160" s="16">
        <v>3.5046221856454507E-2</v>
      </c>
      <c r="BD160" s="16">
        <v>-2.2472855852058628E-2</v>
      </c>
      <c r="BE160" s="16">
        <v>3.8033452259853334E-3</v>
      </c>
      <c r="BF160" s="16">
        <v>-1.4308175667881045E-2</v>
      </c>
      <c r="BG160" s="16">
        <v>1.1145758936870342E-2</v>
      </c>
      <c r="BH160" s="16">
        <v>9.6785071825551579E-3</v>
      </c>
      <c r="BI160" s="16">
        <v>1.0821920680091968E-2</v>
      </c>
      <c r="BK160" s="7"/>
    </row>
    <row r="161" spans="9:63" ht="14" x14ac:dyDescent="0.2">
      <c r="I161" s="13">
        <v>44844.666666666672</v>
      </c>
      <c r="J161" s="14">
        <v>18.59</v>
      </c>
      <c r="K161" s="14">
        <v>98.49</v>
      </c>
      <c r="L161" s="14">
        <v>11.33</v>
      </c>
      <c r="M161" s="14">
        <v>26.45</v>
      </c>
      <c r="N161" s="14">
        <v>2.08</v>
      </c>
      <c r="O161" s="14">
        <v>23.68</v>
      </c>
      <c r="P161" s="14">
        <v>46.32</v>
      </c>
      <c r="Q161" s="14">
        <v>15.46</v>
      </c>
      <c r="R161" s="14">
        <v>872.6</v>
      </c>
      <c r="S161" s="14">
        <v>236.97</v>
      </c>
      <c r="T161" s="14">
        <v>4.97</v>
      </c>
      <c r="U161" s="14">
        <v>387.64</v>
      </c>
      <c r="V161" s="14">
        <v>30.66</v>
      </c>
      <c r="W161" s="14">
        <v>84.52</v>
      </c>
      <c r="X161" s="14">
        <v>291.77999999999997</v>
      </c>
      <c r="Y161" s="14">
        <v>182.18</v>
      </c>
      <c r="Z161" s="14"/>
      <c r="AB161" s="16">
        <v>1.4330071714245734E-3</v>
      </c>
      <c r="AC161" s="16">
        <v>-1.4727511597502196E-2</v>
      </c>
      <c r="AD161" s="16">
        <v>1.1003073344330939E-2</v>
      </c>
      <c r="AE161" s="16">
        <v>-2.5292857573230555E-2</v>
      </c>
      <c r="AF161" s="16">
        <v>4.3196611445163796E-3</v>
      </c>
      <c r="AG161" s="16">
        <v>-9.5694510161505597E-3</v>
      </c>
      <c r="AH161" s="16">
        <v>1.7301108982646134E-2</v>
      </c>
      <c r="AI161" s="16">
        <v>-5.3333459753627287E-3</v>
      </c>
      <c r="AJ161" s="16">
        <v>-4.9169691212739433E-3</v>
      </c>
      <c r="AK161" s="16">
        <v>1.3832635531684109E-2</v>
      </c>
      <c r="AL161" s="16">
        <v>1.8921481520379623E-3</v>
      </c>
      <c r="AM161" s="16">
        <v>-5.4794657646255957E-3</v>
      </c>
      <c r="AN161" s="16">
        <v>-1.4515874951476264E-2</v>
      </c>
      <c r="AO161" s="16">
        <v>6.2682808161824968E-3</v>
      </c>
      <c r="AP161" s="16">
        <v>-1.6472871371628745E-2</v>
      </c>
      <c r="AQ161" s="16">
        <v>-1.1145161712967904E-2</v>
      </c>
      <c r="AT161" s="16">
        <v>1.4330071714245734E-3</v>
      </c>
      <c r="AU161" s="16">
        <v>-1.4727511597502196E-2</v>
      </c>
      <c r="AV161" s="16">
        <v>1.1003073344330939E-2</v>
      </c>
      <c r="AW161" s="16">
        <v>-2.5292857573230555E-2</v>
      </c>
      <c r="AX161" s="16">
        <v>4.3196611445163796E-3</v>
      </c>
      <c r="AY161" s="16">
        <v>-9.5694510161505597E-3</v>
      </c>
      <c r="AZ161" s="16">
        <v>1.7301108982646134E-2</v>
      </c>
      <c r="BA161" s="16">
        <v>-5.3333459753627287E-3</v>
      </c>
      <c r="BB161" s="16">
        <v>-4.9169691212739433E-3</v>
      </c>
      <c r="BC161" s="16">
        <v>1.3832635531684109E-2</v>
      </c>
      <c r="BD161" s="16">
        <v>1.8921481520379623E-3</v>
      </c>
      <c r="BE161" s="16">
        <v>-5.4794657646255957E-3</v>
      </c>
      <c r="BF161" s="16">
        <v>-1.4515874951476264E-2</v>
      </c>
      <c r="BG161" s="16">
        <v>6.2682808161824968E-3</v>
      </c>
      <c r="BH161" s="16">
        <v>-1.6472871371628745E-2</v>
      </c>
      <c r="BI161" s="16">
        <v>-1.1145161712967904E-2</v>
      </c>
      <c r="BK161" s="7"/>
    </row>
    <row r="162" spans="9:63" ht="14" x14ac:dyDescent="0.2">
      <c r="I162" s="13">
        <v>44845.666666666672</v>
      </c>
      <c r="J162" s="14">
        <v>19.350000000000001</v>
      </c>
      <c r="K162" s="14">
        <v>95.45</v>
      </c>
      <c r="L162" s="14">
        <v>10.61</v>
      </c>
      <c r="M162" s="14">
        <v>25.67</v>
      </c>
      <c r="N162" s="14">
        <v>2.11</v>
      </c>
      <c r="O162" s="14">
        <v>23.37</v>
      </c>
      <c r="P162" s="14">
        <v>45.76</v>
      </c>
      <c r="Q162" s="14">
        <v>15.14</v>
      </c>
      <c r="R162" s="14">
        <v>834.67</v>
      </c>
      <c r="S162" s="14">
        <v>229.11</v>
      </c>
      <c r="T162" s="14">
        <v>5</v>
      </c>
      <c r="U162" s="14">
        <v>383.48</v>
      </c>
      <c r="V162" s="14">
        <v>29.77</v>
      </c>
      <c r="W162" s="14">
        <v>83.09</v>
      </c>
      <c r="X162" s="14">
        <v>286.05</v>
      </c>
      <c r="Y162" s="14">
        <v>179.14</v>
      </c>
      <c r="Z162" s="14"/>
      <c r="AB162" s="16">
        <v>-0.10297672430255007</v>
      </c>
      <c r="AC162" s="16">
        <v>-3.8426581817228309E-3</v>
      </c>
      <c r="AD162" s="16">
        <v>-2.0408871631207123E-2</v>
      </c>
      <c r="AE162" s="16">
        <v>-9.9610831529673455E-2</v>
      </c>
      <c r="AF162" s="16">
        <v>-2.6202372394024072E-2</v>
      </c>
      <c r="AG162" s="16">
        <v>-1.219783788361465E-2</v>
      </c>
      <c r="AH162" s="16">
        <v>-4.5880575958992503E-2</v>
      </c>
      <c r="AI162" s="16">
        <v>-5.4958884280757354E-2</v>
      </c>
      <c r="AJ162" s="16">
        <v>-5.2121758699055679E-2</v>
      </c>
      <c r="AK162" s="16">
        <v>-7.5057732243704309E-2</v>
      </c>
      <c r="AL162" s="16">
        <v>-5.4382330773434649E-2</v>
      </c>
      <c r="AM162" s="16">
        <v>-4.566367484226691E-2</v>
      </c>
      <c r="AN162" s="16">
        <v>-2.2826903377604971E-2</v>
      </c>
      <c r="AO162" s="16">
        <v>-4.6056137606325404E-2</v>
      </c>
      <c r="AP162" s="16">
        <v>-1.4338852200276492E-2</v>
      </c>
      <c r="AQ162" s="16">
        <v>-9.5285220954327617E-3</v>
      </c>
      <c r="AT162" s="16">
        <v>-0.10297672430255007</v>
      </c>
      <c r="AU162" s="16">
        <v>-3.8426581817228309E-3</v>
      </c>
      <c r="AV162" s="16">
        <v>-2.0408871631207123E-2</v>
      </c>
      <c r="AW162" s="16">
        <v>-9.9610831529673455E-2</v>
      </c>
      <c r="AX162" s="16">
        <v>-2.6202372394024072E-2</v>
      </c>
      <c r="AY162" s="16">
        <v>-1.219783788361465E-2</v>
      </c>
      <c r="AZ162" s="16">
        <v>-4.5880575958992503E-2</v>
      </c>
      <c r="BA162" s="16">
        <v>-5.4958884280757354E-2</v>
      </c>
      <c r="BB162" s="16">
        <v>-5.2121758699055679E-2</v>
      </c>
      <c r="BC162" s="16">
        <v>-7.5057732243704309E-2</v>
      </c>
      <c r="BD162" s="16">
        <v>-5.4382330773434649E-2</v>
      </c>
      <c r="BE162" s="16">
        <v>-4.566367484226691E-2</v>
      </c>
      <c r="BF162" s="16">
        <v>-2.2826903377604971E-2</v>
      </c>
      <c r="BG162" s="16">
        <v>-4.6056137606325404E-2</v>
      </c>
      <c r="BH162" s="16">
        <v>-1.4338852200276492E-2</v>
      </c>
      <c r="BI162" s="16">
        <v>-9.5285220954327617E-3</v>
      </c>
      <c r="BK162" s="7"/>
    </row>
    <row r="163" spans="9:63" ht="14" x14ac:dyDescent="0.2">
      <c r="I163" s="13">
        <v>44846.666666666672</v>
      </c>
      <c r="J163" s="14">
        <v>19.809999999999999</v>
      </c>
      <c r="K163" s="14">
        <v>93.7</v>
      </c>
      <c r="L163" s="14">
        <v>10.75</v>
      </c>
      <c r="M163" s="14">
        <v>25.99</v>
      </c>
      <c r="N163" s="14">
        <v>2.2000000000000002</v>
      </c>
      <c r="O163" s="14">
        <v>23.69</v>
      </c>
      <c r="P163" s="14">
        <v>45.92</v>
      </c>
      <c r="Q163" s="14">
        <v>15.3</v>
      </c>
      <c r="R163" s="14">
        <v>820.65</v>
      </c>
      <c r="S163" s="14">
        <v>225.21</v>
      </c>
      <c r="T163" s="14">
        <v>5.08</v>
      </c>
      <c r="U163" s="14">
        <v>388.06</v>
      </c>
      <c r="V163" s="14">
        <v>29.86</v>
      </c>
      <c r="W163" s="14">
        <v>83.81</v>
      </c>
      <c r="X163" s="14">
        <v>283.38</v>
      </c>
      <c r="Y163" s="14">
        <v>178.24</v>
      </c>
      <c r="Z163" s="14"/>
      <c r="AB163" s="16">
        <v>-1.6538120332243951E-2</v>
      </c>
      <c r="AC163" s="16">
        <v>-2.1299262578249648E-3</v>
      </c>
      <c r="AD163" s="16">
        <v>-2.6993367263376835E-2</v>
      </c>
      <c r="AE163" s="16">
        <v>-2.8328394490846651E-2</v>
      </c>
      <c r="AF163" s="16">
        <v>-8.2996919570967803E-2</v>
      </c>
      <c r="AG163" s="16">
        <v>2.1137188169884896E-3</v>
      </c>
      <c r="AH163" s="16">
        <v>2.1612284185051492E-3</v>
      </c>
      <c r="AI163" s="16">
        <v>-2.9948080762681229E-2</v>
      </c>
      <c r="AJ163" s="16">
        <v>-1.0703457384527175E-2</v>
      </c>
      <c r="AK163" s="16">
        <v>-3.6625328942452663E-2</v>
      </c>
      <c r="AL163" s="16">
        <v>-8.0160749882360605E-3</v>
      </c>
      <c r="AM163" s="16">
        <v>-1.3630751652373669E-2</v>
      </c>
      <c r="AN163" s="16">
        <v>-2.9311208088588121E-3</v>
      </c>
      <c r="AO163" s="16">
        <v>-6.4708584763959395E-2</v>
      </c>
      <c r="AP163" s="16">
        <v>-1.0873562609537878E-2</v>
      </c>
      <c r="AQ163" s="16">
        <v>-9.0162081781166217E-3</v>
      </c>
      <c r="AT163" s="16">
        <v>-1.6538120332243951E-2</v>
      </c>
      <c r="AU163" s="16">
        <v>-2.1299262578249648E-3</v>
      </c>
      <c r="AV163" s="16">
        <v>-2.6993367263376835E-2</v>
      </c>
      <c r="AW163" s="16">
        <v>-2.8328394490846651E-2</v>
      </c>
      <c r="AX163" s="16">
        <v>-8.2996919570967803E-2</v>
      </c>
      <c r="AY163" s="16">
        <v>2.1137188169884896E-3</v>
      </c>
      <c r="AZ163" s="16">
        <v>2.1612284185051492E-3</v>
      </c>
      <c r="BA163" s="16">
        <v>-2.9948080762681229E-2</v>
      </c>
      <c r="BB163" s="16">
        <v>-1.0703457384527175E-2</v>
      </c>
      <c r="BC163" s="16">
        <v>-3.6625328942452663E-2</v>
      </c>
      <c r="BD163" s="16">
        <v>-8.0160749882360605E-3</v>
      </c>
      <c r="BE163" s="16">
        <v>-1.3630751652373669E-2</v>
      </c>
      <c r="BF163" s="16">
        <v>-2.9311208088588121E-3</v>
      </c>
      <c r="BG163" s="16">
        <v>-6.4708584763959395E-2</v>
      </c>
      <c r="BH163" s="16">
        <v>-1.0873562609537878E-2</v>
      </c>
      <c r="BI163" s="16">
        <v>-9.0162081781166217E-3</v>
      </c>
      <c r="BK163" s="7"/>
    </row>
    <row r="164" spans="9:63" ht="14" x14ac:dyDescent="0.2">
      <c r="I164" s="13">
        <v>44847.666666666672</v>
      </c>
      <c r="J164" s="14">
        <v>18.760000000000002</v>
      </c>
      <c r="K164" s="14">
        <v>95.65</v>
      </c>
      <c r="L164" s="14">
        <v>10.77</v>
      </c>
      <c r="M164" s="14">
        <v>26.24</v>
      </c>
      <c r="N164" s="14">
        <v>2.31</v>
      </c>
      <c r="O164" s="14">
        <v>24.3</v>
      </c>
      <c r="P164" s="14">
        <v>45.35</v>
      </c>
      <c r="Q164" s="14">
        <v>15.22</v>
      </c>
      <c r="R164" s="14">
        <v>822.06</v>
      </c>
      <c r="S164" s="14">
        <v>228.37</v>
      </c>
      <c r="T164" s="14">
        <v>5.09</v>
      </c>
      <c r="U164" s="14">
        <v>395.78</v>
      </c>
      <c r="V164" s="14">
        <v>31.69</v>
      </c>
      <c r="W164" s="14">
        <v>84.04</v>
      </c>
      <c r="X164" s="14">
        <v>293.95999999999998</v>
      </c>
      <c r="Y164" s="14">
        <v>184.66</v>
      </c>
      <c r="Z164" s="14"/>
      <c r="AB164" s="16">
        <v>4.006861774243823E-2</v>
      </c>
      <c r="AC164" s="16">
        <v>-3.1352470009854236E-2</v>
      </c>
      <c r="AD164" s="16">
        <v>-6.5657122414023203E-2</v>
      </c>
      <c r="AE164" s="16">
        <v>-2.9933163421259273E-2</v>
      </c>
      <c r="AF164" s="16">
        <v>1.4320053774748471E-2</v>
      </c>
      <c r="AG164" s="16">
        <v>-1.3177661465038246E-2</v>
      </c>
      <c r="AH164" s="16">
        <v>-1.216348619319735E-2</v>
      </c>
      <c r="AI164" s="16">
        <v>-2.091579514997324E-2</v>
      </c>
      <c r="AJ164" s="16">
        <v>-4.4440823535380654E-2</v>
      </c>
      <c r="AK164" s="16">
        <v>-3.3731313276034895E-2</v>
      </c>
      <c r="AL164" s="16">
        <v>6.018072325563166E-3</v>
      </c>
      <c r="AM164" s="16">
        <v>-1.0789605657553436E-2</v>
      </c>
      <c r="AN164" s="16">
        <v>-2.9457698415983079E-2</v>
      </c>
      <c r="AO164" s="16">
        <v>-1.7063835070965903E-2</v>
      </c>
      <c r="AP164" s="16">
        <v>-1.9833472929211563E-2</v>
      </c>
      <c r="AQ164" s="16">
        <v>-1.6827586269614704E-2</v>
      </c>
      <c r="AT164" s="16">
        <v>4.006861774243823E-2</v>
      </c>
      <c r="AU164" s="16">
        <v>-3.1352470009854236E-2</v>
      </c>
      <c r="AV164" s="16">
        <v>-6.5657122414023203E-2</v>
      </c>
      <c r="AW164" s="16">
        <v>-2.9933163421259273E-2</v>
      </c>
      <c r="AX164" s="16">
        <v>1.4320053774748471E-2</v>
      </c>
      <c r="AY164" s="16">
        <v>-1.3177661465038246E-2</v>
      </c>
      <c r="AZ164" s="16">
        <v>-1.216348619319735E-2</v>
      </c>
      <c r="BA164" s="16">
        <v>-2.091579514997324E-2</v>
      </c>
      <c r="BB164" s="16">
        <v>-4.4440823535380654E-2</v>
      </c>
      <c r="BC164" s="16">
        <v>-3.3731313276034895E-2</v>
      </c>
      <c r="BD164" s="16">
        <v>6.018072325563166E-3</v>
      </c>
      <c r="BE164" s="16">
        <v>-1.0789605657553436E-2</v>
      </c>
      <c r="BF164" s="16">
        <v>-2.9457698415983079E-2</v>
      </c>
      <c r="BG164" s="16">
        <v>-1.7063835070965903E-2</v>
      </c>
      <c r="BH164" s="16">
        <v>-1.9833472929211563E-2</v>
      </c>
      <c r="BI164" s="16">
        <v>-1.6827586269614704E-2</v>
      </c>
      <c r="BK164" s="7"/>
    </row>
    <row r="165" spans="9:63" ht="14" x14ac:dyDescent="0.2">
      <c r="I165" s="13">
        <v>44848.666666666672</v>
      </c>
      <c r="J165" s="14">
        <v>17.27</v>
      </c>
      <c r="K165" s="14">
        <v>94.14</v>
      </c>
      <c r="L165" s="14">
        <v>10.01</v>
      </c>
      <c r="M165" s="14">
        <v>26.06</v>
      </c>
      <c r="N165" s="14">
        <v>2.2000000000000002</v>
      </c>
      <c r="O165" s="14">
        <v>23.56</v>
      </c>
      <c r="P165" s="14">
        <v>42.53</v>
      </c>
      <c r="Q165" s="14">
        <v>14.45</v>
      </c>
      <c r="R165" s="14">
        <v>756.88</v>
      </c>
      <c r="S165" s="14">
        <v>216.49</v>
      </c>
      <c r="T165" s="14">
        <v>4.8099999999999996</v>
      </c>
      <c r="U165" s="14">
        <v>380.11</v>
      </c>
      <c r="V165" s="14">
        <v>31.7</v>
      </c>
      <c r="W165" s="14">
        <v>80.47</v>
      </c>
      <c r="X165" s="14">
        <v>288.69</v>
      </c>
      <c r="Y165" s="14">
        <v>182.62</v>
      </c>
      <c r="Z165" s="14"/>
      <c r="AB165" s="16">
        <v>2.349444123466863E-2</v>
      </c>
      <c r="AC165" s="16">
        <v>-1.8504360927380142E-2</v>
      </c>
      <c r="AD165" s="16">
        <v>1.3108801947780148E-2</v>
      </c>
      <c r="AE165" s="16">
        <v>1.238885377034963E-2</v>
      </c>
      <c r="AF165" s="16">
        <v>4.1769412876295146E-2</v>
      </c>
      <c r="AG165" s="16">
        <v>1.3599869619927442E-2</v>
      </c>
      <c r="AH165" s="16">
        <v>3.4904049397685676E-3</v>
      </c>
      <c r="AI165" s="16">
        <v>1.0512580389086987E-2</v>
      </c>
      <c r="AJ165" s="16">
        <v>-1.6939727976184062E-2</v>
      </c>
      <c r="AK165" s="16">
        <v>-1.7168937315381768E-2</v>
      </c>
      <c r="AL165" s="16">
        <v>1.5873349156290163E-2</v>
      </c>
      <c r="AM165" s="16">
        <v>1.1872498634330595E-2</v>
      </c>
      <c r="AN165" s="16">
        <v>3.018617083359377E-3</v>
      </c>
      <c r="AO165" s="16">
        <v>8.6279744339248475E-3</v>
      </c>
      <c r="AP165" s="16">
        <v>-9.3778675784570338E-3</v>
      </c>
      <c r="AQ165" s="16">
        <v>-5.0366663081299525E-3</v>
      </c>
      <c r="AT165" s="16">
        <v>2.349444123466863E-2</v>
      </c>
      <c r="AU165" s="16">
        <v>-1.8504360927380142E-2</v>
      </c>
      <c r="AV165" s="16">
        <v>1.3108801947780148E-2</v>
      </c>
      <c r="AW165" s="16">
        <v>1.238885377034963E-2</v>
      </c>
      <c r="AX165" s="16">
        <v>4.1769412876295146E-2</v>
      </c>
      <c r="AY165" s="16">
        <v>1.3599869619927442E-2</v>
      </c>
      <c r="AZ165" s="16">
        <v>3.4904049397685676E-3</v>
      </c>
      <c r="BA165" s="16">
        <v>1.0512580389086987E-2</v>
      </c>
      <c r="BB165" s="16">
        <v>-1.6939727976184062E-2</v>
      </c>
      <c r="BC165" s="16">
        <v>-1.7168937315381768E-2</v>
      </c>
      <c r="BD165" s="16">
        <v>1.5873349156290163E-2</v>
      </c>
      <c r="BE165" s="16">
        <v>1.1872498634330595E-2</v>
      </c>
      <c r="BF165" s="16">
        <v>3.018617083359377E-3</v>
      </c>
      <c r="BG165" s="16">
        <v>8.6279744339248475E-3</v>
      </c>
      <c r="BH165" s="16">
        <v>-9.3778675784570338E-3</v>
      </c>
      <c r="BI165" s="16">
        <v>-5.0366663081299525E-3</v>
      </c>
      <c r="BK165" s="7"/>
    </row>
    <row r="166" spans="9:63" ht="14" x14ac:dyDescent="0.2">
      <c r="I166" s="13">
        <v>44851.666666666672</v>
      </c>
      <c r="J166" s="14">
        <v>18.43</v>
      </c>
      <c r="K166" s="14">
        <v>97.37</v>
      </c>
      <c r="L166" s="14">
        <v>10.69</v>
      </c>
      <c r="M166" s="14">
        <v>27.76</v>
      </c>
      <c r="N166" s="14">
        <v>2.3199999999999998</v>
      </c>
      <c r="O166" s="14">
        <v>24.59</v>
      </c>
      <c r="P166" s="14">
        <v>45.5</v>
      </c>
      <c r="Q166" s="14">
        <v>15.52</v>
      </c>
      <c r="R166" s="14">
        <v>850.66</v>
      </c>
      <c r="S166" s="14">
        <v>226.85</v>
      </c>
      <c r="T166" s="14">
        <v>5.07</v>
      </c>
      <c r="U166" s="14">
        <v>403.74</v>
      </c>
      <c r="V166" s="14">
        <v>33.619999999999997</v>
      </c>
      <c r="W166" s="14">
        <v>84.66</v>
      </c>
      <c r="X166" s="14">
        <v>295.04000000000002</v>
      </c>
      <c r="Y166" s="14">
        <v>185.25</v>
      </c>
      <c r="Z166" s="14"/>
      <c r="AB166" s="16">
        <v>-5.4459917132380756E-2</v>
      </c>
      <c r="AC166" s="16">
        <v>2.0597506641885373E-2</v>
      </c>
      <c r="AD166" s="16">
        <v>1.858736594625342E-3</v>
      </c>
      <c r="AE166" s="16">
        <v>9.5731154224895122E-3</v>
      </c>
      <c r="AF166" s="16">
        <v>4.8790164169432049E-2</v>
      </c>
      <c r="AG166" s="16">
        <v>2.5423332175808736E-2</v>
      </c>
      <c r="AH166" s="16">
        <v>-1.2490575450165421E-2</v>
      </c>
      <c r="AI166" s="16">
        <v>-5.2424759648499828E-3</v>
      </c>
      <c r="AJ166" s="16">
        <v>1.7166759151276379E-3</v>
      </c>
      <c r="AK166" s="16">
        <v>1.3933820390479756E-2</v>
      </c>
      <c r="AL166" s="16">
        <v>1.9665689720408473E-3</v>
      </c>
      <c r="AM166" s="16">
        <v>1.9698534477631185E-2</v>
      </c>
      <c r="AN166" s="16">
        <v>5.9481381591785155E-2</v>
      </c>
      <c r="AO166" s="16">
        <v>2.7405438659847984E-3</v>
      </c>
      <c r="AP166" s="16">
        <v>3.6654950524589752E-2</v>
      </c>
      <c r="AQ166" s="16">
        <v>3.5385339605562595E-2</v>
      </c>
      <c r="AT166" s="16">
        <v>-5.4459917132380756E-2</v>
      </c>
      <c r="AU166" s="16">
        <v>2.0597506641885373E-2</v>
      </c>
      <c r="AV166" s="16">
        <v>1.858736594625342E-3</v>
      </c>
      <c r="AW166" s="16">
        <v>9.5731154224895122E-3</v>
      </c>
      <c r="AX166" s="16">
        <v>4.8790164169432049E-2</v>
      </c>
      <c r="AY166" s="16">
        <v>2.5423332175808736E-2</v>
      </c>
      <c r="AZ166" s="16">
        <v>-1.2490575450165421E-2</v>
      </c>
      <c r="BA166" s="16">
        <v>-5.2424759648499828E-3</v>
      </c>
      <c r="BB166" s="16">
        <v>1.7166759151276379E-3</v>
      </c>
      <c r="BC166" s="16">
        <v>1.3933820390479756E-2</v>
      </c>
      <c r="BD166" s="16">
        <v>1.9665689720408473E-3</v>
      </c>
      <c r="BE166" s="16">
        <v>1.9698534477631185E-2</v>
      </c>
      <c r="BF166" s="16" t="str">
        <v>-</v>
      </c>
      <c r="BG166" s="16">
        <v>2.7405438659847984E-3</v>
      </c>
      <c r="BH166" s="16">
        <v>3.6654950524589752E-2</v>
      </c>
      <c r="BI166" s="16">
        <v>3.5385339605562595E-2</v>
      </c>
      <c r="BK166" s="7"/>
    </row>
    <row r="167" spans="9:63" ht="14" x14ac:dyDescent="0.2">
      <c r="I167" s="13">
        <v>44852.666666666672</v>
      </c>
      <c r="J167" s="14">
        <v>19.53</v>
      </c>
      <c r="K167" s="14">
        <v>97.17</v>
      </c>
      <c r="L167" s="14">
        <v>10.8</v>
      </c>
      <c r="M167" s="14">
        <v>28.73</v>
      </c>
      <c r="N167" s="14">
        <v>2.2799999999999998</v>
      </c>
      <c r="O167" s="14">
        <v>25.09</v>
      </c>
      <c r="P167" s="14">
        <v>47.88</v>
      </c>
      <c r="Q167" s="14">
        <v>15.64</v>
      </c>
      <c r="R167" s="14">
        <v>853.29</v>
      </c>
      <c r="S167" s="14">
        <v>230.44</v>
      </c>
      <c r="T167" s="14">
        <v>5.25</v>
      </c>
      <c r="U167" s="14">
        <v>408.65</v>
      </c>
      <c r="V167" s="14">
        <v>34.880000000000003</v>
      </c>
      <c r="W167" s="14">
        <v>85.29</v>
      </c>
      <c r="X167" s="14">
        <v>300.38</v>
      </c>
      <c r="Y167" s="14">
        <v>187.17</v>
      </c>
      <c r="Z167" s="14"/>
      <c r="AB167" s="16">
        <v>-8.2756051419491536E-2</v>
      </c>
      <c r="AC167" s="16">
        <v>-1.5912659913265702E-2</v>
      </c>
      <c r="AD167" s="16">
        <v>-7.3179897841167948E-2</v>
      </c>
      <c r="AE167" s="16">
        <v>-6.8833923791892116E-3</v>
      </c>
      <c r="AF167" s="16">
        <v>-4.8790164169431945E-2</v>
      </c>
      <c r="AG167" s="16">
        <v>-3.0925991563116925E-2</v>
      </c>
      <c r="AH167" s="16">
        <v>-6.4200467295603469E-2</v>
      </c>
      <c r="AI167" s="16">
        <v>-5.1915937875098669E-2</v>
      </c>
      <c r="AJ167" s="16">
        <v>-8.2608664696883397E-2</v>
      </c>
      <c r="AK167" s="16">
        <v>-5.342276364416141E-2</v>
      </c>
      <c r="AL167" s="16">
        <v>-5.6580746444761673E-2</v>
      </c>
      <c r="AM167" s="16">
        <v>-4.0397816805538646E-2</v>
      </c>
      <c r="AN167" s="16">
        <v>3.1550718040549932E-4</v>
      </c>
      <c r="AO167" s="16">
        <v>-4.3408431818758308E-2</v>
      </c>
      <c r="AP167" s="16">
        <v>-1.8090255624251227E-2</v>
      </c>
      <c r="AQ167" s="16">
        <v>-1.1108805156287802E-2</v>
      </c>
      <c r="AT167" s="16">
        <v>-8.2756051419491536E-2</v>
      </c>
      <c r="AU167" s="16">
        <v>-1.5912659913265702E-2</v>
      </c>
      <c r="AV167" s="16">
        <v>-7.3179897841167948E-2</v>
      </c>
      <c r="AW167" s="16">
        <v>-6.8833923791892116E-3</v>
      </c>
      <c r="AX167" s="16">
        <v>-4.8790164169431945E-2</v>
      </c>
      <c r="AY167" s="16">
        <v>-3.0925991563116925E-2</v>
      </c>
      <c r="AZ167" s="16">
        <v>-6.4200467295603469E-2</v>
      </c>
      <c r="BA167" s="16">
        <v>-5.1915937875098669E-2</v>
      </c>
      <c r="BB167" s="16">
        <v>-8.2608664696883397E-2</v>
      </c>
      <c r="BC167" s="16">
        <v>-5.342276364416141E-2</v>
      </c>
      <c r="BD167" s="16">
        <v>-5.6580746444761673E-2</v>
      </c>
      <c r="BE167" s="16">
        <v>-4.0397816805538646E-2</v>
      </c>
      <c r="BF167" s="16">
        <v>3.1550718040549932E-4</v>
      </c>
      <c r="BG167" s="16">
        <v>-4.3408431818758308E-2</v>
      </c>
      <c r="BH167" s="16">
        <v>-1.8090255624251227E-2</v>
      </c>
      <c r="BI167" s="16">
        <v>-1.1108805156287802E-2</v>
      </c>
      <c r="BK167" s="7"/>
    </row>
    <row r="168" spans="9:63" ht="14" x14ac:dyDescent="0.2">
      <c r="I168" s="13">
        <v>44853.666666666672</v>
      </c>
      <c r="J168" s="14">
        <v>17.91</v>
      </c>
      <c r="K168" s="14">
        <v>96.23</v>
      </c>
      <c r="L168" s="14">
        <v>10.42</v>
      </c>
      <c r="M168" s="14">
        <v>28.35</v>
      </c>
      <c r="N168" s="14">
        <v>2.2799999999999998</v>
      </c>
      <c r="O168" s="14">
        <v>25</v>
      </c>
      <c r="P168" s="14">
        <v>47.16</v>
      </c>
      <c r="Q168" s="14">
        <v>15.13</v>
      </c>
      <c r="R168" s="14">
        <v>815.45</v>
      </c>
      <c r="S168" s="14">
        <v>221.92</v>
      </c>
      <c r="T168" s="14">
        <v>4.99</v>
      </c>
      <c r="U168" s="14">
        <v>402.07</v>
      </c>
      <c r="V168" s="14">
        <v>33.92</v>
      </c>
      <c r="W168" s="14">
        <v>84.47</v>
      </c>
      <c r="X168" s="14">
        <v>297.76</v>
      </c>
      <c r="Y168" s="14">
        <v>186.41</v>
      </c>
      <c r="Z168" s="14"/>
      <c r="AB168" s="16">
        <v>6.5008879523144755E-2</v>
      </c>
      <c r="AC168" s="16">
        <v>3.3735119017668687E-2</v>
      </c>
      <c r="AD168" s="16">
        <v>6.5724131709824565E-2</v>
      </c>
      <c r="AE168" s="16">
        <v>6.3194563941904883E-2</v>
      </c>
      <c r="AF168" s="16">
        <v>5.3109825313948332E-2</v>
      </c>
      <c r="AG168" s="16">
        <v>4.278949744471524E-2</v>
      </c>
      <c r="AH168" s="16">
        <v>6.750261669136251E-2</v>
      </c>
      <c r="AI168" s="16">
        <v>7.1435100196631546E-2</v>
      </c>
      <c r="AJ168" s="16">
        <v>0.11680779837907707</v>
      </c>
      <c r="AK168" s="16">
        <v>4.6744649110633842E-2</v>
      </c>
      <c r="AL168" s="16">
        <v>5.264373348542209E-2</v>
      </c>
      <c r="AM168" s="16">
        <v>6.0310421913062781E-2</v>
      </c>
      <c r="AN168" s="16">
        <v>5.8804447097234515E-2</v>
      </c>
      <c r="AO168" s="16">
        <v>5.0758790934736044E-2</v>
      </c>
      <c r="AP168" s="16">
        <v>2.1757492331809947E-2</v>
      </c>
      <c r="AQ168" s="16">
        <v>1.4298772988002292E-2</v>
      </c>
      <c r="AT168" s="16">
        <v>6.5008879523144755E-2</v>
      </c>
      <c r="AU168" s="16">
        <v>3.3735119017668687E-2</v>
      </c>
      <c r="AV168" s="16">
        <v>6.5724131709824565E-2</v>
      </c>
      <c r="AW168" s="16">
        <v>6.3194563941904883E-2</v>
      </c>
      <c r="AX168" s="16">
        <v>5.3109825313948332E-2</v>
      </c>
      <c r="AY168" s="16">
        <v>4.278949744471524E-2</v>
      </c>
      <c r="AZ168" s="16">
        <v>6.750261669136251E-2</v>
      </c>
      <c r="BA168" s="16">
        <v>7.1435100196631546E-2</v>
      </c>
      <c r="BB168" s="16">
        <v>0.11680779837907707</v>
      </c>
      <c r="BC168" s="16">
        <v>4.6744649110633842E-2</v>
      </c>
      <c r="BD168" s="16">
        <v>5.264373348542209E-2</v>
      </c>
      <c r="BE168" s="16">
        <v>6.0310421913062781E-2</v>
      </c>
      <c r="BF168" s="16" t="str">
        <v>-</v>
      </c>
      <c r="BG168" s="16">
        <v>5.0758790934736044E-2</v>
      </c>
      <c r="BH168" s="16">
        <v>2.1757492331809947E-2</v>
      </c>
      <c r="BI168" s="16">
        <v>1.4298772988002292E-2</v>
      </c>
      <c r="BK168" s="7"/>
    </row>
    <row r="169" spans="9:63" ht="14" x14ac:dyDescent="0.2">
      <c r="I169" s="13">
        <v>44854.666666666672</v>
      </c>
      <c r="J169" s="14">
        <v>18.03</v>
      </c>
      <c r="K169" s="14">
        <v>95.01</v>
      </c>
      <c r="L169" s="14">
        <v>10.1</v>
      </c>
      <c r="M169" s="14">
        <v>29.73</v>
      </c>
      <c r="N169" s="14">
        <v>2.29</v>
      </c>
      <c r="O169" s="14">
        <v>24.62</v>
      </c>
      <c r="P169" s="14">
        <v>44.95</v>
      </c>
      <c r="Q169" s="14">
        <v>15.2</v>
      </c>
      <c r="R169" s="14">
        <v>820.47</v>
      </c>
      <c r="S169" s="14">
        <v>216.9</v>
      </c>
      <c r="T169" s="14">
        <v>5.01</v>
      </c>
      <c r="U169" s="14">
        <v>401.15</v>
      </c>
      <c r="V169" s="14">
        <v>33.700000000000003</v>
      </c>
      <c r="W169" s="14">
        <v>84.78</v>
      </c>
      <c r="X169" s="14">
        <v>296.27999999999997</v>
      </c>
      <c r="Y169" s="14">
        <v>187.22</v>
      </c>
      <c r="Z169" s="14"/>
      <c r="AB169" s="16">
        <v>5.7971973206855626E-2</v>
      </c>
      <c r="AC169" s="16">
        <v>-2.0561331393172582E-3</v>
      </c>
      <c r="AD169" s="16">
        <v>1.0237409093220309E-2</v>
      </c>
      <c r="AE169" s="16">
        <v>3.4345737352594462E-2</v>
      </c>
      <c r="AF169" s="16">
        <v>-1.7391742711869222E-2</v>
      </c>
      <c r="AG169" s="16">
        <v>2.0129504150229828E-2</v>
      </c>
      <c r="AH169" s="16">
        <v>5.0985554732867741E-2</v>
      </c>
      <c r="AI169" s="16">
        <v>7.7022203620923033E-3</v>
      </c>
      <c r="AJ169" s="16">
        <v>3.0869474908212253E-3</v>
      </c>
      <c r="AK169" s="16">
        <v>1.5701518754209526E-2</v>
      </c>
      <c r="AL169" s="16">
        <v>3.488725900044054E-2</v>
      </c>
      <c r="AM169" s="16">
        <v>1.2087937533857089E-2</v>
      </c>
      <c r="AN169" s="16">
        <v>3.6792471060309515E-2</v>
      </c>
      <c r="AO169" s="16">
        <v>7.4139792382406132E-3</v>
      </c>
      <c r="AP169" s="16">
        <v>1.7937399409205697E-2</v>
      </c>
      <c r="AQ169" s="16">
        <v>1.0311030614608398E-2</v>
      </c>
      <c r="AT169" s="16">
        <v>5.7971973206855626E-2</v>
      </c>
      <c r="AU169" s="16">
        <v>-2.0561331393172582E-3</v>
      </c>
      <c r="AV169" s="16">
        <v>1.0237409093220309E-2</v>
      </c>
      <c r="AW169" s="16">
        <v>3.4345737352594462E-2</v>
      </c>
      <c r="AX169" s="16">
        <v>-1.7391742711869222E-2</v>
      </c>
      <c r="AY169" s="16">
        <v>2.0129504150229828E-2</v>
      </c>
      <c r="AZ169" s="16">
        <v>5.0985554732867741E-2</v>
      </c>
      <c r="BA169" s="16">
        <v>7.7022203620923033E-3</v>
      </c>
      <c r="BB169" s="16">
        <v>3.0869474908212253E-3</v>
      </c>
      <c r="BC169" s="16">
        <v>1.5701518754209526E-2</v>
      </c>
      <c r="BD169" s="16">
        <v>3.488725900044054E-2</v>
      </c>
      <c r="BE169" s="16">
        <v>1.2087937533857089E-2</v>
      </c>
      <c r="BF169" s="16">
        <v>3.6792471060309515E-2</v>
      </c>
      <c r="BG169" s="16">
        <v>7.4139792382406132E-3</v>
      </c>
      <c r="BH169" s="16">
        <v>1.7937399409205697E-2</v>
      </c>
      <c r="BI169" s="16">
        <v>1.0311030614608398E-2</v>
      </c>
      <c r="BK169" s="7"/>
    </row>
    <row r="170" spans="9:63" ht="14" x14ac:dyDescent="0.2">
      <c r="I170" s="13">
        <v>44855.666666666672</v>
      </c>
      <c r="J170" s="14">
        <v>18.3</v>
      </c>
      <c r="K170" s="14">
        <v>96.74</v>
      </c>
      <c r="L170" s="14">
        <v>10.42</v>
      </c>
      <c r="M170" s="14">
        <v>29.75</v>
      </c>
      <c r="N170" s="14">
        <v>2.2400000000000002</v>
      </c>
      <c r="O170" s="14">
        <v>25.58</v>
      </c>
      <c r="P170" s="14">
        <v>45.37</v>
      </c>
      <c r="Q170" s="14">
        <v>15.54</v>
      </c>
      <c r="R170" s="14">
        <v>844.9</v>
      </c>
      <c r="S170" s="14">
        <v>214.71</v>
      </c>
      <c r="T170" s="14">
        <v>5.15</v>
      </c>
      <c r="U170" s="14">
        <v>417.18</v>
      </c>
      <c r="V170" s="14">
        <v>34.950000000000003</v>
      </c>
      <c r="W170" s="14">
        <v>83.94</v>
      </c>
      <c r="X170" s="14">
        <v>302.37</v>
      </c>
      <c r="Y170" s="14">
        <v>190.37</v>
      </c>
      <c r="Z170" s="14"/>
      <c r="AB170" s="16">
        <v>-8.6592528815967254E-2</v>
      </c>
      <c r="AC170" s="16">
        <v>-9.7208624830381306E-3</v>
      </c>
      <c r="AD170" s="16">
        <v>-3.5819097804953175E-2</v>
      </c>
      <c r="AE170" s="16">
        <v>-1.3314842817437103E-2</v>
      </c>
      <c r="AF170" s="16">
        <v>0</v>
      </c>
      <c r="AG170" s="16">
        <v>-3.5935355101302008E-3</v>
      </c>
      <c r="AH170" s="16">
        <v>-1.5151805020602333E-2</v>
      </c>
      <c r="AI170" s="16">
        <v>-3.3152207316900509E-2</v>
      </c>
      <c r="AJ170" s="16">
        <v>-4.5359358163160217E-2</v>
      </c>
      <c r="AK170" s="16">
        <v>-3.7673568297660907E-2</v>
      </c>
      <c r="AL170" s="16">
        <v>-5.0792166840105082E-2</v>
      </c>
      <c r="AM170" s="16">
        <v>-1.6232841148639866E-2</v>
      </c>
      <c r="AN170" s="16">
        <v>-2.7908788117076616E-2</v>
      </c>
      <c r="AO170" s="16">
        <v>-9.66077259161288E-3</v>
      </c>
      <c r="AP170" s="16">
        <v>-8.7605468834940428E-3</v>
      </c>
      <c r="AQ170" s="16">
        <v>-4.068745909650502E-3</v>
      </c>
      <c r="AT170" s="16">
        <v>-8.6592528815967254E-2</v>
      </c>
      <c r="AU170" s="16">
        <v>-9.7208624830381306E-3</v>
      </c>
      <c r="AV170" s="16">
        <v>-3.5819097804953175E-2</v>
      </c>
      <c r="AW170" s="16">
        <v>-1.3314842817437103E-2</v>
      </c>
      <c r="AX170" s="16">
        <v>0</v>
      </c>
      <c r="AY170" s="16">
        <v>-3.5935355101302008E-3</v>
      </c>
      <c r="AZ170" s="16">
        <v>-1.5151805020602333E-2</v>
      </c>
      <c r="BA170" s="16">
        <v>-3.3152207316900509E-2</v>
      </c>
      <c r="BB170" s="16">
        <v>-4.5359358163160217E-2</v>
      </c>
      <c r="BC170" s="16">
        <v>-3.7673568297660907E-2</v>
      </c>
      <c r="BD170" s="16">
        <v>-5.0792166840105082E-2</v>
      </c>
      <c r="BE170" s="16">
        <v>-1.6232841148639866E-2</v>
      </c>
      <c r="BF170" s="16">
        <v>-2.7908788117076616E-2</v>
      </c>
      <c r="BG170" s="16">
        <v>-9.66077259161288E-3</v>
      </c>
      <c r="BH170" s="16">
        <v>-8.7605468834940428E-3</v>
      </c>
      <c r="BI170" s="16">
        <v>-4.068745909650502E-3</v>
      </c>
      <c r="BK170" s="7"/>
    </row>
    <row r="171" spans="9:63" ht="14" x14ac:dyDescent="0.2">
      <c r="I171" s="13">
        <v>44858.666666666672</v>
      </c>
      <c r="J171" s="14">
        <v>18.05</v>
      </c>
      <c r="K171" s="14">
        <v>97.35</v>
      </c>
      <c r="L171" s="14">
        <v>10.29</v>
      </c>
      <c r="M171" s="14">
        <v>28.75</v>
      </c>
      <c r="N171" s="14">
        <v>2.2999999999999998</v>
      </c>
      <c r="O171" s="14">
        <v>26.67</v>
      </c>
      <c r="P171" s="14">
        <v>44.16</v>
      </c>
      <c r="Q171" s="14">
        <v>15.4</v>
      </c>
      <c r="R171" s="14">
        <v>827.16</v>
      </c>
      <c r="S171" s="14">
        <v>216.01</v>
      </c>
      <c r="T171" s="14">
        <v>5.17</v>
      </c>
      <c r="U171" s="14">
        <v>417.76</v>
      </c>
      <c r="V171" s="14">
        <v>35.07</v>
      </c>
      <c r="W171" s="14">
        <v>83.32</v>
      </c>
      <c r="X171" s="14">
        <v>305.60000000000002</v>
      </c>
      <c r="Y171" s="14">
        <v>190.37</v>
      </c>
      <c r="Z171" s="14"/>
      <c r="AB171" s="16">
        <v>6.6778211426054479E-3</v>
      </c>
      <c r="AC171" s="16">
        <v>-1.275901014965136E-2</v>
      </c>
      <c r="AD171" s="16">
        <v>-3.1191612478007169E-2</v>
      </c>
      <c r="AE171" s="16">
        <v>4.7529606836245214E-2</v>
      </c>
      <c r="AF171" s="16">
        <v>4.3763745997990027E-3</v>
      </c>
      <c r="AG171" s="16">
        <v>-1.5316704111893288E-2</v>
      </c>
      <c r="AH171" s="16">
        <v>-4.7995314751540771E-2</v>
      </c>
      <c r="AI171" s="16">
        <v>4.6159000519660478E-3</v>
      </c>
      <c r="AJ171" s="16">
        <v>6.1372386874753897E-3</v>
      </c>
      <c r="AK171" s="16">
        <v>-2.2880538733692658E-2</v>
      </c>
      <c r="AL171" s="16">
        <v>4.0000053333461372E-3</v>
      </c>
      <c r="AM171" s="16">
        <v>-2.2907806138338055E-3</v>
      </c>
      <c r="AN171" s="16">
        <v>-6.5069735653862735E-3</v>
      </c>
      <c r="AO171" s="16">
        <v>3.6632241850858898E-3</v>
      </c>
      <c r="AP171" s="16">
        <v>-4.98283974885224E-3</v>
      </c>
      <c r="AQ171" s="16">
        <v>4.3358470624443634E-3</v>
      </c>
      <c r="AT171" s="16">
        <v>6.6778211426054479E-3</v>
      </c>
      <c r="AU171" s="16">
        <v>-1.275901014965136E-2</v>
      </c>
      <c r="AV171" s="16">
        <v>-3.1191612478007169E-2</v>
      </c>
      <c r="AW171" s="16">
        <v>4.7529606836245214E-2</v>
      </c>
      <c r="AX171" s="16">
        <v>4.3763745997990027E-3</v>
      </c>
      <c r="AY171" s="16">
        <v>-1.5316704111893288E-2</v>
      </c>
      <c r="AZ171" s="16">
        <v>-4.7995314751540771E-2</v>
      </c>
      <c r="BA171" s="16">
        <v>4.6159000519660478E-3</v>
      </c>
      <c r="BB171" s="16">
        <v>6.1372386874753897E-3</v>
      </c>
      <c r="BC171" s="16">
        <v>-2.2880538733692658E-2</v>
      </c>
      <c r="BD171" s="16">
        <v>4.0000053333461372E-3</v>
      </c>
      <c r="BE171" s="16">
        <v>-2.2907806138338055E-3</v>
      </c>
      <c r="BF171" s="16">
        <v>-6.5069735653862735E-3</v>
      </c>
      <c r="BG171" s="16">
        <v>3.6632241850858898E-3</v>
      </c>
      <c r="BH171" s="16">
        <v>-4.98283974885224E-3</v>
      </c>
      <c r="BI171" s="16">
        <v>4.3358470624443634E-3</v>
      </c>
      <c r="BK171" s="7"/>
    </row>
    <row r="172" spans="9:63" ht="14" x14ac:dyDescent="0.2">
      <c r="I172" s="13">
        <v>44859.666666666672</v>
      </c>
      <c r="J172" s="14">
        <v>20.62</v>
      </c>
      <c r="K172" s="14">
        <v>100.08</v>
      </c>
      <c r="L172" s="14">
        <v>10.45</v>
      </c>
      <c r="M172" s="14">
        <v>29.83</v>
      </c>
      <c r="N172" s="14">
        <v>2.2400000000000002</v>
      </c>
      <c r="O172" s="14">
        <v>26.52</v>
      </c>
      <c r="P172" s="14">
        <v>44.35</v>
      </c>
      <c r="Q172" s="14">
        <v>16.34</v>
      </c>
      <c r="R172" s="14">
        <v>862.97</v>
      </c>
      <c r="S172" s="14">
        <v>226.95</v>
      </c>
      <c r="T172" s="14">
        <v>5.66</v>
      </c>
      <c r="U172" s="14">
        <v>432.08</v>
      </c>
      <c r="V172" s="14">
        <v>35.39</v>
      </c>
      <c r="W172" s="14">
        <v>89.24</v>
      </c>
      <c r="X172" s="14">
        <v>311.41000000000003</v>
      </c>
      <c r="Y172" s="14">
        <v>194.38</v>
      </c>
      <c r="Z172" s="14"/>
      <c r="AB172" s="16">
        <v>1.4864022632149341E-2</v>
      </c>
      <c r="AC172" s="16">
        <v>1.8044818176178815E-2</v>
      </c>
      <c r="AD172" s="16">
        <v>3.1191612478007121E-2</v>
      </c>
      <c r="AE172" s="16">
        <v>6.724949816323437E-4</v>
      </c>
      <c r="AF172" s="16">
        <v>-2.2075951699199736E-2</v>
      </c>
      <c r="AG172" s="16">
        <v>3.8251675394388979E-2</v>
      </c>
      <c r="AH172" s="16">
        <v>9.3003327582430861E-3</v>
      </c>
      <c r="AI172" s="16">
        <v>2.2121917087270692E-2</v>
      </c>
      <c r="AJ172" s="16">
        <v>2.9340930368396863E-2</v>
      </c>
      <c r="AK172" s="16">
        <v>-1.0148137414212837E-2</v>
      </c>
      <c r="AL172" s="16">
        <v>2.7560799578871416E-2</v>
      </c>
      <c r="AM172" s="16">
        <v>3.9182361139316432E-2</v>
      </c>
      <c r="AN172" s="16">
        <v>3.6420631321503229E-2</v>
      </c>
      <c r="AO172" s="16">
        <v>-9.9574080190463002E-3</v>
      </c>
      <c r="AP172" s="16">
        <v>2.0346479889807853E-2</v>
      </c>
      <c r="AQ172" s="16">
        <v>1.6685150974098676E-2</v>
      </c>
      <c r="AT172" s="16">
        <v>1.4864022632149341E-2</v>
      </c>
      <c r="AU172" s="16">
        <v>1.8044818176178815E-2</v>
      </c>
      <c r="AV172" s="16">
        <v>3.1191612478007121E-2</v>
      </c>
      <c r="AW172" s="16">
        <v>6.724949816323437E-4</v>
      </c>
      <c r="AX172" s="16">
        <v>-2.2075951699199736E-2</v>
      </c>
      <c r="AY172" s="16">
        <v>3.8251675394388979E-2</v>
      </c>
      <c r="AZ172" s="16">
        <v>9.3003327582430861E-3</v>
      </c>
      <c r="BA172" s="16">
        <v>2.2121917087270692E-2</v>
      </c>
      <c r="BB172" s="16">
        <v>2.9340930368396863E-2</v>
      </c>
      <c r="BC172" s="16">
        <v>-1.0148137414212837E-2</v>
      </c>
      <c r="BD172" s="16">
        <v>2.7560799578871416E-2</v>
      </c>
      <c r="BE172" s="16">
        <v>3.9182361139316432E-2</v>
      </c>
      <c r="BF172" s="16">
        <v>3.6420631321503229E-2</v>
      </c>
      <c r="BG172" s="16">
        <v>-9.9574080190463002E-3</v>
      </c>
      <c r="BH172" s="16">
        <v>2.0346479889807853E-2</v>
      </c>
      <c r="BI172" s="16">
        <v>1.6685150974098676E-2</v>
      </c>
      <c r="BK172" s="7"/>
    </row>
    <row r="173" spans="9:63" ht="14" x14ac:dyDescent="0.2">
      <c r="I173" s="13">
        <v>44860.666666666672</v>
      </c>
      <c r="J173" s="14">
        <v>20.56</v>
      </c>
      <c r="K173" s="14">
        <v>101.76</v>
      </c>
      <c r="L173" s="14">
        <v>10.220000000000001</v>
      </c>
      <c r="M173" s="14">
        <v>29.06</v>
      </c>
      <c r="N173" s="14">
        <v>2.16</v>
      </c>
      <c r="O173" s="14">
        <v>26.38</v>
      </c>
      <c r="P173" s="14">
        <v>43.02</v>
      </c>
      <c r="Q173" s="14">
        <v>16.170000000000002</v>
      </c>
      <c r="R173" s="14">
        <v>833.36</v>
      </c>
      <c r="S173" s="14">
        <v>226.55</v>
      </c>
      <c r="T173" s="14">
        <v>5.54</v>
      </c>
      <c r="U173" s="14">
        <v>424.39</v>
      </c>
      <c r="V173" s="14">
        <v>35.700000000000003</v>
      </c>
      <c r="W173" s="14">
        <v>88.55</v>
      </c>
      <c r="X173" s="14">
        <v>319.51</v>
      </c>
      <c r="Y173" s="14">
        <v>203.33</v>
      </c>
      <c r="Z173" s="14"/>
      <c r="AB173" s="16">
        <v>-1.3755375068485344E-2</v>
      </c>
      <c r="AC173" s="16">
        <v>6.2857644233715211E-3</v>
      </c>
      <c r="AD173" s="16">
        <v>-1.2554486479262746E-2</v>
      </c>
      <c r="AE173" s="16">
        <v>-3.4191364748279308E-2</v>
      </c>
      <c r="AF173" s="16">
        <v>2.6433257068155431E-2</v>
      </c>
      <c r="AG173" s="16">
        <v>4.1728542043226478E-2</v>
      </c>
      <c r="AH173" s="16">
        <v>-2.7031691707032738E-2</v>
      </c>
      <c r="AI173" s="16">
        <v>-9.0498355199178145E-3</v>
      </c>
      <c r="AJ173" s="16">
        <v>-2.1220130473238397E-2</v>
      </c>
      <c r="AK173" s="16">
        <v>6.0364224902050298E-3</v>
      </c>
      <c r="AL173" s="16">
        <v>3.8759738446929397E-3</v>
      </c>
      <c r="AM173" s="16">
        <v>1.3893216118372866E-3</v>
      </c>
      <c r="AN173" s="16">
        <v>3.4275954722674975E-3</v>
      </c>
      <c r="AO173" s="16">
        <v>-7.4136415126735654E-3</v>
      </c>
      <c r="AP173" s="16">
        <v>1.0625624257469149E-2</v>
      </c>
      <c r="AQ173" s="16">
        <v>0</v>
      </c>
      <c r="AT173" s="16">
        <v>-1.3755375068485344E-2</v>
      </c>
      <c r="AU173" s="16">
        <v>6.2857644233715211E-3</v>
      </c>
      <c r="AV173" s="16">
        <v>-1.2554486479262746E-2</v>
      </c>
      <c r="AW173" s="16">
        <v>-3.4191364748279308E-2</v>
      </c>
      <c r="AX173" s="16">
        <v>2.6433257068155431E-2</v>
      </c>
      <c r="AY173" s="16">
        <v>4.1728542043226478E-2</v>
      </c>
      <c r="AZ173" s="16">
        <v>-2.7031691707032738E-2</v>
      </c>
      <c r="BA173" s="16">
        <v>-9.0498355199178145E-3</v>
      </c>
      <c r="BB173" s="16">
        <v>-2.1220130473238397E-2</v>
      </c>
      <c r="BC173" s="16">
        <v>6.0364224902050298E-3</v>
      </c>
      <c r="BD173" s="16">
        <v>3.8759738446929397E-3</v>
      </c>
      <c r="BE173" s="16">
        <v>1.3893216118372866E-3</v>
      </c>
      <c r="BF173" s="16">
        <v>3.4275954722674975E-3</v>
      </c>
      <c r="BG173" s="16">
        <v>-7.4136415126735654E-3</v>
      </c>
      <c r="BH173" s="16">
        <v>1.0625624257469149E-2</v>
      </c>
      <c r="BI173" s="16">
        <v>0</v>
      </c>
      <c r="BK173" s="7"/>
    </row>
    <row r="174" spans="9:63" ht="14" x14ac:dyDescent="0.2">
      <c r="I174" s="13">
        <v>44861.666666666672</v>
      </c>
      <c r="J174" s="14">
        <v>20.62</v>
      </c>
      <c r="K174" s="14">
        <v>98.81</v>
      </c>
      <c r="L174" s="14">
        <v>9.89</v>
      </c>
      <c r="M174" s="14">
        <v>34.1</v>
      </c>
      <c r="N174" s="14">
        <v>2.13</v>
      </c>
      <c r="O174" s="14">
        <v>26.65</v>
      </c>
      <c r="P174" s="14">
        <v>43.81</v>
      </c>
      <c r="Q174" s="14">
        <v>16.48</v>
      </c>
      <c r="R174" s="14">
        <v>836.82</v>
      </c>
      <c r="S174" s="14">
        <v>226.84</v>
      </c>
      <c r="T174" s="14">
        <v>5.35</v>
      </c>
      <c r="U174" s="14">
        <v>422</v>
      </c>
      <c r="V174" s="14">
        <v>35.869999999999997</v>
      </c>
      <c r="W174" s="14">
        <v>87.35</v>
      </c>
      <c r="X174" s="14">
        <v>319.37</v>
      </c>
      <c r="Y174" s="14">
        <v>204.29</v>
      </c>
      <c r="Z174" s="14"/>
      <c r="AB174" s="16">
        <v>0.13311579380992389</v>
      </c>
      <c r="AC174" s="16">
        <v>2.7657134340447087E-2</v>
      </c>
      <c r="AD174" s="16">
        <v>1.5429428564861852E-2</v>
      </c>
      <c r="AE174" s="16">
        <v>3.6876831283297717E-2</v>
      </c>
      <c r="AF174" s="16">
        <v>-2.6433257068155368E-2</v>
      </c>
      <c r="AG174" s="16">
        <v>-5.640172876261197E-3</v>
      </c>
      <c r="AH174" s="16">
        <v>4.2933067867488251E-3</v>
      </c>
      <c r="AI174" s="16">
        <v>5.9248580012273316E-2</v>
      </c>
      <c r="AJ174" s="16">
        <v>4.2381781337092216E-2</v>
      </c>
      <c r="AK174" s="16">
        <v>4.9405025993653727E-2</v>
      </c>
      <c r="AL174" s="16">
        <v>9.0551203694753807E-2</v>
      </c>
      <c r="AM174" s="16">
        <v>3.3703651333816941E-2</v>
      </c>
      <c r="AN174" s="16">
        <v>9.0832302052852327E-3</v>
      </c>
      <c r="AO174" s="16">
        <v>6.8640753171560598E-2</v>
      </c>
      <c r="AP174" s="16">
        <v>1.8833314629813358E-2</v>
      </c>
      <c r="AQ174" s="16">
        <v>2.0845459157627203E-2</v>
      </c>
      <c r="AT174" s="16">
        <v>0.13311579380992389</v>
      </c>
      <c r="AU174" s="16">
        <v>2.7657134340447087E-2</v>
      </c>
      <c r="AV174" s="16">
        <v>1.5429428564861852E-2</v>
      </c>
      <c r="AW174" s="16">
        <v>3.6876831283297717E-2</v>
      </c>
      <c r="AX174" s="16">
        <v>-2.6433257068155368E-2</v>
      </c>
      <c r="AY174" s="16">
        <v>-5.640172876261197E-3</v>
      </c>
      <c r="AZ174" s="16">
        <v>4.2933067867488251E-3</v>
      </c>
      <c r="BA174" s="16">
        <v>5.9248580012273316E-2</v>
      </c>
      <c r="BB174" s="16">
        <v>4.2381781337092216E-2</v>
      </c>
      <c r="BC174" s="16">
        <v>4.9405025993653727E-2</v>
      </c>
      <c r="BD174" s="16">
        <v>9.0551203694753807E-2</v>
      </c>
      <c r="BE174" s="16">
        <v>3.3703651333816941E-2</v>
      </c>
      <c r="BF174" s="16">
        <v>9.0832302052852327E-3</v>
      </c>
      <c r="BG174" s="16">
        <v>6.8640753171560598E-2</v>
      </c>
      <c r="BH174" s="16">
        <v>1.8833314629813358E-2</v>
      </c>
      <c r="BI174" s="16">
        <v>2.0845459157627203E-2</v>
      </c>
      <c r="BK174" s="7"/>
    </row>
    <row r="175" spans="9:63" ht="14" x14ac:dyDescent="0.2">
      <c r="I175" s="13">
        <v>44862.666666666672</v>
      </c>
      <c r="J175" s="14">
        <v>20.32</v>
      </c>
      <c r="K175" s="14">
        <v>102.6</v>
      </c>
      <c r="L175" s="14">
        <v>10.17</v>
      </c>
      <c r="M175" s="14">
        <v>34.19</v>
      </c>
      <c r="N175" s="14">
        <v>2.09</v>
      </c>
      <c r="O175" s="14">
        <v>26.62</v>
      </c>
      <c r="P175" s="14">
        <v>44.7</v>
      </c>
      <c r="Q175" s="14">
        <v>16.760000000000002</v>
      </c>
      <c r="R175" s="14">
        <v>881.75</v>
      </c>
      <c r="S175" s="14">
        <v>228.36</v>
      </c>
      <c r="T175" s="14">
        <v>5.45</v>
      </c>
      <c r="U175" s="14">
        <v>431.79</v>
      </c>
      <c r="V175" s="14">
        <v>36.18</v>
      </c>
      <c r="W175" s="14">
        <v>86.25</v>
      </c>
      <c r="X175" s="14">
        <v>329.47</v>
      </c>
      <c r="Y175" s="14">
        <v>209.34</v>
      </c>
      <c r="Z175" s="14"/>
      <c r="AB175" s="16">
        <v>-2.9140380018496462E-3</v>
      </c>
      <c r="AC175" s="16">
        <v>1.6647233433156428E-2</v>
      </c>
      <c r="AD175" s="16">
        <v>-2.2255393635261456E-2</v>
      </c>
      <c r="AE175" s="16">
        <v>-2.6151940384520334E-2</v>
      </c>
      <c r="AF175" s="16">
        <v>-3.6367644170874833E-2</v>
      </c>
      <c r="AG175" s="16">
        <v>-5.2930180284932E-3</v>
      </c>
      <c r="AH175" s="16">
        <v>-3.0447584916004442E-2</v>
      </c>
      <c r="AI175" s="16">
        <v>-1.0458415842841195E-2</v>
      </c>
      <c r="AJ175" s="16">
        <v>-3.4914206346459482E-2</v>
      </c>
      <c r="AK175" s="16">
        <v>-1.7640577893272924E-3</v>
      </c>
      <c r="AL175" s="16">
        <v>-2.1429391455899165E-2</v>
      </c>
      <c r="AM175" s="16">
        <v>-1.7957912499131961E-2</v>
      </c>
      <c r="AN175" s="16">
        <v>8.7213944282213806E-3</v>
      </c>
      <c r="AO175" s="16">
        <v>-7.7620053354891892E-3</v>
      </c>
      <c r="AP175" s="16">
        <v>2.5678200310148544E-2</v>
      </c>
      <c r="AQ175" s="16">
        <v>4.5015268846925888E-2</v>
      </c>
      <c r="AT175" s="16">
        <v>-2.9140380018496462E-3</v>
      </c>
      <c r="AU175" s="16">
        <v>1.6647233433156428E-2</v>
      </c>
      <c r="AV175" s="16">
        <v>-2.2255393635261456E-2</v>
      </c>
      <c r="AW175" s="16">
        <v>-2.6151940384520334E-2</v>
      </c>
      <c r="AX175" s="16">
        <v>-3.6367644170874833E-2</v>
      </c>
      <c r="AY175" s="16">
        <v>-5.2930180284932E-3</v>
      </c>
      <c r="AZ175" s="16">
        <v>-3.0447584916004442E-2</v>
      </c>
      <c r="BA175" s="16">
        <v>-1.0458415842841195E-2</v>
      </c>
      <c r="BB175" s="16">
        <v>-3.4914206346459482E-2</v>
      </c>
      <c r="BC175" s="16">
        <v>-1.7640577893272924E-3</v>
      </c>
      <c r="BD175" s="16">
        <v>-2.1429391455899165E-2</v>
      </c>
      <c r="BE175" s="16">
        <v>-1.7957912499131961E-2</v>
      </c>
      <c r="BF175" s="16">
        <v>8.7213944282213806E-3</v>
      </c>
      <c r="BG175" s="16">
        <v>-7.7620053354891892E-3</v>
      </c>
      <c r="BH175" s="16">
        <v>2.5678200310148544E-2</v>
      </c>
      <c r="BI175" s="16">
        <v>4.5015268846925888E-2</v>
      </c>
      <c r="BK175" s="7"/>
    </row>
    <row r="176" spans="9:63" ht="14" x14ac:dyDescent="0.2">
      <c r="I176" s="13">
        <v>44865.666666666672</v>
      </c>
      <c r="J176" s="14">
        <v>20.07</v>
      </c>
      <c r="K176" s="14">
        <v>102.74</v>
      </c>
      <c r="L176" s="14">
        <v>10.5</v>
      </c>
      <c r="M176" s="14">
        <v>34.229999999999997</v>
      </c>
      <c r="N176" s="14">
        <v>2.2400000000000002</v>
      </c>
      <c r="O176" s="14">
        <v>27.03</v>
      </c>
      <c r="P176" s="14">
        <v>45.97</v>
      </c>
      <c r="Q176" s="14">
        <v>16.670000000000002</v>
      </c>
      <c r="R176" s="14">
        <v>901.62</v>
      </c>
      <c r="S176" s="14">
        <v>231.79</v>
      </c>
      <c r="T176" s="14">
        <v>5.44</v>
      </c>
      <c r="U176" s="14">
        <v>427.5</v>
      </c>
      <c r="V176" s="14">
        <v>36.04</v>
      </c>
      <c r="W176" s="14">
        <v>83.58</v>
      </c>
      <c r="X176" s="14">
        <v>328.18</v>
      </c>
      <c r="Y176" s="14">
        <v>207.16</v>
      </c>
      <c r="Z176" s="14"/>
      <c r="AB176" s="16">
        <v>2.914038001849719E-3</v>
      </c>
      <c r="AC176" s="16">
        <v>-2.9418285384940665E-2</v>
      </c>
      <c r="AD176" s="16">
        <v>-3.2822439140937597E-2</v>
      </c>
      <c r="AE176" s="16">
        <v>0.15993472614733439</v>
      </c>
      <c r="AF176" s="16">
        <v>-1.3986241974739952E-2</v>
      </c>
      <c r="AG176" s="16">
        <v>1.0183003322685014E-2</v>
      </c>
      <c r="AH176" s="16">
        <v>1.8196977986223103E-2</v>
      </c>
      <c r="AI176" s="16">
        <v>1.8989850892310162E-2</v>
      </c>
      <c r="AJ176" s="16">
        <v>4.1432719224648211E-3</v>
      </c>
      <c r="AK176" s="16">
        <v>1.2792520326799972E-3</v>
      </c>
      <c r="AL176" s="16">
        <v>-3.4897939851277308E-2</v>
      </c>
      <c r="AM176" s="16">
        <v>-5.6475297494918792E-3</v>
      </c>
      <c r="AN176" s="16">
        <v>4.7506027585975776E-3</v>
      </c>
      <c r="AO176" s="16">
        <v>-1.364432764877696E-2</v>
      </c>
      <c r="AP176" s="16">
        <v>-4.3826697420765599E-4</v>
      </c>
      <c r="AQ176" s="16">
        <v>4.7102780773116215E-3</v>
      </c>
      <c r="AT176" s="16">
        <v>2.914038001849719E-3</v>
      </c>
      <c r="AU176" s="16">
        <v>-2.9418285384940665E-2</v>
      </c>
      <c r="AV176" s="16">
        <v>-3.2822439140937597E-2</v>
      </c>
      <c r="AW176" s="16" t="str">
        <v>-</v>
      </c>
      <c r="AX176" s="16">
        <v>-1.3986241974739952E-2</v>
      </c>
      <c r="AY176" s="16">
        <v>1.0183003322685014E-2</v>
      </c>
      <c r="AZ176" s="16">
        <v>1.8196977986223103E-2</v>
      </c>
      <c r="BA176" s="16">
        <v>1.8989850892310162E-2</v>
      </c>
      <c r="BB176" s="16">
        <v>4.1432719224648211E-3</v>
      </c>
      <c r="BC176" s="16">
        <v>1.2792520326799972E-3</v>
      </c>
      <c r="BD176" s="16">
        <v>-3.4897939851277308E-2</v>
      </c>
      <c r="BE176" s="16">
        <v>-5.6475297494918792E-3</v>
      </c>
      <c r="BF176" s="16">
        <v>4.7506027585975776E-3</v>
      </c>
      <c r="BG176" s="16">
        <v>-1.364432764877696E-2</v>
      </c>
      <c r="BH176" s="16">
        <v>-4.3826697420765599E-4</v>
      </c>
      <c r="BI176" s="16">
        <v>4.7102780773116215E-3</v>
      </c>
      <c r="BK176" s="7"/>
    </row>
    <row r="177" spans="9:63" ht="14" x14ac:dyDescent="0.2">
      <c r="I177" s="13">
        <v>44866.666666666672</v>
      </c>
      <c r="J177" s="14">
        <v>19.46</v>
      </c>
      <c r="K177" s="14">
        <v>104.02</v>
      </c>
      <c r="L177" s="14">
        <v>11.01</v>
      </c>
      <c r="M177" s="14">
        <v>34.79</v>
      </c>
      <c r="N177" s="14">
        <v>2.21</v>
      </c>
      <c r="O177" s="14">
        <v>26.75</v>
      </c>
      <c r="P177" s="14">
        <v>46.18</v>
      </c>
      <c r="Q177" s="14">
        <v>16.66</v>
      </c>
      <c r="R177" s="14">
        <v>919.34</v>
      </c>
      <c r="S177" s="14">
        <v>224.89</v>
      </c>
      <c r="T177" s="14">
        <v>5.73</v>
      </c>
      <c r="U177" s="14">
        <v>394.77</v>
      </c>
      <c r="V177" s="14">
        <v>36.200000000000003</v>
      </c>
      <c r="W177" s="14">
        <v>83.11</v>
      </c>
      <c r="X177" s="14">
        <v>333.19</v>
      </c>
      <c r="Y177" s="14">
        <v>206.93</v>
      </c>
      <c r="Z177" s="14"/>
      <c r="AB177" s="16">
        <v>-1.4655855878532745E-2</v>
      </c>
      <c r="AC177" s="16">
        <v>3.7639118529797601E-2</v>
      </c>
      <c r="AD177" s="16">
        <v>2.7918064425847697E-2</v>
      </c>
      <c r="AE177" s="16">
        <v>2.6358193617386336E-3</v>
      </c>
      <c r="AF177" s="16">
        <v>-1.8957913744614158E-2</v>
      </c>
      <c r="AG177" s="16">
        <v>-1.1263376448878712E-3</v>
      </c>
      <c r="AH177" s="16">
        <v>2.0111399793716116E-2</v>
      </c>
      <c r="AI177" s="16">
        <v>1.6847570572611444E-2</v>
      </c>
      <c r="AJ177" s="16">
        <v>5.2299575517503166E-2</v>
      </c>
      <c r="AK177" s="16">
        <v>6.6784079502311593E-3</v>
      </c>
      <c r="AL177" s="16">
        <v>1.8519047767237531E-2</v>
      </c>
      <c r="AM177" s="16">
        <v>2.2934044906677293E-2</v>
      </c>
      <c r="AN177" s="16">
        <v>8.6051884229579878E-3</v>
      </c>
      <c r="AO177" s="16">
        <v>-1.2672980668596345E-2</v>
      </c>
      <c r="AP177" s="16">
        <v>3.1134997498437664E-2</v>
      </c>
      <c r="AQ177" s="16">
        <v>2.4419171427175659E-2</v>
      </c>
      <c r="AT177" s="16">
        <v>-1.4655855878532745E-2</v>
      </c>
      <c r="AU177" s="16">
        <v>3.7639118529797601E-2</v>
      </c>
      <c r="AV177" s="16">
        <v>2.7918064425847697E-2</v>
      </c>
      <c r="AW177" s="16">
        <v>2.6358193617386336E-3</v>
      </c>
      <c r="AX177" s="16">
        <v>-1.8957913744614158E-2</v>
      </c>
      <c r="AY177" s="16">
        <v>-1.1263376448878712E-3</v>
      </c>
      <c r="AZ177" s="16">
        <v>2.0111399793716116E-2</v>
      </c>
      <c r="BA177" s="16">
        <v>1.6847570572611444E-2</v>
      </c>
      <c r="BB177" s="16">
        <v>5.2299575517503166E-2</v>
      </c>
      <c r="BC177" s="16">
        <v>6.6784079502311593E-3</v>
      </c>
      <c r="BD177" s="16">
        <v>1.8519047767237531E-2</v>
      </c>
      <c r="BE177" s="16">
        <v>2.2934044906677293E-2</v>
      </c>
      <c r="BF177" s="16">
        <v>8.6051884229579878E-3</v>
      </c>
      <c r="BG177" s="16">
        <v>-1.2672980668596345E-2</v>
      </c>
      <c r="BH177" s="16">
        <v>3.1134997498437664E-2</v>
      </c>
      <c r="BI177" s="16">
        <v>2.4419171427175659E-2</v>
      </c>
      <c r="BK177" s="7"/>
    </row>
    <row r="178" spans="9:63" ht="14" x14ac:dyDescent="0.2">
      <c r="I178" s="13">
        <v>44867.666666666672</v>
      </c>
      <c r="J178" s="14">
        <v>17.600000000000001</v>
      </c>
      <c r="K178" s="14">
        <v>100.56</v>
      </c>
      <c r="L178" s="14">
        <v>10.49</v>
      </c>
      <c r="M178" s="14">
        <v>33.51</v>
      </c>
      <c r="N178" s="14">
        <v>2.2400000000000002</v>
      </c>
      <c r="O178" s="14">
        <v>25.65</v>
      </c>
      <c r="P178" s="14">
        <v>42.28</v>
      </c>
      <c r="Q178" s="14">
        <v>15.74</v>
      </c>
      <c r="R178" s="14">
        <v>851.28</v>
      </c>
      <c r="S178" s="14">
        <v>210.57</v>
      </c>
      <c r="T178" s="14">
        <v>5.12</v>
      </c>
      <c r="U178" s="14">
        <v>385.03</v>
      </c>
      <c r="V178" s="14">
        <v>36.090000000000003</v>
      </c>
      <c r="W178" s="14">
        <v>79.45</v>
      </c>
      <c r="X178" s="14">
        <v>319.82</v>
      </c>
      <c r="Y178" s="14">
        <v>200.95</v>
      </c>
      <c r="Z178" s="14"/>
      <c r="AB178" s="16">
        <v>-1.2379459902034347E-2</v>
      </c>
      <c r="AC178" s="16">
        <v>1.3635923024525431E-3</v>
      </c>
      <c r="AD178" s="16">
        <v>3.193304710300901E-2</v>
      </c>
      <c r="AE178" s="16">
        <v>1.1692488908840704E-3</v>
      </c>
      <c r="AF178" s="16">
        <v>6.9311799890229092E-2</v>
      </c>
      <c r="AG178" s="16">
        <v>1.5284547321390703E-2</v>
      </c>
      <c r="AH178" s="16">
        <v>2.8015508198613374E-2</v>
      </c>
      <c r="AI178" s="16">
        <v>-5.3843982912343208E-3</v>
      </c>
      <c r="AJ178" s="16">
        <v>2.2284576149528834E-2</v>
      </c>
      <c r="AK178" s="16">
        <v>1.4908458240527254E-2</v>
      </c>
      <c r="AL178" s="16">
        <v>-1.8365478073013922E-3</v>
      </c>
      <c r="AM178" s="16">
        <v>-9.985070565874242E-3</v>
      </c>
      <c r="AN178" s="16">
        <v>-3.8770472270118926E-3</v>
      </c>
      <c r="AO178" s="16">
        <v>-3.1445798891699808E-2</v>
      </c>
      <c r="AP178" s="16">
        <v>-3.9230644095531227E-3</v>
      </c>
      <c r="AQ178" s="16">
        <v>-1.0468282871047029E-2</v>
      </c>
      <c r="AT178" s="16">
        <v>-1.2379459902034347E-2</v>
      </c>
      <c r="AU178" s="16">
        <v>1.3635923024525431E-3</v>
      </c>
      <c r="AV178" s="16">
        <v>3.193304710300901E-2</v>
      </c>
      <c r="AW178" s="16">
        <v>1.1692488908840704E-3</v>
      </c>
      <c r="AX178" s="16">
        <v>6.9311799890229092E-2</v>
      </c>
      <c r="AY178" s="16">
        <v>1.5284547321390703E-2</v>
      </c>
      <c r="AZ178" s="16">
        <v>2.8015508198613374E-2</v>
      </c>
      <c r="BA178" s="16">
        <v>-5.3843982912343208E-3</v>
      </c>
      <c r="BB178" s="16">
        <v>2.2284576149528834E-2</v>
      </c>
      <c r="BC178" s="16">
        <v>1.4908458240527254E-2</v>
      </c>
      <c r="BD178" s="16">
        <v>-1.8365478073013922E-3</v>
      </c>
      <c r="BE178" s="16">
        <v>-9.985070565874242E-3</v>
      </c>
      <c r="BF178" s="16">
        <v>-3.8770472270118926E-3</v>
      </c>
      <c r="BG178" s="16">
        <v>-3.1445798891699808E-2</v>
      </c>
      <c r="BH178" s="16">
        <v>-3.9230644095531227E-3</v>
      </c>
      <c r="BI178" s="16">
        <v>-1.0468282871047029E-2</v>
      </c>
      <c r="BK178" s="7"/>
    </row>
    <row r="179" spans="9:63" ht="14" x14ac:dyDescent="0.2">
      <c r="I179" s="13">
        <v>44868.666666666672</v>
      </c>
      <c r="J179" s="14">
        <v>16.670000000000002</v>
      </c>
      <c r="K179" s="14">
        <v>94.57</v>
      </c>
      <c r="L179" s="14">
        <v>12.04</v>
      </c>
      <c r="M179" s="14">
        <v>33.74</v>
      </c>
      <c r="N179" s="14">
        <v>2.21</v>
      </c>
      <c r="O179" s="14">
        <v>24.91</v>
      </c>
      <c r="P179" s="14">
        <v>40.880000000000003</v>
      </c>
      <c r="Q179" s="14">
        <v>15.73</v>
      </c>
      <c r="R179" s="14">
        <v>870.88</v>
      </c>
      <c r="S179" s="14">
        <v>210.95</v>
      </c>
      <c r="T179" s="14">
        <v>5.36</v>
      </c>
      <c r="U179" s="14">
        <v>364.99</v>
      </c>
      <c r="V179" s="14">
        <v>35.89</v>
      </c>
      <c r="W179" s="14">
        <v>76.55</v>
      </c>
      <c r="X179" s="14">
        <v>309.17</v>
      </c>
      <c r="Y179" s="14">
        <v>194.75</v>
      </c>
      <c r="Z179" s="14"/>
      <c r="AB179" s="16">
        <v>-3.0865086050387694E-2</v>
      </c>
      <c r="AC179" s="16">
        <v>1.2381663305804529E-2</v>
      </c>
      <c r="AD179" s="16">
        <v>4.7428693571110826E-2</v>
      </c>
      <c r="AE179" s="16">
        <v>1.6227536621756754E-2</v>
      </c>
      <c r="AF179" s="16">
        <v>-1.3483350337287101E-2</v>
      </c>
      <c r="AG179" s="16">
        <v>-1.0412886946340768E-2</v>
      </c>
      <c r="AH179" s="16">
        <v>4.5577941082126381E-3</v>
      </c>
      <c r="AI179" s="16">
        <v>-6.0006002400604848E-4</v>
      </c>
      <c r="AJ179" s="16">
        <v>1.9462876024771435E-2</v>
      </c>
      <c r="AK179" s="16">
        <v>-3.0220395566191889E-2</v>
      </c>
      <c r="AL179" s="16">
        <v>5.1936469858796866E-2</v>
      </c>
      <c r="AM179" s="16">
        <v>-7.9650971546656013E-2</v>
      </c>
      <c r="AN179" s="16">
        <v>4.4296860915882582E-3</v>
      </c>
      <c r="AO179" s="16">
        <v>-5.6392254548343129E-3</v>
      </c>
      <c r="AP179" s="16">
        <v>1.5150659490512225E-2</v>
      </c>
      <c r="AQ179" s="16">
        <v>-1.1108697319532933E-3</v>
      </c>
      <c r="AT179" s="16">
        <v>-3.0865086050387694E-2</v>
      </c>
      <c r="AU179" s="16">
        <v>1.2381663305804529E-2</v>
      </c>
      <c r="AV179" s="16">
        <v>4.7428693571110826E-2</v>
      </c>
      <c r="AW179" s="16">
        <v>1.6227536621756754E-2</v>
      </c>
      <c r="AX179" s="16">
        <v>-1.3483350337287101E-2</v>
      </c>
      <c r="AY179" s="16">
        <v>-1.0412886946340768E-2</v>
      </c>
      <c r="AZ179" s="16">
        <v>4.5577941082126381E-3</v>
      </c>
      <c r="BA179" s="16">
        <v>-6.0006002400604848E-4</v>
      </c>
      <c r="BB179" s="16">
        <v>1.9462876024771435E-2</v>
      </c>
      <c r="BC179" s="16">
        <v>-3.0220395566191889E-2</v>
      </c>
      <c r="BD179" s="16">
        <v>5.1936469858796866E-2</v>
      </c>
      <c r="BE179" s="16" t="str">
        <v>-</v>
      </c>
      <c r="BF179" s="16">
        <v>4.4296860915882582E-3</v>
      </c>
      <c r="BG179" s="16">
        <v>-5.6392254548343129E-3</v>
      </c>
      <c r="BH179" s="16">
        <v>1.5150659490512225E-2</v>
      </c>
      <c r="BI179" s="16">
        <v>-1.1108697319532933E-3</v>
      </c>
      <c r="BK179" s="7"/>
    </row>
    <row r="180" spans="9:63" ht="14" x14ac:dyDescent="0.2">
      <c r="I180" s="13">
        <v>44869.666666666672</v>
      </c>
      <c r="J180" s="14">
        <v>16.12</v>
      </c>
      <c r="K180" s="14">
        <v>94.32</v>
      </c>
      <c r="L180" s="14">
        <v>10.81</v>
      </c>
      <c r="M180" s="14">
        <v>32.15</v>
      </c>
      <c r="N180" s="14">
        <v>2.4300000000000002</v>
      </c>
      <c r="O180" s="14">
        <v>24.57</v>
      </c>
      <c r="P180" s="14">
        <v>40.14</v>
      </c>
      <c r="Q180" s="14">
        <v>15.26</v>
      </c>
      <c r="R180" s="14">
        <v>938.57</v>
      </c>
      <c r="S180" s="14">
        <v>201.97</v>
      </c>
      <c r="T180" s="14">
        <v>5.18</v>
      </c>
      <c r="U180" s="14">
        <v>361.19</v>
      </c>
      <c r="V180" s="14">
        <v>36.79</v>
      </c>
      <c r="W180" s="14">
        <v>75.180000000000007</v>
      </c>
      <c r="X180" s="14">
        <v>318.37</v>
      </c>
      <c r="Y180" s="14">
        <v>196.98</v>
      </c>
      <c r="Z180" s="14"/>
      <c r="AB180" s="16">
        <v>-0.10046217471375288</v>
      </c>
      <c r="AC180" s="16">
        <v>-3.3828624062934347E-2</v>
      </c>
      <c r="AD180" s="16">
        <v>-4.8381528326382706E-2</v>
      </c>
      <c r="AE180" s="16">
        <v>-3.748608741463165E-2</v>
      </c>
      <c r="AF180" s="16">
        <v>1.3483350337287207E-2</v>
      </c>
      <c r="AG180" s="16">
        <v>-4.1990901725237062E-2</v>
      </c>
      <c r="AH180" s="16">
        <v>-8.8232642924312418E-2</v>
      </c>
      <c r="AI180" s="16">
        <v>-5.6805393749439506E-2</v>
      </c>
      <c r="AJ180" s="16">
        <v>-7.6914922156985532E-2</v>
      </c>
      <c r="AK180" s="16">
        <v>-6.5793254359954118E-2</v>
      </c>
      <c r="AL180" s="16">
        <v>-0.11256109167523189</v>
      </c>
      <c r="AM180" s="16">
        <v>-2.4982063500220083E-2</v>
      </c>
      <c r="AN180" s="16">
        <v>-3.0433001770281696E-3</v>
      </c>
      <c r="AO180" s="16">
        <v>-4.5037138582209944E-2</v>
      </c>
      <c r="AP180" s="16">
        <v>-4.0954560306220439E-2</v>
      </c>
      <c r="AQ180" s="16">
        <v>-2.9324450928527403E-2</v>
      </c>
      <c r="AT180" s="16">
        <v>-0.10046217471375288</v>
      </c>
      <c r="AU180" s="16">
        <v>-3.3828624062934347E-2</v>
      </c>
      <c r="AV180" s="16">
        <v>-4.8381528326382706E-2</v>
      </c>
      <c r="AW180" s="16">
        <v>-3.748608741463165E-2</v>
      </c>
      <c r="AX180" s="16">
        <v>1.3483350337287207E-2</v>
      </c>
      <c r="AY180" s="16">
        <v>-4.1990901725237062E-2</v>
      </c>
      <c r="AZ180" s="16">
        <v>-8.8232642924312418E-2</v>
      </c>
      <c r="BA180" s="16">
        <v>-5.6805393749439506E-2</v>
      </c>
      <c r="BB180" s="16">
        <v>-7.6914922156985532E-2</v>
      </c>
      <c r="BC180" s="16">
        <v>-6.5793254359954118E-2</v>
      </c>
      <c r="BD180" s="16">
        <v>-0.11256109167523189</v>
      </c>
      <c r="BE180" s="16">
        <v>-2.4982063500220083E-2</v>
      </c>
      <c r="BF180" s="16">
        <v>-3.0433001770281696E-3</v>
      </c>
      <c r="BG180" s="16">
        <v>-4.5037138582209944E-2</v>
      </c>
      <c r="BH180" s="16">
        <v>-4.0954560306220439E-2</v>
      </c>
      <c r="BI180" s="16">
        <v>-2.9324450928527403E-2</v>
      </c>
      <c r="BK180" s="7"/>
    </row>
    <row r="181" spans="9:63" ht="14" x14ac:dyDescent="0.2">
      <c r="I181" s="13">
        <v>44872.666666666672</v>
      </c>
      <c r="J181" s="14">
        <v>15.63</v>
      </c>
      <c r="K181" s="14">
        <v>96.39</v>
      </c>
      <c r="L181" s="14">
        <v>10.7</v>
      </c>
      <c r="M181" s="14">
        <v>32.24</v>
      </c>
      <c r="N181" s="14">
        <v>2.4900000000000002</v>
      </c>
      <c r="O181" s="14">
        <v>24.7</v>
      </c>
      <c r="P181" s="14">
        <v>37.270000000000003</v>
      </c>
      <c r="Q181" s="14">
        <v>15.36</v>
      </c>
      <c r="R181" s="14">
        <v>940.78</v>
      </c>
      <c r="S181" s="14">
        <v>199.71</v>
      </c>
      <c r="T181" s="14">
        <v>5.18</v>
      </c>
      <c r="U181" s="14">
        <v>370.11</v>
      </c>
      <c r="V181" s="14">
        <v>37.01</v>
      </c>
      <c r="W181" s="14">
        <v>77.66</v>
      </c>
      <c r="X181" s="14">
        <v>325.13</v>
      </c>
      <c r="Y181" s="14">
        <v>200.1</v>
      </c>
      <c r="Z181" s="14"/>
      <c r="AB181" s="16">
        <v>-5.4288205281403476E-2</v>
      </c>
      <c r="AC181" s="16">
        <v>-6.141426325457125E-2</v>
      </c>
      <c r="AD181" s="16">
        <v>0.13781201747246899</v>
      </c>
      <c r="AE181" s="16">
        <v>6.8401753686033072E-3</v>
      </c>
      <c r="AF181" s="16">
        <v>-1.3483350337287101E-2</v>
      </c>
      <c r="AG181" s="16">
        <v>-2.9274242342689442E-2</v>
      </c>
      <c r="AH181" s="16">
        <v>-3.3673215106587835E-2</v>
      </c>
      <c r="AI181" s="16">
        <v>-6.3552591907073169E-4</v>
      </c>
      <c r="AJ181" s="16">
        <v>2.2763095552413799E-2</v>
      </c>
      <c r="AK181" s="16">
        <v>1.8029991599079094E-3</v>
      </c>
      <c r="AL181" s="16">
        <v>4.5809536031294201E-2</v>
      </c>
      <c r="AM181" s="16">
        <v>-5.3451297383033079E-2</v>
      </c>
      <c r="AN181" s="16">
        <v>-5.5571134951814139E-3</v>
      </c>
      <c r="AO181" s="16">
        <v>-3.7183770879032324E-2</v>
      </c>
      <c r="AP181" s="16">
        <v>-3.3867050104778189E-2</v>
      </c>
      <c r="AQ181" s="16">
        <v>-3.1339436144352403E-2</v>
      </c>
      <c r="AT181" s="16">
        <v>-5.4288205281403476E-2</v>
      </c>
      <c r="AU181" s="16" t="str">
        <v>-</v>
      </c>
      <c r="AV181" s="16">
        <v>0.13781201747246899</v>
      </c>
      <c r="AW181" s="16">
        <v>6.8401753686033072E-3</v>
      </c>
      <c r="AX181" s="16">
        <v>-1.3483350337287101E-2</v>
      </c>
      <c r="AY181" s="16">
        <v>-2.9274242342689442E-2</v>
      </c>
      <c r="AZ181" s="16">
        <v>-3.3673215106587835E-2</v>
      </c>
      <c r="BA181" s="16">
        <v>-6.3552591907073169E-4</v>
      </c>
      <c r="BB181" s="16">
        <v>2.2763095552413799E-2</v>
      </c>
      <c r="BC181" s="16">
        <v>1.8029991599079094E-3</v>
      </c>
      <c r="BD181" s="16">
        <v>4.5809536031294201E-2</v>
      </c>
      <c r="BE181" s="16">
        <v>-5.3451297383033079E-2</v>
      </c>
      <c r="BF181" s="16">
        <v>-5.5571134951814139E-3</v>
      </c>
      <c r="BG181" s="16">
        <v>-3.7183770879032324E-2</v>
      </c>
      <c r="BH181" s="16">
        <v>-3.3867050104778189E-2</v>
      </c>
      <c r="BI181" s="16">
        <v>-3.1339436144352403E-2</v>
      </c>
      <c r="BK181" s="7"/>
    </row>
    <row r="182" spans="9:63" ht="14" x14ac:dyDescent="0.2">
      <c r="I182" s="13">
        <v>44873.666666666672</v>
      </c>
      <c r="J182" s="14">
        <v>15.64</v>
      </c>
      <c r="K182" s="14">
        <v>98.48</v>
      </c>
      <c r="L182" s="14">
        <v>10.75</v>
      </c>
      <c r="M182" s="14">
        <v>32.799999999999997</v>
      </c>
      <c r="N182" s="14">
        <v>2.78</v>
      </c>
      <c r="O182" s="14">
        <v>24.72</v>
      </c>
      <c r="P182" s="14">
        <v>39.96</v>
      </c>
      <c r="Q182" s="14">
        <v>15.07</v>
      </c>
      <c r="R182" s="14">
        <v>937.08</v>
      </c>
      <c r="S182" s="14">
        <v>202.61</v>
      </c>
      <c r="T182" s="14">
        <v>5.0999999999999996</v>
      </c>
      <c r="U182" s="14">
        <v>382.57</v>
      </c>
      <c r="V182" s="14">
        <v>37.11</v>
      </c>
      <c r="W182" s="14">
        <v>81.13</v>
      </c>
      <c r="X182" s="14">
        <v>325.75</v>
      </c>
      <c r="Y182" s="14">
        <v>201.78</v>
      </c>
      <c r="Z182" s="14"/>
      <c r="AB182" s="16">
        <v>-3.35499596842204E-2</v>
      </c>
      <c r="AC182" s="16">
        <v>-2.6470447983053618E-3</v>
      </c>
      <c r="AD182" s="16">
        <v>-0.10776280822955792</v>
      </c>
      <c r="AE182" s="16">
        <v>-4.8271626434193908E-2</v>
      </c>
      <c r="AF182" s="16">
        <v>9.4898741822795729E-2</v>
      </c>
      <c r="AG182" s="16">
        <v>-1.3743142741001281E-2</v>
      </c>
      <c r="AH182" s="16">
        <v>-1.8267602527256954E-2</v>
      </c>
      <c r="AI182" s="16">
        <v>-3.0334691213875602E-2</v>
      </c>
      <c r="AJ182" s="16">
        <v>7.485324566627953E-2</v>
      </c>
      <c r="AK182" s="16">
        <v>-4.3501967050050563E-2</v>
      </c>
      <c r="AL182" s="16">
        <v>-3.4158918811319085E-2</v>
      </c>
      <c r="AM182" s="16">
        <v>-1.0465820280127543E-2</v>
      </c>
      <c r="AN182" s="16">
        <v>2.4767363957166961E-2</v>
      </c>
      <c r="AO182" s="16">
        <v>-1.8058883967660703E-2</v>
      </c>
      <c r="AP182" s="16">
        <v>2.932294099909533E-2</v>
      </c>
      <c r="AQ182" s="16">
        <v>1.1385515990698586E-2</v>
      </c>
      <c r="AT182" s="16">
        <v>-3.35499596842204E-2</v>
      </c>
      <c r="AU182" s="16">
        <v>-2.6470447983053618E-3</v>
      </c>
      <c r="AV182" s="16">
        <v>-0.10776280822955792</v>
      </c>
      <c r="AW182" s="16">
        <v>-4.8271626434193908E-2</v>
      </c>
      <c r="AX182" s="16">
        <v>9.4898741822795729E-2</v>
      </c>
      <c r="AY182" s="16">
        <v>-1.3743142741001281E-2</v>
      </c>
      <c r="AZ182" s="16">
        <v>-1.8267602527256954E-2</v>
      </c>
      <c r="BA182" s="16">
        <v>-3.0334691213875602E-2</v>
      </c>
      <c r="BB182" s="16">
        <v>7.485324566627953E-2</v>
      </c>
      <c r="BC182" s="16">
        <v>-4.3501967050050563E-2</v>
      </c>
      <c r="BD182" s="16">
        <v>-3.4158918811319085E-2</v>
      </c>
      <c r="BE182" s="16">
        <v>-1.0465820280127543E-2</v>
      </c>
      <c r="BF182" s="16">
        <v>2.4767363957166961E-2</v>
      </c>
      <c r="BG182" s="16">
        <v>-1.8058883967660703E-2</v>
      </c>
      <c r="BH182" s="16">
        <v>2.932294099909533E-2</v>
      </c>
      <c r="BI182" s="16">
        <v>1.1385515990698586E-2</v>
      </c>
      <c r="BK182" s="7"/>
    </row>
    <row r="183" spans="9:63" ht="14" x14ac:dyDescent="0.2">
      <c r="I183" s="13">
        <v>44874.666666666672</v>
      </c>
      <c r="J183" s="14">
        <v>12.1</v>
      </c>
      <c r="K183" s="14">
        <v>96.18</v>
      </c>
      <c r="L183" s="14">
        <v>10.23</v>
      </c>
      <c r="M183" s="14">
        <v>30.9</v>
      </c>
      <c r="N183" s="14">
        <v>2.48</v>
      </c>
      <c r="O183" s="14">
        <v>20.91</v>
      </c>
      <c r="P183" s="14">
        <v>41.84</v>
      </c>
      <c r="Q183" s="14">
        <v>14.13</v>
      </c>
      <c r="R183" s="14">
        <v>897.62</v>
      </c>
      <c r="S183" s="14">
        <v>198.28</v>
      </c>
      <c r="T183" s="14">
        <v>4.9800000000000004</v>
      </c>
      <c r="U183" s="14">
        <v>368.55</v>
      </c>
      <c r="V183" s="14">
        <v>36.520000000000003</v>
      </c>
      <c r="W183" s="14">
        <v>78.680000000000007</v>
      </c>
      <c r="X183" s="14">
        <v>315.64</v>
      </c>
      <c r="Y183" s="14">
        <v>193.93</v>
      </c>
      <c r="Z183" s="14"/>
      <c r="AB183" s="16">
        <v>-3.0868592645096973E-2</v>
      </c>
      <c r="AC183" s="16">
        <v>2.1709205566761289E-2</v>
      </c>
      <c r="AD183" s="16">
        <v>-1.0227890183256538E-2</v>
      </c>
      <c r="AE183" s="16">
        <v>2.7954669547991828E-3</v>
      </c>
      <c r="AF183" s="16">
        <v>2.4391453124159263E-2</v>
      </c>
      <c r="AG183" s="16">
        <v>5.2770571008438193E-3</v>
      </c>
      <c r="AH183" s="16">
        <v>-7.418462987702501E-2</v>
      </c>
      <c r="AI183" s="16">
        <v>6.5317018632150593E-3</v>
      </c>
      <c r="AJ183" s="16">
        <v>2.3518780628266219E-3</v>
      </c>
      <c r="AK183" s="16">
        <v>-1.1252857239575096E-2</v>
      </c>
      <c r="AL183" s="16">
        <v>0</v>
      </c>
      <c r="AM183" s="16">
        <v>2.4396123084704697E-2</v>
      </c>
      <c r="AN183" s="16">
        <v>5.9620772813816737E-3</v>
      </c>
      <c r="AO183" s="16">
        <v>3.24550861674891E-2</v>
      </c>
      <c r="AP183" s="16">
        <v>2.1010873925451284E-2</v>
      </c>
      <c r="AQ183" s="16">
        <v>1.5715040848131533E-2</v>
      </c>
      <c r="AT183" s="16">
        <v>-3.0868592645096973E-2</v>
      </c>
      <c r="AU183" s="16">
        <v>2.1709205566761289E-2</v>
      </c>
      <c r="AV183" s="16">
        <v>-1.0227890183256538E-2</v>
      </c>
      <c r="AW183" s="16">
        <v>2.7954669547991828E-3</v>
      </c>
      <c r="AX183" s="16">
        <v>2.4391453124159263E-2</v>
      </c>
      <c r="AY183" s="16">
        <v>5.2770571008438193E-3</v>
      </c>
      <c r="AZ183" s="16">
        <v>-7.418462987702501E-2</v>
      </c>
      <c r="BA183" s="16">
        <v>6.5317018632150593E-3</v>
      </c>
      <c r="BB183" s="16">
        <v>2.3518780628266219E-3</v>
      </c>
      <c r="BC183" s="16">
        <v>-1.1252857239575096E-2</v>
      </c>
      <c r="BD183" s="16">
        <v>0</v>
      </c>
      <c r="BE183" s="16">
        <v>2.4396123084704697E-2</v>
      </c>
      <c r="BF183" s="16">
        <v>5.9620772813816737E-3</v>
      </c>
      <c r="BG183" s="16">
        <v>3.24550861674891E-2</v>
      </c>
      <c r="BH183" s="16">
        <v>2.1010873925451284E-2</v>
      </c>
      <c r="BI183" s="16">
        <v>1.5715040848131533E-2</v>
      </c>
      <c r="BK183" s="7"/>
    </row>
    <row r="184" spans="9:63" ht="14" x14ac:dyDescent="0.2">
      <c r="I184" s="13">
        <v>44875.666666666672</v>
      </c>
      <c r="J184" s="14">
        <v>14.99</v>
      </c>
      <c r="K184" s="14">
        <v>101</v>
      </c>
      <c r="L184" s="14">
        <v>10.220000000000001</v>
      </c>
      <c r="M184" s="14">
        <v>36.51</v>
      </c>
      <c r="N184" s="14">
        <v>2.2000000000000002</v>
      </c>
      <c r="O184" s="14">
        <v>20.64</v>
      </c>
      <c r="P184" s="14">
        <v>45.08</v>
      </c>
      <c r="Q184" s="14">
        <v>15.86</v>
      </c>
      <c r="R184" s="14">
        <v>935.53</v>
      </c>
      <c r="S184" s="14">
        <v>214.4</v>
      </c>
      <c r="T184" s="14">
        <v>5.34</v>
      </c>
      <c r="U184" s="14">
        <v>403.24</v>
      </c>
      <c r="V184" s="14">
        <v>38.130000000000003</v>
      </c>
      <c r="W184" s="14">
        <v>86.8</v>
      </c>
      <c r="X184" s="14">
        <v>337.27</v>
      </c>
      <c r="Y184" s="14">
        <v>205.57</v>
      </c>
      <c r="Z184" s="14"/>
      <c r="AB184" s="16">
        <v>6.3959068377979818E-4</v>
      </c>
      <c r="AC184" s="16">
        <v>2.145102008032131E-2</v>
      </c>
      <c r="AD184" s="16">
        <v>4.6620131058113714E-3</v>
      </c>
      <c r="AE184" s="16">
        <v>1.7220597751670341E-2</v>
      </c>
      <c r="AF184" s="16">
        <v>0.11016821722592936</v>
      </c>
      <c r="AG184" s="16">
        <v>8.093889555584958E-4</v>
      </c>
      <c r="AH184" s="16">
        <v>6.9690240289185593E-2</v>
      </c>
      <c r="AI184" s="16">
        <v>-1.9060715081121941E-2</v>
      </c>
      <c r="AJ184" s="16">
        <v>-3.9406609524118659E-3</v>
      </c>
      <c r="AK184" s="16">
        <v>1.4416634657337982E-2</v>
      </c>
      <c r="AL184" s="16">
        <v>-1.5564516541111573E-2</v>
      </c>
      <c r="AM184" s="16">
        <v>3.3111384307401903E-2</v>
      </c>
      <c r="AN184" s="16">
        <v>2.6983286744416304E-3</v>
      </c>
      <c r="AO184" s="16">
        <v>4.3712482103452292E-2</v>
      </c>
      <c r="AP184" s="16">
        <v>1.9051136538901321E-3</v>
      </c>
      <c r="AQ184" s="16">
        <v>8.3607533905455077E-3</v>
      </c>
      <c r="AT184" s="16">
        <v>6.3959068377979818E-4</v>
      </c>
      <c r="AU184" s="16">
        <v>2.145102008032131E-2</v>
      </c>
      <c r="AV184" s="16">
        <v>4.6620131058113714E-3</v>
      </c>
      <c r="AW184" s="16">
        <v>1.7220597751670341E-2</v>
      </c>
      <c r="AX184" s="16">
        <v>0.11016821722592936</v>
      </c>
      <c r="AY184" s="16">
        <v>8.093889555584958E-4</v>
      </c>
      <c r="AZ184" s="16">
        <v>6.9690240289185593E-2</v>
      </c>
      <c r="BA184" s="16">
        <v>-1.9060715081121941E-2</v>
      </c>
      <c r="BB184" s="16">
        <v>-3.9406609524118659E-3</v>
      </c>
      <c r="BC184" s="16">
        <v>1.4416634657337982E-2</v>
      </c>
      <c r="BD184" s="16">
        <v>-1.5564516541111573E-2</v>
      </c>
      <c r="BE184" s="16">
        <v>3.3111384307401903E-2</v>
      </c>
      <c r="BF184" s="16">
        <v>2.6983286744416304E-3</v>
      </c>
      <c r="BG184" s="16">
        <v>4.3712482103452292E-2</v>
      </c>
      <c r="BH184" s="16">
        <v>1.9051136538901321E-3</v>
      </c>
      <c r="BI184" s="16">
        <v>8.3607533905455077E-3</v>
      </c>
      <c r="BK184" s="7"/>
    </row>
    <row r="185" spans="9:63" ht="14" x14ac:dyDescent="0.2">
      <c r="I185" s="13">
        <v>44876.666666666672</v>
      </c>
      <c r="J185" s="14">
        <v>17.010000000000002</v>
      </c>
      <c r="K185" s="14">
        <v>100.47</v>
      </c>
      <c r="L185" s="14">
        <v>11.05</v>
      </c>
      <c r="M185" s="14">
        <v>39.44</v>
      </c>
      <c r="N185" s="14">
        <v>2</v>
      </c>
      <c r="O185" s="14">
        <v>20.53</v>
      </c>
      <c r="P185" s="14">
        <v>47.3</v>
      </c>
      <c r="Q185" s="14">
        <v>16.97</v>
      </c>
      <c r="R185" s="14">
        <v>974.89</v>
      </c>
      <c r="S185" s="14">
        <v>216.11</v>
      </c>
      <c r="T185" s="14">
        <v>5.95</v>
      </c>
      <c r="U185" s="14">
        <v>408.04</v>
      </c>
      <c r="V185" s="14">
        <v>38.409999999999997</v>
      </c>
      <c r="W185" s="14">
        <v>91.03</v>
      </c>
      <c r="X185" s="14">
        <v>339.29</v>
      </c>
      <c r="Y185" s="14">
        <v>205</v>
      </c>
      <c r="Z185" s="14"/>
      <c r="AB185" s="16">
        <v>-0.25662628251446973</v>
      </c>
      <c r="AC185" s="16">
        <v>-2.3632046026681421E-2</v>
      </c>
      <c r="AD185" s="16">
        <v>-4.9581174610136607E-2</v>
      </c>
      <c r="AE185" s="16">
        <v>-5.9672331486398208E-2</v>
      </c>
      <c r="AF185" s="16">
        <v>-0.11419236752565488</v>
      </c>
      <c r="AG185" s="16">
        <v>-0.1673851191489478</v>
      </c>
      <c r="AH185" s="16">
        <v>4.5973865976314844E-2</v>
      </c>
      <c r="AI185" s="16">
        <v>-6.4405815941968023E-2</v>
      </c>
      <c r="AJ185" s="16">
        <v>-4.302184130245551E-2</v>
      </c>
      <c r="AK185" s="16">
        <v>-2.1602775785686815E-2</v>
      </c>
      <c r="AL185" s="16">
        <v>-2.3810648693718333E-2</v>
      </c>
      <c r="AM185" s="16">
        <v>-3.7335255423587073E-2</v>
      </c>
      <c r="AN185" s="16">
        <v>-1.6026419345738355E-2</v>
      </c>
      <c r="AO185" s="16">
        <v>-3.0663812886115221E-2</v>
      </c>
      <c r="AP185" s="16">
        <v>-3.1527892352120293E-2</v>
      </c>
      <c r="AQ185" s="16">
        <v>-3.9680725772083841E-2</v>
      </c>
      <c r="AT185" s="16" t="str">
        <v>-</v>
      </c>
      <c r="AU185" s="16">
        <v>-2.3632046026681421E-2</v>
      </c>
      <c r="AV185" s="16">
        <v>-4.9581174610136607E-2</v>
      </c>
      <c r="AW185" s="16">
        <v>-5.9672331486398208E-2</v>
      </c>
      <c r="AX185" s="16">
        <v>-0.11419236752565488</v>
      </c>
      <c r="AY185" s="16" t="str">
        <v>-</v>
      </c>
      <c r="AZ185" s="16">
        <v>4.5973865976314844E-2</v>
      </c>
      <c r="BA185" s="16">
        <v>-6.4405815941968023E-2</v>
      </c>
      <c r="BB185" s="16">
        <v>-4.302184130245551E-2</v>
      </c>
      <c r="BC185" s="16">
        <v>-2.1602775785686815E-2</v>
      </c>
      <c r="BD185" s="16">
        <v>-2.3810648693718333E-2</v>
      </c>
      <c r="BE185" s="16">
        <v>-3.7335255423587073E-2</v>
      </c>
      <c r="BF185" s="16">
        <v>-1.6026419345738355E-2</v>
      </c>
      <c r="BG185" s="16">
        <v>-3.0663812886115221E-2</v>
      </c>
      <c r="BH185" s="16">
        <v>-3.1527892352120293E-2</v>
      </c>
      <c r="BI185" s="16">
        <v>-3.9680725772083841E-2</v>
      </c>
      <c r="BK185" s="7"/>
    </row>
    <row r="186" spans="9:63" ht="14" x14ac:dyDescent="0.2">
      <c r="I186" s="13">
        <v>44879.666666666672</v>
      </c>
      <c r="J186" s="14">
        <v>16.28</v>
      </c>
      <c r="K186" s="14">
        <v>100.01</v>
      </c>
      <c r="L186" s="14">
        <v>10.95</v>
      </c>
      <c r="M186" s="14">
        <v>38.4</v>
      </c>
      <c r="N186" s="14">
        <v>2.04</v>
      </c>
      <c r="O186" s="14">
        <v>19.75</v>
      </c>
      <c r="P186" s="14">
        <v>47.93</v>
      </c>
      <c r="Q186" s="14">
        <v>16.489999999999998</v>
      </c>
      <c r="R186" s="14">
        <v>959.58</v>
      </c>
      <c r="S186" s="14">
        <v>213.61</v>
      </c>
      <c r="T186" s="14">
        <v>5.86</v>
      </c>
      <c r="U186" s="14">
        <v>397.66</v>
      </c>
      <c r="V186" s="14">
        <v>37.76</v>
      </c>
      <c r="W186" s="14">
        <v>89.51</v>
      </c>
      <c r="X186" s="14">
        <v>339.37</v>
      </c>
      <c r="Y186" s="14">
        <v>206.86</v>
      </c>
      <c r="Z186" s="14"/>
      <c r="AB186" s="16">
        <v>0.21417785951181104</v>
      </c>
      <c r="AC186" s="16">
        <v>4.8899080991742831E-2</v>
      </c>
      <c r="AD186" s="16">
        <v>-9.7799518797673699E-4</v>
      </c>
      <c r="AE186" s="16">
        <v>0.16683001176384574</v>
      </c>
      <c r="AF186" s="16">
        <v>-0.11980119981262052</v>
      </c>
      <c r="AG186" s="16">
        <v>-1.2996572827180248E-2</v>
      </c>
      <c r="AH186" s="16">
        <v>7.4585869414908065E-2</v>
      </c>
      <c r="AI186" s="16">
        <v>0.11550001951026577</v>
      </c>
      <c r="AJ186" s="16">
        <v>4.1366397452448807E-2</v>
      </c>
      <c r="AK186" s="16">
        <v>7.8163256044273724E-2</v>
      </c>
      <c r="AL186" s="16">
        <v>6.9795761935541711E-2</v>
      </c>
      <c r="AM186" s="16">
        <v>8.9955530550442975E-2</v>
      </c>
      <c r="AN186" s="16">
        <v>4.3141318142704735E-2</v>
      </c>
      <c r="AO186" s="16">
        <v>9.8217628145445962E-2</v>
      </c>
      <c r="AP186" s="16">
        <v>6.6281472864212793E-2</v>
      </c>
      <c r="AQ186" s="16">
        <v>5.8289339329432095E-2</v>
      </c>
      <c r="AT186" s="16" t="str">
        <v>-</v>
      </c>
      <c r="AU186" s="16" t="str">
        <v>-</v>
      </c>
      <c r="AV186" s="16">
        <v>-9.7799518797673699E-4</v>
      </c>
      <c r="AW186" s="16" t="str">
        <v>-</v>
      </c>
      <c r="AX186" s="16">
        <v>-0.11980119981262052</v>
      </c>
      <c r="AY186" s="16">
        <v>-1.2996572827180248E-2</v>
      </c>
      <c r="AZ186" s="16">
        <v>7.4585869414908065E-2</v>
      </c>
      <c r="BA186" s="16" t="str">
        <v>-</v>
      </c>
      <c r="BB186" s="16">
        <v>4.1366397452448807E-2</v>
      </c>
      <c r="BC186" s="16">
        <v>7.8163256044273724E-2</v>
      </c>
      <c r="BD186" s="16">
        <v>6.9795761935541711E-2</v>
      </c>
      <c r="BE186" s="16" t="str">
        <v>-</v>
      </c>
      <c r="BF186" s="16">
        <v>4.3141318142704735E-2</v>
      </c>
      <c r="BG186" s="16" t="str">
        <v>-</v>
      </c>
      <c r="BH186" s="16" t="str">
        <v>-</v>
      </c>
      <c r="BI186" s="16" t="str">
        <v>-</v>
      </c>
      <c r="BK186" s="7"/>
    </row>
    <row r="187" spans="9:63" ht="14" x14ac:dyDescent="0.2">
      <c r="I187" s="13">
        <v>44880.666666666672</v>
      </c>
      <c r="J187" s="14">
        <v>17.309999999999999</v>
      </c>
      <c r="K187" s="14">
        <v>100.35</v>
      </c>
      <c r="L187" s="14">
        <v>11.39</v>
      </c>
      <c r="M187" s="14">
        <v>40.020000000000003</v>
      </c>
      <c r="N187" s="14">
        <v>2.12</v>
      </c>
      <c r="O187" s="14">
        <v>20.63</v>
      </c>
      <c r="P187" s="14">
        <v>52.47</v>
      </c>
      <c r="Q187" s="14">
        <v>17.059999999999999</v>
      </c>
      <c r="R187" s="14">
        <v>1020.68</v>
      </c>
      <c r="S187" s="14">
        <v>226.92</v>
      </c>
      <c r="T187" s="14">
        <v>5.85</v>
      </c>
      <c r="U187" s="14">
        <v>407.02</v>
      </c>
      <c r="V187" s="14">
        <v>37.700000000000003</v>
      </c>
      <c r="W187" s="14">
        <v>89.86</v>
      </c>
      <c r="X187" s="14">
        <v>343.51</v>
      </c>
      <c r="Y187" s="14">
        <v>209.99</v>
      </c>
      <c r="Z187" s="14"/>
      <c r="AB187" s="16">
        <v>0.12641809429326412</v>
      </c>
      <c r="AC187" s="16">
        <v>-5.2613413670365454E-3</v>
      </c>
      <c r="AD187" s="16">
        <v>7.808384318820337E-2</v>
      </c>
      <c r="AE187" s="16">
        <v>7.7194334066889136E-2</v>
      </c>
      <c r="AF187" s="16">
        <v>-9.5310179804324893E-2</v>
      </c>
      <c r="AG187" s="16">
        <v>-5.3437095825197905E-3</v>
      </c>
      <c r="AH187" s="16">
        <v>4.80716063263118E-2</v>
      </c>
      <c r="AI187" s="16">
        <v>6.7646863039432889E-2</v>
      </c>
      <c r="AJ187" s="16">
        <v>4.1211430507736624E-2</v>
      </c>
      <c r="AK187" s="16">
        <v>7.94410811828857E-3</v>
      </c>
      <c r="AL187" s="16">
        <v>0.10816556658543507</v>
      </c>
      <c r="AM187" s="16">
        <v>1.1833290628577305E-2</v>
      </c>
      <c r="AN187" s="16">
        <v>7.3164684883408196E-3</v>
      </c>
      <c r="AO187" s="16">
        <v>4.7582500850892925E-2</v>
      </c>
      <c r="AP187" s="16">
        <v>5.9714023955509234E-3</v>
      </c>
      <c r="AQ187" s="16">
        <v>-2.776629399173355E-3</v>
      </c>
      <c r="AT187" s="16">
        <v>0.12641809429326412</v>
      </c>
      <c r="AU187" s="16">
        <v>-5.2613413670365454E-3</v>
      </c>
      <c r="AV187" s="16">
        <v>7.808384318820337E-2</v>
      </c>
      <c r="AW187" s="16">
        <v>7.7194334066889136E-2</v>
      </c>
      <c r="AX187" s="16">
        <v>-9.5310179804324893E-2</v>
      </c>
      <c r="AY187" s="16">
        <v>-5.3437095825197905E-3</v>
      </c>
      <c r="AZ187" s="16">
        <v>4.80716063263118E-2</v>
      </c>
      <c r="BA187" s="16">
        <v>6.7646863039432889E-2</v>
      </c>
      <c r="BB187" s="16">
        <v>4.1211430507736624E-2</v>
      </c>
      <c r="BC187" s="16">
        <v>7.94410811828857E-3</v>
      </c>
      <c r="BD187" s="16">
        <v>0.10816556658543507</v>
      </c>
      <c r="BE187" s="16">
        <v>1.1833290628577305E-2</v>
      </c>
      <c r="BF187" s="16">
        <v>7.3164684883408196E-3</v>
      </c>
      <c r="BG187" s="16">
        <v>4.7582500850892925E-2</v>
      </c>
      <c r="BH187" s="16">
        <v>5.9714023955509234E-3</v>
      </c>
      <c r="BI187" s="16">
        <v>-2.776629399173355E-3</v>
      </c>
      <c r="BK187" s="7"/>
    </row>
    <row r="188" spans="9:63" ht="14" x14ac:dyDescent="0.2">
      <c r="I188" s="13">
        <v>44881.666666666672</v>
      </c>
      <c r="J188" s="14">
        <v>15.12</v>
      </c>
      <c r="K188" s="14">
        <v>99.98</v>
      </c>
      <c r="L188" s="14">
        <v>10.47</v>
      </c>
      <c r="M188" s="14">
        <v>38.51</v>
      </c>
      <c r="N188" s="14">
        <v>2.12</v>
      </c>
      <c r="O188" s="14">
        <v>20.25</v>
      </c>
      <c r="P188" s="14">
        <v>48.52</v>
      </c>
      <c r="Q188" s="14">
        <v>16.23</v>
      </c>
      <c r="R188" s="14">
        <v>972.82</v>
      </c>
      <c r="S188" s="14">
        <v>218.82</v>
      </c>
      <c r="T188" s="14">
        <v>5.53</v>
      </c>
      <c r="U188" s="14">
        <v>393.66</v>
      </c>
      <c r="V188" s="14">
        <v>37.36</v>
      </c>
      <c r="W188" s="14">
        <v>87.04</v>
      </c>
      <c r="X188" s="14">
        <v>342.76</v>
      </c>
      <c r="Y188" s="14">
        <v>210.14</v>
      </c>
      <c r="Z188" s="14"/>
      <c r="AB188" s="16">
        <v>-4.3864045833376136E-2</v>
      </c>
      <c r="AC188" s="16">
        <v>-4.5889944857982192E-3</v>
      </c>
      <c r="AD188" s="16">
        <v>-9.0909717012520753E-3</v>
      </c>
      <c r="AE188" s="16">
        <v>-2.6723070140753508E-2</v>
      </c>
      <c r="AF188" s="16">
        <v>1.980262729617973E-2</v>
      </c>
      <c r="AG188" s="16">
        <v>-3.8733739683711348E-2</v>
      </c>
      <c r="AH188" s="16">
        <v>1.3231317673652626E-2</v>
      </c>
      <c r="AI188" s="16">
        <v>-2.8692942674627488E-2</v>
      </c>
      <c r="AJ188" s="16">
        <v>-1.5828955389479482E-2</v>
      </c>
      <c r="AK188" s="16">
        <v>-1.163561484535219E-2</v>
      </c>
      <c r="AL188" s="16">
        <v>-1.5241615968617089E-2</v>
      </c>
      <c r="AM188" s="16">
        <v>-2.5767839984383003E-2</v>
      </c>
      <c r="AN188" s="16">
        <v>-1.7067501080513466E-2</v>
      </c>
      <c r="AO188" s="16">
        <v>-1.6838771634349839E-2</v>
      </c>
      <c r="AP188" s="16">
        <v>2.3575870206148089E-4</v>
      </c>
      <c r="AQ188" s="16">
        <v>9.0322568112494016E-3</v>
      </c>
      <c r="AT188" s="16">
        <v>-4.3864045833376136E-2</v>
      </c>
      <c r="AU188" s="16">
        <v>-4.5889944857982192E-3</v>
      </c>
      <c r="AV188" s="16">
        <v>-9.0909717012520753E-3</v>
      </c>
      <c r="AW188" s="16">
        <v>-2.6723070140753508E-2</v>
      </c>
      <c r="AX188" s="16">
        <v>1.980262729617973E-2</v>
      </c>
      <c r="AY188" s="16">
        <v>-3.8733739683711348E-2</v>
      </c>
      <c r="AZ188" s="16">
        <v>1.3231317673652626E-2</v>
      </c>
      <c r="BA188" s="16">
        <v>-2.8692942674627488E-2</v>
      </c>
      <c r="BB188" s="16">
        <v>-1.5828955389479482E-2</v>
      </c>
      <c r="BC188" s="16">
        <v>-1.163561484535219E-2</v>
      </c>
      <c r="BD188" s="16">
        <v>-1.5241615968617089E-2</v>
      </c>
      <c r="BE188" s="16">
        <v>-2.5767839984383003E-2</v>
      </c>
      <c r="BF188" s="16">
        <v>-1.7067501080513466E-2</v>
      </c>
      <c r="BG188" s="16">
        <v>-1.6838771634349839E-2</v>
      </c>
      <c r="BH188" s="16">
        <v>2.3575870206148089E-4</v>
      </c>
      <c r="BI188" s="16">
        <v>9.0322568112494016E-3</v>
      </c>
      <c r="BK188" s="7"/>
    </row>
    <row r="189" spans="9:63" ht="14" x14ac:dyDescent="0.2">
      <c r="I189" s="13">
        <v>44882.666666666672</v>
      </c>
      <c r="J189" s="14">
        <v>14.59</v>
      </c>
      <c r="K189" s="14">
        <v>98.59</v>
      </c>
      <c r="L189" s="14">
        <v>9.8699999999999992</v>
      </c>
      <c r="M189" s="14">
        <v>37.72</v>
      </c>
      <c r="N189" s="14">
        <v>2.16</v>
      </c>
      <c r="O189" s="14">
        <v>20.3</v>
      </c>
      <c r="P189" s="14">
        <v>47.39</v>
      </c>
      <c r="Q189" s="14">
        <v>15.89</v>
      </c>
      <c r="R189" s="14">
        <v>927.13</v>
      </c>
      <c r="S189" s="14">
        <v>207.1</v>
      </c>
      <c r="T189" s="14">
        <v>5.38</v>
      </c>
      <c r="U189" s="14">
        <v>381.88</v>
      </c>
      <c r="V189" s="14">
        <v>37.17</v>
      </c>
      <c r="W189" s="14">
        <v>85.64</v>
      </c>
      <c r="X189" s="14">
        <v>341.27</v>
      </c>
      <c r="Y189" s="14">
        <v>210.99</v>
      </c>
      <c r="Z189" s="14"/>
      <c r="AB189" s="16">
        <v>6.1347008613723449E-2</v>
      </c>
      <c r="AC189" s="16">
        <v>3.3938942539223703E-3</v>
      </c>
      <c r="AD189" s="16">
        <v>3.9396321196581069E-2</v>
      </c>
      <c r="AE189" s="16">
        <v>4.132186956190622E-2</v>
      </c>
      <c r="AF189" s="16">
        <v>3.8466280827796143E-2</v>
      </c>
      <c r="AG189" s="16">
        <v>4.359283573602947E-2</v>
      </c>
      <c r="AH189" s="16">
        <v>9.0499964527080423E-2</v>
      </c>
      <c r="AI189" s="16">
        <v>3.3982405492025622E-2</v>
      </c>
      <c r="AJ189" s="16">
        <v>6.1728662090642844E-2</v>
      </c>
      <c r="AK189" s="16">
        <v>6.044560998878299E-2</v>
      </c>
      <c r="AL189" s="16">
        <v>-1.7079423451562587E-3</v>
      </c>
      <c r="AM189" s="16">
        <v>2.3264955454467079E-2</v>
      </c>
      <c r="AN189" s="16">
        <v>-1.5902468233347166E-3</v>
      </c>
      <c r="AO189" s="16">
        <v>3.9025527591661328E-3</v>
      </c>
      <c r="AP189" s="16">
        <v>1.2125265705509893E-2</v>
      </c>
      <c r="AQ189" s="16">
        <v>1.5017674586369099E-2</v>
      </c>
      <c r="AT189" s="16">
        <v>6.1347008613723449E-2</v>
      </c>
      <c r="AU189" s="16">
        <v>3.3938942539223703E-3</v>
      </c>
      <c r="AV189" s="16">
        <v>3.9396321196581069E-2</v>
      </c>
      <c r="AW189" s="16">
        <v>4.132186956190622E-2</v>
      </c>
      <c r="AX189" s="16">
        <v>3.8466280827796143E-2</v>
      </c>
      <c r="AY189" s="16">
        <v>4.359283573602947E-2</v>
      </c>
      <c r="AZ189" s="16">
        <v>9.0499964527080423E-2</v>
      </c>
      <c r="BA189" s="16">
        <v>3.3982405492025622E-2</v>
      </c>
      <c r="BB189" s="16">
        <v>6.1728662090642844E-2</v>
      </c>
      <c r="BC189" s="16">
        <v>6.044560998878299E-2</v>
      </c>
      <c r="BD189" s="16">
        <v>-1.7079423451562587E-3</v>
      </c>
      <c r="BE189" s="16">
        <v>2.3264955454467079E-2</v>
      </c>
      <c r="BF189" s="16">
        <v>-1.5902468233347166E-3</v>
      </c>
      <c r="BG189" s="16">
        <v>3.9025527591661328E-3</v>
      </c>
      <c r="BH189" s="16">
        <v>1.2125265705509893E-2</v>
      </c>
      <c r="BI189" s="16">
        <v>1.5017674586369099E-2</v>
      </c>
      <c r="BK189" s="7"/>
    </row>
    <row r="190" spans="9:63" ht="14" x14ac:dyDescent="0.2">
      <c r="I190" s="13">
        <v>44883.666666666672</v>
      </c>
      <c r="J190" s="14">
        <v>13.51</v>
      </c>
      <c r="K190" s="14">
        <v>99.86</v>
      </c>
      <c r="L190" s="14">
        <v>11.53</v>
      </c>
      <c r="M190" s="14">
        <v>36.590000000000003</v>
      </c>
      <c r="N190" s="14">
        <v>2.12</v>
      </c>
      <c r="O190" s="14">
        <v>20.46</v>
      </c>
      <c r="P190" s="14">
        <v>48.57</v>
      </c>
      <c r="Q190" s="14">
        <v>15.63</v>
      </c>
      <c r="R190" s="14">
        <v>962.08</v>
      </c>
      <c r="S190" s="14">
        <v>207.36</v>
      </c>
      <c r="T190" s="14">
        <v>5.18</v>
      </c>
      <c r="U190" s="14">
        <v>380.07</v>
      </c>
      <c r="V190" s="14">
        <v>37.19</v>
      </c>
      <c r="W190" s="14">
        <v>84.92</v>
      </c>
      <c r="X190" s="14">
        <v>343.69</v>
      </c>
      <c r="Y190" s="14">
        <v>210.8</v>
      </c>
      <c r="Z190" s="14"/>
      <c r="AB190" s="16">
        <v>-0.13526599843673087</v>
      </c>
      <c r="AC190" s="16">
        <v>-3.6939092569227287E-3</v>
      </c>
      <c r="AD190" s="16">
        <v>-8.4221752576645284E-2</v>
      </c>
      <c r="AE190" s="16">
        <v>-3.8461381328769979E-2</v>
      </c>
      <c r="AF190" s="16">
        <v>0</v>
      </c>
      <c r="AG190" s="16">
        <v>-1.8591533530612239E-2</v>
      </c>
      <c r="AH190" s="16">
        <v>-7.8265493622770868E-2</v>
      </c>
      <c r="AI190" s="16">
        <v>-4.9875160537033059E-2</v>
      </c>
      <c r="AJ190" s="16">
        <v>-4.8025280610385933E-2</v>
      </c>
      <c r="AK190" s="16">
        <v>-3.6348058409722529E-2</v>
      </c>
      <c r="AL190" s="16">
        <v>-5.6253845709521605E-2</v>
      </c>
      <c r="AM190" s="16">
        <v>-3.3374731699561073E-2</v>
      </c>
      <c r="AN190" s="16">
        <v>-9.05948109332326E-3</v>
      </c>
      <c r="AO190" s="16">
        <v>-3.1885120534381285E-2</v>
      </c>
      <c r="AP190" s="16">
        <v>-2.1857295192513923E-3</v>
      </c>
      <c r="AQ190" s="16">
        <v>7.1406472460222982E-4</v>
      </c>
      <c r="AT190" s="16">
        <v>-0.13526599843673087</v>
      </c>
      <c r="AU190" s="16">
        <v>-3.6939092569227287E-3</v>
      </c>
      <c r="AV190" s="16">
        <v>-8.4221752576645284E-2</v>
      </c>
      <c r="AW190" s="16">
        <v>-3.8461381328769979E-2</v>
      </c>
      <c r="AX190" s="16">
        <v>0</v>
      </c>
      <c r="AY190" s="16">
        <v>-1.8591533530612239E-2</v>
      </c>
      <c r="AZ190" s="16">
        <v>-7.8265493622770868E-2</v>
      </c>
      <c r="BA190" s="16">
        <v>-4.9875160537033059E-2</v>
      </c>
      <c r="BB190" s="16">
        <v>-4.8025280610385933E-2</v>
      </c>
      <c r="BC190" s="16">
        <v>-3.6348058409722529E-2</v>
      </c>
      <c r="BD190" s="16">
        <v>-5.6253845709521605E-2</v>
      </c>
      <c r="BE190" s="16">
        <v>-3.3374731699561073E-2</v>
      </c>
      <c r="BF190" s="16">
        <v>-9.05948109332326E-3</v>
      </c>
      <c r="BG190" s="16">
        <v>-3.1885120534381285E-2</v>
      </c>
      <c r="BH190" s="16">
        <v>-2.1857295192513923E-3</v>
      </c>
      <c r="BI190" s="16">
        <v>7.1406472460222982E-4</v>
      </c>
      <c r="BK190" s="7"/>
    </row>
    <row r="191" spans="9:63" ht="14" x14ac:dyDescent="0.2">
      <c r="I191" s="13">
        <v>44886.666666666672</v>
      </c>
      <c r="J191" s="14">
        <v>12.96</v>
      </c>
      <c r="K191" s="14">
        <v>99.38</v>
      </c>
      <c r="L191" s="14">
        <v>11.18</v>
      </c>
      <c r="M191" s="14">
        <v>35.21</v>
      </c>
      <c r="N191" s="14">
        <v>2.0499999999999998</v>
      </c>
      <c r="O191" s="14">
        <v>20.420000000000002</v>
      </c>
      <c r="P191" s="14">
        <v>45.87</v>
      </c>
      <c r="Q191" s="14">
        <v>15.04</v>
      </c>
      <c r="R191" s="14">
        <v>963.03</v>
      </c>
      <c r="S191" s="14">
        <v>205.7</v>
      </c>
      <c r="T191" s="14">
        <v>4.87</v>
      </c>
      <c r="U191" s="14">
        <v>375</v>
      </c>
      <c r="V191" s="14">
        <v>37.31</v>
      </c>
      <c r="W191" s="14">
        <v>80.63</v>
      </c>
      <c r="X191" s="14">
        <v>338.25</v>
      </c>
      <c r="Y191" s="14">
        <v>206.32</v>
      </c>
      <c r="Z191" s="14"/>
      <c r="AB191" s="16">
        <v>-3.5682008216692609E-2</v>
      </c>
      <c r="AC191" s="16">
        <v>-1.4000329398474383E-2</v>
      </c>
      <c r="AD191" s="16">
        <v>-5.9014171437055382E-2</v>
      </c>
      <c r="AE191" s="16">
        <v>-2.0727490061560702E-2</v>
      </c>
      <c r="AF191" s="16">
        <v>1.8692133012152546E-2</v>
      </c>
      <c r="AG191" s="16">
        <v>2.4660924951934683E-3</v>
      </c>
      <c r="AH191" s="16">
        <v>-2.3564848096352488E-2</v>
      </c>
      <c r="AI191" s="16">
        <v>-2.1171400977875201E-2</v>
      </c>
      <c r="AJ191" s="16">
        <v>-4.8105277152867179E-2</v>
      </c>
      <c r="AK191" s="16">
        <v>-5.5047705647105344E-2</v>
      </c>
      <c r="AL191" s="16">
        <v>-2.749944136055045E-2</v>
      </c>
      <c r="AM191" s="16">
        <v>-3.038116945500878E-2</v>
      </c>
      <c r="AN191" s="16">
        <v>-5.0986290514810836E-3</v>
      </c>
      <c r="AO191" s="16">
        <v>-1.6215319386150475E-2</v>
      </c>
      <c r="AP191" s="16">
        <v>-4.3565409605257092E-3</v>
      </c>
      <c r="AQ191" s="16">
        <v>4.0367637274074082E-3</v>
      </c>
      <c r="AT191" s="16">
        <v>-3.5682008216692609E-2</v>
      </c>
      <c r="AU191" s="16">
        <v>-1.4000329398474383E-2</v>
      </c>
      <c r="AV191" s="16">
        <v>-5.9014171437055382E-2</v>
      </c>
      <c r="AW191" s="16">
        <v>-2.0727490061560702E-2</v>
      </c>
      <c r="AX191" s="16">
        <v>1.8692133012152546E-2</v>
      </c>
      <c r="AY191" s="16">
        <v>2.4660924951934683E-3</v>
      </c>
      <c r="AZ191" s="16">
        <v>-2.3564848096352488E-2</v>
      </c>
      <c r="BA191" s="16">
        <v>-2.1171400977875201E-2</v>
      </c>
      <c r="BB191" s="16">
        <v>-4.8105277152867179E-2</v>
      </c>
      <c r="BC191" s="16">
        <v>-5.5047705647105344E-2</v>
      </c>
      <c r="BD191" s="16">
        <v>-2.749944136055045E-2</v>
      </c>
      <c r="BE191" s="16">
        <v>-3.038116945500878E-2</v>
      </c>
      <c r="BF191" s="16">
        <v>-5.0986290514810836E-3</v>
      </c>
      <c r="BG191" s="16">
        <v>-1.6215319386150475E-2</v>
      </c>
      <c r="BH191" s="16">
        <v>-4.3565409605257092E-3</v>
      </c>
      <c r="BI191" s="16">
        <v>4.0367637274074082E-3</v>
      </c>
      <c r="BK191" s="7"/>
    </row>
    <row r="192" spans="9:63" ht="14" x14ac:dyDescent="0.2">
      <c r="I192" s="13">
        <v>44887.666666666672</v>
      </c>
      <c r="J192" s="14">
        <v>12.67</v>
      </c>
      <c r="K192" s="14">
        <v>100.99</v>
      </c>
      <c r="L192" s="14">
        <v>11.24</v>
      </c>
      <c r="M192" s="14">
        <v>35.28</v>
      </c>
      <c r="N192" s="14">
        <v>2.08</v>
      </c>
      <c r="O192" s="14">
        <v>20.65</v>
      </c>
      <c r="P192" s="14">
        <v>44.83</v>
      </c>
      <c r="Q192" s="14">
        <v>15.26</v>
      </c>
      <c r="R192" s="14">
        <v>957.16</v>
      </c>
      <c r="S192" s="14">
        <v>208.92</v>
      </c>
      <c r="T192" s="14">
        <v>4.6399999999999997</v>
      </c>
      <c r="U192" s="14">
        <v>392.23</v>
      </c>
      <c r="V192" s="14">
        <v>37.49</v>
      </c>
      <c r="W192" s="14">
        <v>79.91</v>
      </c>
      <c r="X192" s="14">
        <v>344.96</v>
      </c>
      <c r="Y192" s="14">
        <v>210.33</v>
      </c>
      <c r="Z192" s="14"/>
      <c r="AB192" s="16">
        <v>-7.6906210562586813E-2</v>
      </c>
      <c r="AC192" s="16">
        <v>1.2799368485513255E-2</v>
      </c>
      <c r="AD192" s="16">
        <v>0.15545248083557756</v>
      </c>
      <c r="AE192" s="16">
        <v>-3.0415478734141185E-2</v>
      </c>
      <c r="AF192" s="16">
        <v>-1.8692133012152522E-2</v>
      </c>
      <c r="AG192" s="16">
        <v>7.8508744757388536E-3</v>
      </c>
      <c r="AH192" s="16">
        <v>2.4594820378156457E-2</v>
      </c>
      <c r="AI192" s="16">
        <v>-1.6497836115239355E-2</v>
      </c>
      <c r="AJ192" s="16">
        <v>3.7003814233034449E-2</v>
      </c>
      <c r="AK192" s="16">
        <v>1.254644762371557E-3</v>
      </c>
      <c r="AL192" s="16">
        <v>-3.7883317902301365E-2</v>
      </c>
      <c r="AM192" s="16">
        <v>-4.7509768477608291E-3</v>
      </c>
      <c r="AN192" s="16">
        <v>5.3792362781768883E-4</v>
      </c>
      <c r="AO192" s="16">
        <v>-8.4428268864266739E-3</v>
      </c>
      <c r="AP192" s="16">
        <v>7.066135451012665E-3</v>
      </c>
      <c r="AQ192" s="16">
        <v>-9.009223208293342E-4</v>
      </c>
      <c r="AT192" s="16">
        <v>-7.6906210562586813E-2</v>
      </c>
      <c r="AU192" s="16">
        <v>1.2799368485513255E-2</v>
      </c>
      <c r="AV192" s="16" t="str">
        <v>-</v>
      </c>
      <c r="AW192" s="16">
        <v>-3.0415478734141185E-2</v>
      </c>
      <c r="AX192" s="16">
        <v>-1.8692133012152522E-2</v>
      </c>
      <c r="AY192" s="16">
        <v>7.8508744757388536E-3</v>
      </c>
      <c r="AZ192" s="16">
        <v>2.4594820378156457E-2</v>
      </c>
      <c r="BA192" s="16">
        <v>-1.6497836115239355E-2</v>
      </c>
      <c r="BB192" s="16">
        <v>3.7003814233034449E-2</v>
      </c>
      <c r="BC192" s="16">
        <v>1.254644762371557E-3</v>
      </c>
      <c r="BD192" s="16">
        <v>-3.7883317902301365E-2</v>
      </c>
      <c r="BE192" s="16">
        <v>-4.7509768477608291E-3</v>
      </c>
      <c r="BF192" s="16">
        <v>5.3792362781768883E-4</v>
      </c>
      <c r="BG192" s="16">
        <v>-8.4428268864266739E-3</v>
      </c>
      <c r="BH192" s="16">
        <v>7.066135451012665E-3</v>
      </c>
      <c r="BI192" s="16">
        <v>-9.009223208293342E-4</v>
      </c>
      <c r="BK192" s="7"/>
    </row>
    <row r="193" spans="9:63" ht="14" x14ac:dyDescent="0.2">
      <c r="I193" s="13">
        <v>44888.666666666672</v>
      </c>
      <c r="J193" s="14">
        <v>13.31</v>
      </c>
      <c r="K193" s="14">
        <v>102.08</v>
      </c>
      <c r="L193" s="14">
        <v>10.44</v>
      </c>
      <c r="M193" s="14">
        <v>36.770000000000003</v>
      </c>
      <c r="N193" s="14">
        <v>2</v>
      </c>
      <c r="O193" s="14">
        <v>21.36</v>
      </c>
      <c r="P193" s="14">
        <v>45.1</v>
      </c>
      <c r="Q193" s="14">
        <v>15.74</v>
      </c>
      <c r="R193" s="14">
        <v>962.43</v>
      </c>
      <c r="S193" s="14">
        <v>215.01</v>
      </c>
      <c r="T193" s="14">
        <v>4.66</v>
      </c>
      <c r="U193" s="14">
        <v>395.85</v>
      </c>
      <c r="V193" s="14">
        <v>37.61</v>
      </c>
      <c r="W193" s="14">
        <v>80.75</v>
      </c>
      <c r="X193" s="14">
        <v>348.64</v>
      </c>
      <c r="Y193" s="14">
        <v>211.73</v>
      </c>
      <c r="Z193" s="14"/>
      <c r="AB193" s="16">
        <v>-4.1562461047978803E-2</v>
      </c>
      <c r="AC193" s="16">
        <v>-4.8183188982888004E-3</v>
      </c>
      <c r="AD193" s="16">
        <v>-3.0825866554014515E-2</v>
      </c>
      <c r="AE193" s="16">
        <v>-3.8444845864154351E-2</v>
      </c>
      <c r="AF193" s="16">
        <v>-3.3576295533604437E-2</v>
      </c>
      <c r="AG193" s="16">
        <v>-1.9569477869609241E-3</v>
      </c>
      <c r="AH193" s="16">
        <v>-5.7194747748572888E-2</v>
      </c>
      <c r="AI193" s="16">
        <v>-3.8478825911691529E-2</v>
      </c>
      <c r="AJ193" s="16">
        <v>9.8695666960845656E-4</v>
      </c>
      <c r="AK193" s="16">
        <v>-8.0376165049985439E-3</v>
      </c>
      <c r="AL193" s="16">
        <v>-6.1711119176893141E-2</v>
      </c>
      <c r="AM193" s="16">
        <v>-1.3429420311660802E-2</v>
      </c>
      <c r="AN193" s="16">
        <v>3.2214792960878259E-3</v>
      </c>
      <c r="AO193" s="16">
        <v>-5.1838848138124748E-2</v>
      </c>
      <c r="AP193" s="16">
        <v>-1.5954821240507525E-2</v>
      </c>
      <c r="AQ193" s="16">
        <v>-2.1481455094118026E-2</v>
      </c>
      <c r="AT193" s="16">
        <v>-4.1562461047978803E-2</v>
      </c>
      <c r="AU193" s="16">
        <v>-4.8183188982888004E-3</v>
      </c>
      <c r="AV193" s="16">
        <v>-3.0825866554014515E-2</v>
      </c>
      <c r="AW193" s="16">
        <v>-3.8444845864154351E-2</v>
      </c>
      <c r="AX193" s="16">
        <v>-3.3576295533604437E-2</v>
      </c>
      <c r="AY193" s="16">
        <v>-1.9569477869609241E-3</v>
      </c>
      <c r="AZ193" s="16">
        <v>-5.7194747748572888E-2</v>
      </c>
      <c r="BA193" s="16">
        <v>-3.8478825911691529E-2</v>
      </c>
      <c r="BB193" s="16">
        <v>9.8695666960845656E-4</v>
      </c>
      <c r="BC193" s="16">
        <v>-8.0376165049985439E-3</v>
      </c>
      <c r="BD193" s="16">
        <v>-6.1711119176893141E-2</v>
      </c>
      <c r="BE193" s="16">
        <v>-1.3429420311660802E-2</v>
      </c>
      <c r="BF193" s="16">
        <v>3.2214792960878259E-3</v>
      </c>
      <c r="BG193" s="16">
        <v>-5.1838848138124748E-2</v>
      </c>
      <c r="BH193" s="16">
        <v>-1.5954821240507525E-2</v>
      </c>
      <c r="BI193" s="16">
        <v>-2.1481455094118026E-2</v>
      </c>
      <c r="BK193" s="7"/>
    </row>
    <row r="194" spans="9:63" ht="14" x14ac:dyDescent="0.2">
      <c r="I194" s="13">
        <v>44890.545138888891</v>
      </c>
      <c r="J194" s="14">
        <v>13.08</v>
      </c>
      <c r="K194" s="14">
        <v>102.49</v>
      </c>
      <c r="L194" s="14">
        <v>10.31</v>
      </c>
      <c r="M194" s="14">
        <v>36.79</v>
      </c>
      <c r="N194" s="14">
        <v>1.99</v>
      </c>
      <c r="O194" s="14">
        <v>21.03</v>
      </c>
      <c r="P194" s="14">
        <v>44.21</v>
      </c>
      <c r="Q194" s="14">
        <v>15.6</v>
      </c>
      <c r="R194" s="14">
        <v>951.57</v>
      </c>
      <c r="S194" s="14">
        <v>215.14</v>
      </c>
      <c r="T194" s="14">
        <v>4.5999999999999996</v>
      </c>
      <c r="U194" s="14">
        <v>392.47</v>
      </c>
      <c r="V194" s="14">
        <v>37.700000000000003</v>
      </c>
      <c r="W194" s="14">
        <v>80.08</v>
      </c>
      <c r="X194" s="14">
        <v>351.29</v>
      </c>
      <c r="Y194" s="14">
        <v>213.79</v>
      </c>
      <c r="Z194" s="14"/>
      <c r="AB194" s="16">
        <v>-2.2630696591080995E-2</v>
      </c>
      <c r="AC194" s="16">
        <v>1.6070615864290996E-2</v>
      </c>
      <c r="AD194" s="16">
        <v>5.3523767385920606E-3</v>
      </c>
      <c r="AE194" s="16">
        <v>1.9860979716293243E-3</v>
      </c>
      <c r="AF194" s="16">
        <v>1.4528100562909808E-2</v>
      </c>
      <c r="AG194" s="16">
        <v>1.1200506670522057E-2</v>
      </c>
      <c r="AH194" s="16">
        <v>-2.2933750441732487E-2</v>
      </c>
      <c r="AI194" s="16">
        <v>1.4521707334617195E-2</v>
      </c>
      <c r="AJ194" s="16">
        <v>-6.113997349751845E-3</v>
      </c>
      <c r="AK194" s="16">
        <v>1.5532606909186394E-2</v>
      </c>
      <c r="AL194" s="16">
        <v>-4.8379570856334618E-2</v>
      </c>
      <c r="AM194" s="16">
        <v>4.4922376452428581E-2</v>
      </c>
      <c r="AN194" s="16">
        <v>4.8128435147541575E-3</v>
      </c>
      <c r="AO194" s="16">
        <v>-8.9697873105592709E-3</v>
      </c>
      <c r="AP194" s="16">
        <v>1.9643201229680166E-2</v>
      </c>
      <c r="AQ194" s="16">
        <v>1.9249364313896695E-2</v>
      </c>
      <c r="AT194" s="16">
        <v>-2.2630696591080995E-2</v>
      </c>
      <c r="AU194" s="16">
        <v>1.6070615864290996E-2</v>
      </c>
      <c r="AV194" s="16">
        <v>5.3523767385920606E-3</v>
      </c>
      <c r="AW194" s="16">
        <v>1.9860979716293243E-3</v>
      </c>
      <c r="AX194" s="16">
        <v>1.4528100562909808E-2</v>
      </c>
      <c r="AY194" s="16">
        <v>1.1200506670522057E-2</v>
      </c>
      <c r="AZ194" s="16">
        <v>-2.2933750441732487E-2</v>
      </c>
      <c r="BA194" s="16">
        <v>1.4521707334617195E-2</v>
      </c>
      <c r="BB194" s="16">
        <v>-6.113997349751845E-3</v>
      </c>
      <c r="BC194" s="16">
        <v>1.5532606909186394E-2</v>
      </c>
      <c r="BD194" s="16">
        <v>-4.8379570856334618E-2</v>
      </c>
      <c r="BE194" s="16">
        <v>4.4922376452428581E-2</v>
      </c>
      <c r="BF194" s="16">
        <v>4.8128435147541575E-3</v>
      </c>
      <c r="BG194" s="16">
        <v>-8.9697873105592709E-3</v>
      </c>
      <c r="BH194" s="16">
        <v>1.9643201229680166E-2</v>
      </c>
      <c r="BI194" s="16">
        <v>1.9249364313896695E-2</v>
      </c>
      <c r="BK194" s="7"/>
    </row>
    <row r="195" spans="9:63" ht="14" x14ac:dyDescent="0.2">
      <c r="I195" s="13">
        <v>44893.666666666672</v>
      </c>
      <c r="J195" s="14">
        <v>12.58</v>
      </c>
      <c r="K195" s="14">
        <v>101.76</v>
      </c>
      <c r="L195" s="14">
        <v>10.58</v>
      </c>
      <c r="M195" s="14">
        <v>38.03</v>
      </c>
      <c r="N195" s="14">
        <v>1.96</v>
      </c>
      <c r="O195" s="14">
        <v>21.32</v>
      </c>
      <c r="P195" s="14">
        <v>43.13</v>
      </c>
      <c r="Q195" s="14">
        <v>15.29</v>
      </c>
      <c r="R195" s="14">
        <v>921.34</v>
      </c>
      <c r="S195" s="14">
        <v>209</v>
      </c>
      <c r="T195" s="14">
        <v>4.45</v>
      </c>
      <c r="U195" s="14">
        <v>385.64</v>
      </c>
      <c r="V195" s="14">
        <v>36.86</v>
      </c>
      <c r="W195" s="14">
        <v>79.930000000000007</v>
      </c>
      <c r="X195" s="14">
        <v>344.59</v>
      </c>
      <c r="Y195" s="14">
        <v>211.26</v>
      </c>
      <c r="Z195" s="14"/>
      <c r="AB195" s="16">
        <v>4.9278638073972696E-2</v>
      </c>
      <c r="AC195" s="16">
        <v>1.0735317558014134E-2</v>
      </c>
      <c r="AD195" s="16">
        <v>-7.3834262011052462E-2</v>
      </c>
      <c r="AE195" s="16">
        <v>4.1366064174590031E-2</v>
      </c>
      <c r="AF195" s="16">
        <v>-3.9220713153281385E-2</v>
      </c>
      <c r="AG195" s="16">
        <v>3.3804694684952417E-2</v>
      </c>
      <c r="AH195" s="16">
        <v>6.0046883412846379E-3</v>
      </c>
      <c r="AI195" s="16">
        <v>3.0970217132946346E-2</v>
      </c>
      <c r="AJ195" s="16">
        <v>5.4907696333405098E-3</v>
      </c>
      <c r="AK195" s="16">
        <v>2.8733135105839601E-2</v>
      </c>
      <c r="AL195" s="16">
        <v>4.3010818993907017E-3</v>
      </c>
      <c r="AM195" s="16">
        <v>9.1869491946035952E-3</v>
      </c>
      <c r="AN195" s="16">
        <v>3.1957417344243475E-3</v>
      </c>
      <c r="AO195" s="16">
        <v>1.0456960716394502E-2</v>
      </c>
      <c r="AP195" s="16">
        <v>1.0611402915732039E-2</v>
      </c>
      <c r="AQ195" s="16">
        <v>6.6341521808587559E-3</v>
      </c>
      <c r="AT195" s="16">
        <v>4.9278638073972696E-2</v>
      </c>
      <c r="AU195" s="16">
        <v>1.0735317558014134E-2</v>
      </c>
      <c r="AV195" s="16">
        <v>-7.3834262011052462E-2</v>
      </c>
      <c r="AW195" s="16">
        <v>4.1366064174590031E-2</v>
      </c>
      <c r="AX195" s="16">
        <v>-3.9220713153281385E-2</v>
      </c>
      <c r="AY195" s="16">
        <v>3.3804694684952417E-2</v>
      </c>
      <c r="AZ195" s="16">
        <v>6.0046883412846379E-3</v>
      </c>
      <c r="BA195" s="16">
        <v>3.0970217132946346E-2</v>
      </c>
      <c r="BB195" s="16">
        <v>5.4907696333405098E-3</v>
      </c>
      <c r="BC195" s="16">
        <v>2.8733135105839601E-2</v>
      </c>
      <c r="BD195" s="16">
        <v>4.3010818993907017E-3</v>
      </c>
      <c r="BE195" s="16">
        <v>9.1869491946035952E-3</v>
      </c>
      <c r="BF195" s="16">
        <v>3.1957417344243475E-3</v>
      </c>
      <c r="BG195" s="16">
        <v>1.0456960716394502E-2</v>
      </c>
      <c r="BH195" s="16">
        <v>1.0611402915732039E-2</v>
      </c>
      <c r="BI195" s="16">
        <v>6.6341521808587559E-3</v>
      </c>
      <c r="BK195" s="7"/>
    </row>
    <row r="196" spans="9:63" ht="14" x14ac:dyDescent="0.2">
      <c r="I196" s="13">
        <v>44894.666666666672</v>
      </c>
      <c r="J196" s="14">
        <v>12.81</v>
      </c>
      <c r="K196" s="14">
        <v>101.52</v>
      </c>
      <c r="L196" s="14">
        <v>10.92</v>
      </c>
      <c r="M196" s="14">
        <v>37.15</v>
      </c>
      <c r="N196" s="14">
        <v>1.97</v>
      </c>
      <c r="O196" s="14">
        <v>21.3</v>
      </c>
      <c r="P196" s="14">
        <v>43.49</v>
      </c>
      <c r="Q196" s="14">
        <v>15.19</v>
      </c>
      <c r="R196" s="14">
        <v>889.26</v>
      </c>
      <c r="S196" s="14">
        <v>205.79</v>
      </c>
      <c r="T196" s="14">
        <v>4.5599999999999996</v>
      </c>
      <c r="U196" s="14">
        <v>379.71</v>
      </c>
      <c r="V196" s="14">
        <v>37</v>
      </c>
      <c r="W196" s="14">
        <v>77.64</v>
      </c>
      <c r="X196" s="14">
        <v>343.13</v>
      </c>
      <c r="Y196" s="14">
        <v>209.06</v>
      </c>
      <c r="Z196" s="14"/>
      <c r="AB196" s="16">
        <v>-1.7431286377967613E-2</v>
      </c>
      <c r="AC196" s="16">
        <v>4.0084132469918711E-3</v>
      </c>
      <c r="AD196" s="16">
        <v>-1.2530284425623985E-2</v>
      </c>
      <c r="AE196" s="16">
        <v>5.4377380350231872E-4</v>
      </c>
      <c r="AF196" s="16">
        <v>-5.0125418235442863E-3</v>
      </c>
      <c r="AG196" s="16">
        <v>-1.5570024377385574E-2</v>
      </c>
      <c r="AH196" s="16">
        <v>-1.9931238670480866E-2</v>
      </c>
      <c r="AI196" s="16">
        <v>-8.9343287337658554E-3</v>
      </c>
      <c r="AJ196" s="16">
        <v>-1.1348084163801037E-2</v>
      </c>
      <c r="AK196" s="16">
        <v>6.0444032992181831E-4</v>
      </c>
      <c r="AL196" s="16">
        <v>-1.2959144642505341E-2</v>
      </c>
      <c r="AM196" s="16">
        <v>-8.5752504371586075E-3</v>
      </c>
      <c r="AN196" s="16">
        <v>2.3901219717202219E-3</v>
      </c>
      <c r="AO196" s="16">
        <v>-8.3318270958008325E-3</v>
      </c>
      <c r="AP196" s="16">
        <v>7.5722219714830195E-3</v>
      </c>
      <c r="AQ196" s="16">
        <v>9.6823467444716958E-3</v>
      </c>
      <c r="AT196" s="16">
        <v>-1.7431286377967613E-2</v>
      </c>
      <c r="AU196" s="16">
        <v>4.0084132469918711E-3</v>
      </c>
      <c r="AV196" s="16">
        <v>-1.2530284425623985E-2</v>
      </c>
      <c r="AW196" s="16">
        <v>5.4377380350231872E-4</v>
      </c>
      <c r="AX196" s="16">
        <v>-5.0125418235442863E-3</v>
      </c>
      <c r="AY196" s="16">
        <v>-1.5570024377385574E-2</v>
      </c>
      <c r="AZ196" s="16">
        <v>-1.9931238670480866E-2</v>
      </c>
      <c r="BA196" s="16">
        <v>-8.9343287337658554E-3</v>
      </c>
      <c r="BB196" s="16">
        <v>-1.1348084163801037E-2</v>
      </c>
      <c r="BC196" s="16">
        <v>6.0444032992181831E-4</v>
      </c>
      <c r="BD196" s="16">
        <v>-1.2959144642505341E-2</v>
      </c>
      <c r="BE196" s="16">
        <v>-8.5752504371586075E-3</v>
      </c>
      <c r="BF196" s="16">
        <v>2.3901219717202219E-3</v>
      </c>
      <c r="BG196" s="16">
        <v>-8.3318270958008325E-3</v>
      </c>
      <c r="BH196" s="16">
        <v>7.5722219714830195E-3</v>
      </c>
      <c r="BI196" s="16">
        <v>9.6823467444716958E-3</v>
      </c>
      <c r="BK196" s="7"/>
    </row>
    <row r="197" spans="9:63" ht="14" x14ac:dyDescent="0.2">
      <c r="I197" s="13">
        <v>44895.666666666672</v>
      </c>
      <c r="J197" s="14">
        <v>13.92</v>
      </c>
      <c r="K197" s="14">
        <v>104.36</v>
      </c>
      <c r="L197" s="14">
        <v>11.68</v>
      </c>
      <c r="M197" s="14">
        <v>40.880000000000003</v>
      </c>
      <c r="N197" s="14">
        <v>2.06</v>
      </c>
      <c r="O197" s="14">
        <v>21.72</v>
      </c>
      <c r="P197" s="14">
        <v>46.34</v>
      </c>
      <c r="Q197" s="14">
        <v>16.23</v>
      </c>
      <c r="R197" s="14">
        <v>930.99</v>
      </c>
      <c r="S197" s="14">
        <v>217.83</v>
      </c>
      <c r="T197" s="14">
        <v>4.83</v>
      </c>
      <c r="U197" s="14">
        <v>407.59</v>
      </c>
      <c r="V197" s="14">
        <v>37.85</v>
      </c>
      <c r="W197" s="14">
        <v>78.41</v>
      </c>
      <c r="X197" s="14">
        <v>356.4</v>
      </c>
      <c r="Y197" s="14">
        <v>217</v>
      </c>
      <c r="Z197" s="14"/>
      <c r="AB197" s="16">
        <v>-3.8976094756758131E-2</v>
      </c>
      <c r="AC197" s="16">
        <v>-7.1481332516594529E-3</v>
      </c>
      <c r="AD197" s="16">
        <v>2.5851128401284673E-2</v>
      </c>
      <c r="AE197" s="16">
        <v>3.3149252823485444E-2</v>
      </c>
      <c r="AF197" s="16">
        <v>-1.5190165493975233E-2</v>
      </c>
      <c r="AG197" s="16">
        <v>1.3695609583035322E-2</v>
      </c>
      <c r="AH197" s="16">
        <v>-2.4732197178400021E-2</v>
      </c>
      <c r="AI197" s="16">
        <v>-2.0071894314520472E-2</v>
      </c>
      <c r="AJ197" s="16">
        <v>-3.2284119997368146E-2</v>
      </c>
      <c r="AK197" s="16">
        <v>-2.8954727039048282E-2</v>
      </c>
      <c r="AL197" s="16">
        <v>-3.3152207316900391E-2</v>
      </c>
      <c r="AM197" s="16">
        <v>-1.7555809384104667E-2</v>
      </c>
      <c r="AN197" s="16">
        <v>-2.2533142212287926E-2</v>
      </c>
      <c r="AO197" s="16">
        <v>-1.8748833690373954E-3</v>
      </c>
      <c r="AP197" s="16">
        <v>-1.9256788647668135E-2</v>
      </c>
      <c r="AQ197" s="16">
        <v>-1.1904622417300515E-2</v>
      </c>
      <c r="AT197" s="16">
        <v>-3.8976094756758131E-2</v>
      </c>
      <c r="AU197" s="16">
        <v>-7.1481332516594529E-3</v>
      </c>
      <c r="AV197" s="16">
        <v>2.5851128401284673E-2</v>
      </c>
      <c r="AW197" s="16">
        <v>3.3149252823485444E-2</v>
      </c>
      <c r="AX197" s="16">
        <v>-1.5190165493975233E-2</v>
      </c>
      <c r="AY197" s="16">
        <v>1.3695609583035322E-2</v>
      </c>
      <c r="AZ197" s="16">
        <v>-2.4732197178400021E-2</v>
      </c>
      <c r="BA197" s="16">
        <v>-2.0071894314520472E-2</v>
      </c>
      <c r="BB197" s="16">
        <v>-3.2284119997368146E-2</v>
      </c>
      <c r="BC197" s="16">
        <v>-2.8954727039048282E-2</v>
      </c>
      <c r="BD197" s="16">
        <v>-3.3152207316900391E-2</v>
      </c>
      <c r="BE197" s="16">
        <v>-1.7555809384104667E-2</v>
      </c>
      <c r="BF197" s="16">
        <v>-2.2533142212287926E-2</v>
      </c>
      <c r="BG197" s="16">
        <v>-1.8748833690373954E-3</v>
      </c>
      <c r="BH197" s="16">
        <v>-1.9256788647668135E-2</v>
      </c>
      <c r="BI197" s="16">
        <v>-1.1904622417300515E-2</v>
      </c>
      <c r="BK197" s="7"/>
    </row>
    <row r="198" spans="9:63" ht="14" x14ac:dyDescent="0.2">
      <c r="I198" s="13">
        <v>44896.666666666672</v>
      </c>
      <c r="J198" s="14">
        <v>14.41</v>
      </c>
      <c r="K198" s="14">
        <v>105.03</v>
      </c>
      <c r="L198" s="14">
        <v>11.75</v>
      </c>
      <c r="M198" s="14">
        <v>43.4</v>
      </c>
      <c r="N198" s="14">
        <v>1.99</v>
      </c>
      <c r="O198" s="14">
        <v>22.07</v>
      </c>
      <c r="P198" s="14">
        <v>49.88</v>
      </c>
      <c r="Q198" s="14">
        <v>16.420000000000002</v>
      </c>
      <c r="R198" s="14">
        <v>941.01</v>
      </c>
      <c r="S198" s="14">
        <v>223.37</v>
      </c>
      <c r="T198" s="14">
        <v>4.74</v>
      </c>
      <c r="U198" s="14">
        <v>416.07</v>
      </c>
      <c r="V198" s="14">
        <v>36.549999999999997</v>
      </c>
      <c r="W198" s="14">
        <v>78.53</v>
      </c>
      <c r="X198" s="14">
        <v>360.8</v>
      </c>
      <c r="Y198" s="14">
        <v>217</v>
      </c>
      <c r="Z198" s="14"/>
      <c r="AB198" s="16">
        <v>1.8117864636348395E-2</v>
      </c>
      <c r="AC198" s="16">
        <v>-2.3612761856799313E-3</v>
      </c>
      <c r="AD198" s="16">
        <v>3.1630543886605744E-2</v>
      </c>
      <c r="AE198" s="16">
        <v>-2.341155077640019E-2</v>
      </c>
      <c r="AF198" s="16">
        <v>5.0890695074712281E-3</v>
      </c>
      <c r="AG198" s="16">
        <v>-9.3852658226438847E-4</v>
      </c>
      <c r="AH198" s="16">
        <v>8.3122159497952836E-3</v>
      </c>
      <c r="AI198" s="16">
        <v>-6.5617033332894146E-3</v>
      </c>
      <c r="AJ198" s="16">
        <v>-3.5439475886407779E-2</v>
      </c>
      <c r="AK198" s="16">
        <v>-1.5478020610353579E-2</v>
      </c>
      <c r="AL198" s="16">
        <v>2.4418527348145796E-2</v>
      </c>
      <c r="AM198" s="16">
        <v>-1.5496488323712917E-2</v>
      </c>
      <c r="AN198" s="16">
        <v>3.7909604025473239E-3</v>
      </c>
      <c r="AO198" s="16">
        <v>-2.9068493337118275E-2</v>
      </c>
      <c r="AP198" s="16">
        <v>-4.2459204135012465E-3</v>
      </c>
      <c r="AQ198" s="16">
        <v>-1.0468310290454965E-2</v>
      </c>
      <c r="AT198" s="16">
        <v>1.8117864636348395E-2</v>
      </c>
      <c r="AU198" s="16">
        <v>-2.3612761856799313E-3</v>
      </c>
      <c r="AV198" s="16">
        <v>3.1630543886605744E-2</v>
      </c>
      <c r="AW198" s="16">
        <v>-2.341155077640019E-2</v>
      </c>
      <c r="AX198" s="16">
        <v>5.0890695074712281E-3</v>
      </c>
      <c r="AY198" s="16">
        <v>-9.3852658226438847E-4</v>
      </c>
      <c r="AZ198" s="16">
        <v>8.3122159497952836E-3</v>
      </c>
      <c r="BA198" s="16">
        <v>-6.5617033332894146E-3</v>
      </c>
      <c r="BB198" s="16">
        <v>-3.5439475886407779E-2</v>
      </c>
      <c r="BC198" s="16">
        <v>-1.5478020610353579E-2</v>
      </c>
      <c r="BD198" s="16">
        <v>2.4418527348145796E-2</v>
      </c>
      <c r="BE198" s="16">
        <v>-1.5496488323712917E-2</v>
      </c>
      <c r="BF198" s="16">
        <v>3.7909604025473239E-3</v>
      </c>
      <c r="BG198" s="16">
        <v>-2.9068493337118275E-2</v>
      </c>
      <c r="BH198" s="16">
        <v>-4.2459204135012465E-3</v>
      </c>
      <c r="BI198" s="16">
        <v>-1.0468310290454965E-2</v>
      </c>
      <c r="BK198" s="7"/>
    </row>
    <row r="199" spans="9:63" ht="14" x14ac:dyDescent="0.2">
      <c r="I199" s="13">
        <v>44897.666666666672</v>
      </c>
      <c r="J199" s="14">
        <v>14.62</v>
      </c>
      <c r="K199" s="14">
        <v>105.46</v>
      </c>
      <c r="L199" s="14">
        <v>11.91</v>
      </c>
      <c r="M199" s="14">
        <v>43.06</v>
      </c>
      <c r="N199" s="14">
        <v>2.1</v>
      </c>
      <c r="O199" s="14">
        <v>22.14</v>
      </c>
      <c r="P199" s="14">
        <v>50.1</v>
      </c>
      <c r="Q199" s="14">
        <v>16.559999999999999</v>
      </c>
      <c r="R199" s="14">
        <v>945.07</v>
      </c>
      <c r="S199" s="14">
        <v>219.7</v>
      </c>
      <c r="T199" s="14">
        <v>4.7</v>
      </c>
      <c r="U199" s="14">
        <v>407.92</v>
      </c>
      <c r="V199" s="14">
        <v>36.08</v>
      </c>
      <c r="W199" s="14">
        <v>74.66</v>
      </c>
      <c r="X199" s="14">
        <v>360.06</v>
      </c>
      <c r="Y199" s="14">
        <v>217.66</v>
      </c>
      <c r="Z199" s="14"/>
      <c r="AB199" s="16">
        <v>8.3100538997630591E-2</v>
      </c>
      <c r="AC199" s="16">
        <v>2.7590636862395556E-2</v>
      </c>
      <c r="AD199" s="16">
        <v>6.7282007083321993E-2</v>
      </c>
      <c r="AE199" s="16">
        <v>9.5677174731680886E-2</v>
      </c>
      <c r="AF199" s="16">
        <v>4.4672440051592599E-2</v>
      </c>
      <c r="AG199" s="16">
        <v>1.9526422350355236E-2</v>
      </c>
      <c r="AH199" s="16">
        <v>6.3474492394683196E-2</v>
      </c>
      <c r="AI199" s="16">
        <v>6.6224064918818493E-2</v>
      </c>
      <c r="AJ199" s="16">
        <v>4.5858879883941293E-2</v>
      </c>
      <c r="AK199" s="16">
        <v>5.6858710705807676E-2</v>
      </c>
      <c r="AL199" s="16">
        <v>5.752384413818673E-2</v>
      </c>
      <c r="AM199" s="16">
        <v>7.0853963718420884E-2</v>
      </c>
      <c r="AN199" s="16">
        <v>2.2713067239233435E-2</v>
      </c>
      <c r="AO199" s="16">
        <v>9.8687119420210554E-3</v>
      </c>
      <c r="AP199" s="16">
        <v>3.7944311490030649E-2</v>
      </c>
      <c r="AQ199" s="16">
        <v>3.7276061435898344E-2</v>
      </c>
      <c r="AT199" s="16">
        <v>8.3100538997630591E-2</v>
      </c>
      <c r="AU199" s="16">
        <v>2.7590636862395556E-2</v>
      </c>
      <c r="AV199" s="16">
        <v>6.7282007083321993E-2</v>
      </c>
      <c r="AW199" s="16">
        <v>9.5677174731680886E-2</v>
      </c>
      <c r="AX199" s="16">
        <v>4.4672440051592599E-2</v>
      </c>
      <c r="AY199" s="16">
        <v>1.9526422350355236E-2</v>
      </c>
      <c r="AZ199" s="16">
        <v>6.3474492394683196E-2</v>
      </c>
      <c r="BA199" s="16">
        <v>6.6224064918818493E-2</v>
      </c>
      <c r="BB199" s="16">
        <v>4.5858879883941293E-2</v>
      </c>
      <c r="BC199" s="16">
        <v>5.6858710705807676E-2</v>
      </c>
      <c r="BD199" s="16">
        <v>5.752384413818673E-2</v>
      </c>
      <c r="BE199" s="16">
        <v>7.0853963718420884E-2</v>
      </c>
      <c r="BF199" s="16">
        <v>2.2713067239233435E-2</v>
      </c>
      <c r="BG199" s="16">
        <v>9.8687119420210554E-3</v>
      </c>
      <c r="BH199" s="16">
        <v>3.7944311490030649E-2</v>
      </c>
      <c r="BI199" s="16">
        <v>3.7276061435898344E-2</v>
      </c>
      <c r="BK199" s="7"/>
    </row>
    <row r="200" spans="9:63" ht="14" x14ac:dyDescent="0.2">
      <c r="I200" s="13">
        <v>44900.666666666672</v>
      </c>
      <c r="J200" s="14">
        <v>13</v>
      </c>
      <c r="K200" s="14">
        <v>102.19</v>
      </c>
      <c r="L200" s="14">
        <v>11.27</v>
      </c>
      <c r="M200" s="14">
        <v>40.79</v>
      </c>
      <c r="N200" s="14">
        <v>2.0699999999999998</v>
      </c>
      <c r="O200" s="14">
        <v>21.16</v>
      </c>
      <c r="P200" s="14">
        <v>47.74</v>
      </c>
      <c r="Q200" s="14">
        <v>15.65</v>
      </c>
      <c r="R200" s="14">
        <v>881.9</v>
      </c>
      <c r="S200" s="14">
        <v>204.3</v>
      </c>
      <c r="T200" s="14">
        <v>4.53</v>
      </c>
      <c r="U200" s="14">
        <v>395.14</v>
      </c>
      <c r="V200" s="14">
        <v>34.47</v>
      </c>
      <c r="W200" s="14">
        <v>73.62</v>
      </c>
      <c r="X200" s="14">
        <v>356.09</v>
      </c>
      <c r="Y200" s="14">
        <v>213.68</v>
      </c>
      <c r="Z200" s="14"/>
      <c r="AB200" s="16">
        <v>3.4595755105157069E-2</v>
      </c>
      <c r="AC200" s="16">
        <v>6.3995633661563358E-3</v>
      </c>
      <c r="AD200" s="16">
        <v>5.9752631900870205E-3</v>
      </c>
      <c r="AE200" s="16">
        <v>5.9818495210909997E-2</v>
      </c>
      <c r="AF200" s="16">
        <v>-3.4571344065088667E-2</v>
      </c>
      <c r="AG200" s="16">
        <v>1.5985725202910386E-2</v>
      </c>
      <c r="AH200" s="16">
        <v>7.3614601807605595E-2</v>
      </c>
      <c r="AI200" s="16">
        <v>1.1638722497782391E-2</v>
      </c>
      <c r="AJ200" s="16">
        <v>1.0705230440654599E-2</v>
      </c>
      <c r="AK200" s="16">
        <v>2.5114647285200374E-2</v>
      </c>
      <c r="AL200" s="16">
        <v>-1.8809331957496116E-2</v>
      </c>
      <c r="AM200" s="16">
        <v>2.0591748145466091E-2</v>
      </c>
      <c r="AN200" s="16">
        <v>-3.4949793687670365E-2</v>
      </c>
      <c r="AO200" s="16">
        <v>1.5292471439526409E-3</v>
      </c>
      <c r="AP200" s="16">
        <v>1.2270092591814401E-2</v>
      </c>
      <c r="AQ200" s="16">
        <v>0</v>
      </c>
      <c r="AT200" s="16">
        <v>3.4595755105157069E-2</v>
      </c>
      <c r="AU200" s="16">
        <v>6.3995633661563358E-3</v>
      </c>
      <c r="AV200" s="16">
        <v>5.9752631900870205E-3</v>
      </c>
      <c r="AW200" s="16">
        <v>5.9818495210909997E-2</v>
      </c>
      <c r="AX200" s="16">
        <v>-3.4571344065088667E-2</v>
      </c>
      <c r="AY200" s="16">
        <v>1.5985725202910386E-2</v>
      </c>
      <c r="AZ200" s="16">
        <v>7.3614601807605595E-2</v>
      </c>
      <c r="BA200" s="16">
        <v>1.1638722497782391E-2</v>
      </c>
      <c r="BB200" s="16">
        <v>1.0705230440654599E-2</v>
      </c>
      <c r="BC200" s="16">
        <v>2.5114647285200374E-2</v>
      </c>
      <c r="BD200" s="16">
        <v>-1.8809331957496116E-2</v>
      </c>
      <c r="BE200" s="16">
        <v>2.0591748145466091E-2</v>
      </c>
      <c r="BF200" s="16">
        <v>-3.4949793687670365E-2</v>
      </c>
      <c r="BG200" s="16">
        <v>1.5292471439526409E-3</v>
      </c>
      <c r="BH200" s="16">
        <v>1.2270092591814401E-2</v>
      </c>
      <c r="BI200" s="16">
        <v>0</v>
      </c>
      <c r="BK200" s="7"/>
    </row>
    <row r="201" spans="9:63" ht="14" x14ac:dyDescent="0.2">
      <c r="I201" s="13">
        <v>44901.666666666672</v>
      </c>
      <c r="J201" s="14">
        <v>11.97</v>
      </c>
      <c r="K201" s="14">
        <v>100.35</v>
      </c>
      <c r="L201" s="14">
        <v>10.96</v>
      </c>
      <c r="M201" s="14">
        <v>38.97</v>
      </c>
      <c r="N201" s="14">
        <v>2.0699999999999998</v>
      </c>
      <c r="O201" s="14">
        <v>21.05</v>
      </c>
      <c r="P201" s="14">
        <v>44.73</v>
      </c>
      <c r="Q201" s="14">
        <v>15.19</v>
      </c>
      <c r="R201" s="14">
        <v>863.09</v>
      </c>
      <c r="S201" s="14">
        <v>200.86</v>
      </c>
      <c r="T201" s="14">
        <v>4.32</v>
      </c>
      <c r="U201" s="14">
        <v>389.78</v>
      </c>
      <c r="V201" s="14">
        <v>33</v>
      </c>
      <c r="W201" s="14">
        <v>72.23</v>
      </c>
      <c r="X201" s="14">
        <v>347.53</v>
      </c>
      <c r="Y201" s="14">
        <v>209.08</v>
      </c>
      <c r="Z201" s="14"/>
      <c r="AB201" s="16">
        <v>1.4468044310201739E-2</v>
      </c>
      <c r="AC201" s="16">
        <v>4.0857104676397448E-3</v>
      </c>
      <c r="AD201" s="16">
        <v>1.3525142777040831E-2</v>
      </c>
      <c r="AE201" s="16">
        <v>-7.864949170142136E-3</v>
      </c>
      <c r="AF201" s="16">
        <v>5.3802705992976409E-2</v>
      </c>
      <c r="AG201" s="16">
        <v>3.1667070118458701E-3</v>
      </c>
      <c r="AH201" s="16">
        <v>4.4008872789833373E-3</v>
      </c>
      <c r="AI201" s="16">
        <v>8.4900449328312415E-3</v>
      </c>
      <c r="AJ201" s="16">
        <v>4.3052323029935616E-3</v>
      </c>
      <c r="AK201" s="16">
        <v>-1.6566609954900991E-2</v>
      </c>
      <c r="AL201" s="16">
        <v>-8.4746269909722321E-3</v>
      </c>
      <c r="AM201" s="16">
        <v>-1.9782438589453107E-2</v>
      </c>
      <c r="AN201" s="16">
        <v>-1.2942491001364615E-2</v>
      </c>
      <c r="AO201" s="16">
        <v>-5.0536243900345584E-2</v>
      </c>
      <c r="AP201" s="16">
        <v>-2.0531039589921337E-3</v>
      </c>
      <c r="AQ201" s="16">
        <v>3.0368587274560428E-3</v>
      </c>
      <c r="AT201" s="16">
        <v>1.4468044310201739E-2</v>
      </c>
      <c r="AU201" s="16">
        <v>4.0857104676397448E-3</v>
      </c>
      <c r="AV201" s="16">
        <v>1.3525142777040831E-2</v>
      </c>
      <c r="AW201" s="16">
        <v>-7.864949170142136E-3</v>
      </c>
      <c r="AX201" s="16">
        <v>5.3802705992976409E-2</v>
      </c>
      <c r="AY201" s="16">
        <v>3.1667070118458701E-3</v>
      </c>
      <c r="AZ201" s="16">
        <v>4.4008872789833373E-3</v>
      </c>
      <c r="BA201" s="16">
        <v>8.4900449328312415E-3</v>
      </c>
      <c r="BB201" s="16">
        <v>4.3052323029935616E-3</v>
      </c>
      <c r="BC201" s="16">
        <v>-1.6566609954900991E-2</v>
      </c>
      <c r="BD201" s="16">
        <v>-8.4746269909722321E-3</v>
      </c>
      <c r="BE201" s="16">
        <v>-1.9782438589453107E-2</v>
      </c>
      <c r="BF201" s="16">
        <v>-1.2942491001364615E-2</v>
      </c>
      <c r="BG201" s="16">
        <v>-5.0536243900345584E-2</v>
      </c>
      <c r="BH201" s="16">
        <v>-2.0531039589921337E-3</v>
      </c>
      <c r="BI201" s="16">
        <v>3.0368587274560428E-3</v>
      </c>
      <c r="BK201" s="7"/>
    </row>
    <row r="202" spans="9:63" ht="14" x14ac:dyDescent="0.2">
      <c r="I202" s="13">
        <v>44902.666666666672</v>
      </c>
      <c r="J202" s="14">
        <v>11.34</v>
      </c>
      <c r="K202" s="14">
        <v>100.49</v>
      </c>
      <c r="L202" s="14">
        <v>10.27</v>
      </c>
      <c r="M202" s="14">
        <v>38.49</v>
      </c>
      <c r="N202" s="14">
        <v>2.2599999999999998</v>
      </c>
      <c r="O202" s="14">
        <v>21.18</v>
      </c>
      <c r="P202" s="14">
        <v>45.52</v>
      </c>
      <c r="Q202" s="14">
        <v>15.03</v>
      </c>
      <c r="R202" s="14">
        <v>863.81</v>
      </c>
      <c r="S202" s="14">
        <v>197.97</v>
      </c>
      <c r="T202" s="14">
        <v>4.3</v>
      </c>
      <c r="U202" s="14">
        <v>388.65</v>
      </c>
      <c r="V202" s="14">
        <v>32.74</v>
      </c>
      <c r="W202" s="14">
        <v>74.42</v>
      </c>
      <c r="X202" s="14">
        <v>347.42</v>
      </c>
      <c r="Y202" s="14">
        <v>207.81</v>
      </c>
      <c r="Z202" s="14"/>
      <c r="AB202" s="16">
        <v>-0.11744109686009563</v>
      </c>
      <c r="AC202" s="16">
        <v>-3.1497908478206028E-2</v>
      </c>
      <c r="AD202" s="16">
        <v>-5.5234055315523861E-2</v>
      </c>
      <c r="AE202" s="16">
        <v>-5.4157538606749954E-2</v>
      </c>
      <c r="AF202" s="16">
        <v>-1.438873745209978E-2</v>
      </c>
      <c r="AG202" s="16">
        <v>-4.5273320290392244E-2</v>
      </c>
      <c r="AH202" s="16">
        <v>-4.8251387180135101E-2</v>
      </c>
      <c r="AI202" s="16">
        <v>-5.6519231970951316E-2</v>
      </c>
      <c r="AJ202" s="16">
        <v>-6.918032793033306E-2</v>
      </c>
      <c r="AK202" s="16">
        <v>-7.2673477566988068E-2</v>
      </c>
      <c r="AL202" s="16">
        <v>-3.6840569221070249E-2</v>
      </c>
      <c r="AM202" s="16">
        <v>-3.1830944261641361E-2</v>
      </c>
      <c r="AN202" s="16">
        <v>-4.5649314665648838E-2</v>
      </c>
      <c r="AO202" s="16">
        <v>-1.4027745535562595E-2</v>
      </c>
      <c r="AP202" s="16">
        <v>-1.1087176339489633E-2</v>
      </c>
      <c r="AQ202" s="16">
        <v>-1.845464346621016E-2</v>
      </c>
      <c r="AT202" s="16">
        <v>-0.11744109686009563</v>
      </c>
      <c r="AU202" s="16">
        <v>-3.1497908478206028E-2</v>
      </c>
      <c r="AV202" s="16">
        <v>-5.5234055315523861E-2</v>
      </c>
      <c r="AW202" s="16">
        <v>-5.4157538606749954E-2</v>
      </c>
      <c r="AX202" s="16">
        <v>-1.438873745209978E-2</v>
      </c>
      <c r="AY202" s="16">
        <v>-4.5273320290392244E-2</v>
      </c>
      <c r="AZ202" s="16">
        <v>-4.8251387180135101E-2</v>
      </c>
      <c r="BA202" s="16">
        <v>-5.6519231970951316E-2</v>
      </c>
      <c r="BB202" s="16">
        <v>-6.918032793033306E-2</v>
      </c>
      <c r="BC202" s="16">
        <v>-7.2673477566988068E-2</v>
      </c>
      <c r="BD202" s="16">
        <v>-3.6840569221070249E-2</v>
      </c>
      <c r="BE202" s="16">
        <v>-3.1830944261641361E-2</v>
      </c>
      <c r="BF202" s="16">
        <v>-4.5649314665648838E-2</v>
      </c>
      <c r="BG202" s="16">
        <v>-1.4027745535562595E-2</v>
      </c>
      <c r="BH202" s="16">
        <v>-1.1087176339489633E-2</v>
      </c>
      <c r="BI202" s="16">
        <v>-1.845464346621016E-2</v>
      </c>
      <c r="BK202" s="7"/>
    </row>
    <row r="203" spans="9:63" ht="14" x14ac:dyDescent="0.2">
      <c r="I203" s="13">
        <v>44903.666666666672</v>
      </c>
      <c r="J203" s="14">
        <v>11.62</v>
      </c>
      <c r="K203" s="14">
        <v>101.46</v>
      </c>
      <c r="L203" s="14">
        <v>10.28</v>
      </c>
      <c r="M203" s="14">
        <v>38.64</v>
      </c>
      <c r="N203" s="14">
        <v>2.5</v>
      </c>
      <c r="O203" s="14">
        <v>21.06</v>
      </c>
      <c r="P203" s="14">
        <v>47.73</v>
      </c>
      <c r="Q203" s="14">
        <v>15.42</v>
      </c>
      <c r="R203" s="14">
        <v>884.24</v>
      </c>
      <c r="S203" s="14">
        <v>204.76</v>
      </c>
      <c r="T203" s="14">
        <v>4.4000000000000004</v>
      </c>
      <c r="U203" s="14">
        <v>405.36</v>
      </c>
      <c r="V203" s="14">
        <v>32.44</v>
      </c>
      <c r="W203" s="14">
        <v>74.22</v>
      </c>
      <c r="X203" s="14">
        <v>351.17</v>
      </c>
      <c r="Y203" s="14">
        <v>209.1</v>
      </c>
      <c r="Z203" s="14"/>
      <c r="AB203" s="16">
        <v>-8.2545837891654941E-2</v>
      </c>
      <c r="AC203" s="16">
        <v>-1.8169750381770575E-2</v>
      </c>
      <c r="AD203" s="16">
        <v>-2.7892046531815314E-2</v>
      </c>
      <c r="AE203" s="16">
        <v>-4.5644833978849178E-2</v>
      </c>
      <c r="AF203" s="16">
        <v>0</v>
      </c>
      <c r="AG203" s="16">
        <v>-5.2120468617082027E-3</v>
      </c>
      <c r="AH203" s="16">
        <v>-6.5125203465927359E-2</v>
      </c>
      <c r="AI203" s="16">
        <v>-2.9833600378480832E-2</v>
      </c>
      <c r="AJ203" s="16">
        <v>-2.1559697878615967E-2</v>
      </c>
      <c r="AK203" s="16">
        <v>-1.6981353858383449E-2</v>
      </c>
      <c r="AL203" s="16">
        <v>-4.7466537238923724E-2</v>
      </c>
      <c r="AM203" s="16">
        <v>-1.3657655091380871E-2</v>
      </c>
      <c r="AN203" s="16">
        <v>-4.358181906229372E-2</v>
      </c>
      <c r="AO203" s="16">
        <v>-1.906125588811965E-2</v>
      </c>
      <c r="AP203" s="16">
        <v>-2.4332515676189069E-2</v>
      </c>
      <c r="AQ203" s="16">
        <v>-2.1762614956984314E-2</v>
      </c>
      <c r="AT203" s="16">
        <v>-8.2545837891654941E-2</v>
      </c>
      <c r="AU203" s="16">
        <v>-1.8169750381770575E-2</v>
      </c>
      <c r="AV203" s="16">
        <v>-2.7892046531815314E-2</v>
      </c>
      <c r="AW203" s="16">
        <v>-4.5644833978849178E-2</v>
      </c>
      <c r="AX203" s="16">
        <v>0</v>
      </c>
      <c r="AY203" s="16">
        <v>-5.2120468617082027E-3</v>
      </c>
      <c r="AZ203" s="16">
        <v>-6.5125203465927359E-2</v>
      </c>
      <c r="BA203" s="16">
        <v>-2.9833600378480832E-2</v>
      </c>
      <c r="BB203" s="16">
        <v>-2.1559697878615967E-2</v>
      </c>
      <c r="BC203" s="16">
        <v>-1.6981353858383449E-2</v>
      </c>
      <c r="BD203" s="16">
        <v>-4.7466537238923724E-2</v>
      </c>
      <c r="BE203" s="16">
        <v>-1.3657655091380871E-2</v>
      </c>
      <c r="BF203" s="16">
        <v>-4.358181906229372E-2</v>
      </c>
      <c r="BG203" s="16">
        <v>-1.906125588811965E-2</v>
      </c>
      <c r="BH203" s="16">
        <v>-2.4332515676189069E-2</v>
      </c>
      <c r="BI203" s="16">
        <v>-2.1762614956984314E-2</v>
      </c>
      <c r="BK203" s="7"/>
    </row>
    <row r="204" spans="9:63" ht="14" x14ac:dyDescent="0.2">
      <c r="I204" s="13">
        <v>44904.666666666672</v>
      </c>
      <c r="J204" s="14">
        <v>11.34</v>
      </c>
      <c r="K204" s="14">
        <v>100.64</v>
      </c>
      <c r="L204" s="14">
        <v>9.86</v>
      </c>
      <c r="M204" s="14">
        <v>38.380000000000003</v>
      </c>
      <c r="N204" s="14">
        <v>2.5099999999999998</v>
      </c>
      <c r="O204" s="14">
        <v>21.06</v>
      </c>
      <c r="P204" s="14">
        <v>49.52</v>
      </c>
      <c r="Q204" s="14">
        <v>15.26</v>
      </c>
      <c r="R204" s="14">
        <v>896.48</v>
      </c>
      <c r="S204" s="14">
        <v>202.7</v>
      </c>
      <c r="T204" s="14">
        <v>4.34</v>
      </c>
      <c r="U204" s="14">
        <v>399.83</v>
      </c>
      <c r="V204" s="14">
        <v>32.380000000000003</v>
      </c>
      <c r="W204" s="14">
        <v>73.569999999999993</v>
      </c>
      <c r="X204" s="14">
        <v>348.83</v>
      </c>
      <c r="Y204" s="14">
        <v>208.7</v>
      </c>
      <c r="Z204" s="14"/>
      <c r="AB204" s="16">
        <v>-5.4067221270275821E-2</v>
      </c>
      <c r="AC204" s="16">
        <v>1.3941448185200772E-3</v>
      </c>
      <c r="AD204" s="16">
        <v>-6.5025257579402751E-2</v>
      </c>
      <c r="AE204" s="16">
        <v>-1.239365205496301E-2</v>
      </c>
      <c r="AF204" s="16">
        <v>8.7816206006916767E-2</v>
      </c>
      <c r="AG204" s="16">
        <v>6.1567800448698636E-3</v>
      </c>
      <c r="AH204" s="16">
        <v>1.7507372373318866E-2</v>
      </c>
      <c r="AI204" s="16">
        <v>-1.058911284279832E-2</v>
      </c>
      <c r="AJ204" s="16">
        <v>8.3386419794965767E-4</v>
      </c>
      <c r="AK204" s="16">
        <v>-1.4492643901753047E-2</v>
      </c>
      <c r="AL204" s="16">
        <v>-4.6403795565023364E-3</v>
      </c>
      <c r="AM204" s="16">
        <v>-2.9032817176494192E-3</v>
      </c>
      <c r="AN204" s="16">
        <v>-7.9099895234913294E-3</v>
      </c>
      <c r="AO204" s="16">
        <v>2.9869250855720886E-2</v>
      </c>
      <c r="AP204" s="16">
        <v>-3.1656954002049756E-4</v>
      </c>
      <c r="AQ204" s="16">
        <v>-6.092753142097714E-3</v>
      </c>
      <c r="AT204" s="16">
        <v>-5.4067221270275821E-2</v>
      </c>
      <c r="AU204" s="16">
        <v>1.3941448185200772E-3</v>
      </c>
      <c r="AV204" s="16">
        <v>-6.5025257579402751E-2</v>
      </c>
      <c r="AW204" s="16">
        <v>-1.239365205496301E-2</v>
      </c>
      <c r="AX204" s="16">
        <v>8.7816206006916767E-2</v>
      </c>
      <c r="AY204" s="16">
        <v>6.1567800448698636E-3</v>
      </c>
      <c r="AZ204" s="16">
        <v>1.7507372373318866E-2</v>
      </c>
      <c r="BA204" s="16">
        <v>-1.058911284279832E-2</v>
      </c>
      <c r="BB204" s="16">
        <v>8.3386419794965767E-4</v>
      </c>
      <c r="BC204" s="16">
        <v>-1.4492643901753047E-2</v>
      </c>
      <c r="BD204" s="16">
        <v>-4.6403795565023364E-3</v>
      </c>
      <c r="BE204" s="16">
        <v>-2.9032817176494192E-3</v>
      </c>
      <c r="BF204" s="16">
        <v>-7.9099895234913294E-3</v>
      </c>
      <c r="BG204" s="16">
        <v>2.9869250855720886E-2</v>
      </c>
      <c r="BH204" s="16">
        <v>-3.1656954002049756E-4</v>
      </c>
      <c r="BI204" s="16">
        <v>-6.092753142097714E-3</v>
      </c>
      <c r="BK204" s="7"/>
    </row>
    <row r="205" spans="9:63" ht="14" x14ac:dyDescent="0.2">
      <c r="I205" s="13">
        <v>44907.666666666672</v>
      </c>
      <c r="J205" s="14">
        <v>12.27</v>
      </c>
      <c r="K205" s="14">
        <v>102.47</v>
      </c>
      <c r="L205" s="14">
        <v>9.5</v>
      </c>
      <c r="M205" s="14">
        <v>38.380000000000003</v>
      </c>
      <c r="N205" s="14">
        <v>2.88</v>
      </c>
      <c r="O205" s="14">
        <v>21.1</v>
      </c>
      <c r="P205" s="14">
        <v>52.55</v>
      </c>
      <c r="Q205" s="14">
        <v>15.5</v>
      </c>
      <c r="R205" s="14">
        <v>880.25</v>
      </c>
      <c r="S205" s="14">
        <v>210.52</v>
      </c>
      <c r="T205" s="14">
        <v>4.45</v>
      </c>
      <c r="U205" s="14">
        <v>410.78</v>
      </c>
      <c r="V205" s="14">
        <v>32.729999999999997</v>
      </c>
      <c r="W205" s="14">
        <v>73.8</v>
      </c>
      <c r="X205" s="14">
        <v>358.17</v>
      </c>
      <c r="Y205" s="14">
        <v>214.59</v>
      </c>
      <c r="Z205" s="14"/>
      <c r="AB205" s="16">
        <v>2.4391453124159048E-2</v>
      </c>
      <c r="AC205" s="16">
        <v>9.6064120776765422E-3</v>
      </c>
      <c r="AD205" s="16">
        <v>9.7323608655217509E-4</v>
      </c>
      <c r="AE205" s="16">
        <v>3.8895420486625529E-3</v>
      </c>
      <c r="AF205" s="16">
        <v>0.10092591858996071</v>
      </c>
      <c r="AG205" s="16">
        <v>-5.6818334674310581E-3</v>
      </c>
      <c r="AH205" s="16">
        <v>4.7408341199729656E-2</v>
      </c>
      <c r="AI205" s="16">
        <v>2.5617164370300326E-2</v>
      </c>
      <c r="AJ205" s="16">
        <v>2.3375681789231106E-2</v>
      </c>
      <c r="AK205" s="16">
        <v>3.3723057525942561E-2</v>
      </c>
      <c r="AL205" s="16">
        <v>2.2989518224698781E-2</v>
      </c>
      <c r="AM205" s="16">
        <v>4.2096365491425786E-2</v>
      </c>
      <c r="AN205" s="16">
        <v>-9.2053426957767852E-3</v>
      </c>
      <c r="AO205" s="16">
        <v>-2.691067286024959E-3</v>
      </c>
      <c r="AP205" s="16">
        <v>1.0736014026266885E-2</v>
      </c>
      <c r="AQ205" s="16">
        <v>6.1884057319645039E-3</v>
      </c>
      <c r="AT205" s="16">
        <v>2.4391453124159048E-2</v>
      </c>
      <c r="AU205" s="16">
        <v>9.6064120776765422E-3</v>
      </c>
      <c r="AV205" s="16">
        <v>9.7323608655217509E-4</v>
      </c>
      <c r="AW205" s="16">
        <v>3.8895420486625529E-3</v>
      </c>
      <c r="AX205" s="16">
        <v>0.10092591858996071</v>
      </c>
      <c r="AY205" s="16">
        <v>-5.6818334674310581E-3</v>
      </c>
      <c r="AZ205" s="16">
        <v>4.7408341199729656E-2</v>
      </c>
      <c r="BA205" s="16">
        <v>2.5617164370300326E-2</v>
      </c>
      <c r="BB205" s="16">
        <v>2.3375681789231106E-2</v>
      </c>
      <c r="BC205" s="16">
        <v>3.3723057525942561E-2</v>
      </c>
      <c r="BD205" s="16">
        <v>2.2989518224698781E-2</v>
      </c>
      <c r="BE205" s="16">
        <v>4.2096365491425786E-2</v>
      </c>
      <c r="BF205" s="16">
        <v>-9.2053426957767852E-3</v>
      </c>
      <c r="BG205" s="16">
        <v>-2.691067286024959E-3</v>
      </c>
      <c r="BH205" s="16">
        <v>1.0736014026266885E-2</v>
      </c>
      <c r="BI205" s="16">
        <v>6.1884057319645039E-3</v>
      </c>
      <c r="BK205" s="7"/>
    </row>
    <row r="206" spans="9:63" ht="14" x14ac:dyDescent="0.2">
      <c r="I206" s="13">
        <v>44908.666666666672</v>
      </c>
      <c r="J206" s="14">
        <v>11.78</v>
      </c>
      <c r="K206" s="14">
        <v>101.56</v>
      </c>
      <c r="L206" s="14">
        <v>9.41</v>
      </c>
      <c r="M206" s="14">
        <v>38.78</v>
      </c>
      <c r="N206" s="14">
        <v>2.68</v>
      </c>
      <c r="O206" s="14">
        <v>21.51</v>
      </c>
      <c r="P206" s="14">
        <v>53.03</v>
      </c>
      <c r="Q206" s="14">
        <v>15.6</v>
      </c>
      <c r="R206" s="14">
        <v>870.65</v>
      </c>
      <c r="S206" s="14">
        <v>211.38</v>
      </c>
      <c r="T206" s="14">
        <v>4.43</v>
      </c>
      <c r="U206" s="14">
        <v>428.39</v>
      </c>
      <c r="V206" s="14">
        <v>32.75</v>
      </c>
      <c r="W206" s="14">
        <v>73.7</v>
      </c>
      <c r="X206" s="14">
        <v>357.15</v>
      </c>
      <c r="Y206" s="14">
        <v>213.04</v>
      </c>
      <c r="Z206" s="14"/>
      <c r="AB206" s="16">
        <v>-2.4391453124159124E-2</v>
      </c>
      <c r="AC206" s="16">
        <v>-8.1148391864134389E-3</v>
      </c>
      <c r="AD206" s="16">
        <v>-4.1714091412474966E-2</v>
      </c>
      <c r="AE206" s="16">
        <v>-6.7515187647633618E-3</v>
      </c>
      <c r="AF206" s="16">
        <v>3.9920212695374567E-3</v>
      </c>
      <c r="AG206" s="16">
        <v>0</v>
      </c>
      <c r="AH206" s="16">
        <v>3.6816497358535642E-2</v>
      </c>
      <c r="AI206" s="16">
        <v>-1.0430342278872446E-2</v>
      </c>
      <c r="AJ206" s="16">
        <v>1.3747464814274342E-2</v>
      </c>
      <c r="AK206" s="16">
        <v>-1.0111508131428196E-2</v>
      </c>
      <c r="AL206" s="16">
        <v>-1.3730192811902131E-2</v>
      </c>
      <c r="AM206" s="16">
        <v>-1.3736104397769094E-2</v>
      </c>
      <c r="AN206" s="16">
        <v>-1.8512809977229861E-3</v>
      </c>
      <c r="AO206" s="16">
        <v>-8.7963216882785307E-3</v>
      </c>
      <c r="AP206" s="16">
        <v>-6.6857391894848094E-3</v>
      </c>
      <c r="AQ206" s="16">
        <v>-1.9147923514328633E-3</v>
      </c>
      <c r="AT206" s="16">
        <v>-2.4391453124159124E-2</v>
      </c>
      <c r="AU206" s="16">
        <v>-8.1148391864134389E-3</v>
      </c>
      <c r="AV206" s="16">
        <v>-4.1714091412474966E-2</v>
      </c>
      <c r="AW206" s="16">
        <v>-6.7515187647633618E-3</v>
      </c>
      <c r="AX206" s="16">
        <v>3.9920212695374567E-3</v>
      </c>
      <c r="AY206" s="16">
        <v>0</v>
      </c>
      <c r="AZ206" s="16">
        <v>3.6816497358535642E-2</v>
      </c>
      <c r="BA206" s="16">
        <v>-1.0430342278872446E-2</v>
      </c>
      <c r="BB206" s="16">
        <v>1.3747464814274342E-2</v>
      </c>
      <c r="BC206" s="16">
        <v>-1.0111508131428196E-2</v>
      </c>
      <c r="BD206" s="16">
        <v>-1.3730192811902131E-2</v>
      </c>
      <c r="BE206" s="16">
        <v>-1.3736104397769094E-2</v>
      </c>
      <c r="BF206" s="16">
        <v>-1.8512809977229861E-3</v>
      </c>
      <c r="BG206" s="16">
        <v>-8.7963216882785307E-3</v>
      </c>
      <c r="BH206" s="16">
        <v>-6.6857391894848094E-3</v>
      </c>
      <c r="BI206" s="16">
        <v>-1.9147923514328633E-3</v>
      </c>
      <c r="BK206" s="7"/>
    </row>
    <row r="207" spans="9:63" ht="14" x14ac:dyDescent="0.2">
      <c r="I207" s="13">
        <v>44909.666666666672</v>
      </c>
      <c r="J207" s="14">
        <v>11.3</v>
      </c>
      <c r="K207" s="14">
        <v>101.91</v>
      </c>
      <c r="L207" s="14">
        <v>9.52</v>
      </c>
      <c r="M207" s="14">
        <v>38.24</v>
      </c>
      <c r="N207" s="14">
        <v>2.88</v>
      </c>
      <c r="O207" s="14">
        <v>21.46</v>
      </c>
      <c r="P207" s="14">
        <v>52.94</v>
      </c>
      <c r="Q207" s="14">
        <v>15.59</v>
      </c>
      <c r="R207" s="14">
        <v>867.3</v>
      </c>
      <c r="S207" s="14">
        <v>209.86</v>
      </c>
      <c r="T207" s="14">
        <v>4.7</v>
      </c>
      <c r="U207" s="14">
        <v>418.92</v>
      </c>
      <c r="V207" s="14">
        <v>32.28</v>
      </c>
      <c r="W207" s="14">
        <v>72.63</v>
      </c>
      <c r="X207" s="14">
        <v>357.51</v>
      </c>
      <c r="Y207" s="14">
        <v>213.32</v>
      </c>
      <c r="Z207" s="14"/>
      <c r="AB207" s="16">
        <v>7.8820960423214126E-2</v>
      </c>
      <c r="AC207" s="16">
        <v>1.8020279859496179E-2</v>
      </c>
      <c r="AD207" s="16">
        <v>-3.7194370008048809E-2</v>
      </c>
      <c r="AE207" s="16">
        <v>0</v>
      </c>
      <c r="AF207" s="16">
        <v>0.13750754100416213</v>
      </c>
      <c r="AG207" s="16">
        <v>1.8975337761914111E-3</v>
      </c>
      <c r="AH207" s="16">
        <v>5.9388468946619394E-2</v>
      </c>
      <c r="AI207" s="16">
        <v>1.5604998068890054E-2</v>
      </c>
      <c r="AJ207" s="16">
        <v>-1.8270025781812464E-2</v>
      </c>
      <c r="AK207" s="16">
        <v>3.7853607027623873E-2</v>
      </c>
      <c r="AL207" s="16">
        <v>2.5029748065835515E-2</v>
      </c>
      <c r="AM207" s="16">
        <v>2.7018334607617368E-2</v>
      </c>
      <c r="AN207" s="16">
        <v>1.0751140263599846E-2</v>
      </c>
      <c r="AO207" s="16">
        <v>3.1213976622537598E-3</v>
      </c>
      <c r="AP207" s="16">
        <v>2.6423036514847217E-2</v>
      </c>
      <c r="AQ207" s="16">
        <v>2.7831416705247247E-2</v>
      </c>
      <c r="AT207" s="16">
        <v>7.8820960423214126E-2</v>
      </c>
      <c r="AU207" s="16">
        <v>1.8020279859496179E-2</v>
      </c>
      <c r="AV207" s="16">
        <v>-3.7194370008048809E-2</v>
      </c>
      <c r="AW207" s="16">
        <v>0</v>
      </c>
      <c r="AX207" s="16">
        <v>0.13750754100416213</v>
      </c>
      <c r="AY207" s="16">
        <v>1.8975337761914111E-3</v>
      </c>
      <c r="AZ207" s="16">
        <v>5.9388468946619394E-2</v>
      </c>
      <c r="BA207" s="16">
        <v>1.5604998068890054E-2</v>
      </c>
      <c r="BB207" s="16">
        <v>-1.8270025781812464E-2</v>
      </c>
      <c r="BC207" s="16">
        <v>3.7853607027623873E-2</v>
      </c>
      <c r="BD207" s="16">
        <v>2.5029748065835515E-2</v>
      </c>
      <c r="BE207" s="16">
        <v>2.7018334607617368E-2</v>
      </c>
      <c r="BF207" s="16">
        <v>1.0751140263599846E-2</v>
      </c>
      <c r="BG207" s="16">
        <v>3.1213976622537598E-3</v>
      </c>
      <c r="BH207" s="16">
        <v>2.6423036514847217E-2</v>
      </c>
      <c r="BI207" s="16">
        <v>2.7831416705247247E-2</v>
      </c>
      <c r="BK207" s="7"/>
    </row>
    <row r="208" spans="9:63" ht="14" x14ac:dyDescent="0.2">
      <c r="I208" s="13">
        <v>44910.666666666672</v>
      </c>
      <c r="J208" s="14">
        <v>10.37</v>
      </c>
      <c r="K208" s="14">
        <v>98.47</v>
      </c>
      <c r="L208" s="14">
        <v>9.16</v>
      </c>
      <c r="M208" s="14">
        <v>36.39</v>
      </c>
      <c r="N208" s="14">
        <v>2.38</v>
      </c>
      <c r="O208" s="14">
        <v>21.51</v>
      </c>
      <c r="P208" s="14">
        <v>52.24</v>
      </c>
      <c r="Q208" s="14">
        <v>14.81</v>
      </c>
      <c r="R208" s="14">
        <v>835.09</v>
      </c>
      <c r="S208" s="14">
        <v>200.52</v>
      </c>
      <c r="T208" s="14">
        <v>4.63</v>
      </c>
      <c r="U208" s="14">
        <v>396.53</v>
      </c>
      <c r="V208" s="14">
        <v>31.77</v>
      </c>
      <c r="W208" s="14">
        <v>69.77</v>
      </c>
      <c r="X208" s="14">
        <v>346.25</v>
      </c>
      <c r="Y208" s="14">
        <v>207.91</v>
      </c>
      <c r="Z208" s="14"/>
      <c r="AB208" s="16">
        <v>-4.0754080499379439E-2</v>
      </c>
      <c r="AC208" s="16">
        <v>-8.9203159751487879E-3</v>
      </c>
      <c r="AD208" s="16">
        <v>-9.5188450092068694E-3</v>
      </c>
      <c r="AE208" s="16">
        <v>1.0368159234951777E-2</v>
      </c>
      <c r="AF208" s="16">
        <v>-7.1973499625089102E-2</v>
      </c>
      <c r="AG208" s="16">
        <v>1.9244902797617904E-2</v>
      </c>
      <c r="AH208" s="16">
        <v>9.0926938260785656E-3</v>
      </c>
      <c r="AI208" s="16">
        <v>6.4308903302903314E-3</v>
      </c>
      <c r="AJ208" s="16">
        <v>-1.0965898909770245E-2</v>
      </c>
      <c r="AK208" s="16">
        <v>4.0768010956228834E-3</v>
      </c>
      <c r="AL208" s="16">
        <v>-4.5045121211046528E-3</v>
      </c>
      <c r="AM208" s="16">
        <v>4.1976204253245157E-2</v>
      </c>
      <c r="AN208" s="16">
        <v>6.1087356817181629E-4</v>
      </c>
      <c r="AO208" s="16">
        <v>-1.3559324111358441E-3</v>
      </c>
      <c r="AP208" s="16">
        <v>-2.8518724244252069E-3</v>
      </c>
      <c r="AQ208" s="16">
        <v>-7.2492892827254029E-3</v>
      </c>
      <c r="AT208" s="16">
        <v>-4.0754080499379439E-2</v>
      </c>
      <c r="AU208" s="16">
        <v>-8.9203159751487879E-3</v>
      </c>
      <c r="AV208" s="16">
        <v>-9.5188450092068694E-3</v>
      </c>
      <c r="AW208" s="16">
        <v>1.0368159234951777E-2</v>
      </c>
      <c r="AX208" s="16">
        <v>-7.1973499625089102E-2</v>
      </c>
      <c r="AY208" s="16">
        <v>1.9244902797617904E-2</v>
      </c>
      <c r="AZ208" s="16">
        <v>9.0926938260785656E-3</v>
      </c>
      <c r="BA208" s="16">
        <v>6.4308903302903314E-3</v>
      </c>
      <c r="BB208" s="16">
        <v>-1.0965898909770245E-2</v>
      </c>
      <c r="BC208" s="16">
        <v>4.0768010956228834E-3</v>
      </c>
      <c r="BD208" s="16">
        <v>-4.5045121211046528E-3</v>
      </c>
      <c r="BE208" s="16">
        <v>4.1976204253245157E-2</v>
      </c>
      <c r="BF208" s="16">
        <v>6.1087356817181629E-4</v>
      </c>
      <c r="BG208" s="16">
        <v>-1.3559324111358441E-3</v>
      </c>
      <c r="BH208" s="16">
        <v>-2.8518724244252069E-3</v>
      </c>
      <c r="BI208" s="16">
        <v>-7.2492892827254029E-3</v>
      </c>
      <c r="BK208" s="7"/>
    </row>
    <row r="209" spans="9:63" ht="14" x14ac:dyDescent="0.2">
      <c r="I209" s="13">
        <v>44911.666666666672</v>
      </c>
      <c r="J209" s="14">
        <v>10.119999999999999</v>
      </c>
      <c r="K209" s="14">
        <v>98.58</v>
      </c>
      <c r="L209" s="14">
        <v>8.99</v>
      </c>
      <c r="M209" s="14">
        <v>36.090000000000003</v>
      </c>
      <c r="N209" s="14">
        <v>2.2799999999999998</v>
      </c>
      <c r="O209" s="14">
        <v>21.36</v>
      </c>
      <c r="P209" s="14">
        <v>51.93</v>
      </c>
      <c r="Q209" s="14">
        <v>14.58</v>
      </c>
      <c r="R209" s="14">
        <v>843.98</v>
      </c>
      <c r="S209" s="14">
        <v>199.44</v>
      </c>
      <c r="T209" s="14">
        <v>4.6399999999999997</v>
      </c>
      <c r="U209" s="14">
        <v>384.98</v>
      </c>
      <c r="V209" s="14">
        <v>31.7</v>
      </c>
      <c r="W209" s="14">
        <v>69.260000000000005</v>
      </c>
      <c r="X209" s="14">
        <v>345.84</v>
      </c>
      <c r="Y209" s="14">
        <v>206.89</v>
      </c>
      <c r="Z209" s="14"/>
      <c r="AB209" s="16">
        <v>-4.1600452505145699E-2</v>
      </c>
      <c r="AC209" s="16">
        <v>3.4403140041244936E-3</v>
      </c>
      <c r="AD209" s="16">
        <v>1.1621895205985527E-2</v>
      </c>
      <c r="AE209" s="16">
        <v>-1.4022561631305153E-2</v>
      </c>
      <c r="AF209" s="16">
        <v>7.1973499625089241E-2</v>
      </c>
      <c r="AG209" s="16">
        <v>-2.3272060770862563E-3</v>
      </c>
      <c r="AH209" s="16">
        <v>-1.6985943500835226E-3</v>
      </c>
      <c r="AI209" s="16">
        <v>-6.4123118580620866E-4</v>
      </c>
      <c r="AJ209" s="16">
        <v>-3.8551214349816254E-3</v>
      </c>
      <c r="AK209" s="16">
        <v>-7.216819851436255E-3</v>
      </c>
      <c r="AL209" s="16">
        <v>5.9162924658968823E-2</v>
      </c>
      <c r="AM209" s="16">
        <v>-2.2354024725802838E-2</v>
      </c>
      <c r="AN209" s="16">
        <v>-1.445511867951286E-2</v>
      </c>
      <c r="AO209" s="16">
        <v>-1.4624739577214255E-2</v>
      </c>
      <c r="AP209" s="16">
        <v>1.0074721698430625E-3</v>
      </c>
      <c r="AQ209" s="16">
        <v>1.3134442267247045E-3</v>
      </c>
      <c r="AT209" s="16">
        <v>-4.1600452505145699E-2</v>
      </c>
      <c r="AU209" s="16">
        <v>3.4403140041244936E-3</v>
      </c>
      <c r="AV209" s="16">
        <v>1.1621895205985527E-2</v>
      </c>
      <c r="AW209" s="16">
        <v>-1.4022561631305153E-2</v>
      </c>
      <c r="AX209" s="16">
        <v>7.1973499625089241E-2</v>
      </c>
      <c r="AY209" s="16">
        <v>-2.3272060770862563E-3</v>
      </c>
      <c r="AZ209" s="16">
        <v>-1.6985943500835226E-3</v>
      </c>
      <c r="BA209" s="16">
        <v>-6.4123118580620866E-4</v>
      </c>
      <c r="BB209" s="16">
        <v>-3.8551214349816254E-3</v>
      </c>
      <c r="BC209" s="16">
        <v>-7.216819851436255E-3</v>
      </c>
      <c r="BD209" s="16">
        <v>5.9162924658968823E-2</v>
      </c>
      <c r="BE209" s="16">
        <v>-2.2354024725802838E-2</v>
      </c>
      <c r="BF209" s="16">
        <v>-1.445511867951286E-2</v>
      </c>
      <c r="BG209" s="16">
        <v>-1.4624739577214255E-2</v>
      </c>
      <c r="BH209" s="16">
        <v>1.0074721698430625E-3</v>
      </c>
      <c r="BI209" s="16">
        <v>1.3134442267247045E-3</v>
      </c>
      <c r="BK209" s="7"/>
    </row>
    <row r="210" spans="9:63" ht="14" x14ac:dyDescent="0.2">
      <c r="I210" s="13">
        <v>44914.666666666672</v>
      </c>
      <c r="J210" s="14">
        <v>9.48</v>
      </c>
      <c r="K210" s="14">
        <v>98.67</v>
      </c>
      <c r="L210" s="14">
        <v>9.3000000000000007</v>
      </c>
      <c r="M210" s="14">
        <v>35.5</v>
      </c>
      <c r="N210" s="14">
        <v>2.36</v>
      </c>
      <c r="O210" s="14">
        <v>21.11</v>
      </c>
      <c r="P210" s="14">
        <v>51.83</v>
      </c>
      <c r="Q210" s="14">
        <v>14.27</v>
      </c>
      <c r="R210" s="14">
        <v>884.27</v>
      </c>
      <c r="S210" s="14">
        <v>195.61</v>
      </c>
      <c r="T210" s="14">
        <v>4.43</v>
      </c>
      <c r="U210" s="14">
        <v>383.52</v>
      </c>
      <c r="V210" s="14">
        <v>32.06</v>
      </c>
      <c r="W210" s="14">
        <v>68.95</v>
      </c>
      <c r="X210" s="14">
        <v>341.26</v>
      </c>
      <c r="Y210" s="14">
        <v>204.82</v>
      </c>
      <c r="Z210" s="14"/>
      <c r="AB210" s="16">
        <v>-8.5885703476859115E-2</v>
      </c>
      <c r="AC210" s="16">
        <v>-3.4338137580891569E-2</v>
      </c>
      <c r="AD210" s="16">
        <v>-3.854867011723502E-2</v>
      </c>
      <c r="AE210" s="16">
        <v>-4.9588076559132124E-2</v>
      </c>
      <c r="AF210" s="16">
        <v>-0.19068980646447128</v>
      </c>
      <c r="AG210" s="16">
        <v>2.3272060770863903E-3</v>
      </c>
      <c r="AH210" s="16">
        <v>-1.3310711830779526E-2</v>
      </c>
      <c r="AI210" s="16">
        <v>-5.1327054789977684E-2</v>
      </c>
      <c r="AJ210" s="16">
        <v>-3.7845434216741185E-2</v>
      </c>
      <c r="AK210" s="16">
        <v>-4.5526649334462363E-2</v>
      </c>
      <c r="AL210" s="16">
        <v>-1.5005640617870275E-2</v>
      </c>
      <c r="AM210" s="16">
        <v>-5.4928270649395247E-2</v>
      </c>
      <c r="AN210" s="16">
        <v>-1.5925395120323291E-2</v>
      </c>
      <c r="AO210" s="16">
        <v>-4.017394166693157E-2</v>
      </c>
      <c r="AP210" s="16">
        <v>-3.2002276269276181E-2</v>
      </c>
      <c r="AQ210" s="16">
        <v>-2.5688091977104414E-2</v>
      </c>
      <c r="AT210" s="16">
        <v>-8.5885703476859115E-2</v>
      </c>
      <c r="AU210" s="16">
        <v>-3.4338137580891569E-2</v>
      </c>
      <c r="AV210" s="16">
        <v>-3.854867011723502E-2</v>
      </c>
      <c r="AW210" s="16">
        <v>-4.9588076559132124E-2</v>
      </c>
      <c r="AX210" s="16" t="str">
        <v>-</v>
      </c>
      <c r="AY210" s="16">
        <v>2.3272060770863903E-3</v>
      </c>
      <c r="AZ210" s="16">
        <v>-1.3310711830779526E-2</v>
      </c>
      <c r="BA210" s="16">
        <v>-5.1327054789977684E-2</v>
      </c>
      <c r="BB210" s="16">
        <v>-3.7845434216741185E-2</v>
      </c>
      <c r="BC210" s="16">
        <v>-4.5526649334462363E-2</v>
      </c>
      <c r="BD210" s="16">
        <v>-1.5005640617870275E-2</v>
      </c>
      <c r="BE210" s="16">
        <v>-5.4928270649395247E-2</v>
      </c>
      <c r="BF210" s="16">
        <v>-1.5925395120323291E-2</v>
      </c>
      <c r="BG210" s="16">
        <v>-4.017394166693157E-2</v>
      </c>
      <c r="BH210" s="16">
        <v>-3.2002276269276181E-2</v>
      </c>
      <c r="BI210" s="16">
        <v>-2.5688091977104414E-2</v>
      </c>
      <c r="BK210" s="7"/>
    </row>
    <row r="211" spans="9:63" ht="14" x14ac:dyDescent="0.2">
      <c r="I211" s="13">
        <v>44915.666666666672</v>
      </c>
      <c r="J211" s="14">
        <v>9.44</v>
      </c>
      <c r="K211" s="14">
        <v>99.56</v>
      </c>
      <c r="L211" s="14">
        <v>9.26</v>
      </c>
      <c r="M211" s="14">
        <v>35.99</v>
      </c>
      <c r="N211" s="14">
        <v>2.36</v>
      </c>
      <c r="O211" s="14">
        <v>21.58</v>
      </c>
      <c r="P211" s="14">
        <v>53.15</v>
      </c>
      <c r="Q211" s="14">
        <v>14.29</v>
      </c>
      <c r="R211" s="14">
        <v>875.91</v>
      </c>
      <c r="S211" s="14">
        <v>194.02</v>
      </c>
      <c r="T211" s="14">
        <v>4.57</v>
      </c>
      <c r="U211" s="14">
        <v>387.08</v>
      </c>
      <c r="V211" s="14">
        <v>32.19</v>
      </c>
      <c r="W211" s="14">
        <v>68.760000000000005</v>
      </c>
      <c r="X211" s="14">
        <v>342.95</v>
      </c>
      <c r="Y211" s="14">
        <v>205.36</v>
      </c>
      <c r="Z211" s="14"/>
      <c r="AB211" s="16">
        <v>-2.4403358382116484E-2</v>
      </c>
      <c r="AC211" s="16">
        <v>1.1164680175209936E-3</v>
      </c>
      <c r="AD211" s="16">
        <v>-1.8733330202510012E-2</v>
      </c>
      <c r="AE211" s="16">
        <v>-8.2781929693711703E-3</v>
      </c>
      <c r="AF211" s="16">
        <v>-4.2925044717033997E-2</v>
      </c>
      <c r="AG211" s="16">
        <v>-6.9979291876446663E-3</v>
      </c>
      <c r="AH211" s="16">
        <v>-5.9518271119480895E-3</v>
      </c>
      <c r="AI211" s="16">
        <v>-1.5651901699195305E-2</v>
      </c>
      <c r="AJ211" s="16">
        <v>1.0589294159053025E-2</v>
      </c>
      <c r="AK211" s="16">
        <v>-5.4005531800002775E-3</v>
      </c>
      <c r="AL211" s="16">
        <v>2.1574981400210927E-3</v>
      </c>
      <c r="AM211" s="16">
        <v>-2.9560315369060355E-2</v>
      </c>
      <c r="AN211" s="16">
        <v>-2.2057673981899155E-3</v>
      </c>
      <c r="AO211" s="16">
        <v>-7.3365789768691904E-3</v>
      </c>
      <c r="AP211" s="16">
        <v>-1.1848171421719683E-3</v>
      </c>
      <c r="AQ211" s="16">
        <v>-4.9180426996452567E-3</v>
      </c>
      <c r="AT211" s="16">
        <v>-2.4403358382116484E-2</v>
      </c>
      <c r="AU211" s="16">
        <v>1.1164680175209936E-3</v>
      </c>
      <c r="AV211" s="16">
        <v>-1.8733330202510012E-2</v>
      </c>
      <c r="AW211" s="16">
        <v>-8.2781929693711703E-3</v>
      </c>
      <c r="AX211" s="16">
        <v>-4.2925044717033997E-2</v>
      </c>
      <c r="AY211" s="16">
        <v>-6.9979291876446663E-3</v>
      </c>
      <c r="AZ211" s="16">
        <v>-5.9518271119480895E-3</v>
      </c>
      <c r="BA211" s="16">
        <v>-1.5651901699195305E-2</v>
      </c>
      <c r="BB211" s="16">
        <v>1.0589294159053025E-2</v>
      </c>
      <c r="BC211" s="16">
        <v>-5.4005531800002775E-3</v>
      </c>
      <c r="BD211" s="16">
        <v>2.1574981400210927E-3</v>
      </c>
      <c r="BE211" s="16">
        <v>-2.9560315369060355E-2</v>
      </c>
      <c r="BF211" s="16">
        <v>-2.2057673981899155E-3</v>
      </c>
      <c r="BG211" s="16">
        <v>-7.3365789768691904E-3</v>
      </c>
      <c r="BH211" s="16">
        <v>-1.1848171421719683E-3</v>
      </c>
      <c r="BI211" s="16">
        <v>-4.9180426996452567E-3</v>
      </c>
      <c r="BK211" s="7"/>
    </row>
    <row r="212" spans="9:63" ht="14" x14ac:dyDescent="0.2">
      <c r="I212" s="13">
        <v>44916.666666666672</v>
      </c>
      <c r="J212" s="14">
        <v>9.51</v>
      </c>
      <c r="K212" s="14">
        <v>101.14</v>
      </c>
      <c r="L212" s="14">
        <v>9.4700000000000006</v>
      </c>
      <c r="M212" s="14">
        <v>36.19</v>
      </c>
      <c r="N212" s="14">
        <v>2.25</v>
      </c>
      <c r="O212" s="14">
        <v>22.34</v>
      </c>
      <c r="P212" s="14">
        <v>53.34</v>
      </c>
      <c r="Q212" s="14">
        <v>14.47</v>
      </c>
      <c r="R212" s="14">
        <v>900.1</v>
      </c>
      <c r="S212" s="14">
        <v>197.47</v>
      </c>
      <c r="T212" s="14">
        <v>4.6399999999999997</v>
      </c>
      <c r="U212" s="14">
        <v>393.33</v>
      </c>
      <c r="V212" s="14">
        <v>32.68</v>
      </c>
      <c r="W212" s="14">
        <v>69.209999999999994</v>
      </c>
      <c r="X212" s="14">
        <v>345.69</v>
      </c>
      <c r="Y212" s="14">
        <v>206.81</v>
      </c>
      <c r="Z212" s="14"/>
      <c r="AB212" s="16">
        <v>-6.5329347592388898E-2</v>
      </c>
      <c r="AC212" s="16">
        <v>9.1254759184358476E-4</v>
      </c>
      <c r="AD212" s="16">
        <v>3.3901551675681416E-2</v>
      </c>
      <c r="AE212" s="16">
        <v>-1.6483122173327158E-2</v>
      </c>
      <c r="AF212" s="16">
        <v>3.4486176071169404E-2</v>
      </c>
      <c r="AG212" s="16">
        <v>-1.1773152231764849E-2</v>
      </c>
      <c r="AH212" s="16">
        <v>-1.9275256546124764E-3</v>
      </c>
      <c r="AI212" s="16">
        <v>-2.1491295091767035E-2</v>
      </c>
      <c r="AJ212" s="16">
        <v>4.6633648234969405E-2</v>
      </c>
      <c r="AK212" s="16">
        <v>-1.9390558177034296E-2</v>
      </c>
      <c r="AL212" s="16">
        <v>-4.631478218111959E-2</v>
      </c>
      <c r="AM212" s="16">
        <v>-3.7996142004152484E-3</v>
      </c>
      <c r="AN212" s="16">
        <v>1.1292466298172026E-2</v>
      </c>
      <c r="AO212" s="16">
        <v>-4.4859347349651066E-3</v>
      </c>
      <c r="AP212" s="16">
        <v>-1.33315902602574E-2</v>
      </c>
      <c r="AQ212" s="16">
        <v>-1.0055706408360248E-2</v>
      </c>
      <c r="AT212" s="16">
        <v>-6.5329347592388898E-2</v>
      </c>
      <c r="AU212" s="16">
        <v>9.1254759184358476E-4</v>
      </c>
      <c r="AV212" s="16">
        <v>3.3901551675681416E-2</v>
      </c>
      <c r="AW212" s="16">
        <v>-1.6483122173327158E-2</v>
      </c>
      <c r="AX212" s="16">
        <v>3.4486176071169404E-2</v>
      </c>
      <c r="AY212" s="16">
        <v>-1.1773152231764849E-2</v>
      </c>
      <c r="AZ212" s="16">
        <v>-1.9275256546124764E-3</v>
      </c>
      <c r="BA212" s="16">
        <v>-2.1491295091767035E-2</v>
      </c>
      <c r="BB212" s="16">
        <v>4.6633648234969405E-2</v>
      </c>
      <c r="BC212" s="16">
        <v>-1.9390558177034296E-2</v>
      </c>
      <c r="BD212" s="16">
        <v>-4.631478218111959E-2</v>
      </c>
      <c r="BE212" s="16">
        <v>-3.7996142004152484E-3</v>
      </c>
      <c r="BF212" s="16">
        <v>1.1292466298172026E-2</v>
      </c>
      <c r="BG212" s="16">
        <v>-4.4859347349651066E-3</v>
      </c>
      <c r="BH212" s="16">
        <v>-1.33315902602574E-2</v>
      </c>
      <c r="BI212" s="16">
        <v>-1.0055706408360248E-2</v>
      </c>
      <c r="BK212" s="7"/>
    </row>
    <row r="213" spans="9:63" ht="14" x14ac:dyDescent="0.2">
      <c r="I213" s="13">
        <v>44917.666666666672</v>
      </c>
      <c r="J213" s="14">
        <v>9.15</v>
      </c>
      <c r="K213" s="14">
        <v>99.54</v>
      </c>
      <c r="L213" s="14">
        <v>9.24</v>
      </c>
      <c r="M213" s="14">
        <v>34.68</v>
      </c>
      <c r="N213" s="14">
        <v>2.16</v>
      </c>
      <c r="O213" s="14">
        <v>22.4</v>
      </c>
      <c r="P213" s="14">
        <v>53</v>
      </c>
      <c r="Q213" s="14">
        <v>14.04</v>
      </c>
      <c r="R213" s="14">
        <v>873.26</v>
      </c>
      <c r="S213" s="14">
        <v>193.06</v>
      </c>
      <c r="T213" s="14">
        <v>4.58</v>
      </c>
      <c r="U213" s="14">
        <v>383.95</v>
      </c>
      <c r="V213" s="14">
        <v>32.39</v>
      </c>
      <c r="W213" s="14">
        <v>68.569999999999993</v>
      </c>
      <c r="X213" s="14">
        <v>341.52</v>
      </c>
      <c r="Y213" s="14">
        <v>205.06</v>
      </c>
      <c r="Z213" s="14"/>
      <c r="AB213" s="16">
        <v>-4.2283361095211761E-3</v>
      </c>
      <c r="AC213" s="16">
        <v>8.9795286303159874E-3</v>
      </c>
      <c r="AD213" s="16">
        <v>-4.3103515011223229E-3</v>
      </c>
      <c r="AE213" s="16">
        <v>1.3708425609569376E-2</v>
      </c>
      <c r="AF213" s="16">
        <v>0</v>
      </c>
      <c r="AG213" s="16">
        <v>2.2020097969759345E-2</v>
      </c>
      <c r="AH213" s="16">
        <v>2.5148972586341786E-2</v>
      </c>
      <c r="AI213" s="16">
        <v>1.4005604530310199E-3</v>
      </c>
      <c r="AJ213" s="16">
        <v>-9.4990999354144026E-3</v>
      </c>
      <c r="AK213" s="16">
        <v>-8.161634505130546E-3</v>
      </c>
      <c r="AL213" s="16">
        <v>3.111362084906925E-2</v>
      </c>
      <c r="AM213" s="16">
        <v>9.2396193266675794E-3</v>
      </c>
      <c r="AN213" s="16">
        <v>4.0466981293098385E-3</v>
      </c>
      <c r="AO213" s="16">
        <v>-2.759423724662295E-3</v>
      </c>
      <c r="AP213" s="16">
        <v>4.9400138462114863E-3</v>
      </c>
      <c r="AQ213" s="16">
        <v>2.632991915593407E-3</v>
      </c>
      <c r="AT213" s="16">
        <v>-4.2283361095211761E-3</v>
      </c>
      <c r="AU213" s="16">
        <v>8.9795286303159874E-3</v>
      </c>
      <c r="AV213" s="16">
        <v>-4.3103515011223229E-3</v>
      </c>
      <c r="AW213" s="16">
        <v>1.3708425609569376E-2</v>
      </c>
      <c r="AX213" s="16">
        <v>0</v>
      </c>
      <c r="AY213" s="16">
        <v>2.2020097969759345E-2</v>
      </c>
      <c r="AZ213" s="16">
        <v>2.5148972586341786E-2</v>
      </c>
      <c r="BA213" s="16">
        <v>1.4005604530310199E-3</v>
      </c>
      <c r="BB213" s="16">
        <v>-9.4990999354144026E-3</v>
      </c>
      <c r="BC213" s="16">
        <v>-8.161634505130546E-3</v>
      </c>
      <c r="BD213" s="16">
        <v>3.111362084906925E-2</v>
      </c>
      <c r="BE213" s="16">
        <v>9.2396193266675794E-3</v>
      </c>
      <c r="BF213" s="16">
        <v>4.0466981293098385E-3</v>
      </c>
      <c r="BG213" s="16">
        <v>-2.759423724662295E-3</v>
      </c>
      <c r="BH213" s="16">
        <v>4.9400138462114863E-3</v>
      </c>
      <c r="BI213" s="16">
        <v>2.632991915593407E-3</v>
      </c>
      <c r="BK213" s="7"/>
    </row>
    <row r="214" spans="9:63" ht="14" x14ac:dyDescent="0.2">
      <c r="I214" s="13">
        <v>44918.666666666672</v>
      </c>
      <c r="J214" s="14">
        <v>9.19</v>
      </c>
      <c r="K214" s="14">
        <v>100.46</v>
      </c>
      <c r="L214" s="14">
        <v>9.6</v>
      </c>
      <c r="M214" s="14">
        <v>33.71</v>
      </c>
      <c r="N214" s="14">
        <v>2.36</v>
      </c>
      <c r="O214" s="14">
        <v>22.45</v>
      </c>
      <c r="P214" s="14">
        <v>54.06</v>
      </c>
      <c r="Q214" s="14">
        <v>13.99</v>
      </c>
      <c r="R214" s="14">
        <v>878.32</v>
      </c>
      <c r="S214" s="14">
        <v>191.93</v>
      </c>
      <c r="T214" s="14">
        <v>4.6100000000000003</v>
      </c>
      <c r="U214" s="14">
        <v>384.49</v>
      </c>
      <c r="V214" s="14">
        <v>32.47</v>
      </c>
      <c r="W214" s="14">
        <v>69.03</v>
      </c>
      <c r="X214" s="14">
        <v>343.6</v>
      </c>
      <c r="Y214" s="14">
        <v>205.83</v>
      </c>
      <c r="Z214" s="14"/>
      <c r="AB214" s="16">
        <v>7.3878963998895422E-3</v>
      </c>
      <c r="AC214" s="16">
        <v>1.5745218152445766E-2</v>
      </c>
      <c r="AD214" s="16">
        <v>2.2424858539899045E-2</v>
      </c>
      <c r="AE214" s="16">
        <v>5.5417154847115478E-3</v>
      </c>
      <c r="AF214" s="16">
        <v>-4.7731402821189921E-2</v>
      </c>
      <c r="AG214" s="16">
        <v>3.4611833811066112E-2</v>
      </c>
      <c r="AH214" s="16">
        <v>3.5684139659113768E-3</v>
      </c>
      <c r="AI214" s="16">
        <v>1.2517548701616652E-2</v>
      </c>
      <c r="AJ214" s="16">
        <v>2.7242522330762787E-2</v>
      </c>
      <c r="AK214" s="16">
        <v>1.7625427536080734E-2</v>
      </c>
      <c r="AL214" s="16">
        <v>1.5201161332050338E-2</v>
      </c>
      <c r="AM214" s="16">
        <v>1.6017564166678423E-2</v>
      </c>
      <c r="AN214" s="16">
        <v>1.5107424681085495E-2</v>
      </c>
      <c r="AO214" s="16">
        <v>6.5231803391232555E-3</v>
      </c>
      <c r="AP214" s="16">
        <v>7.9577557487023453E-3</v>
      </c>
      <c r="AQ214" s="16">
        <v>7.0359608016998757E-3</v>
      </c>
      <c r="AT214" s="16">
        <v>7.3878963998895422E-3</v>
      </c>
      <c r="AU214" s="16">
        <v>1.5745218152445766E-2</v>
      </c>
      <c r="AV214" s="16">
        <v>2.2424858539899045E-2</v>
      </c>
      <c r="AW214" s="16">
        <v>5.5417154847115478E-3</v>
      </c>
      <c r="AX214" s="16">
        <v>-4.7731402821189921E-2</v>
      </c>
      <c r="AY214" s="16">
        <v>3.4611833811066112E-2</v>
      </c>
      <c r="AZ214" s="16">
        <v>3.5684139659113768E-3</v>
      </c>
      <c r="BA214" s="16">
        <v>1.2517548701616652E-2</v>
      </c>
      <c r="BB214" s="16">
        <v>2.7242522330762787E-2</v>
      </c>
      <c r="BC214" s="16">
        <v>1.7625427536080734E-2</v>
      </c>
      <c r="BD214" s="16">
        <v>1.5201161332050338E-2</v>
      </c>
      <c r="BE214" s="16">
        <v>1.6017564166678423E-2</v>
      </c>
      <c r="BF214" s="16">
        <v>1.5107424681085495E-2</v>
      </c>
      <c r="BG214" s="16">
        <v>6.5231803391232555E-3</v>
      </c>
      <c r="BH214" s="16">
        <v>7.9577557487023453E-3</v>
      </c>
      <c r="BI214" s="16">
        <v>7.0359608016998757E-3</v>
      </c>
      <c r="BK214" s="7"/>
    </row>
    <row r="215" spans="9:63" ht="14" x14ac:dyDescent="0.2">
      <c r="I215" s="13">
        <v>44922.666666666672</v>
      </c>
      <c r="J215" s="14">
        <v>8.91</v>
      </c>
      <c r="K215" s="14">
        <v>100.82</v>
      </c>
      <c r="L215" s="14">
        <v>9.14</v>
      </c>
      <c r="M215" s="14">
        <v>33.39</v>
      </c>
      <c r="N215" s="14">
        <v>2.3199999999999998</v>
      </c>
      <c r="O215" s="14">
        <v>22.96</v>
      </c>
      <c r="P215" s="14">
        <v>53.74</v>
      </c>
      <c r="Q215" s="14">
        <v>13.69</v>
      </c>
      <c r="R215" s="14">
        <v>854.3</v>
      </c>
      <c r="S215" s="14">
        <v>189.12</v>
      </c>
      <c r="T215" s="14">
        <v>4.3899999999999997</v>
      </c>
      <c r="U215" s="14">
        <v>383.11</v>
      </c>
      <c r="V215" s="14">
        <v>32.53</v>
      </c>
      <c r="W215" s="14">
        <v>68.33</v>
      </c>
      <c r="X215" s="14">
        <v>346.16</v>
      </c>
      <c r="Y215" s="14">
        <v>206.29</v>
      </c>
      <c r="Z215" s="14"/>
      <c r="AB215" s="16">
        <v>-3.8589997269868975E-2</v>
      </c>
      <c r="AC215" s="16">
        <v>-1.5946122221428737E-2</v>
      </c>
      <c r="AD215" s="16">
        <v>-2.4587021544394159E-2</v>
      </c>
      <c r="AE215" s="16">
        <v>-4.2619685663309911E-2</v>
      </c>
      <c r="AF215" s="16">
        <v>-4.0821994520255048E-2</v>
      </c>
      <c r="AG215" s="16">
        <v>2.6821652199393539E-3</v>
      </c>
      <c r="AH215" s="16">
        <v>-6.3946052017464826E-3</v>
      </c>
      <c r="AI215" s="16">
        <v>-3.0167142045727506E-2</v>
      </c>
      <c r="AJ215" s="16">
        <v>-3.0272533167288503E-2</v>
      </c>
      <c r="AK215" s="16">
        <v>-2.2585652648749153E-2</v>
      </c>
      <c r="AL215" s="16">
        <v>-1.3015368112070248E-2</v>
      </c>
      <c r="AM215" s="16">
        <v>-2.413661840286754E-2</v>
      </c>
      <c r="AN215" s="16">
        <v>-8.9135368085641441E-3</v>
      </c>
      <c r="AO215" s="16">
        <v>-9.2902395574988843E-3</v>
      </c>
      <c r="AP215" s="16">
        <v>-1.2136177244326236E-2</v>
      </c>
      <c r="AQ215" s="16">
        <v>-8.4978781226398275E-3</v>
      </c>
      <c r="AT215" s="16">
        <v>-3.8589997269868975E-2</v>
      </c>
      <c r="AU215" s="16">
        <v>-1.5946122221428737E-2</v>
      </c>
      <c r="AV215" s="16">
        <v>-2.4587021544394159E-2</v>
      </c>
      <c r="AW215" s="16">
        <v>-4.2619685663309911E-2</v>
      </c>
      <c r="AX215" s="16">
        <v>-4.0821994520255048E-2</v>
      </c>
      <c r="AY215" s="16">
        <v>2.6821652199393539E-3</v>
      </c>
      <c r="AZ215" s="16">
        <v>-6.3946052017464826E-3</v>
      </c>
      <c r="BA215" s="16">
        <v>-3.0167142045727506E-2</v>
      </c>
      <c r="BB215" s="16">
        <v>-3.0272533167288503E-2</v>
      </c>
      <c r="BC215" s="16">
        <v>-2.2585652648749153E-2</v>
      </c>
      <c r="BD215" s="16">
        <v>-1.3015368112070248E-2</v>
      </c>
      <c r="BE215" s="16">
        <v>-2.413661840286754E-2</v>
      </c>
      <c r="BF215" s="16">
        <v>-8.9135368085641441E-3</v>
      </c>
      <c r="BG215" s="16">
        <v>-9.2902395574988843E-3</v>
      </c>
      <c r="BH215" s="16">
        <v>-1.2136177244326236E-2</v>
      </c>
      <c r="BI215" s="16">
        <v>-8.4978781226398275E-3</v>
      </c>
      <c r="BK215" s="7"/>
    </row>
    <row r="216" spans="9:63" ht="14" x14ac:dyDescent="0.2">
      <c r="I216" s="13">
        <v>44923.666666666672</v>
      </c>
      <c r="J216" s="14">
        <v>9.0299999999999994</v>
      </c>
      <c r="K216" s="14">
        <v>99.91</v>
      </c>
      <c r="L216" s="14">
        <v>9.17</v>
      </c>
      <c r="M216" s="14">
        <v>32.64</v>
      </c>
      <c r="N216" s="14">
        <v>2.3199999999999998</v>
      </c>
      <c r="O216" s="14">
        <v>23.44</v>
      </c>
      <c r="P216" s="14">
        <v>53.45</v>
      </c>
      <c r="Q216" s="14">
        <v>13.59</v>
      </c>
      <c r="R216" s="14">
        <v>839.57</v>
      </c>
      <c r="S216" s="14">
        <v>188.5</v>
      </c>
      <c r="T216" s="14">
        <v>4.37</v>
      </c>
      <c r="U216" s="14">
        <v>376.5</v>
      </c>
      <c r="V216" s="14">
        <v>32.770000000000003</v>
      </c>
      <c r="W216" s="14">
        <v>67.55</v>
      </c>
      <c r="X216" s="14">
        <v>341.95</v>
      </c>
      <c r="Y216" s="14">
        <v>204.99</v>
      </c>
      <c r="Z216" s="14"/>
      <c r="AB216" s="16">
        <v>4.3620570801656067E-3</v>
      </c>
      <c r="AC216" s="16">
        <v>9.200064891490398E-3</v>
      </c>
      <c r="AD216" s="16">
        <v>3.8221212820197671E-2</v>
      </c>
      <c r="AE216" s="16">
        <v>-2.8368622666371711E-2</v>
      </c>
      <c r="AF216" s="16">
        <v>8.8553397341445031E-2</v>
      </c>
      <c r="AG216" s="16">
        <v>2.2296553272690683E-3</v>
      </c>
      <c r="AH216" s="16">
        <v>1.980262729617973E-2</v>
      </c>
      <c r="AI216" s="16">
        <v>-3.5676099202751666E-3</v>
      </c>
      <c r="AJ216" s="16">
        <v>5.7776568307260703E-3</v>
      </c>
      <c r="AK216" s="16">
        <v>-5.8702992026822796E-3</v>
      </c>
      <c r="AL216" s="16">
        <v>6.528858882463631E-3</v>
      </c>
      <c r="AM216" s="16">
        <v>1.4054450285967037E-3</v>
      </c>
      <c r="AN216" s="16">
        <v>2.4668529315165872E-3</v>
      </c>
      <c r="AO216" s="16">
        <v>6.6860714191111373E-3</v>
      </c>
      <c r="AP216" s="16">
        <v>6.0719476603938623E-3</v>
      </c>
      <c r="AQ216" s="16">
        <v>3.7479661289639729E-3</v>
      </c>
      <c r="AT216" s="16">
        <v>4.3620570801656067E-3</v>
      </c>
      <c r="AU216" s="16">
        <v>9.200064891490398E-3</v>
      </c>
      <c r="AV216" s="16">
        <v>3.8221212820197671E-2</v>
      </c>
      <c r="AW216" s="16">
        <v>-2.8368622666371711E-2</v>
      </c>
      <c r="AX216" s="16">
        <v>8.8553397341445031E-2</v>
      </c>
      <c r="AY216" s="16">
        <v>2.2296553272690683E-3</v>
      </c>
      <c r="AZ216" s="16">
        <v>1.980262729617973E-2</v>
      </c>
      <c r="BA216" s="16">
        <v>-3.5676099202751666E-3</v>
      </c>
      <c r="BB216" s="16">
        <v>5.7776568307260703E-3</v>
      </c>
      <c r="BC216" s="16">
        <v>-5.8702992026822796E-3</v>
      </c>
      <c r="BD216" s="16">
        <v>6.528858882463631E-3</v>
      </c>
      <c r="BE216" s="16">
        <v>1.4054450285967037E-3</v>
      </c>
      <c r="BF216" s="16">
        <v>2.4668529315165872E-3</v>
      </c>
      <c r="BG216" s="16">
        <v>6.6860714191111373E-3</v>
      </c>
      <c r="BH216" s="16">
        <v>6.0719476603938623E-3</v>
      </c>
      <c r="BI216" s="16">
        <v>3.7479661289639729E-3</v>
      </c>
      <c r="BK216" s="7"/>
    </row>
    <row r="217" spans="9:63" ht="14" x14ac:dyDescent="0.2">
      <c r="I217" s="13">
        <v>44924.666666666672</v>
      </c>
      <c r="J217" s="14">
        <v>9.66</v>
      </c>
      <c r="K217" s="14">
        <v>101.5</v>
      </c>
      <c r="L217" s="14">
        <v>9.5</v>
      </c>
      <c r="M217" s="14">
        <v>35.1</v>
      </c>
      <c r="N217" s="14">
        <v>2.3199999999999998</v>
      </c>
      <c r="O217" s="14">
        <v>24.02</v>
      </c>
      <c r="P217" s="14">
        <v>56.46</v>
      </c>
      <c r="Q217" s="14">
        <v>14.28</v>
      </c>
      <c r="R217" s="14">
        <v>866.28</v>
      </c>
      <c r="S217" s="14">
        <v>197.77</v>
      </c>
      <c r="T217" s="14">
        <v>4.59</v>
      </c>
      <c r="U217" s="14">
        <v>390.87</v>
      </c>
      <c r="V217" s="14">
        <v>33.14</v>
      </c>
      <c r="W217" s="14">
        <v>70.56</v>
      </c>
      <c r="X217" s="14">
        <v>348.21</v>
      </c>
      <c r="Y217" s="14">
        <v>208.06</v>
      </c>
      <c r="Z217" s="14"/>
      <c r="AB217" s="16">
        <v>-3.0941694884877701E-2</v>
      </c>
      <c r="AC217" s="16">
        <v>3.577110332586076E-3</v>
      </c>
      <c r="AD217" s="16">
        <v>-4.9102713007731849E-2</v>
      </c>
      <c r="AE217" s="16">
        <v>-9.5380752904062425E-3</v>
      </c>
      <c r="AF217" s="16">
        <v>-1.7094433359300183E-2</v>
      </c>
      <c r="AG217" s="16">
        <v>2.2462957263102452E-2</v>
      </c>
      <c r="AH217" s="16">
        <v>-5.9369376609564118E-3</v>
      </c>
      <c r="AI217" s="16">
        <v>-2.1677149377032363E-2</v>
      </c>
      <c r="AJ217" s="16">
        <v>-2.7728571768904114E-2</v>
      </c>
      <c r="AK217" s="16">
        <v>-1.4748988000053332E-2</v>
      </c>
      <c r="AL217" s="16">
        <v>-4.8898629921477324E-2</v>
      </c>
      <c r="AM217" s="16">
        <v>-3.5956265940090717E-3</v>
      </c>
      <c r="AN217" s="16">
        <v>1.8461543705056804E-3</v>
      </c>
      <c r="AO217" s="16">
        <v>-1.0192283922697302E-2</v>
      </c>
      <c r="AP217" s="16">
        <v>7.4229058065291556E-3</v>
      </c>
      <c r="AQ217" s="16">
        <v>2.2323604340074863E-3</v>
      </c>
      <c r="AT217" s="16">
        <v>-3.0941694884877701E-2</v>
      </c>
      <c r="AU217" s="16">
        <v>3.577110332586076E-3</v>
      </c>
      <c r="AV217" s="16">
        <v>-4.9102713007731849E-2</v>
      </c>
      <c r="AW217" s="16">
        <v>-9.5380752904062425E-3</v>
      </c>
      <c r="AX217" s="16">
        <v>-1.7094433359300183E-2</v>
      </c>
      <c r="AY217" s="16">
        <v>2.2462957263102452E-2</v>
      </c>
      <c r="AZ217" s="16">
        <v>-5.9369376609564118E-3</v>
      </c>
      <c r="BA217" s="16">
        <v>-2.1677149377032363E-2</v>
      </c>
      <c r="BB217" s="16">
        <v>-2.7728571768904114E-2</v>
      </c>
      <c r="BC217" s="16">
        <v>-1.4748988000053332E-2</v>
      </c>
      <c r="BD217" s="16">
        <v>-4.8898629921477324E-2</v>
      </c>
      <c r="BE217" s="16">
        <v>-3.5956265940090717E-3</v>
      </c>
      <c r="BF217" s="16">
        <v>1.8461543705056804E-3</v>
      </c>
      <c r="BG217" s="16">
        <v>-1.0192283922697302E-2</v>
      </c>
      <c r="BH217" s="16">
        <v>7.4229058065291556E-3</v>
      </c>
      <c r="BI217" s="16">
        <v>2.2323604340074863E-3</v>
      </c>
      <c r="BK217" s="7"/>
    </row>
    <row r="218" spans="9:63" ht="14" x14ac:dyDescent="0.2">
      <c r="AB218" s="16">
        <v>1.337812594617605E-2</v>
      </c>
      <c r="AC218" s="16">
        <v>-9.0669679095574697E-3</v>
      </c>
      <c r="AD218" s="16">
        <v>3.2769008023147911E-3</v>
      </c>
      <c r="AE218" s="16">
        <v>-2.271792385965684E-2</v>
      </c>
      <c r="AF218" s="16">
        <v>0</v>
      </c>
      <c r="AG218" s="16">
        <v>2.0690393257446246E-2</v>
      </c>
      <c r="AH218" s="16">
        <v>-5.41096571629094E-3</v>
      </c>
      <c r="AI218" s="16">
        <v>-7.3314111373051442E-3</v>
      </c>
      <c r="AJ218" s="16">
        <v>-1.7392564150092375E-2</v>
      </c>
      <c r="AK218" s="16">
        <v>-3.2837273296679311E-3</v>
      </c>
      <c r="AL218" s="16">
        <v>-4.5662179795810829E-3</v>
      </c>
      <c r="AM218" s="16">
        <v>-1.7404106971191904E-2</v>
      </c>
      <c r="AN218" s="16">
        <v>7.350722225463303E-3</v>
      </c>
      <c r="AO218" s="16">
        <v>-1.1480844386479123E-2</v>
      </c>
      <c r="AP218" s="16">
        <v>-1.2236568372524376E-2</v>
      </c>
      <c r="AQ218" s="16">
        <v>-6.3217483441199186E-3</v>
      </c>
      <c r="AR218" s="7"/>
      <c r="AT218" s="16">
        <v>1.337812594617605E-2</v>
      </c>
      <c r="AU218" s="16">
        <v>-9.0669679095574697E-3</v>
      </c>
      <c r="AV218" s="16">
        <v>3.2769008023147911E-3</v>
      </c>
      <c r="AW218" s="16">
        <v>-2.271792385965684E-2</v>
      </c>
      <c r="AX218" s="16">
        <v>0</v>
      </c>
      <c r="AY218" s="16">
        <v>2.0690393257446246E-2</v>
      </c>
      <c r="AZ218" s="16">
        <v>-5.41096571629094E-3</v>
      </c>
      <c r="BA218" s="16">
        <v>-7.3314111373051442E-3</v>
      </c>
      <c r="BB218" s="16">
        <v>-1.7392564150092375E-2</v>
      </c>
      <c r="BC218" s="16">
        <v>-3.2837273296679311E-3</v>
      </c>
      <c r="BD218" s="16">
        <v>-4.5662179795810829E-3</v>
      </c>
      <c r="BE218" s="16">
        <v>-1.7404106971191904E-2</v>
      </c>
      <c r="BF218" s="16">
        <v>7.350722225463303E-3</v>
      </c>
      <c r="BG218" s="16">
        <v>-1.1480844386479123E-2</v>
      </c>
      <c r="BH218" s="16">
        <v>-1.2236568372524376E-2</v>
      </c>
      <c r="BI218" s="16">
        <v>-6.3217483441199186E-3</v>
      </c>
      <c r="BJ218" s="7"/>
    </row>
    <row r="219" spans="9:63" ht="14" x14ac:dyDescent="0.2">
      <c r="AB219" s="16">
        <v>6.7441280795532688E-2</v>
      </c>
      <c r="AC219" s="16">
        <v>1.578901773691483E-2</v>
      </c>
      <c r="AD219" s="16">
        <v>3.5354512338121653E-2</v>
      </c>
      <c r="AE219" s="16">
        <v>7.2662600375913933E-2</v>
      </c>
      <c r="AF219" s="16">
        <v>0</v>
      </c>
      <c r="AG219" s="16">
        <v>2.4442851943025597E-2</v>
      </c>
      <c r="AH219" s="16">
        <v>5.4785785354289067E-2</v>
      </c>
      <c r="AI219" s="16">
        <v>4.9525728748386018E-2</v>
      </c>
      <c r="AJ219" s="16">
        <v>3.1318325931589397E-2</v>
      </c>
      <c r="AK219" s="16">
        <v>4.800673244586813E-2</v>
      </c>
      <c r="AL219" s="16">
        <v>4.9117014964954853E-2</v>
      </c>
      <c r="AM219" s="16">
        <v>3.7456976643001724E-2</v>
      </c>
      <c r="AN219" s="16">
        <v>1.1227549287693529E-2</v>
      </c>
      <c r="AO219" s="16">
        <v>4.3595347292328064E-2</v>
      </c>
      <c r="AP219" s="16">
        <v>1.8141218504535959E-2</v>
      </c>
      <c r="AQ219" s="16">
        <v>1.4865302181952471E-2</v>
      </c>
      <c r="AR219" s="7"/>
      <c r="AT219" s="16">
        <v>6.7441280795532688E-2</v>
      </c>
      <c r="AU219" s="16">
        <v>1.578901773691483E-2</v>
      </c>
      <c r="AV219" s="16">
        <v>3.5354512338121653E-2</v>
      </c>
      <c r="AW219" s="16">
        <v>7.2662600375913933E-2</v>
      </c>
      <c r="AX219" s="16">
        <v>0</v>
      </c>
      <c r="AY219" s="16">
        <v>2.4442851943025597E-2</v>
      </c>
      <c r="AZ219" s="16">
        <v>5.4785785354289067E-2</v>
      </c>
      <c r="BA219" s="16">
        <v>4.9525728748386018E-2</v>
      </c>
      <c r="BB219" s="16">
        <v>3.1318325931589397E-2</v>
      </c>
      <c r="BC219" s="16">
        <v>4.800673244586813E-2</v>
      </c>
      <c r="BD219" s="16">
        <v>4.9117014964954853E-2</v>
      </c>
      <c r="BE219" s="16">
        <v>3.7456976643001724E-2</v>
      </c>
      <c r="BF219" s="16">
        <v>1.1227549287693529E-2</v>
      </c>
      <c r="BG219" s="16">
        <v>4.3595347292328064E-2</v>
      </c>
      <c r="BH219" s="16">
        <v>1.8141218504535959E-2</v>
      </c>
      <c r="BI219" s="16">
        <v>1.4865302181952471E-2</v>
      </c>
      <c r="BJ219" s="7"/>
    </row>
    <row r="220" spans="9:63" ht="14" x14ac:dyDescent="0.2"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7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7"/>
    </row>
    <row r="221" spans="9:63" ht="14" x14ac:dyDescent="0.2">
      <c r="AR221" s="7"/>
      <c r="BJ221" s="7"/>
    </row>
    <row r="222" spans="9:63" ht="14" x14ac:dyDescent="0.2">
      <c r="AR222" s="7"/>
      <c r="BJ222" s="7"/>
    </row>
    <row r="223" spans="9:63" ht="14" x14ac:dyDescent="0.2">
      <c r="AR223" s="7"/>
      <c r="BJ223" s="7"/>
    </row>
    <row r="224" spans="9:63" ht="14" x14ac:dyDescent="0.2">
      <c r="BK224" s="7"/>
    </row>
    <row r="225" spans="63:63" ht="14" x14ac:dyDescent="0.2">
      <c r="BK225" s="7"/>
    </row>
    <row r="226" spans="63:63" ht="14" x14ac:dyDescent="0.2">
      <c r="BK226" s="7"/>
    </row>
    <row r="227" spans="63:63" ht="14" x14ac:dyDescent="0.2">
      <c r="BK227" s="7"/>
    </row>
    <row r="228" spans="63:63" ht="14" x14ac:dyDescent="0.2">
      <c r="BK228" s="7"/>
    </row>
    <row r="229" spans="63:63" ht="14" x14ac:dyDescent="0.2">
      <c r="BK229" s="7"/>
    </row>
    <row r="230" spans="63:63" ht="14" x14ac:dyDescent="0.2">
      <c r="BK230" s="7"/>
    </row>
    <row r="231" spans="63:63" ht="14" x14ac:dyDescent="0.2">
      <c r="BK231" s="7"/>
    </row>
    <row r="232" spans="63:63" ht="14" x14ac:dyDescent="0.2">
      <c r="BK232" s="7"/>
    </row>
    <row r="233" spans="63:63" ht="14" x14ac:dyDescent="0.2">
      <c r="BK233" s="7"/>
    </row>
    <row r="234" spans="63:63" ht="14" x14ac:dyDescent="0.2">
      <c r="BK234" s="7"/>
    </row>
    <row r="235" spans="63:63" ht="14" x14ac:dyDescent="0.2">
      <c r="BK235" s="7"/>
    </row>
    <row r="236" spans="63:63" ht="14" x14ac:dyDescent="0.2">
      <c r="BK236" s="7"/>
    </row>
    <row r="237" spans="63:63" ht="14" x14ac:dyDescent="0.2">
      <c r="BK237" s="7"/>
    </row>
    <row r="238" spans="63:63" ht="14" x14ac:dyDescent="0.2">
      <c r="BK238" s="7"/>
    </row>
    <row r="239" spans="63:63" ht="14" x14ac:dyDescent="0.2">
      <c r="BK239" s="7"/>
    </row>
    <row r="240" spans="63:63" ht="14" x14ac:dyDescent="0.2">
      <c r="BK240" s="7"/>
    </row>
    <row r="241" spans="63:63" ht="14" x14ac:dyDescent="0.2">
      <c r="BK241" s="7"/>
    </row>
    <row r="242" spans="63:63" ht="14" x14ac:dyDescent="0.2">
      <c r="BK242" s="7"/>
    </row>
    <row r="243" spans="63:63" ht="14" x14ac:dyDescent="0.2">
      <c r="BK243" s="7"/>
    </row>
    <row r="244" spans="63:63" ht="14" x14ac:dyDescent="0.2">
      <c r="BK244" s="7"/>
    </row>
    <row r="245" spans="63:63" ht="14" x14ac:dyDescent="0.2">
      <c r="BK245" s="7"/>
    </row>
    <row r="246" spans="63:63" ht="14" x14ac:dyDescent="0.2">
      <c r="BK246" s="7"/>
    </row>
    <row r="247" spans="63:63" ht="14" x14ac:dyDescent="0.2">
      <c r="BK247" s="7"/>
    </row>
    <row r="248" spans="63:63" ht="14" x14ac:dyDescent="0.2">
      <c r="BK248" s="7"/>
    </row>
    <row r="249" spans="63:63" ht="14" x14ac:dyDescent="0.2">
      <c r="BK249" s="7"/>
    </row>
    <row r="250" spans="63:63" ht="14" x14ac:dyDescent="0.2">
      <c r="BK250" s="7"/>
    </row>
    <row r="251" spans="63:63" ht="14" x14ac:dyDescent="0.2">
      <c r="BK251" s="7"/>
    </row>
    <row r="252" spans="63:63" ht="14" x14ac:dyDescent="0.2">
      <c r="BK252" s="7"/>
    </row>
    <row r="253" spans="63:63" ht="14" x14ac:dyDescent="0.2">
      <c r="BK253" s="7"/>
    </row>
    <row r="254" spans="63:63" ht="14" x14ac:dyDescent="0.2">
      <c r="BK254" s="7"/>
    </row>
    <row r="255" spans="63:63" ht="14" x14ac:dyDescent="0.2">
      <c r="BK255" s="7"/>
    </row>
    <row r="256" spans="63:63" ht="14" x14ac:dyDescent="0.2">
      <c r="BK256" s="7"/>
    </row>
    <row r="257" spans="63:63" ht="14" x14ac:dyDescent="0.2">
      <c r="BK257" s="7"/>
    </row>
    <row r="258" spans="63:63" ht="14" x14ac:dyDescent="0.2">
      <c r="BK258" s="7"/>
    </row>
    <row r="259" spans="63:63" ht="14" x14ac:dyDescent="0.2">
      <c r="BK259" s="7"/>
    </row>
    <row r="260" spans="63:63" ht="14" x14ac:dyDescent="0.2">
      <c r="BK260" s="7"/>
    </row>
    <row r="261" spans="63:63" ht="14" x14ac:dyDescent="0.2">
      <c r="BK261" s="7"/>
    </row>
    <row r="262" spans="63:63" ht="14" x14ac:dyDescent="0.2">
      <c r="BK262" s="7"/>
    </row>
    <row r="263" spans="63:63" ht="14" x14ac:dyDescent="0.2">
      <c r="BK263" s="7"/>
    </row>
    <row r="264" spans="63:63" ht="14" x14ac:dyDescent="0.2">
      <c r="BK264" s="7"/>
    </row>
    <row r="265" spans="63:63" ht="14" x14ac:dyDescent="0.2">
      <c r="BK265" s="7"/>
    </row>
    <row r="266" spans="63:63" ht="14" x14ac:dyDescent="0.2">
      <c r="BK266" s="7"/>
    </row>
    <row r="267" spans="63:63" ht="14" x14ac:dyDescent="0.2">
      <c r="BK267" s="7"/>
    </row>
    <row r="268" spans="63:63" ht="14" x14ac:dyDescent="0.2">
      <c r="BK268" s="7"/>
    </row>
    <row r="269" spans="63:63" ht="14" x14ac:dyDescent="0.2">
      <c r="BK269" s="7"/>
    </row>
    <row r="270" spans="63:63" ht="14" x14ac:dyDescent="0.2">
      <c r="BK270" s="7"/>
    </row>
    <row r="271" spans="63:63" ht="14" x14ac:dyDescent="0.2">
      <c r="BK271" s="7"/>
    </row>
    <row r="272" spans="63:63" ht="14" x14ac:dyDescent="0.2">
      <c r="BK272" s="7"/>
    </row>
    <row r="273" spans="63:63" ht="14" x14ac:dyDescent="0.2">
      <c r="BK273" s="7"/>
    </row>
    <row r="274" spans="63:63" ht="14" x14ac:dyDescent="0.2">
      <c r="BK274" s="7"/>
    </row>
    <row r="275" spans="63:63" ht="14" x14ac:dyDescent="0.2">
      <c r="BK275" s="7"/>
    </row>
    <row r="276" spans="63:63" ht="14" x14ac:dyDescent="0.2">
      <c r="BK276" s="7"/>
    </row>
    <row r="277" spans="63:63" ht="14" x14ac:dyDescent="0.2">
      <c r="BK277" s="7"/>
    </row>
    <row r="278" spans="63:63" ht="14" x14ac:dyDescent="0.2">
      <c r="BK278" s="7"/>
    </row>
    <row r="279" spans="63:63" ht="14" x14ac:dyDescent="0.2">
      <c r="BK279" s="7"/>
    </row>
    <row r="280" spans="63:63" ht="14" x14ac:dyDescent="0.2">
      <c r="BK280" s="7"/>
    </row>
    <row r="281" spans="63:63" ht="14" x14ac:dyDescent="0.2">
      <c r="BK281" s="7"/>
    </row>
    <row r="282" spans="63:63" ht="14" x14ac:dyDescent="0.2">
      <c r="BK282" s="7"/>
    </row>
    <row r="283" spans="63:63" ht="14" x14ac:dyDescent="0.2">
      <c r="BK283" s="7"/>
    </row>
    <row r="284" spans="63:63" ht="14" x14ac:dyDescent="0.2">
      <c r="BK284" s="7"/>
    </row>
    <row r="285" spans="63:63" ht="14" x14ac:dyDescent="0.2">
      <c r="BK285" s="7"/>
    </row>
    <row r="286" spans="63:63" ht="14" x14ac:dyDescent="0.2">
      <c r="BK286" s="7"/>
    </row>
    <row r="287" spans="63:63" ht="14" x14ac:dyDescent="0.2">
      <c r="BK287" s="7"/>
    </row>
    <row r="288" spans="63:63" ht="14" x14ac:dyDescent="0.2">
      <c r="BK288" s="7"/>
    </row>
    <row r="289" spans="63:63" ht="14" x14ac:dyDescent="0.2">
      <c r="BK289" s="7"/>
    </row>
    <row r="290" spans="63:63" ht="14" x14ac:dyDescent="0.2">
      <c r="BK290" s="7"/>
    </row>
    <row r="291" spans="63:63" ht="14" x14ac:dyDescent="0.2">
      <c r="BK291" s="7"/>
    </row>
    <row r="292" spans="63:63" ht="14" x14ac:dyDescent="0.2">
      <c r="BK292" s="7"/>
    </row>
    <row r="293" spans="63:63" ht="14" x14ac:dyDescent="0.2">
      <c r="BK293" s="7"/>
    </row>
    <row r="294" spans="63:63" ht="14" x14ac:dyDescent="0.2">
      <c r="BK294" s="7"/>
    </row>
    <row r="295" spans="63:63" ht="14" x14ac:dyDescent="0.2">
      <c r="BK295" s="7"/>
    </row>
    <row r="296" spans="63:63" ht="14" x14ac:dyDescent="0.2">
      <c r="BK296" s="7"/>
    </row>
    <row r="297" spans="63:63" ht="14" x14ac:dyDescent="0.2">
      <c r="BK297" s="7"/>
    </row>
    <row r="298" spans="63:63" ht="14" x14ac:dyDescent="0.2">
      <c r="BK298" s="7"/>
    </row>
    <row r="299" spans="63:63" ht="14" x14ac:dyDescent="0.2">
      <c r="BK299" s="7"/>
    </row>
    <row r="300" spans="63:63" ht="14" x14ac:dyDescent="0.2">
      <c r="BK300" s="7"/>
    </row>
    <row r="301" spans="63:63" ht="14" x14ac:dyDescent="0.2">
      <c r="BK301" s="7"/>
    </row>
    <row r="302" spans="63:63" ht="14" x14ac:dyDescent="0.2">
      <c r="BK302" s="7"/>
    </row>
    <row r="303" spans="63:63" ht="14" x14ac:dyDescent="0.2">
      <c r="BK303" s="7"/>
    </row>
    <row r="304" spans="63:63" ht="14" x14ac:dyDescent="0.2">
      <c r="BK304" s="7"/>
    </row>
    <row r="305" spans="63:63" ht="14" x14ac:dyDescent="0.2">
      <c r="BK305" s="7"/>
    </row>
    <row r="306" spans="63:63" ht="14" x14ac:dyDescent="0.2">
      <c r="BK306" s="7"/>
    </row>
    <row r="307" spans="63:63" ht="14" x14ac:dyDescent="0.2">
      <c r="BK307" s="7"/>
    </row>
    <row r="308" spans="63:63" ht="14" x14ac:dyDescent="0.2">
      <c r="BK308" s="7"/>
    </row>
    <row r="309" spans="63:63" ht="14" x14ac:dyDescent="0.2">
      <c r="BK309" s="7"/>
    </row>
    <row r="310" spans="63:63" ht="14" x14ac:dyDescent="0.2">
      <c r="BK310" s="7"/>
    </row>
    <row r="311" spans="63:63" ht="14" x14ac:dyDescent="0.2">
      <c r="BK311" s="7"/>
    </row>
    <row r="312" spans="63:63" ht="14" x14ac:dyDescent="0.2">
      <c r="BK312" s="7"/>
    </row>
    <row r="313" spans="63:63" ht="14" x14ac:dyDescent="0.2">
      <c r="BK313" s="7"/>
    </row>
    <row r="314" spans="63:63" ht="14" x14ac:dyDescent="0.2">
      <c r="BK314" s="7"/>
    </row>
    <row r="315" spans="63:63" ht="14" x14ac:dyDescent="0.2">
      <c r="BK315" s="7"/>
    </row>
    <row r="316" spans="63:63" ht="14" x14ac:dyDescent="0.2">
      <c r="BK316" s="7"/>
    </row>
    <row r="317" spans="63:63" ht="14" x14ac:dyDescent="0.2">
      <c r="BK317" s="7"/>
    </row>
    <row r="318" spans="63:63" ht="14" x14ac:dyDescent="0.2">
      <c r="BK318" s="7"/>
    </row>
    <row r="319" spans="63:63" ht="14" x14ac:dyDescent="0.2">
      <c r="BK319" s="7"/>
    </row>
    <row r="320" spans="63:63" ht="14" x14ac:dyDescent="0.2">
      <c r="BK320" s="7"/>
    </row>
    <row r="321" spans="63:63" ht="14" x14ac:dyDescent="0.2">
      <c r="BK321" s="7"/>
    </row>
    <row r="322" spans="63:63" ht="14" x14ac:dyDescent="0.2">
      <c r="BK322" s="7"/>
    </row>
    <row r="323" spans="63:63" ht="14" x14ac:dyDescent="0.2">
      <c r="BK323" s="7"/>
    </row>
    <row r="324" spans="63:63" ht="14" x14ac:dyDescent="0.2">
      <c r="BK324" s="7"/>
    </row>
    <row r="325" spans="63:63" ht="14" x14ac:dyDescent="0.2">
      <c r="BK325" s="7"/>
    </row>
    <row r="326" spans="63:63" ht="14" x14ac:dyDescent="0.2">
      <c r="BK326" s="7"/>
    </row>
    <row r="327" spans="63:63" ht="14" x14ac:dyDescent="0.2">
      <c r="BK327" s="7"/>
    </row>
    <row r="328" spans="63:63" ht="14" x14ac:dyDescent="0.2">
      <c r="BK328" s="7"/>
    </row>
    <row r="329" spans="63:63" ht="14" x14ac:dyDescent="0.2">
      <c r="BK329" s="7"/>
    </row>
    <row r="330" spans="63:63" ht="14" x14ac:dyDescent="0.2">
      <c r="BK330" s="7"/>
    </row>
    <row r="331" spans="63:63" ht="14" x14ac:dyDescent="0.2">
      <c r="BK331" s="7"/>
    </row>
    <row r="332" spans="63:63" ht="14" x14ac:dyDescent="0.2">
      <c r="BK332" s="7"/>
    </row>
    <row r="333" spans="63:63" ht="14" x14ac:dyDescent="0.2">
      <c r="BK333" s="7"/>
    </row>
    <row r="334" spans="63:63" ht="14" x14ac:dyDescent="0.2">
      <c r="BK334" s="7"/>
    </row>
    <row r="335" spans="63:63" ht="14" x14ac:dyDescent="0.2">
      <c r="BK335" s="7"/>
    </row>
    <row r="336" spans="63:63" ht="14" x14ac:dyDescent="0.2">
      <c r="BK336" s="7"/>
    </row>
    <row r="337" spans="63:63" ht="14" x14ac:dyDescent="0.2">
      <c r="BK337" s="7"/>
    </row>
    <row r="338" spans="63:63" ht="14" x14ac:dyDescent="0.2">
      <c r="BK338" s="7"/>
    </row>
    <row r="339" spans="63:63" ht="14" x14ac:dyDescent="0.2">
      <c r="BK339" s="7"/>
    </row>
    <row r="340" spans="63:63" ht="14" x14ac:dyDescent="0.2">
      <c r="BK340" s="7"/>
    </row>
    <row r="341" spans="63:63" ht="14" x14ac:dyDescent="0.2">
      <c r="BK341" s="7"/>
    </row>
    <row r="342" spans="63:63" ht="14" x14ac:dyDescent="0.2">
      <c r="BK342" s="7"/>
    </row>
    <row r="343" spans="63:63" ht="14" x14ac:dyDescent="0.2">
      <c r="BK343" s="7"/>
    </row>
    <row r="344" spans="63:63" ht="14" x14ac:dyDescent="0.2">
      <c r="BK344" s="7"/>
    </row>
    <row r="345" spans="63:63" ht="14" x14ac:dyDescent="0.2">
      <c r="BK345" s="7"/>
    </row>
    <row r="346" spans="63:63" ht="14" x14ac:dyDescent="0.2">
      <c r="BK346" s="7"/>
    </row>
    <row r="347" spans="63:63" ht="14" x14ac:dyDescent="0.2">
      <c r="BK347" s="7"/>
    </row>
    <row r="348" spans="63:63" ht="14" x14ac:dyDescent="0.2">
      <c r="BK348" s="7"/>
    </row>
    <row r="349" spans="63:63" ht="14" x14ac:dyDescent="0.2">
      <c r="BK349" s="7"/>
    </row>
    <row r="350" spans="63:63" ht="14" x14ac:dyDescent="0.2">
      <c r="BK350" s="7"/>
    </row>
    <row r="351" spans="63:63" ht="14" x14ac:dyDescent="0.2">
      <c r="BK351" s="7"/>
    </row>
    <row r="352" spans="63:63" ht="14" x14ac:dyDescent="0.2">
      <c r="BK352" s="7"/>
    </row>
    <row r="353" spans="63:63" ht="14" x14ac:dyDescent="0.2">
      <c r="BK353" s="7"/>
    </row>
    <row r="354" spans="63:63" ht="14" x14ac:dyDescent="0.2">
      <c r="BK354" s="7"/>
    </row>
    <row r="355" spans="63:63" ht="14" x14ac:dyDescent="0.2">
      <c r="BK355" s="7"/>
    </row>
    <row r="356" spans="63:63" ht="14" x14ac:dyDescent="0.2">
      <c r="BK356" s="7"/>
    </row>
    <row r="357" spans="63:63" ht="14" x14ac:dyDescent="0.2">
      <c r="BK357" s="7"/>
    </row>
    <row r="358" spans="63:63" ht="14" x14ac:dyDescent="0.2">
      <c r="BK358" s="7"/>
    </row>
    <row r="359" spans="63:63" ht="14" x14ac:dyDescent="0.2">
      <c r="BK359" s="7"/>
    </row>
    <row r="360" spans="63:63" ht="14" x14ac:dyDescent="0.2">
      <c r="BK360" s="7"/>
    </row>
    <row r="361" spans="63:63" ht="14" x14ac:dyDescent="0.2">
      <c r="BK361" s="7"/>
    </row>
    <row r="362" spans="63:63" ht="14" x14ac:dyDescent="0.2">
      <c r="BK362" s="7"/>
    </row>
    <row r="363" spans="63:63" ht="14" x14ac:dyDescent="0.2">
      <c r="BK363" s="7"/>
    </row>
    <row r="364" spans="63:63" ht="14" x14ac:dyDescent="0.2">
      <c r="BK364" s="7"/>
    </row>
    <row r="365" spans="63:63" ht="14" x14ac:dyDescent="0.2">
      <c r="BK365" s="7"/>
    </row>
    <row r="366" spans="63:63" ht="14" x14ac:dyDescent="0.2">
      <c r="BK366" s="7"/>
    </row>
    <row r="367" spans="63:63" ht="14" x14ac:dyDescent="0.2">
      <c r="BK367" s="7"/>
    </row>
    <row r="368" spans="63:63" ht="14" x14ac:dyDescent="0.2">
      <c r="BK368" s="7"/>
    </row>
    <row r="369" spans="63:63" ht="14" x14ac:dyDescent="0.2">
      <c r="BK369" s="7"/>
    </row>
    <row r="370" spans="63:63" ht="14" x14ac:dyDescent="0.2">
      <c r="BK370" s="7"/>
    </row>
    <row r="371" spans="63:63" ht="14" x14ac:dyDescent="0.2">
      <c r="BK371" s="7"/>
    </row>
    <row r="372" spans="63:63" ht="14" x14ac:dyDescent="0.2">
      <c r="BK372" s="7"/>
    </row>
    <row r="373" spans="63:63" ht="14" x14ac:dyDescent="0.2">
      <c r="BK373" s="7"/>
    </row>
    <row r="374" spans="63:63" ht="14" x14ac:dyDescent="0.2">
      <c r="BK374" s="7"/>
    </row>
    <row r="375" spans="63:63" ht="14" x14ac:dyDescent="0.2">
      <c r="BK375" s="7"/>
    </row>
    <row r="376" spans="63:63" ht="14" x14ac:dyDescent="0.2">
      <c r="BK376" s="7"/>
    </row>
    <row r="377" spans="63:63" ht="14" x14ac:dyDescent="0.2">
      <c r="BK377" s="7"/>
    </row>
    <row r="378" spans="63:63" ht="14" x14ac:dyDescent="0.2">
      <c r="BK378" s="7"/>
    </row>
    <row r="379" spans="63:63" ht="14" x14ac:dyDescent="0.2">
      <c r="BK379" s="7"/>
    </row>
    <row r="380" spans="63:63" ht="14" x14ac:dyDescent="0.2">
      <c r="BK380" s="7"/>
    </row>
    <row r="381" spans="63:63" ht="14" x14ac:dyDescent="0.2">
      <c r="BK381" s="7"/>
    </row>
    <row r="382" spans="63:63" ht="14" x14ac:dyDescent="0.2">
      <c r="BK382" s="7"/>
    </row>
    <row r="383" spans="63:63" ht="14" x14ac:dyDescent="0.2">
      <c r="BK383" s="7"/>
    </row>
    <row r="384" spans="63:63" ht="14" x14ac:dyDescent="0.2">
      <c r="BK384" s="7"/>
    </row>
    <row r="385" spans="63:63" ht="14" x14ac:dyDescent="0.2">
      <c r="BK385" s="7"/>
    </row>
    <row r="386" spans="63:63" ht="14" x14ac:dyDescent="0.2">
      <c r="BK386" s="7"/>
    </row>
    <row r="387" spans="63:63" ht="14" x14ac:dyDescent="0.2">
      <c r="BK387" s="7"/>
    </row>
    <row r="388" spans="63:63" ht="14" x14ac:dyDescent="0.2">
      <c r="BK388" s="7"/>
    </row>
    <row r="389" spans="63:63" ht="14" x14ac:dyDescent="0.2">
      <c r="BK389" s="7"/>
    </row>
    <row r="390" spans="63:63" ht="14" x14ac:dyDescent="0.2">
      <c r="BK390" s="7"/>
    </row>
    <row r="391" spans="63:63" ht="14" x14ac:dyDescent="0.2">
      <c r="BK391" s="7"/>
    </row>
    <row r="392" spans="63:63" ht="14" x14ac:dyDescent="0.2">
      <c r="BK392" s="7"/>
    </row>
    <row r="393" spans="63:63" ht="14" x14ac:dyDescent="0.2">
      <c r="BK393" s="7"/>
    </row>
    <row r="394" spans="63:63" ht="14" x14ac:dyDescent="0.2">
      <c r="BK394" s="7"/>
    </row>
    <row r="395" spans="63:63" ht="14" x14ac:dyDescent="0.2">
      <c r="BK395" s="7"/>
    </row>
    <row r="396" spans="63:63" ht="14" x14ac:dyDescent="0.2">
      <c r="BK396" s="7"/>
    </row>
    <row r="397" spans="63:63" ht="14" x14ac:dyDescent="0.2">
      <c r="BK397" s="7"/>
    </row>
    <row r="398" spans="63:63" ht="14" x14ac:dyDescent="0.2">
      <c r="BK398" s="7"/>
    </row>
    <row r="399" spans="63:63" ht="14" x14ac:dyDescent="0.2">
      <c r="BK399" s="7"/>
    </row>
    <row r="400" spans="63:63" ht="14" x14ac:dyDescent="0.2">
      <c r="BK400" s="7"/>
    </row>
    <row r="401" spans="63:63" ht="14" x14ac:dyDescent="0.2">
      <c r="BK401" s="7"/>
    </row>
    <row r="402" spans="63:63" ht="14" x14ac:dyDescent="0.2">
      <c r="BK402" s="7"/>
    </row>
    <row r="403" spans="63:63" ht="14" x14ac:dyDescent="0.2">
      <c r="BK403" s="7"/>
    </row>
    <row r="404" spans="63:63" ht="14" x14ac:dyDescent="0.2">
      <c r="BK404" s="7"/>
    </row>
    <row r="405" spans="63:63" ht="14" x14ac:dyDescent="0.2">
      <c r="BK405" s="7"/>
    </row>
    <row r="406" spans="63:63" ht="14" x14ac:dyDescent="0.2">
      <c r="BK406" s="7"/>
    </row>
    <row r="407" spans="63:63" ht="14" x14ac:dyDescent="0.2">
      <c r="BK407" s="7"/>
    </row>
    <row r="408" spans="63:63" ht="14" x14ac:dyDescent="0.2">
      <c r="BK408" s="7"/>
    </row>
    <row r="409" spans="63:63" ht="14" x14ac:dyDescent="0.2">
      <c r="BK409" s="7"/>
    </row>
    <row r="410" spans="63:63" ht="14" x14ac:dyDescent="0.2">
      <c r="BK410" s="7"/>
    </row>
    <row r="411" spans="63:63" ht="14" x14ac:dyDescent="0.2">
      <c r="BK411" s="7"/>
    </row>
    <row r="412" spans="63:63" ht="14" x14ac:dyDescent="0.2">
      <c r="BK412" s="7"/>
    </row>
    <row r="413" spans="63:63" ht="14" x14ac:dyDescent="0.2">
      <c r="BK413" s="7"/>
    </row>
    <row r="414" spans="63:63" ht="14" x14ac:dyDescent="0.2">
      <c r="BK414" s="7"/>
    </row>
    <row r="415" spans="63:63" ht="14" x14ac:dyDescent="0.2">
      <c r="BK415" s="7"/>
    </row>
    <row r="416" spans="63:63" ht="14" x14ac:dyDescent="0.2">
      <c r="BK416" s="7"/>
    </row>
    <row r="417" spans="63:63" ht="14" x14ac:dyDescent="0.2">
      <c r="BK417" s="7"/>
    </row>
    <row r="418" spans="63:63" ht="14" x14ac:dyDescent="0.2">
      <c r="BK418" s="7"/>
    </row>
    <row r="419" spans="63:63" ht="14" x14ac:dyDescent="0.2">
      <c r="BK419" s="7"/>
    </row>
    <row r="420" spans="63:63" ht="14" x14ac:dyDescent="0.2">
      <c r="BK420" s="7"/>
    </row>
    <row r="421" spans="63:63" ht="14" x14ac:dyDescent="0.2">
      <c r="BK421" s="7"/>
    </row>
    <row r="422" spans="63:63" ht="14" x14ac:dyDescent="0.2">
      <c r="BK422" s="7"/>
    </row>
    <row r="423" spans="63:63" ht="14" x14ac:dyDescent="0.2">
      <c r="BK423" s="7"/>
    </row>
    <row r="424" spans="63:63" ht="14" x14ac:dyDescent="0.2">
      <c r="BK424" s="7"/>
    </row>
    <row r="425" spans="63:63" ht="14" x14ac:dyDescent="0.2">
      <c r="BK425" s="7"/>
    </row>
    <row r="426" spans="63:63" ht="14" x14ac:dyDescent="0.2">
      <c r="BK426" s="7"/>
    </row>
    <row r="427" spans="63:63" ht="14" x14ac:dyDescent="0.2">
      <c r="BK427" s="7"/>
    </row>
    <row r="428" spans="63:63" ht="14" x14ac:dyDescent="0.2">
      <c r="BK428" s="7"/>
    </row>
    <row r="429" spans="63:63" ht="14" x14ac:dyDescent="0.2">
      <c r="BK429" s="7"/>
    </row>
    <row r="430" spans="63:63" ht="14" x14ac:dyDescent="0.2">
      <c r="BK430" s="7"/>
    </row>
    <row r="431" spans="63:63" ht="14" x14ac:dyDescent="0.2">
      <c r="BK431" s="7"/>
    </row>
    <row r="432" spans="63:63" ht="14" x14ac:dyDescent="0.2">
      <c r="BK432" s="7"/>
    </row>
    <row r="433" spans="63:63" ht="14" x14ac:dyDescent="0.2">
      <c r="BK433" s="7"/>
    </row>
    <row r="434" spans="63:63" ht="14" x14ac:dyDescent="0.2">
      <c r="BK434" s="7"/>
    </row>
    <row r="435" spans="63:63" ht="14" x14ac:dyDescent="0.2">
      <c r="BK435" s="7"/>
    </row>
    <row r="436" spans="63:63" ht="14" x14ac:dyDescent="0.2">
      <c r="BK436" s="7"/>
    </row>
    <row r="437" spans="63:63" ht="14" x14ac:dyDescent="0.2">
      <c r="BK437" s="7"/>
    </row>
    <row r="438" spans="63:63" ht="14" x14ac:dyDescent="0.2">
      <c r="BK438" s="7"/>
    </row>
    <row r="439" spans="63:63" ht="14" x14ac:dyDescent="0.2">
      <c r="BK439" s="7"/>
    </row>
    <row r="440" spans="63:63" ht="14" x14ac:dyDescent="0.2">
      <c r="BK440" s="7"/>
    </row>
    <row r="441" spans="63:63" ht="14" x14ac:dyDescent="0.2">
      <c r="BK441" s="7"/>
    </row>
    <row r="442" spans="63:63" ht="14" x14ac:dyDescent="0.2">
      <c r="BK442" s="7"/>
    </row>
    <row r="443" spans="63:63" ht="14" x14ac:dyDescent="0.2">
      <c r="BK443" s="7"/>
    </row>
    <row r="444" spans="63:63" ht="14" x14ac:dyDescent="0.2">
      <c r="BK444" s="7"/>
    </row>
    <row r="445" spans="63:63" ht="14" x14ac:dyDescent="0.2">
      <c r="BK445" s="7"/>
    </row>
    <row r="446" spans="63:63" ht="14" x14ac:dyDescent="0.2">
      <c r="BK446" s="7"/>
    </row>
    <row r="447" spans="63:63" ht="14" x14ac:dyDescent="0.2">
      <c r="BK447" s="7"/>
    </row>
    <row r="448" spans="63:63" ht="14" x14ac:dyDescent="0.2">
      <c r="BK448" s="7"/>
    </row>
    <row r="449" spans="63:63" ht="14" x14ac:dyDescent="0.2">
      <c r="BK449" s="7"/>
    </row>
    <row r="450" spans="63:63" ht="14" x14ac:dyDescent="0.2">
      <c r="BK450" s="7"/>
    </row>
    <row r="451" spans="63:63" ht="14" x14ac:dyDescent="0.2">
      <c r="BK451" s="7"/>
    </row>
    <row r="452" spans="63:63" ht="14" x14ac:dyDescent="0.2">
      <c r="BK452" s="7"/>
    </row>
    <row r="453" spans="63:63" ht="14" x14ac:dyDescent="0.2">
      <c r="BK453" s="7"/>
    </row>
    <row r="454" spans="63:63" ht="14" x14ac:dyDescent="0.2">
      <c r="BK454" s="7"/>
    </row>
    <row r="455" spans="63:63" ht="14" x14ac:dyDescent="0.2">
      <c r="BK455" s="7"/>
    </row>
    <row r="456" spans="63:63" ht="14" x14ac:dyDescent="0.2">
      <c r="BK456" s="7"/>
    </row>
    <row r="457" spans="63:63" ht="14" x14ac:dyDescent="0.2">
      <c r="BK457" s="7"/>
    </row>
    <row r="458" spans="63:63" ht="14" x14ac:dyDescent="0.2">
      <c r="BK458" s="7"/>
    </row>
    <row r="459" spans="63:63" ht="14" x14ac:dyDescent="0.2">
      <c r="BK459" s="7"/>
    </row>
    <row r="460" spans="63:63" ht="14" x14ac:dyDescent="0.2">
      <c r="BK460" s="7"/>
    </row>
    <row r="461" spans="63:63" ht="14" x14ac:dyDescent="0.2">
      <c r="BK461" s="7"/>
    </row>
    <row r="462" spans="63:63" ht="14" x14ac:dyDescent="0.2">
      <c r="BK462" s="7"/>
    </row>
    <row r="463" spans="63:63" ht="14" x14ac:dyDescent="0.2">
      <c r="BK463" s="7"/>
    </row>
    <row r="464" spans="63:63" ht="14" x14ac:dyDescent="0.2">
      <c r="BK464" s="7"/>
    </row>
    <row r="465" spans="63:63" ht="14" x14ac:dyDescent="0.2">
      <c r="BK465" s="7"/>
    </row>
    <row r="466" spans="63:63" ht="14" x14ac:dyDescent="0.2">
      <c r="BK466" s="7"/>
    </row>
    <row r="467" spans="63:63" ht="14" x14ac:dyDescent="0.2">
      <c r="BK467" s="7"/>
    </row>
    <row r="468" spans="63:63" ht="14" x14ac:dyDescent="0.2">
      <c r="BK468" s="7"/>
    </row>
    <row r="469" spans="63:63" ht="14" x14ac:dyDescent="0.2">
      <c r="BK469" s="7"/>
    </row>
    <row r="470" spans="63:63" ht="14" x14ac:dyDescent="0.2">
      <c r="BK470" s="7"/>
    </row>
    <row r="471" spans="63:63" ht="14" x14ac:dyDescent="0.2">
      <c r="BK471" s="7"/>
    </row>
    <row r="472" spans="63:63" ht="14" x14ac:dyDescent="0.2">
      <c r="BK472" s="7"/>
    </row>
    <row r="473" spans="63:63" ht="14" x14ac:dyDescent="0.2">
      <c r="BK473" s="7"/>
    </row>
    <row r="474" spans="63:63" ht="14" x14ac:dyDescent="0.2">
      <c r="BK474" s="7"/>
    </row>
    <row r="475" spans="63:63" ht="14" x14ac:dyDescent="0.2">
      <c r="BK475" s="7"/>
    </row>
    <row r="476" spans="63:63" ht="14" x14ac:dyDescent="0.2">
      <c r="BK476" s="7"/>
    </row>
    <row r="477" spans="63:63" ht="14" x14ac:dyDescent="0.2">
      <c r="BK477" s="7"/>
    </row>
    <row r="478" spans="63:63" ht="14" x14ac:dyDescent="0.2">
      <c r="BK478" s="7"/>
    </row>
    <row r="479" spans="63:63" ht="14" x14ac:dyDescent="0.2">
      <c r="BK479" s="7"/>
    </row>
    <row r="480" spans="63:63" ht="14" x14ac:dyDescent="0.2">
      <c r="BK480" s="7"/>
    </row>
    <row r="481" spans="63:63" ht="14" x14ac:dyDescent="0.2">
      <c r="BK481" s="7"/>
    </row>
    <row r="482" spans="63:63" ht="14" x14ac:dyDescent="0.2">
      <c r="BK482" s="7"/>
    </row>
    <row r="483" spans="63:63" ht="14" x14ac:dyDescent="0.2">
      <c r="BK483" s="7"/>
    </row>
    <row r="484" spans="63:63" ht="14" x14ac:dyDescent="0.2">
      <c r="BK484" s="7"/>
    </row>
    <row r="485" spans="63:63" ht="14" x14ac:dyDescent="0.2">
      <c r="BK485" s="7"/>
    </row>
    <row r="486" spans="63:63" ht="14" x14ac:dyDescent="0.2">
      <c r="BK486" s="7"/>
    </row>
    <row r="487" spans="63:63" ht="14" x14ac:dyDescent="0.2">
      <c r="BK487" s="7"/>
    </row>
    <row r="488" spans="63:63" ht="14" x14ac:dyDescent="0.2">
      <c r="BK488" s="7"/>
    </row>
    <row r="489" spans="63:63" ht="14" x14ac:dyDescent="0.2">
      <c r="BK489" s="7"/>
    </row>
    <row r="490" spans="63:63" ht="14" x14ac:dyDescent="0.2">
      <c r="BK490" s="7"/>
    </row>
    <row r="491" spans="63:63" ht="14" x14ac:dyDescent="0.2">
      <c r="BK491" s="7"/>
    </row>
    <row r="492" spans="63:63" ht="14" x14ac:dyDescent="0.2">
      <c r="BK492" s="7"/>
    </row>
    <row r="493" spans="63:63" ht="14" x14ac:dyDescent="0.2">
      <c r="BK493" s="7"/>
    </row>
    <row r="494" spans="63:63" ht="14" x14ac:dyDescent="0.2">
      <c r="BK494" s="7"/>
    </row>
    <row r="495" spans="63:63" ht="14" x14ac:dyDescent="0.2">
      <c r="BK495" s="7"/>
    </row>
    <row r="496" spans="63:63" ht="14" x14ac:dyDescent="0.2">
      <c r="BK496" s="7"/>
    </row>
    <row r="497" spans="63:63" ht="14" x14ac:dyDescent="0.2">
      <c r="BK497" s="7"/>
    </row>
    <row r="498" spans="63:63" ht="14" x14ac:dyDescent="0.2">
      <c r="BK498" s="7"/>
    </row>
    <row r="499" spans="63:63" ht="14" x14ac:dyDescent="0.2">
      <c r="BK499" s="7"/>
    </row>
    <row r="500" spans="63:63" ht="14" x14ac:dyDescent="0.2">
      <c r="BK500" s="7"/>
    </row>
    <row r="501" spans="63:63" ht="14" x14ac:dyDescent="0.2">
      <c r="BK501" s="7"/>
    </row>
    <row r="502" spans="63:63" ht="14" x14ac:dyDescent="0.2">
      <c r="BK502" s="7"/>
    </row>
    <row r="503" spans="63:63" ht="14" x14ac:dyDescent="0.2">
      <c r="BK503" s="7"/>
    </row>
    <row r="504" spans="63:63" ht="14" x14ac:dyDescent="0.2">
      <c r="BK504" s="7"/>
    </row>
    <row r="505" spans="63:63" ht="14" x14ac:dyDescent="0.2">
      <c r="BK505" s="7"/>
    </row>
    <row r="506" spans="63:63" ht="14" x14ac:dyDescent="0.2">
      <c r="BK506" s="7"/>
    </row>
    <row r="507" spans="63:63" ht="14" x14ac:dyDescent="0.2">
      <c r="BK507" s="7"/>
    </row>
    <row r="508" spans="63:63" ht="14" x14ac:dyDescent="0.2">
      <c r="BK508" s="7"/>
    </row>
    <row r="509" spans="63:63" ht="14" x14ac:dyDescent="0.2">
      <c r="BK509" s="7"/>
    </row>
    <row r="510" spans="63:63" ht="14" x14ac:dyDescent="0.2">
      <c r="BK510" s="7"/>
    </row>
    <row r="511" spans="63:63" ht="14" x14ac:dyDescent="0.2">
      <c r="BK511" s="7"/>
    </row>
    <row r="512" spans="63:63" ht="14" x14ac:dyDescent="0.2">
      <c r="BK512" s="7"/>
    </row>
    <row r="513" spans="63:63" ht="14" x14ac:dyDescent="0.2">
      <c r="BK513" s="7"/>
    </row>
    <row r="514" spans="63:63" ht="14" x14ac:dyDescent="0.2">
      <c r="BK514" s="7"/>
    </row>
    <row r="515" spans="63:63" ht="14" x14ac:dyDescent="0.2">
      <c r="BK515" s="7"/>
    </row>
    <row r="516" spans="63:63" ht="14" x14ac:dyDescent="0.2">
      <c r="BK516" s="7"/>
    </row>
    <row r="517" spans="63:63" ht="14" x14ac:dyDescent="0.2">
      <c r="BK517" s="7"/>
    </row>
    <row r="518" spans="63:63" ht="14" x14ac:dyDescent="0.2">
      <c r="BK518" s="7"/>
    </row>
    <row r="519" spans="63:63" ht="14" x14ac:dyDescent="0.2">
      <c r="BK519" s="7"/>
    </row>
    <row r="520" spans="63:63" ht="14" x14ac:dyDescent="0.2">
      <c r="BK520" s="7"/>
    </row>
    <row r="521" spans="63:63" ht="14" x14ac:dyDescent="0.2">
      <c r="BK521" s="7"/>
    </row>
    <row r="522" spans="63:63" ht="14" x14ac:dyDescent="0.2">
      <c r="BK522" s="7"/>
    </row>
    <row r="523" spans="63:63" ht="14" x14ac:dyDescent="0.2">
      <c r="BK523" s="7"/>
    </row>
    <row r="524" spans="63:63" ht="14" x14ac:dyDescent="0.2">
      <c r="BK524" s="7"/>
    </row>
    <row r="525" spans="63:63" ht="14" x14ac:dyDescent="0.2">
      <c r="BK525" s="7"/>
    </row>
    <row r="526" spans="63:63" ht="14" x14ac:dyDescent="0.2">
      <c r="BK526" s="7"/>
    </row>
    <row r="527" spans="63:63" ht="14" x14ac:dyDescent="0.2">
      <c r="BK527" s="7"/>
    </row>
    <row r="528" spans="63:63" ht="14" x14ac:dyDescent="0.2">
      <c r="BK528" s="7"/>
    </row>
    <row r="529" spans="63:63" ht="14" x14ac:dyDescent="0.2">
      <c r="BK529" s="7"/>
    </row>
    <row r="530" spans="63:63" ht="14" x14ac:dyDescent="0.2">
      <c r="BK530" s="7"/>
    </row>
    <row r="531" spans="63:63" ht="14" x14ac:dyDescent="0.2">
      <c r="BK531" s="7"/>
    </row>
    <row r="532" spans="63:63" ht="14" x14ac:dyDescent="0.2">
      <c r="BK532" s="7"/>
    </row>
    <row r="533" spans="63:63" ht="14" x14ac:dyDescent="0.2">
      <c r="BK533" s="7"/>
    </row>
    <row r="534" spans="63:63" ht="14" x14ac:dyDescent="0.2">
      <c r="BK534" s="7"/>
    </row>
    <row r="535" spans="63:63" ht="14" x14ac:dyDescent="0.2">
      <c r="BK535" s="7"/>
    </row>
    <row r="536" spans="63:63" ht="14" x14ac:dyDescent="0.2">
      <c r="BK536" s="7"/>
    </row>
    <row r="537" spans="63:63" ht="14" x14ac:dyDescent="0.2">
      <c r="BK537" s="7"/>
    </row>
    <row r="538" spans="63:63" ht="14" x14ac:dyDescent="0.2">
      <c r="BK538" s="7"/>
    </row>
    <row r="539" spans="63:63" ht="14" x14ac:dyDescent="0.2">
      <c r="BK539" s="7"/>
    </row>
    <row r="540" spans="63:63" ht="14" x14ac:dyDescent="0.2">
      <c r="BK540" s="7"/>
    </row>
    <row r="541" spans="63:63" ht="14" x14ac:dyDescent="0.2">
      <c r="BK541" s="7"/>
    </row>
    <row r="542" spans="63:63" ht="14" x14ac:dyDescent="0.2">
      <c r="BK542" s="7"/>
    </row>
    <row r="543" spans="63:63" ht="14" x14ac:dyDescent="0.2">
      <c r="BK543" s="7"/>
    </row>
    <row r="544" spans="63:63" ht="14" x14ac:dyDescent="0.2">
      <c r="BK544" s="7"/>
    </row>
    <row r="545" spans="63:63" ht="14" x14ac:dyDescent="0.2">
      <c r="BK545" s="7"/>
    </row>
    <row r="546" spans="63:63" ht="14" x14ac:dyDescent="0.2">
      <c r="BK546" s="7"/>
    </row>
    <row r="547" spans="63:63" ht="14" x14ac:dyDescent="0.2">
      <c r="BK547" s="7"/>
    </row>
    <row r="548" spans="63:63" ht="14" x14ac:dyDescent="0.2">
      <c r="BK548" s="7"/>
    </row>
    <row r="549" spans="63:63" ht="14" x14ac:dyDescent="0.2">
      <c r="BK549" s="7"/>
    </row>
    <row r="550" spans="63:63" ht="14" x14ac:dyDescent="0.2">
      <c r="BK550" s="7"/>
    </row>
    <row r="551" spans="63:63" ht="14" x14ac:dyDescent="0.2">
      <c r="BK551" s="7"/>
    </row>
    <row r="552" spans="63:63" ht="14" x14ac:dyDescent="0.2">
      <c r="BK552" s="7"/>
    </row>
    <row r="553" spans="63:63" ht="14" x14ac:dyDescent="0.2">
      <c r="BK553" s="7"/>
    </row>
    <row r="554" spans="63:63" ht="14" x14ac:dyDescent="0.2">
      <c r="BK554" s="7"/>
    </row>
    <row r="555" spans="63:63" ht="14" x14ac:dyDescent="0.2">
      <c r="BK555" s="7"/>
    </row>
    <row r="556" spans="63:63" ht="14" x14ac:dyDescent="0.2">
      <c r="BK556" s="7"/>
    </row>
    <row r="557" spans="63:63" ht="14" x14ac:dyDescent="0.2">
      <c r="BK557" s="7"/>
    </row>
    <row r="558" spans="63:63" ht="14" x14ac:dyDescent="0.2">
      <c r="BK558" s="7"/>
    </row>
    <row r="559" spans="63:63" ht="14" x14ac:dyDescent="0.2">
      <c r="BK559" s="7"/>
    </row>
    <row r="560" spans="63:63" ht="14" x14ac:dyDescent="0.2">
      <c r="BK560" s="7"/>
    </row>
    <row r="561" spans="63:63" ht="14" x14ac:dyDescent="0.2">
      <c r="BK561" s="7"/>
    </row>
    <row r="562" spans="63:63" ht="14" x14ac:dyDescent="0.2">
      <c r="BK562" s="7"/>
    </row>
    <row r="563" spans="63:63" ht="14" x14ac:dyDescent="0.2">
      <c r="BK563" s="7"/>
    </row>
    <row r="564" spans="63:63" ht="14" x14ac:dyDescent="0.2">
      <c r="BK564" s="7"/>
    </row>
    <row r="565" spans="63:63" ht="14" x14ac:dyDescent="0.2">
      <c r="BK565" s="7"/>
    </row>
    <row r="566" spans="63:63" ht="14" x14ac:dyDescent="0.2">
      <c r="BK566" s="7"/>
    </row>
    <row r="567" spans="63:63" ht="14" x14ac:dyDescent="0.2">
      <c r="BK567" s="7"/>
    </row>
    <row r="568" spans="63:63" ht="14" x14ac:dyDescent="0.2">
      <c r="BK568" s="7"/>
    </row>
    <row r="569" spans="63:63" ht="14" x14ac:dyDescent="0.2">
      <c r="BK569" s="7"/>
    </row>
    <row r="570" spans="63:63" ht="14" x14ac:dyDescent="0.2">
      <c r="BK570" s="7"/>
    </row>
    <row r="571" spans="63:63" ht="14" x14ac:dyDescent="0.2">
      <c r="BK571" s="7"/>
    </row>
    <row r="572" spans="63:63" ht="14" x14ac:dyDescent="0.2">
      <c r="BK572" s="7"/>
    </row>
    <row r="573" spans="63:63" ht="14" x14ac:dyDescent="0.2">
      <c r="BK573" s="7"/>
    </row>
    <row r="574" spans="63:63" ht="14" x14ac:dyDescent="0.2">
      <c r="BK574" s="7"/>
    </row>
    <row r="575" spans="63:63" ht="14" x14ac:dyDescent="0.2">
      <c r="BK575" s="7"/>
    </row>
    <row r="576" spans="63:63" ht="14" x14ac:dyDescent="0.2">
      <c r="BK576" s="7"/>
    </row>
    <row r="577" spans="63:63" ht="14" x14ac:dyDescent="0.2">
      <c r="BK577" s="7"/>
    </row>
    <row r="578" spans="63:63" ht="14" x14ac:dyDescent="0.2">
      <c r="BK578" s="7"/>
    </row>
    <row r="579" spans="63:63" ht="14" x14ac:dyDescent="0.2">
      <c r="BK579" s="7"/>
    </row>
    <row r="580" spans="63:63" ht="14" x14ac:dyDescent="0.2">
      <c r="BK580" s="7"/>
    </row>
    <row r="581" spans="63:63" ht="14" x14ac:dyDescent="0.2">
      <c r="BK581" s="7"/>
    </row>
    <row r="582" spans="63:63" ht="14" x14ac:dyDescent="0.2">
      <c r="BK582" s="7"/>
    </row>
    <row r="583" spans="63:63" ht="14" x14ac:dyDescent="0.2">
      <c r="BK583" s="7"/>
    </row>
    <row r="584" spans="63:63" ht="14" x14ac:dyDescent="0.2">
      <c r="BK584" s="7"/>
    </row>
    <row r="585" spans="63:63" ht="14" x14ac:dyDescent="0.2">
      <c r="BK585" s="7"/>
    </row>
    <row r="586" spans="63:63" ht="14" x14ac:dyDescent="0.2">
      <c r="BK586" s="7"/>
    </row>
    <row r="587" spans="63:63" ht="14" x14ac:dyDescent="0.2">
      <c r="BK587" s="7"/>
    </row>
    <row r="588" spans="63:63" ht="14" x14ac:dyDescent="0.2">
      <c r="BK588" s="7"/>
    </row>
    <row r="589" spans="63:63" ht="14" x14ac:dyDescent="0.2">
      <c r="BK589" s="7"/>
    </row>
    <row r="590" spans="63:63" ht="14" x14ac:dyDescent="0.2">
      <c r="BK590" s="7"/>
    </row>
    <row r="591" spans="63:63" ht="14" x14ac:dyDescent="0.2">
      <c r="BK591" s="7"/>
    </row>
    <row r="592" spans="63:63" ht="14" x14ac:dyDescent="0.2">
      <c r="BK592" s="7"/>
    </row>
    <row r="593" spans="63:63" ht="14" x14ac:dyDescent="0.2">
      <c r="BK593" s="7"/>
    </row>
    <row r="594" spans="63:63" ht="14" x14ac:dyDescent="0.2">
      <c r="BK594" s="7"/>
    </row>
    <row r="595" spans="63:63" ht="14" x14ac:dyDescent="0.2">
      <c r="BK595" s="7"/>
    </row>
    <row r="596" spans="63:63" ht="14" x14ac:dyDescent="0.2">
      <c r="BK596" s="7"/>
    </row>
    <row r="597" spans="63:63" ht="14" x14ac:dyDescent="0.2">
      <c r="BK597" s="7"/>
    </row>
    <row r="598" spans="63:63" ht="14" x14ac:dyDescent="0.2">
      <c r="BK598" s="7"/>
    </row>
    <row r="599" spans="63:63" ht="14" x14ac:dyDescent="0.2">
      <c r="BK599" s="7"/>
    </row>
    <row r="600" spans="63:63" ht="14" x14ac:dyDescent="0.2">
      <c r="BK600" s="7"/>
    </row>
    <row r="601" spans="63:63" ht="14" x14ac:dyDescent="0.2">
      <c r="BK601" s="7"/>
    </row>
    <row r="602" spans="63:63" ht="14" x14ac:dyDescent="0.2">
      <c r="BK602" s="7"/>
    </row>
    <row r="603" spans="63:63" ht="14" x14ac:dyDescent="0.2">
      <c r="BK603" s="7"/>
    </row>
    <row r="604" spans="63:63" ht="14" x14ac:dyDescent="0.2">
      <c r="BK604" s="7"/>
    </row>
    <row r="605" spans="63:63" ht="14" x14ac:dyDescent="0.2">
      <c r="BK605" s="7"/>
    </row>
    <row r="606" spans="63:63" ht="14" x14ac:dyDescent="0.2">
      <c r="BK606" s="7"/>
    </row>
    <row r="607" spans="63:63" ht="14" x14ac:dyDescent="0.2">
      <c r="BK607" s="7"/>
    </row>
    <row r="608" spans="63:63" ht="14" x14ac:dyDescent="0.2">
      <c r="BK608" s="7"/>
    </row>
    <row r="609" spans="63:63" ht="14" x14ac:dyDescent="0.2">
      <c r="BK609" s="7"/>
    </row>
    <row r="610" spans="63:63" ht="14" x14ac:dyDescent="0.2">
      <c r="BK610" s="7"/>
    </row>
    <row r="611" spans="63:63" ht="14" x14ac:dyDescent="0.2">
      <c r="BK611" s="7"/>
    </row>
    <row r="612" spans="63:63" ht="14" x14ac:dyDescent="0.2">
      <c r="BK612" s="7"/>
    </row>
    <row r="613" spans="63:63" ht="14" x14ac:dyDescent="0.2">
      <c r="BK613" s="7"/>
    </row>
    <row r="614" spans="63:63" ht="14" x14ac:dyDescent="0.2">
      <c r="BK614" s="7"/>
    </row>
    <row r="615" spans="63:63" ht="14" x14ac:dyDescent="0.2">
      <c r="BK615" s="7"/>
    </row>
    <row r="616" spans="63:63" ht="14" x14ac:dyDescent="0.2">
      <c r="BK616" s="7"/>
    </row>
    <row r="617" spans="63:63" ht="14" x14ac:dyDescent="0.2">
      <c r="BK617" s="7"/>
    </row>
    <row r="618" spans="63:63" ht="14" x14ac:dyDescent="0.2">
      <c r="BK618" s="7"/>
    </row>
    <row r="619" spans="63:63" ht="14" x14ac:dyDescent="0.2">
      <c r="BK619" s="7"/>
    </row>
    <row r="620" spans="63:63" ht="14" x14ac:dyDescent="0.2">
      <c r="BK620" s="7"/>
    </row>
    <row r="621" spans="63:63" ht="14" x14ac:dyDescent="0.2">
      <c r="BK621" s="7"/>
    </row>
    <row r="622" spans="63:63" ht="14" x14ac:dyDescent="0.2">
      <c r="BK622" s="7"/>
    </row>
    <row r="623" spans="63:63" ht="14" x14ac:dyDescent="0.2">
      <c r="BK623" s="7"/>
    </row>
    <row r="624" spans="63:63" ht="14" x14ac:dyDescent="0.2">
      <c r="BK624" s="7"/>
    </row>
    <row r="625" spans="63:63" ht="14" x14ac:dyDescent="0.2">
      <c r="BK625" s="7"/>
    </row>
    <row r="626" spans="63:63" ht="14" x14ac:dyDescent="0.2">
      <c r="BK626" s="7"/>
    </row>
    <row r="627" spans="63:63" ht="14" x14ac:dyDescent="0.2">
      <c r="BK627" s="7"/>
    </row>
    <row r="628" spans="63:63" ht="14" x14ac:dyDescent="0.2">
      <c r="BK628" s="7"/>
    </row>
    <row r="629" spans="63:63" ht="14" x14ac:dyDescent="0.2">
      <c r="BK629" s="7"/>
    </row>
    <row r="630" spans="63:63" ht="14" x14ac:dyDescent="0.2">
      <c r="BK630" s="7"/>
    </row>
    <row r="631" spans="63:63" ht="14" x14ac:dyDescent="0.2">
      <c r="BK631" s="7"/>
    </row>
    <row r="632" spans="63:63" ht="14" x14ac:dyDescent="0.2">
      <c r="BK632" s="7"/>
    </row>
    <row r="633" spans="63:63" ht="14" x14ac:dyDescent="0.2">
      <c r="BK633" s="7"/>
    </row>
    <row r="634" spans="63:63" ht="14" x14ac:dyDescent="0.2">
      <c r="BK634" s="7"/>
    </row>
    <row r="635" spans="63:63" ht="14" x14ac:dyDescent="0.2">
      <c r="BK635" s="7"/>
    </row>
    <row r="636" spans="63:63" ht="14" x14ac:dyDescent="0.2">
      <c r="BK636" s="7"/>
    </row>
    <row r="637" spans="63:63" ht="14" x14ac:dyDescent="0.2">
      <c r="BK637" s="7"/>
    </row>
    <row r="638" spans="63:63" ht="14" x14ac:dyDescent="0.2">
      <c r="BK638" s="7"/>
    </row>
    <row r="639" spans="63:63" ht="14" x14ac:dyDescent="0.2">
      <c r="BK639" s="7"/>
    </row>
    <row r="640" spans="63:63" ht="14" x14ac:dyDescent="0.2">
      <c r="BK640" s="7"/>
    </row>
    <row r="641" spans="63:63" ht="14" x14ac:dyDescent="0.2">
      <c r="BK641" s="7"/>
    </row>
    <row r="642" spans="63:63" ht="14" x14ac:dyDescent="0.2">
      <c r="BK642" s="7"/>
    </row>
    <row r="643" spans="63:63" ht="14" x14ac:dyDescent="0.2">
      <c r="BK643" s="7"/>
    </row>
    <row r="644" spans="63:63" ht="14" x14ac:dyDescent="0.2">
      <c r="BK644" s="7"/>
    </row>
    <row r="645" spans="63:63" ht="14" x14ac:dyDescent="0.2">
      <c r="BK645" s="7"/>
    </row>
    <row r="646" spans="63:63" ht="14" x14ac:dyDescent="0.2">
      <c r="BK646" s="7"/>
    </row>
    <row r="647" spans="63:63" ht="14" x14ac:dyDescent="0.2">
      <c r="BK647" s="7"/>
    </row>
    <row r="648" spans="63:63" ht="14" x14ac:dyDescent="0.2">
      <c r="BK648" s="7"/>
    </row>
    <row r="649" spans="63:63" ht="14" x14ac:dyDescent="0.2">
      <c r="BK649" s="7"/>
    </row>
    <row r="650" spans="63:63" ht="14" x14ac:dyDescent="0.2">
      <c r="BK650" s="7"/>
    </row>
    <row r="651" spans="63:63" ht="14" x14ac:dyDescent="0.2">
      <c r="BK651" s="7"/>
    </row>
    <row r="652" spans="63:63" ht="14" x14ac:dyDescent="0.2">
      <c r="BK652" s="7"/>
    </row>
    <row r="653" spans="63:63" ht="14" x14ac:dyDescent="0.2">
      <c r="BK653" s="7"/>
    </row>
    <row r="654" spans="63:63" ht="14" x14ac:dyDescent="0.2">
      <c r="BK654" s="7"/>
    </row>
    <row r="655" spans="63:63" ht="14" x14ac:dyDescent="0.2">
      <c r="BK655" s="7"/>
    </row>
    <row r="656" spans="63:63" ht="14" x14ac:dyDescent="0.2">
      <c r="BK656" s="7"/>
    </row>
    <row r="657" spans="63:63" ht="14" x14ac:dyDescent="0.2">
      <c r="BK657" s="7"/>
    </row>
    <row r="658" spans="63:63" ht="14" x14ac:dyDescent="0.2">
      <c r="BK658" s="7"/>
    </row>
    <row r="659" spans="63:63" ht="14" x14ac:dyDescent="0.2">
      <c r="BK659" s="7"/>
    </row>
    <row r="660" spans="63:63" ht="14" x14ac:dyDescent="0.2">
      <c r="BK660" s="7"/>
    </row>
    <row r="661" spans="63:63" ht="14" x14ac:dyDescent="0.2">
      <c r="BK661" s="7"/>
    </row>
    <row r="662" spans="63:63" ht="14" x14ac:dyDescent="0.2">
      <c r="BK662" s="7"/>
    </row>
    <row r="663" spans="63:63" ht="14" x14ac:dyDescent="0.2">
      <c r="BK663" s="7"/>
    </row>
    <row r="664" spans="63:63" ht="14" x14ac:dyDescent="0.2">
      <c r="BK664" s="7"/>
    </row>
    <row r="665" spans="63:63" ht="14" x14ac:dyDescent="0.2">
      <c r="BK665" s="7"/>
    </row>
    <row r="666" spans="63:63" ht="14" x14ac:dyDescent="0.2">
      <c r="BK666" s="7"/>
    </row>
    <row r="667" spans="63:63" ht="14" x14ac:dyDescent="0.2">
      <c r="BK667" s="7"/>
    </row>
    <row r="668" spans="63:63" ht="14" x14ac:dyDescent="0.2">
      <c r="BK668" s="7"/>
    </row>
    <row r="669" spans="63:63" ht="14" x14ac:dyDescent="0.2">
      <c r="BK669" s="7"/>
    </row>
    <row r="670" spans="63:63" ht="14" x14ac:dyDescent="0.2">
      <c r="BK670" s="7"/>
    </row>
    <row r="671" spans="63:63" ht="14" x14ac:dyDescent="0.2">
      <c r="BK671" s="7"/>
    </row>
    <row r="672" spans="63:63" ht="14" x14ac:dyDescent="0.2">
      <c r="BK672" s="7"/>
    </row>
    <row r="673" spans="63:63" ht="14" x14ac:dyDescent="0.2">
      <c r="BK673" s="7"/>
    </row>
    <row r="674" spans="63:63" ht="14" x14ac:dyDescent="0.2">
      <c r="BK674" s="7"/>
    </row>
    <row r="675" spans="63:63" ht="14" x14ac:dyDescent="0.2">
      <c r="BK675" s="7"/>
    </row>
    <row r="676" spans="63:63" ht="14" x14ac:dyDescent="0.2">
      <c r="BK676" s="7"/>
    </row>
    <row r="677" spans="63:63" ht="14" x14ac:dyDescent="0.2">
      <c r="BK677" s="7"/>
    </row>
    <row r="678" spans="63:63" ht="14" x14ac:dyDescent="0.2">
      <c r="BK678" s="7"/>
    </row>
    <row r="679" spans="63:63" ht="14" x14ac:dyDescent="0.2">
      <c r="BK679" s="7"/>
    </row>
    <row r="680" spans="63:63" ht="14" x14ac:dyDescent="0.2">
      <c r="BK680" s="7"/>
    </row>
    <row r="681" spans="63:63" ht="14" x14ac:dyDescent="0.2">
      <c r="BK681" s="7"/>
    </row>
    <row r="682" spans="63:63" ht="14" x14ac:dyDescent="0.2">
      <c r="BK682" s="7"/>
    </row>
    <row r="683" spans="63:63" ht="14" x14ac:dyDescent="0.2">
      <c r="BK683" s="7"/>
    </row>
    <row r="684" spans="63:63" ht="14" x14ac:dyDescent="0.2">
      <c r="BK684" s="7"/>
    </row>
    <row r="685" spans="63:63" ht="14" x14ac:dyDescent="0.2">
      <c r="BK685" s="7"/>
    </row>
    <row r="686" spans="63:63" ht="14" x14ac:dyDescent="0.2">
      <c r="BK686" s="7"/>
    </row>
    <row r="687" spans="63:63" ht="14" x14ac:dyDescent="0.2">
      <c r="BK687" s="7"/>
    </row>
    <row r="688" spans="63:63" ht="14" x14ac:dyDescent="0.2">
      <c r="BK688" s="7"/>
    </row>
    <row r="689" spans="63:63" ht="14" x14ac:dyDescent="0.2">
      <c r="BK689" s="7"/>
    </row>
    <row r="690" spans="63:63" ht="14" x14ac:dyDescent="0.2">
      <c r="BK690" s="7"/>
    </row>
    <row r="691" spans="63:63" ht="14" x14ac:dyDescent="0.2">
      <c r="BK691" s="7"/>
    </row>
    <row r="692" spans="63:63" ht="14" x14ac:dyDescent="0.2">
      <c r="BK692" s="7"/>
    </row>
    <row r="693" spans="63:63" ht="14" x14ac:dyDescent="0.2">
      <c r="BK693" s="7"/>
    </row>
    <row r="694" spans="63:63" ht="14" x14ac:dyDescent="0.2">
      <c r="BK694" s="7"/>
    </row>
    <row r="695" spans="63:63" ht="14" x14ac:dyDescent="0.2">
      <c r="BK695" s="7"/>
    </row>
    <row r="696" spans="63:63" ht="14" x14ac:dyDescent="0.2">
      <c r="BK696" s="7"/>
    </row>
    <row r="697" spans="63:63" ht="14" x14ac:dyDescent="0.2">
      <c r="BK697" s="7"/>
    </row>
    <row r="698" spans="63:63" ht="14" x14ac:dyDescent="0.2">
      <c r="BK698" s="7"/>
    </row>
    <row r="699" spans="63:63" ht="14" x14ac:dyDescent="0.2">
      <c r="BK699" s="7"/>
    </row>
    <row r="700" spans="63:63" ht="14" x14ac:dyDescent="0.2">
      <c r="BK700" s="7"/>
    </row>
    <row r="701" spans="63:63" ht="14" x14ac:dyDescent="0.2">
      <c r="BK701" s="7"/>
    </row>
    <row r="702" spans="63:63" ht="14" x14ac:dyDescent="0.2">
      <c r="BK702" s="7"/>
    </row>
    <row r="703" spans="63:63" ht="14" x14ac:dyDescent="0.2">
      <c r="BK703" s="7"/>
    </row>
    <row r="704" spans="63:63" ht="14" x14ac:dyDescent="0.2">
      <c r="BK704" s="7"/>
    </row>
    <row r="705" spans="63:63" ht="14" x14ac:dyDescent="0.2">
      <c r="BK705" s="7"/>
    </row>
    <row r="706" spans="63:63" ht="14" x14ac:dyDescent="0.2">
      <c r="BK706" s="7"/>
    </row>
    <row r="707" spans="63:63" ht="14" x14ac:dyDescent="0.2">
      <c r="BK707" s="7"/>
    </row>
    <row r="708" spans="63:63" ht="14" x14ac:dyDescent="0.2">
      <c r="BK708" s="7"/>
    </row>
    <row r="709" spans="63:63" ht="14" x14ac:dyDescent="0.2">
      <c r="BK709" s="7"/>
    </row>
    <row r="710" spans="63:63" ht="14" x14ac:dyDescent="0.2">
      <c r="BK710" s="7"/>
    </row>
    <row r="711" spans="63:63" ht="14" x14ac:dyDescent="0.2">
      <c r="BK711" s="7"/>
    </row>
    <row r="712" spans="63:63" ht="14" x14ac:dyDescent="0.2">
      <c r="BK712" s="7"/>
    </row>
    <row r="713" spans="63:63" ht="14" x14ac:dyDescent="0.2">
      <c r="BK713" s="7"/>
    </row>
    <row r="714" spans="63:63" ht="14" x14ac:dyDescent="0.2">
      <c r="BK714" s="7"/>
    </row>
    <row r="715" spans="63:63" ht="14" x14ac:dyDescent="0.2">
      <c r="BK715" s="7"/>
    </row>
    <row r="716" spans="63:63" ht="14" x14ac:dyDescent="0.2">
      <c r="BK716" s="7"/>
    </row>
    <row r="717" spans="63:63" ht="14" x14ac:dyDescent="0.2">
      <c r="BK717" s="7"/>
    </row>
    <row r="718" spans="63:63" ht="14" x14ac:dyDescent="0.2">
      <c r="BK718" s="7"/>
    </row>
    <row r="719" spans="63:63" ht="14" x14ac:dyDescent="0.2">
      <c r="BK719" s="7"/>
    </row>
    <row r="720" spans="63:63" ht="14" x14ac:dyDescent="0.2">
      <c r="BK720" s="7"/>
    </row>
    <row r="721" spans="63:63" ht="14" x14ac:dyDescent="0.2">
      <c r="BK721" s="7"/>
    </row>
    <row r="722" spans="63:63" ht="14" x14ac:dyDescent="0.2">
      <c r="BK722" s="7"/>
    </row>
    <row r="723" spans="63:63" ht="14" x14ac:dyDescent="0.2">
      <c r="BK723" s="7"/>
    </row>
    <row r="724" spans="63:63" ht="14" x14ac:dyDescent="0.2">
      <c r="BK724" s="7"/>
    </row>
    <row r="725" spans="63:63" ht="14" x14ac:dyDescent="0.2">
      <c r="BK725" s="7"/>
    </row>
    <row r="726" spans="63:63" ht="14" x14ac:dyDescent="0.2">
      <c r="BK726" s="7"/>
    </row>
    <row r="727" spans="63:63" ht="14" x14ac:dyDescent="0.2">
      <c r="BK727" s="7"/>
    </row>
    <row r="728" spans="63:63" ht="14" x14ac:dyDescent="0.2">
      <c r="BK728" s="7"/>
    </row>
    <row r="729" spans="63:63" ht="14" x14ac:dyDescent="0.2">
      <c r="BK729" s="7"/>
    </row>
    <row r="730" spans="63:63" ht="14" x14ac:dyDescent="0.2">
      <c r="BK730" s="7"/>
    </row>
    <row r="731" spans="63:63" ht="14" x14ac:dyDescent="0.2">
      <c r="BK731" s="7"/>
    </row>
    <row r="732" spans="63:63" ht="14" x14ac:dyDescent="0.2">
      <c r="BK732" s="7"/>
    </row>
    <row r="733" spans="63:63" ht="14" x14ac:dyDescent="0.2">
      <c r="BK733" s="7"/>
    </row>
    <row r="734" spans="63:63" ht="14" x14ac:dyDescent="0.2">
      <c r="BK734" s="7"/>
    </row>
    <row r="735" spans="63:63" ht="14" x14ac:dyDescent="0.2">
      <c r="BK735" s="7"/>
    </row>
    <row r="736" spans="63:63" ht="14" x14ac:dyDescent="0.2">
      <c r="BK736" s="7"/>
    </row>
    <row r="737" spans="63:63" ht="14" x14ac:dyDescent="0.2">
      <c r="BK737" s="7"/>
    </row>
    <row r="738" spans="63:63" ht="14" x14ac:dyDescent="0.2">
      <c r="BK738" s="7"/>
    </row>
    <row r="739" spans="63:63" ht="14" x14ac:dyDescent="0.2">
      <c r="BK739" s="7"/>
    </row>
    <row r="740" spans="63:63" ht="14" x14ac:dyDescent="0.2">
      <c r="BK740" s="7"/>
    </row>
    <row r="741" spans="63:63" ht="14" x14ac:dyDescent="0.2">
      <c r="BK741" s="7"/>
    </row>
    <row r="742" spans="63:63" ht="14" x14ac:dyDescent="0.2">
      <c r="BK742" s="7"/>
    </row>
    <row r="743" spans="63:63" ht="14" x14ac:dyDescent="0.2">
      <c r="BK743" s="7"/>
    </row>
    <row r="744" spans="63:63" ht="14" x14ac:dyDescent="0.2">
      <c r="BK744" s="7"/>
    </row>
    <row r="745" spans="63:63" ht="14" x14ac:dyDescent="0.2">
      <c r="BK745" s="7"/>
    </row>
    <row r="746" spans="63:63" ht="14" x14ac:dyDescent="0.2">
      <c r="BK746" s="7"/>
    </row>
    <row r="747" spans="63:63" ht="14" x14ac:dyDescent="0.2">
      <c r="BK747" s="7"/>
    </row>
    <row r="748" spans="63:63" ht="14" x14ac:dyDescent="0.2">
      <c r="BK748" s="7"/>
    </row>
    <row r="749" spans="63:63" ht="14" x14ac:dyDescent="0.2">
      <c r="BK749" s="7"/>
    </row>
    <row r="750" spans="63:63" ht="14" x14ac:dyDescent="0.2">
      <c r="BK750" s="7"/>
    </row>
    <row r="751" spans="63:63" ht="14" x14ac:dyDescent="0.2">
      <c r="BK751" s="7"/>
    </row>
    <row r="752" spans="63:63" ht="14" x14ac:dyDescent="0.2">
      <c r="BK752" s="7"/>
    </row>
    <row r="753" spans="63:63" ht="14" x14ac:dyDescent="0.2">
      <c r="BK753" s="7"/>
    </row>
    <row r="754" spans="63:63" ht="14" x14ac:dyDescent="0.2">
      <c r="BK754" s="7"/>
    </row>
    <row r="755" spans="63:63" ht="14" x14ac:dyDescent="0.2">
      <c r="BK755" s="7"/>
    </row>
    <row r="756" spans="63:63" ht="14" x14ac:dyDescent="0.2">
      <c r="BK756" s="7"/>
    </row>
    <row r="757" spans="63:63" ht="14" x14ac:dyDescent="0.2">
      <c r="BK757" s="7"/>
    </row>
    <row r="758" spans="63:63" ht="14" x14ac:dyDescent="0.2">
      <c r="BK758" s="7"/>
    </row>
    <row r="759" spans="63:63" ht="14" x14ac:dyDescent="0.2">
      <c r="BK759" s="7"/>
    </row>
    <row r="760" spans="63:63" ht="14" x14ac:dyDescent="0.2">
      <c r="BK760" s="7"/>
    </row>
    <row r="761" spans="63:63" ht="14" x14ac:dyDescent="0.2">
      <c r="BK761" s="7"/>
    </row>
    <row r="762" spans="63:63" ht="14" x14ac:dyDescent="0.2">
      <c r="BK762" s="7"/>
    </row>
    <row r="763" spans="63:63" ht="14" x14ac:dyDescent="0.2">
      <c r="BK763" s="7"/>
    </row>
    <row r="764" spans="63:63" ht="14" x14ac:dyDescent="0.2">
      <c r="BK764" s="7"/>
    </row>
    <row r="765" spans="63:63" ht="14" x14ac:dyDescent="0.2">
      <c r="BK765" s="7"/>
    </row>
    <row r="766" spans="63:63" ht="14" x14ac:dyDescent="0.2">
      <c r="BK766" s="7"/>
    </row>
    <row r="767" spans="63:63" ht="14" x14ac:dyDescent="0.2">
      <c r="BK767" s="7"/>
    </row>
    <row r="768" spans="63:63" ht="14" x14ac:dyDescent="0.2">
      <c r="BK768" s="7"/>
    </row>
    <row r="769" spans="63:63" ht="14" x14ac:dyDescent="0.2">
      <c r="BK769" s="7"/>
    </row>
    <row r="770" spans="63:63" ht="14" x14ac:dyDescent="0.2">
      <c r="BK770" s="7"/>
    </row>
    <row r="771" spans="63:63" ht="14" x14ac:dyDescent="0.2">
      <c r="BK771" s="7"/>
    </row>
    <row r="772" spans="63:63" ht="14" x14ac:dyDescent="0.2">
      <c r="BK772" s="7"/>
    </row>
    <row r="773" spans="63:63" ht="14" x14ac:dyDescent="0.2">
      <c r="BK773" s="7"/>
    </row>
    <row r="774" spans="63:63" ht="14" x14ac:dyDescent="0.2">
      <c r="BK774" s="7"/>
    </row>
    <row r="775" spans="63:63" ht="14" x14ac:dyDescent="0.2">
      <c r="BK775" s="7"/>
    </row>
    <row r="776" spans="63:63" ht="14" x14ac:dyDescent="0.2">
      <c r="BK776" s="7"/>
    </row>
    <row r="777" spans="63:63" ht="14" x14ac:dyDescent="0.2">
      <c r="BK777" s="7"/>
    </row>
    <row r="778" spans="63:63" ht="14" x14ac:dyDescent="0.2">
      <c r="BK778" s="7"/>
    </row>
    <row r="779" spans="63:63" ht="14" x14ac:dyDescent="0.2">
      <c r="BK779" s="7"/>
    </row>
    <row r="780" spans="63:63" ht="14" x14ac:dyDescent="0.2">
      <c r="BK780" s="7"/>
    </row>
    <row r="781" spans="63:63" ht="14" x14ac:dyDescent="0.2">
      <c r="BK781" s="7"/>
    </row>
    <row r="782" spans="63:63" ht="14" x14ac:dyDescent="0.2">
      <c r="BK782" s="7"/>
    </row>
    <row r="783" spans="63:63" ht="14" x14ac:dyDescent="0.2">
      <c r="BK783" s="7"/>
    </row>
    <row r="784" spans="63:63" ht="14" x14ac:dyDescent="0.2">
      <c r="BK784" s="7"/>
    </row>
    <row r="785" spans="63:63" ht="14" x14ac:dyDescent="0.2">
      <c r="BK785" s="7"/>
    </row>
    <row r="786" spans="63:63" ht="14" x14ac:dyDescent="0.2">
      <c r="BK786" s="7"/>
    </row>
    <row r="787" spans="63:63" ht="14" x14ac:dyDescent="0.2">
      <c r="BK787" s="7"/>
    </row>
    <row r="788" spans="63:63" ht="14" x14ac:dyDescent="0.2">
      <c r="BK788" s="7"/>
    </row>
    <row r="789" spans="63:63" ht="14" x14ac:dyDescent="0.2">
      <c r="BK789" s="7"/>
    </row>
    <row r="790" spans="63:63" ht="14" x14ac:dyDescent="0.2">
      <c r="BK790" s="7"/>
    </row>
    <row r="791" spans="63:63" ht="14" x14ac:dyDescent="0.2">
      <c r="BK791" s="7"/>
    </row>
    <row r="792" spans="63:63" ht="14" x14ac:dyDescent="0.2">
      <c r="BK792" s="7"/>
    </row>
    <row r="793" spans="63:63" ht="14" x14ac:dyDescent="0.2">
      <c r="BK793" s="7"/>
    </row>
    <row r="794" spans="63:63" ht="14" x14ac:dyDescent="0.2">
      <c r="BK794" s="7"/>
    </row>
    <row r="795" spans="63:63" ht="14" x14ac:dyDescent="0.2">
      <c r="BK795" s="7"/>
    </row>
    <row r="796" spans="63:63" ht="14" x14ac:dyDescent="0.2">
      <c r="BK796" s="7"/>
    </row>
    <row r="797" spans="63:63" ht="14" x14ac:dyDescent="0.2">
      <c r="BK797" s="7"/>
    </row>
    <row r="798" spans="63:63" ht="14" x14ac:dyDescent="0.2">
      <c r="BK798" s="7"/>
    </row>
    <row r="799" spans="63:63" ht="14" x14ac:dyDescent="0.2">
      <c r="BK799" s="7"/>
    </row>
    <row r="800" spans="63:63" ht="14" x14ac:dyDescent="0.2">
      <c r="BK800" s="7"/>
    </row>
    <row r="801" spans="63:63" ht="14" x14ac:dyDescent="0.2">
      <c r="BK801" s="7"/>
    </row>
    <row r="802" spans="63:63" ht="14" x14ac:dyDescent="0.2">
      <c r="BK802" s="7"/>
    </row>
    <row r="803" spans="63:63" ht="14" x14ac:dyDescent="0.2">
      <c r="BK803" s="7"/>
    </row>
    <row r="804" spans="63:63" ht="14" x14ac:dyDescent="0.2">
      <c r="BK804" s="7"/>
    </row>
    <row r="805" spans="63:63" ht="14" x14ac:dyDescent="0.2">
      <c r="BK805" s="7"/>
    </row>
    <row r="806" spans="63:63" ht="14" x14ac:dyDescent="0.2">
      <c r="BK806" s="7"/>
    </row>
    <row r="807" spans="63:63" ht="14" x14ac:dyDescent="0.2">
      <c r="BK807" s="7"/>
    </row>
    <row r="808" spans="63:63" ht="14" x14ac:dyDescent="0.2">
      <c r="BK808" s="7"/>
    </row>
    <row r="809" spans="63:63" ht="14" x14ac:dyDescent="0.2">
      <c r="BK809" s="7"/>
    </row>
    <row r="810" spans="63:63" ht="14" x14ac:dyDescent="0.2">
      <c r="BK810" s="7"/>
    </row>
    <row r="811" spans="63:63" ht="14" x14ac:dyDescent="0.2">
      <c r="BK811" s="7"/>
    </row>
    <row r="812" spans="63:63" ht="14" x14ac:dyDescent="0.2">
      <c r="BK812" s="7"/>
    </row>
    <row r="813" spans="63:63" ht="14" x14ac:dyDescent="0.2">
      <c r="BK813" s="7"/>
    </row>
    <row r="814" spans="63:63" ht="14" x14ac:dyDescent="0.2">
      <c r="BK814" s="7"/>
    </row>
    <row r="815" spans="63:63" ht="14" x14ac:dyDescent="0.2">
      <c r="BK815" s="7"/>
    </row>
    <row r="816" spans="63:63" ht="14" x14ac:dyDescent="0.2">
      <c r="BK816" s="7"/>
    </row>
    <row r="817" spans="63:63" ht="14" x14ac:dyDescent="0.2">
      <c r="BK817" s="7"/>
    </row>
    <row r="818" spans="63:63" ht="14" x14ac:dyDescent="0.2">
      <c r="BK818" s="7"/>
    </row>
    <row r="819" spans="63:63" ht="14" x14ac:dyDescent="0.2">
      <c r="BK819" s="7"/>
    </row>
    <row r="820" spans="63:63" ht="14" x14ac:dyDescent="0.2">
      <c r="BK820" s="7"/>
    </row>
    <row r="821" spans="63:63" ht="14" x14ac:dyDescent="0.2">
      <c r="BK821" s="7"/>
    </row>
    <row r="822" spans="63:63" ht="14" x14ac:dyDescent="0.2">
      <c r="BK822" s="7"/>
    </row>
    <row r="823" spans="63:63" ht="14" x14ac:dyDescent="0.2">
      <c r="BK823" s="7"/>
    </row>
    <row r="824" spans="63:63" ht="14" x14ac:dyDescent="0.2">
      <c r="BK824" s="7"/>
    </row>
    <row r="825" spans="63:63" ht="14" x14ac:dyDescent="0.2">
      <c r="BK825" s="7"/>
    </row>
    <row r="826" spans="63:63" ht="14" x14ac:dyDescent="0.2">
      <c r="BK826" s="7"/>
    </row>
    <row r="827" spans="63:63" ht="14" x14ac:dyDescent="0.2">
      <c r="BK827" s="7"/>
    </row>
    <row r="828" spans="63:63" ht="14" x14ac:dyDescent="0.2">
      <c r="BK828" s="7"/>
    </row>
    <row r="829" spans="63:63" ht="14" x14ac:dyDescent="0.2">
      <c r="BK829" s="7"/>
    </row>
    <row r="830" spans="63:63" ht="14" x14ac:dyDescent="0.2">
      <c r="BK830" s="7"/>
    </row>
    <row r="831" spans="63:63" ht="14" x14ac:dyDescent="0.2">
      <c r="BK831" s="7"/>
    </row>
    <row r="832" spans="63:63" ht="14" x14ac:dyDescent="0.2">
      <c r="BK832" s="7"/>
    </row>
    <row r="833" spans="63:63" ht="14" x14ac:dyDescent="0.2">
      <c r="BK833" s="7"/>
    </row>
    <row r="834" spans="63:63" ht="14" x14ac:dyDescent="0.2">
      <c r="BK834" s="7"/>
    </row>
    <row r="835" spans="63:63" ht="14" x14ac:dyDescent="0.2">
      <c r="BK835" s="7"/>
    </row>
    <row r="836" spans="63:63" ht="14" x14ac:dyDescent="0.2">
      <c r="BK836" s="7"/>
    </row>
    <row r="837" spans="63:63" ht="14" x14ac:dyDescent="0.2">
      <c r="BK837" s="7"/>
    </row>
    <row r="838" spans="63:63" ht="14" x14ac:dyDescent="0.2">
      <c r="BK838" s="7"/>
    </row>
    <row r="839" spans="63:63" ht="14" x14ac:dyDescent="0.2">
      <c r="BK839" s="7"/>
    </row>
    <row r="840" spans="63:63" ht="14" x14ac:dyDescent="0.2">
      <c r="BK840" s="7"/>
    </row>
    <row r="841" spans="63:63" ht="14" x14ac:dyDescent="0.2">
      <c r="BK841" s="7"/>
    </row>
    <row r="842" spans="63:63" ht="14" x14ac:dyDescent="0.2">
      <c r="BK842" s="7"/>
    </row>
    <row r="843" spans="63:63" ht="14" x14ac:dyDescent="0.2">
      <c r="BK843" s="7"/>
    </row>
    <row r="844" spans="63:63" ht="14" x14ac:dyDescent="0.2">
      <c r="BK844" s="7"/>
    </row>
    <row r="845" spans="63:63" ht="14" x14ac:dyDescent="0.2">
      <c r="BK845" s="7"/>
    </row>
    <row r="846" spans="63:63" ht="14" x14ac:dyDescent="0.2">
      <c r="BK846" s="7"/>
    </row>
    <row r="847" spans="63:63" ht="14" x14ac:dyDescent="0.2">
      <c r="BK847" s="7"/>
    </row>
    <row r="848" spans="63:63" ht="14" x14ac:dyDescent="0.2">
      <c r="BK848" s="7"/>
    </row>
    <row r="849" spans="63:63" ht="14" x14ac:dyDescent="0.2">
      <c r="BK849" s="7"/>
    </row>
    <row r="850" spans="63:63" ht="14" x14ac:dyDescent="0.2">
      <c r="BK850" s="7"/>
    </row>
    <row r="851" spans="63:63" ht="14" x14ac:dyDescent="0.2">
      <c r="BK851" s="7"/>
    </row>
    <row r="852" spans="63:63" ht="14" x14ac:dyDescent="0.2">
      <c r="BK852" s="7"/>
    </row>
    <row r="853" spans="63:63" ht="14" x14ac:dyDescent="0.2">
      <c r="BK853" s="7"/>
    </row>
    <row r="854" spans="63:63" ht="14" x14ac:dyDescent="0.2">
      <c r="BK854" s="7"/>
    </row>
    <row r="855" spans="63:63" ht="14" x14ac:dyDescent="0.2">
      <c r="BK855" s="7"/>
    </row>
    <row r="856" spans="63:63" ht="14" x14ac:dyDescent="0.2">
      <c r="BK856" s="7"/>
    </row>
    <row r="857" spans="63:63" ht="14" x14ac:dyDescent="0.2">
      <c r="BK857" s="7"/>
    </row>
    <row r="858" spans="63:63" ht="14" x14ac:dyDescent="0.2">
      <c r="BK858" s="7"/>
    </row>
    <row r="859" spans="63:63" ht="14" x14ac:dyDescent="0.2">
      <c r="BK859" s="7"/>
    </row>
    <row r="860" spans="63:63" ht="14" x14ac:dyDescent="0.2">
      <c r="BK860" s="7"/>
    </row>
    <row r="861" spans="63:63" ht="14" x14ac:dyDescent="0.2">
      <c r="BK861" s="7"/>
    </row>
    <row r="862" spans="63:63" ht="14" x14ac:dyDescent="0.2">
      <c r="BK862" s="7"/>
    </row>
    <row r="863" spans="63:63" ht="14" x14ac:dyDescent="0.2">
      <c r="BK863" s="7"/>
    </row>
    <row r="864" spans="63:63" ht="14" x14ac:dyDescent="0.2">
      <c r="BK864" s="7"/>
    </row>
    <row r="865" spans="63:63" ht="14" x14ac:dyDescent="0.2">
      <c r="BK865" s="7"/>
    </row>
    <row r="866" spans="63:63" ht="14" x14ac:dyDescent="0.2">
      <c r="BK866" s="7"/>
    </row>
    <row r="867" spans="63:63" ht="14" x14ac:dyDescent="0.2">
      <c r="BK867" s="7"/>
    </row>
    <row r="868" spans="63:63" ht="14" x14ac:dyDescent="0.2">
      <c r="BK868" s="7"/>
    </row>
    <row r="869" spans="63:63" ht="14" x14ac:dyDescent="0.2">
      <c r="BK869" s="7"/>
    </row>
    <row r="870" spans="63:63" ht="14" x14ac:dyDescent="0.2">
      <c r="BK870" s="7"/>
    </row>
    <row r="871" spans="63:63" ht="14" x14ac:dyDescent="0.2">
      <c r="BK871" s="7"/>
    </row>
    <row r="872" spans="63:63" ht="14" x14ac:dyDescent="0.2">
      <c r="BK872" s="7"/>
    </row>
    <row r="873" spans="63:63" ht="14" x14ac:dyDescent="0.2">
      <c r="BK873" s="7"/>
    </row>
    <row r="874" spans="63:63" ht="14" x14ac:dyDescent="0.2">
      <c r="BK874" s="7"/>
    </row>
    <row r="875" spans="63:63" ht="14" x14ac:dyDescent="0.2">
      <c r="BK875" s="7"/>
    </row>
    <row r="876" spans="63:63" ht="14" x14ac:dyDescent="0.2">
      <c r="BK876" s="7"/>
    </row>
    <row r="877" spans="63:63" ht="14" x14ac:dyDescent="0.2">
      <c r="BK877" s="7"/>
    </row>
    <row r="878" spans="63:63" ht="14" x14ac:dyDescent="0.2">
      <c r="BK878" s="7"/>
    </row>
    <row r="879" spans="63:63" ht="14" x14ac:dyDescent="0.2">
      <c r="BK879" s="7"/>
    </row>
    <row r="880" spans="63:63" ht="14" x14ac:dyDescent="0.2">
      <c r="BK880" s="7"/>
    </row>
    <row r="881" spans="63:63" ht="14" x14ac:dyDescent="0.2">
      <c r="BK881" s="7"/>
    </row>
    <row r="882" spans="63:63" ht="14" x14ac:dyDescent="0.2">
      <c r="BK882" s="7"/>
    </row>
    <row r="883" spans="63:63" ht="14" x14ac:dyDescent="0.2">
      <c r="BK883" s="7"/>
    </row>
    <row r="884" spans="63:63" ht="14" x14ac:dyDescent="0.2">
      <c r="BK884" s="7"/>
    </row>
    <row r="885" spans="63:63" ht="14" x14ac:dyDescent="0.2">
      <c r="BK885" s="7"/>
    </row>
    <row r="886" spans="63:63" ht="14" x14ac:dyDescent="0.2">
      <c r="BK886" s="7"/>
    </row>
    <row r="887" spans="63:63" ht="14" x14ac:dyDescent="0.2">
      <c r="BK887" s="7"/>
    </row>
    <row r="888" spans="63:63" ht="14" x14ac:dyDescent="0.2">
      <c r="BK888" s="7"/>
    </row>
    <row r="889" spans="63:63" ht="14" x14ac:dyDescent="0.2">
      <c r="BK889" s="7"/>
    </row>
    <row r="890" spans="63:63" ht="14" x14ac:dyDescent="0.2">
      <c r="BK890" s="7"/>
    </row>
    <row r="891" spans="63:63" ht="14" x14ac:dyDescent="0.2">
      <c r="BK891" s="7"/>
    </row>
    <row r="892" spans="63:63" ht="14" x14ac:dyDescent="0.2">
      <c r="BK892" s="7"/>
    </row>
    <row r="893" spans="63:63" ht="14" x14ac:dyDescent="0.2">
      <c r="BK893" s="7"/>
    </row>
    <row r="894" spans="63:63" ht="14" x14ac:dyDescent="0.2">
      <c r="BK894" s="7"/>
    </row>
    <row r="895" spans="63:63" ht="14" x14ac:dyDescent="0.2">
      <c r="BK895" s="7"/>
    </row>
    <row r="896" spans="63:63" ht="14" x14ac:dyDescent="0.2">
      <c r="BK896" s="7"/>
    </row>
    <row r="897" spans="63:63" ht="14" x14ac:dyDescent="0.2">
      <c r="BK897" s="7"/>
    </row>
    <row r="898" spans="63:63" ht="14" x14ac:dyDescent="0.2">
      <c r="BK898" s="7"/>
    </row>
    <row r="899" spans="63:63" ht="14" x14ac:dyDescent="0.2">
      <c r="BK899" s="7"/>
    </row>
    <row r="900" spans="63:63" ht="14" x14ac:dyDescent="0.2">
      <c r="BK900" s="7"/>
    </row>
    <row r="901" spans="63:63" ht="14" x14ac:dyDescent="0.2">
      <c r="BK901" s="7"/>
    </row>
    <row r="902" spans="63:63" ht="14" x14ac:dyDescent="0.2">
      <c r="BK902" s="7"/>
    </row>
    <row r="903" spans="63:63" ht="14" x14ac:dyDescent="0.2">
      <c r="BK903" s="7"/>
    </row>
    <row r="904" spans="63:63" ht="14" x14ac:dyDescent="0.2">
      <c r="BK904" s="7"/>
    </row>
    <row r="905" spans="63:63" ht="14" x14ac:dyDescent="0.2">
      <c r="BK905" s="7"/>
    </row>
    <row r="906" spans="63:63" ht="14" x14ac:dyDescent="0.2">
      <c r="BK906" s="7"/>
    </row>
    <row r="907" spans="63:63" ht="14" x14ac:dyDescent="0.2">
      <c r="BK907" s="7"/>
    </row>
    <row r="908" spans="63:63" ht="14" x14ac:dyDescent="0.2">
      <c r="BK908" s="7"/>
    </row>
    <row r="909" spans="63:63" ht="14" x14ac:dyDescent="0.2">
      <c r="BK909" s="7"/>
    </row>
    <row r="910" spans="63:63" ht="14" x14ac:dyDescent="0.2">
      <c r="BK910" s="7"/>
    </row>
    <row r="911" spans="63:63" ht="14" x14ac:dyDescent="0.2">
      <c r="BK911" s="7"/>
    </row>
    <row r="912" spans="63:63" ht="14" x14ac:dyDescent="0.2">
      <c r="BK912" s="7"/>
    </row>
    <row r="913" spans="63:63" ht="14" x14ac:dyDescent="0.2">
      <c r="BK913" s="7"/>
    </row>
    <row r="914" spans="63:63" ht="14" x14ac:dyDescent="0.2">
      <c r="BK914" s="7"/>
    </row>
    <row r="915" spans="63:63" ht="14" x14ac:dyDescent="0.2">
      <c r="BK915" s="7"/>
    </row>
    <row r="916" spans="63:63" ht="14" x14ac:dyDescent="0.2">
      <c r="BK916" s="7"/>
    </row>
    <row r="917" spans="63:63" ht="14" x14ac:dyDescent="0.2">
      <c r="BK917" s="7"/>
    </row>
    <row r="918" spans="63:63" ht="14" x14ac:dyDescent="0.2">
      <c r="BK918" s="7"/>
    </row>
    <row r="919" spans="63:63" ht="14" x14ac:dyDescent="0.2">
      <c r="BK919" s="7"/>
    </row>
    <row r="920" spans="63:63" ht="14" x14ac:dyDescent="0.2">
      <c r="BK920" s="7"/>
    </row>
    <row r="921" spans="63:63" ht="14" x14ac:dyDescent="0.2">
      <c r="BK921" s="7"/>
    </row>
    <row r="922" spans="63:63" ht="14" x14ac:dyDescent="0.2">
      <c r="BK922" s="7"/>
    </row>
    <row r="923" spans="63:63" ht="14" x14ac:dyDescent="0.2">
      <c r="BK923" s="7"/>
    </row>
    <row r="924" spans="63:63" ht="14" x14ac:dyDescent="0.2">
      <c r="BK924" s="7"/>
    </row>
    <row r="925" spans="63:63" ht="14" x14ac:dyDescent="0.2">
      <c r="BK925" s="7"/>
    </row>
    <row r="926" spans="63:63" ht="14" x14ac:dyDescent="0.2">
      <c r="BK926" s="7"/>
    </row>
    <row r="927" spans="63:63" ht="14" x14ac:dyDescent="0.2">
      <c r="BK927" s="7"/>
    </row>
    <row r="928" spans="63:63" ht="14" x14ac:dyDescent="0.2">
      <c r="BK928" s="7"/>
    </row>
    <row r="929" spans="63:63" ht="14" x14ac:dyDescent="0.2">
      <c r="BK929" s="7"/>
    </row>
    <row r="930" spans="63:63" ht="14" x14ac:dyDescent="0.2">
      <c r="BK930" s="7"/>
    </row>
    <row r="931" spans="63:63" ht="14" x14ac:dyDescent="0.2">
      <c r="BK931" s="7"/>
    </row>
    <row r="932" spans="63:63" ht="14" x14ac:dyDescent="0.2">
      <c r="BK932" s="7"/>
    </row>
    <row r="933" spans="63:63" ht="14" x14ac:dyDescent="0.2">
      <c r="BK933" s="7"/>
    </row>
    <row r="934" spans="63:63" ht="14" x14ac:dyDescent="0.2">
      <c r="BK934" s="7"/>
    </row>
    <row r="935" spans="63:63" ht="14" x14ac:dyDescent="0.2">
      <c r="BK935" s="7"/>
    </row>
    <row r="936" spans="63:63" ht="14" x14ac:dyDescent="0.2">
      <c r="BK936" s="7"/>
    </row>
    <row r="937" spans="63:63" ht="14" x14ac:dyDescent="0.2">
      <c r="BK937" s="7"/>
    </row>
    <row r="938" spans="63:63" ht="14" x14ac:dyDescent="0.2">
      <c r="BK938" s="7"/>
    </row>
    <row r="939" spans="63:63" ht="14" x14ac:dyDescent="0.2">
      <c r="BK939" s="7"/>
    </row>
    <row r="940" spans="63:63" ht="14" x14ac:dyDescent="0.2">
      <c r="BK940" s="7"/>
    </row>
    <row r="941" spans="63:63" ht="14" x14ac:dyDescent="0.2">
      <c r="BK941" s="7"/>
    </row>
    <row r="942" spans="63:63" ht="14" x14ac:dyDescent="0.2">
      <c r="BK942" s="7"/>
    </row>
    <row r="943" spans="63:63" ht="14" x14ac:dyDescent="0.2">
      <c r="BK943" s="7"/>
    </row>
    <row r="944" spans="63:63" ht="14" x14ac:dyDescent="0.2">
      <c r="BK944" s="7"/>
    </row>
    <row r="945" spans="63:63" ht="14" x14ac:dyDescent="0.2">
      <c r="BK945" s="7"/>
    </row>
    <row r="946" spans="63:63" ht="14" x14ac:dyDescent="0.2">
      <c r="BK946" s="7"/>
    </row>
    <row r="947" spans="63:63" ht="14" x14ac:dyDescent="0.2">
      <c r="BK947" s="7"/>
    </row>
    <row r="948" spans="63:63" ht="14" x14ac:dyDescent="0.2">
      <c r="BK948" s="7"/>
    </row>
    <row r="949" spans="63:63" ht="14" x14ac:dyDescent="0.2">
      <c r="BK949" s="7"/>
    </row>
    <row r="950" spans="63:63" ht="14" x14ac:dyDescent="0.2">
      <c r="BK950" s="7"/>
    </row>
    <row r="951" spans="63:63" ht="14" x14ac:dyDescent="0.2">
      <c r="BK951" s="7"/>
    </row>
    <row r="952" spans="63:63" ht="14" x14ac:dyDescent="0.2">
      <c r="BK952" s="7"/>
    </row>
    <row r="953" spans="63:63" ht="14" x14ac:dyDescent="0.2">
      <c r="BK953" s="7"/>
    </row>
    <row r="954" spans="63:63" ht="14" x14ac:dyDescent="0.2">
      <c r="BK954" s="7"/>
    </row>
    <row r="955" spans="63:63" ht="14" x14ac:dyDescent="0.2">
      <c r="BK955" s="7"/>
    </row>
    <row r="956" spans="63:63" ht="14" x14ac:dyDescent="0.2">
      <c r="BK956" s="7"/>
    </row>
    <row r="957" spans="63:63" ht="14" x14ac:dyDescent="0.2">
      <c r="BK957" s="7"/>
    </row>
    <row r="958" spans="63:63" ht="14" x14ac:dyDescent="0.2">
      <c r="BK958" s="7"/>
    </row>
    <row r="959" spans="63:63" ht="14" x14ac:dyDescent="0.2">
      <c r="BK959" s="7"/>
    </row>
    <row r="960" spans="63:63" ht="14" x14ac:dyDescent="0.2">
      <c r="BK960" s="7"/>
    </row>
    <row r="961" spans="63:63" ht="14" x14ac:dyDescent="0.2">
      <c r="BK961" s="7"/>
    </row>
    <row r="962" spans="63:63" ht="14" x14ac:dyDescent="0.2">
      <c r="BK962" s="7"/>
    </row>
    <row r="963" spans="63:63" ht="14" x14ac:dyDescent="0.2">
      <c r="BK963" s="7"/>
    </row>
    <row r="964" spans="63:63" ht="14" x14ac:dyDescent="0.2">
      <c r="BK964" s="7"/>
    </row>
    <row r="965" spans="63:63" ht="14" x14ac:dyDescent="0.2">
      <c r="BK965" s="7"/>
    </row>
    <row r="966" spans="63:63" ht="14" x14ac:dyDescent="0.2">
      <c r="BK966" s="7"/>
    </row>
    <row r="967" spans="63:63" ht="14" x14ac:dyDescent="0.2">
      <c r="BK967" s="7"/>
    </row>
    <row r="968" spans="63:63" ht="14" x14ac:dyDescent="0.2">
      <c r="BK968" s="7"/>
    </row>
    <row r="969" spans="63:63" ht="14" x14ac:dyDescent="0.2">
      <c r="BK969" s="7"/>
    </row>
    <row r="970" spans="63:63" ht="14" x14ac:dyDescent="0.2">
      <c r="BK970" s="7"/>
    </row>
    <row r="971" spans="63:63" ht="14" x14ac:dyDescent="0.2">
      <c r="BK971" s="7"/>
    </row>
    <row r="972" spans="63:63" ht="14" x14ac:dyDescent="0.2">
      <c r="BK972" s="7"/>
    </row>
    <row r="973" spans="63:63" ht="14" x14ac:dyDescent="0.2">
      <c r="BK973" s="7"/>
    </row>
    <row r="974" spans="63:63" ht="14" x14ac:dyDescent="0.2">
      <c r="BK974" s="7"/>
    </row>
    <row r="975" spans="63:63" ht="14" x14ac:dyDescent="0.2">
      <c r="BK975" s="7"/>
    </row>
    <row r="976" spans="63:63" ht="14" x14ac:dyDescent="0.2">
      <c r="BK976" s="7"/>
    </row>
    <row r="977" spans="63:63" ht="14" x14ac:dyDescent="0.2">
      <c r="BK977" s="7"/>
    </row>
    <row r="978" spans="63:63" ht="14" x14ac:dyDescent="0.2">
      <c r="BK978" s="7"/>
    </row>
    <row r="979" spans="63:63" ht="14" x14ac:dyDescent="0.2">
      <c r="BK979" s="7"/>
    </row>
    <row r="980" spans="63:63" ht="14" x14ac:dyDescent="0.2">
      <c r="BK980" s="7"/>
    </row>
    <row r="981" spans="63:63" ht="14" x14ac:dyDescent="0.2">
      <c r="BK981" s="7"/>
    </row>
    <row r="982" spans="63:63" ht="14" x14ac:dyDescent="0.2">
      <c r="BK982" s="7"/>
    </row>
    <row r="983" spans="63:63" ht="14" x14ac:dyDescent="0.2">
      <c r="BK983" s="7"/>
    </row>
    <row r="984" spans="63:63" ht="14" x14ac:dyDescent="0.2">
      <c r="BK984" s="7"/>
    </row>
    <row r="985" spans="63:63" ht="14" x14ac:dyDescent="0.2">
      <c r="BK985" s="7"/>
    </row>
    <row r="986" spans="63:63" ht="14" x14ac:dyDescent="0.2">
      <c r="BK986" s="7"/>
    </row>
    <row r="987" spans="63:63" ht="14" x14ac:dyDescent="0.2">
      <c r="BK987" s="7"/>
    </row>
    <row r="988" spans="63:63" ht="14" x14ac:dyDescent="0.2">
      <c r="BK988" s="7"/>
    </row>
    <row r="989" spans="63:63" ht="14" x14ac:dyDescent="0.2">
      <c r="BK989" s="7"/>
    </row>
    <row r="990" spans="63:63" ht="14" x14ac:dyDescent="0.2">
      <c r="BK990" s="7"/>
    </row>
    <row r="991" spans="63:63" ht="14" x14ac:dyDescent="0.2">
      <c r="BK991" s="7"/>
    </row>
    <row r="992" spans="63:63" ht="14" x14ac:dyDescent="0.2">
      <c r="BK992" s="7"/>
    </row>
    <row r="993" spans="63:63" ht="14" x14ac:dyDescent="0.2">
      <c r="BK993" s="7"/>
    </row>
    <row r="994" spans="63:63" ht="14" x14ac:dyDescent="0.2">
      <c r="BK994" s="7"/>
    </row>
    <row r="995" spans="63:63" ht="14" x14ac:dyDescent="0.2">
      <c r="BK995" s="7"/>
    </row>
    <row r="996" spans="63:63" ht="14" x14ac:dyDescent="0.2">
      <c r="BK996" s="7"/>
    </row>
    <row r="997" spans="63:63" ht="14" x14ac:dyDescent="0.2">
      <c r="BK997" s="7"/>
    </row>
    <row r="998" spans="63:63" ht="14" x14ac:dyDescent="0.2">
      <c r="BK998" s="7"/>
    </row>
    <row r="999" spans="63:63" ht="14" x14ac:dyDescent="0.2">
      <c r="BK999" s="7"/>
    </row>
    <row r="1000" spans="63:63" ht="14" x14ac:dyDescent="0.2">
      <c r="BK1000" s="7"/>
    </row>
    <row r="1001" spans="63:63" ht="14" x14ac:dyDescent="0.2">
      <c r="BK1001" s="7"/>
    </row>
    <row r="1002" spans="63:63" ht="14" x14ac:dyDescent="0.2">
      <c r="BK1002" s="7"/>
    </row>
  </sheetData>
  <sheetProtection algorithmName="SHA-512" hashValue="r+Bu8CgYHJ5J/mDQPke0Vre1W+PSLCZfCjSNZKQzTnqA5jzafazTyB8oUiS1w6BWGL1APiCa01jiIZh6spea3g==" saltValue="0wum+LITEHFwWIjUxbtZcg==" spinCount="100000" sheet="1" objects="1" scenarios="1"/>
  <mergeCells count="3">
    <mergeCell ref="AB4:AQ4"/>
    <mergeCell ref="AT4:BI5"/>
    <mergeCell ref="J5:Y5"/>
  </mergeCells>
  <conditionalFormatting sqref="AT9:BI219 AB10:AQ219">
    <cfRule type="colorScale" priority="2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BL8:CA23">
    <cfRule type="colorScale" priority="1">
      <colorScale>
        <cfvo type="min"/>
        <cfvo type="percentile" val="50"/>
        <cfvo type="max"/>
        <color rgb="FFE67C73"/>
        <color rgb="FFFFE599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BFCB-6FA3-4C09-A300-CDDB28A1CA19}">
  <sheetPr codeName="Sheet2"/>
  <dimension ref="N9:AV47"/>
  <sheetViews>
    <sheetView topLeftCell="C2" zoomScaleNormal="100" workbookViewId="0">
      <selection activeCell="AD29" sqref="AD29"/>
    </sheetView>
  </sheetViews>
  <sheetFormatPr baseColWidth="10" defaultColWidth="9.1640625" defaultRowHeight="14" x14ac:dyDescent="0.2"/>
  <cols>
    <col min="1" max="14" width="9.1640625" style="5"/>
    <col min="15" max="30" width="6.1640625" style="5" customWidth="1"/>
    <col min="31" max="32" width="9.1640625" style="5"/>
    <col min="33" max="48" width="7.5" style="5" customWidth="1"/>
    <col min="49" max="16384" width="9.1640625" style="5"/>
  </cols>
  <sheetData>
    <row r="9" spans="14:48" x14ac:dyDescent="0.2">
      <c r="N9" s="6" t="s">
        <v>30</v>
      </c>
      <c r="O9" s="6" t="s">
        <v>11</v>
      </c>
      <c r="P9" s="6" t="s">
        <v>12</v>
      </c>
      <c r="Q9" s="6" t="s">
        <v>13</v>
      </c>
      <c r="R9" s="6" t="s">
        <v>14</v>
      </c>
      <c r="S9" s="6" t="s">
        <v>15</v>
      </c>
      <c r="T9" s="6" t="s">
        <v>16</v>
      </c>
      <c r="U9" s="6" t="s">
        <v>17</v>
      </c>
      <c r="V9" s="6" t="s">
        <v>18</v>
      </c>
      <c r="W9" s="6" t="s">
        <v>19</v>
      </c>
      <c r="X9" s="6" t="s">
        <v>20</v>
      </c>
      <c r="Y9" s="6" t="s">
        <v>21</v>
      </c>
      <c r="Z9" s="4" t="s">
        <v>22</v>
      </c>
      <c r="AA9" s="4" t="s">
        <v>23</v>
      </c>
      <c r="AB9" s="4" t="s">
        <v>24</v>
      </c>
      <c r="AC9" s="4" t="s">
        <v>25</v>
      </c>
      <c r="AD9" s="4" t="s">
        <v>26</v>
      </c>
      <c r="AF9" s="6" t="s">
        <v>30</v>
      </c>
      <c r="AG9" s="6" t="s">
        <v>31</v>
      </c>
      <c r="AH9" s="6" t="s">
        <v>32</v>
      </c>
      <c r="AI9" s="6" t="s">
        <v>33</v>
      </c>
      <c r="AJ9" s="6" t="s">
        <v>34</v>
      </c>
      <c r="AK9" s="6" t="s">
        <v>35</v>
      </c>
      <c r="AL9" s="6" t="s">
        <v>36</v>
      </c>
      <c r="AM9" s="6" t="s">
        <v>37</v>
      </c>
      <c r="AN9" s="6" t="s">
        <v>38</v>
      </c>
      <c r="AO9" s="6" t="s">
        <v>39</v>
      </c>
      <c r="AP9" s="6" t="s">
        <v>40</v>
      </c>
      <c r="AQ9" s="6" t="s">
        <v>41</v>
      </c>
      <c r="AR9" s="6" t="s">
        <v>42</v>
      </c>
      <c r="AS9" s="6" t="s">
        <v>43</v>
      </c>
      <c r="AT9" s="6" t="s">
        <v>44</v>
      </c>
      <c r="AU9" s="6" t="s">
        <v>45</v>
      </c>
      <c r="AV9" s="6" t="s">
        <v>46</v>
      </c>
    </row>
    <row r="10" spans="14:48" x14ac:dyDescent="0.2">
      <c r="N10" s="8" t="s">
        <v>11</v>
      </c>
      <c r="O10" s="18">
        <f t="array" ref="O10:AD25">Matrix_Correl('1. FilteredLnRetStats'!AB10:AQ219)</f>
        <v>1</v>
      </c>
      <c r="P10" s="18">
        <v>0.51992440225890058</v>
      </c>
      <c r="Q10" s="18">
        <v>0.60629306892499035</v>
      </c>
      <c r="R10" s="18">
        <v>0.76193431778293474</v>
      </c>
      <c r="S10" s="18">
        <v>0.21307573632975954</v>
      </c>
      <c r="T10" s="18">
        <v>0.37110546771867625</v>
      </c>
      <c r="U10" s="18">
        <v>0.66386116746406776</v>
      </c>
      <c r="V10" s="18">
        <v>0.88583589423508879</v>
      </c>
      <c r="W10" s="18">
        <v>0.74193847230588528</v>
      </c>
      <c r="X10" s="18">
        <v>0.70695538102211897</v>
      </c>
      <c r="Y10" s="18">
        <v>0.74399583554458848</v>
      </c>
      <c r="Z10" s="18">
        <v>0.70806096142506358</v>
      </c>
      <c r="AA10" s="18">
        <v>0.47280561573528729</v>
      </c>
      <c r="AB10" s="18">
        <v>0.70443420226260833</v>
      </c>
      <c r="AC10" s="18">
        <v>0.58029504856036129</v>
      </c>
      <c r="AD10" s="18">
        <v>0.55166365990463451</v>
      </c>
      <c r="AF10" s="6" t="s">
        <v>31</v>
      </c>
      <c r="AG10" s="18">
        <f t="array" ref="AG10:AV25">Matrix_Correl('1. FilteredLnRetStats'!AT10:BI219)</f>
        <v>0.99999999999999978</v>
      </c>
      <c r="AH10" s="18">
        <v>0.48648439205657312</v>
      </c>
      <c r="AI10" s="18">
        <v>0.65882212959058284</v>
      </c>
      <c r="AJ10" s="18">
        <v>0.76427262966221443</v>
      </c>
      <c r="AK10" s="18">
        <v>0.21773346474969549</v>
      </c>
      <c r="AL10" s="18">
        <v>0.34778698001754421</v>
      </c>
      <c r="AM10" s="18">
        <v>0.6832397773402209</v>
      </c>
      <c r="AN10" s="18">
        <v>0.88757470098879299</v>
      </c>
      <c r="AO10" s="18">
        <v>0.73477560718666868</v>
      </c>
      <c r="AP10" s="18">
        <v>0.72754053793579332</v>
      </c>
      <c r="AQ10" s="18">
        <v>0.79874015740746773</v>
      </c>
      <c r="AR10" s="18">
        <v>0.7056984268675186</v>
      </c>
      <c r="AS10" s="18">
        <v>0.51699196948380155</v>
      </c>
      <c r="AT10" s="18">
        <v>0.72652233356672657</v>
      </c>
      <c r="AU10" s="18">
        <v>0.54760836347912722</v>
      </c>
      <c r="AV10" s="18">
        <v>0.55024536774242194</v>
      </c>
    </row>
    <row r="11" spans="14:48" x14ac:dyDescent="0.2">
      <c r="N11" s="8" t="s">
        <v>12</v>
      </c>
      <c r="O11" s="18">
        <v>0.51992440225890058</v>
      </c>
      <c r="P11" s="18">
        <v>0.99999999999999989</v>
      </c>
      <c r="Q11" s="18">
        <v>0.39381515941092615</v>
      </c>
      <c r="R11" s="18">
        <v>0.48599478062651302</v>
      </c>
      <c r="S11" s="18">
        <v>0.15995625754230508</v>
      </c>
      <c r="T11" s="18">
        <v>0.40470796664960063</v>
      </c>
      <c r="U11" s="18">
        <v>0.51626365092089688</v>
      </c>
      <c r="V11" s="18">
        <v>0.59593383674167344</v>
      </c>
      <c r="W11" s="18">
        <v>0.57177639306509787</v>
      </c>
      <c r="X11" s="18">
        <v>0.5856759042272498</v>
      </c>
      <c r="Y11" s="18">
        <v>0.49630731099267139</v>
      </c>
      <c r="Z11" s="18">
        <v>0.68554131908045979</v>
      </c>
      <c r="AA11" s="18">
        <v>0.59246649114611516</v>
      </c>
      <c r="AB11" s="18">
        <v>0.62225992957305143</v>
      </c>
      <c r="AC11" s="18">
        <v>0.8112279696540895</v>
      </c>
      <c r="AD11" s="18">
        <v>0.77574328691608352</v>
      </c>
      <c r="AF11" s="6" t="s">
        <v>32</v>
      </c>
      <c r="AG11" s="18">
        <v>0.48648439205657312</v>
      </c>
      <c r="AH11" s="18">
        <v>0.99999999999999978</v>
      </c>
      <c r="AI11" s="18">
        <v>0.46349790874675822</v>
      </c>
      <c r="AJ11" s="18">
        <v>0.57647703579139575</v>
      </c>
      <c r="AK11" s="18">
        <v>0.20445825670153478</v>
      </c>
      <c r="AL11" s="18">
        <v>0.45298815024856226</v>
      </c>
      <c r="AM11" s="18">
        <v>0.47546533978576577</v>
      </c>
      <c r="AN11" s="18">
        <v>0.58566150168521836</v>
      </c>
      <c r="AO11" s="18">
        <v>0.6223576870786145</v>
      </c>
      <c r="AP11" s="18">
        <v>0.595801174728398</v>
      </c>
      <c r="AQ11" s="18">
        <v>0.53400470174345271</v>
      </c>
      <c r="AR11" s="18">
        <v>0.69594575330188602</v>
      </c>
      <c r="AS11" s="18">
        <v>0.56519014538831724</v>
      </c>
      <c r="AT11" s="18">
        <v>0.59757112624440423</v>
      </c>
      <c r="AU11" s="18">
        <v>0.77791156479891488</v>
      </c>
      <c r="AV11" s="18">
        <v>0.73739699671138159</v>
      </c>
    </row>
    <row r="12" spans="14:48" x14ac:dyDescent="0.2">
      <c r="N12" s="8" t="s">
        <v>13</v>
      </c>
      <c r="O12" s="18">
        <v>0.60629306892499035</v>
      </c>
      <c r="P12" s="18">
        <v>0.39381515941092615</v>
      </c>
      <c r="Q12" s="18">
        <v>0.99999999999999989</v>
      </c>
      <c r="R12" s="18">
        <v>0.62285905740068626</v>
      </c>
      <c r="S12" s="18">
        <v>0.13428268402621463</v>
      </c>
      <c r="T12" s="18">
        <v>0.29069853194247319</v>
      </c>
      <c r="U12" s="18">
        <v>0.55205791151038286</v>
      </c>
      <c r="V12" s="18">
        <v>0.7159977637043099</v>
      </c>
      <c r="W12" s="18">
        <v>0.66739887738378423</v>
      </c>
      <c r="X12" s="18">
        <v>0.59512041814305872</v>
      </c>
      <c r="Y12" s="18">
        <v>0.63440190168749211</v>
      </c>
      <c r="Z12" s="18">
        <v>0.51151663446813056</v>
      </c>
      <c r="AA12" s="18">
        <v>0.39926488790207026</v>
      </c>
      <c r="AB12" s="18">
        <v>0.61315768468540355</v>
      </c>
      <c r="AC12" s="18">
        <v>0.44737148316106029</v>
      </c>
      <c r="AD12" s="18">
        <v>0.4262287631211254</v>
      </c>
      <c r="AF12" s="6" t="s">
        <v>33</v>
      </c>
      <c r="AG12" s="18">
        <v>0.65882212959058284</v>
      </c>
      <c r="AH12" s="18">
        <v>0.46349790874675822</v>
      </c>
      <c r="AI12" s="18">
        <v>1</v>
      </c>
      <c r="AJ12" s="18">
        <v>0.64329606730856181</v>
      </c>
      <c r="AK12" s="18">
        <v>0.18152742307183567</v>
      </c>
      <c r="AL12" s="18">
        <v>0.30749049461146755</v>
      </c>
      <c r="AM12" s="18">
        <v>0.55895252730114131</v>
      </c>
      <c r="AN12" s="18">
        <v>0.7641001684142773</v>
      </c>
      <c r="AO12" s="18">
        <v>0.6924053829075637</v>
      </c>
      <c r="AP12" s="18">
        <v>0.63119623914983858</v>
      </c>
      <c r="AQ12" s="18">
        <v>0.65528540362993482</v>
      </c>
      <c r="AR12" s="18">
        <v>0.57795387806323295</v>
      </c>
      <c r="AS12" s="18">
        <v>0.41879566807000596</v>
      </c>
      <c r="AT12" s="18">
        <v>0.64259959418711832</v>
      </c>
      <c r="AU12" s="18">
        <v>0.44717165402029257</v>
      </c>
      <c r="AV12" s="18">
        <v>0.41659741044632853</v>
      </c>
    </row>
    <row r="13" spans="14:48" x14ac:dyDescent="0.2">
      <c r="N13" s="8" t="s">
        <v>14</v>
      </c>
      <c r="O13" s="18">
        <v>0.76193431778293474</v>
      </c>
      <c r="P13" s="18">
        <v>0.48599478062651302</v>
      </c>
      <c r="Q13" s="18">
        <v>0.62285905740068626</v>
      </c>
      <c r="R13" s="18">
        <v>0.99999999999999989</v>
      </c>
      <c r="S13" s="18">
        <v>0.11922381888987871</v>
      </c>
      <c r="T13" s="18">
        <v>0.26580648842215276</v>
      </c>
      <c r="U13" s="18">
        <v>0.63903176482685753</v>
      </c>
      <c r="V13" s="18">
        <v>0.88641584389752248</v>
      </c>
      <c r="W13" s="18">
        <v>0.73367695229253371</v>
      </c>
      <c r="X13" s="18">
        <v>0.70042782813179061</v>
      </c>
      <c r="Y13" s="18">
        <v>0.68697725593350634</v>
      </c>
      <c r="Z13" s="18">
        <v>0.7010519186953581</v>
      </c>
      <c r="AA13" s="18">
        <v>0.50123101744342058</v>
      </c>
      <c r="AB13" s="18">
        <v>0.78014468533941861</v>
      </c>
      <c r="AC13" s="18">
        <v>0.57594594923914688</v>
      </c>
      <c r="AD13" s="18">
        <v>0.53953575490583616</v>
      </c>
      <c r="AF13" s="6" t="s">
        <v>34</v>
      </c>
      <c r="AG13" s="18">
        <v>0.76427262966221443</v>
      </c>
      <c r="AH13" s="18">
        <v>0.57647703579139575</v>
      </c>
      <c r="AI13" s="18">
        <v>0.64329606730856181</v>
      </c>
      <c r="AJ13" s="18">
        <v>1.0000000000000002</v>
      </c>
      <c r="AK13" s="18">
        <v>0.20543082602384463</v>
      </c>
      <c r="AL13" s="18">
        <v>0.31455872522865341</v>
      </c>
      <c r="AM13" s="18">
        <v>0.61332762841091071</v>
      </c>
      <c r="AN13" s="18">
        <v>0.88701547354855614</v>
      </c>
      <c r="AO13" s="18">
        <v>0.77819796682750031</v>
      </c>
      <c r="AP13" s="18">
        <v>0.71063224765345923</v>
      </c>
      <c r="AQ13" s="18">
        <v>0.70749177691695386</v>
      </c>
      <c r="AR13" s="18">
        <v>0.72858437861548686</v>
      </c>
      <c r="AS13" s="18">
        <v>0.49005101492308845</v>
      </c>
      <c r="AT13" s="18">
        <v>0.76607548270038517</v>
      </c>
      <c r="AU13" s="18">
        <v>0.54733845896356204</v>
      </c>
      <c r="AV13" s="18">
        <v>0.5138828191311684</v>
      </c>
    </row>
    <row r="14" spans="14:48" x14ac:dyDescent="0.2">
      <c r="N14" s="8" t="s">
        <v>15</v>
      </c>
      <c r="O14" s="18">
        <v>0.21307573632975954</v>
      </c>
      <c r="P14" s="18">
        <v>0.15995625754230508</v>
      </c>
      <c r="Q14" s="18">
        <v>0.13428268402621463</v>
      </c>
      <c r="R14" s="18">
        <v>0.11922381888987871</v>
      </c>
      <c r="S14" s="18">
        <v>1</v>
      </c>
      <c r="T14" s="18">
        <v>0.23290846106593074</v>
      </c>
      <c r="U14" s="18">
        <v>0.21285305050949505</v>
      </c>
      <c r="V14" s="18">
        <v>0.21632132939290799</v>
      </c>
      <c r="W14" s="18">
        <v>0.21150591553007242</v>
      </c>
      <c r="X14" s="18">
        <v>0.20294062459093354</v>
      </c>
      <c r="Y14" s="18">
        <v>9.3432381934889411E-2</v>
      </c>
      <c r="Z14" s="18">
        <v>0.2339829505328162</v>
      </c>
      <c r="AA14" s="18">
        <v>6.7481197545402646E-2</v>
      </c>
      <c r="AB14" s="18">
        <v>0.18671412456775735</v>
      </c>
      <c r="AC14" s="18">
        <v>0.1513583652559003</v>
      </c>
      <c r="AD14" s="18">
        <v>0.11999159647045102</v>
      </c>
      <c r="AF14" s="6" t="s">
        <v>35</v>
      </c>
      <c r="AG14" s="18">
        <v>0.21773346474969549</v>
      </c>
      <c r="AH14" s="18">
        <v>0.20445825670153478</v>
      </c>
      <c r="AI14" s="18">
        <v>0.18152742307183567</v>
      </c>
      <c r="AJ14" s="18">
        <v>0.20543082602384463</v>
      </c>
      <c r="AK14" s="18">
        <v>1</v>
      </c>
      <c r="AL14" s="18">
        <v>0.14408306081915509</v>
      </c>
      <c r="AM14" s="18">
        <v>0.2248546253924982</v>
      </c>
      <c r="AN14" s="18">
        <v>0.24200373419007121</v>
      </c>
      <c r="AO14" s="18">
        <v>0.15197942186011565</v>
      </c>
      <c r="AP14" s="18">
        <v>0.18916336259482741</v>
      </c>
      <c r="AQ14" s="18">
        <v>0.14282053243003956</v>
      </c>
      <c r="AR14" s="18">
        <v>0.30985809751893734</v>
      </c>
      <c r="AS14" s="18">
        <v>1.5649344543562479E-2</v>
      </c>
      <c r="AT14" s="18">
        <v>0.24466248722500833</v>
      </c>
      <c r="AU14" s="18">
        <v>0.15797215164286008</v>
      </c>
      <c r="AV14" s="18">
        <v>0.15332562335867289</v>
      </c>
    </row>
    <row r="15" spans="14:48" x14ac:dyDescent="0.2">
      <c r="N15" s="8" t="s">
        <v>16</v>
      </c>
      <c r="O15" s="18">
        <v>0.37110546771867625</v>
      </c>
      <c r="P15" s="18">
        <v>0.40470796664960063</v>
      </c>
      <c r="Q15" s="18">
        <v>0.29069853194247319</v>
      </c>
      <c r="R15" s="18">
        <v>0.26580648842215276</v>
      </c>
      <c r="S15" s="18">
        <v>0.23290846106593074</v>
      </c>
      <c r="T15" s="18">
        <v>1</v>
      </c>
      <c r="U15" s="18">
        <v>0.2601589362923396</v>
      </c>
      <c r="V15" s="18">
        <v>0.36307950764902125</v>
      </c>
      <c r="W15" s="18">
        <v>0.28173844501090373</v>
      </c>
      <c r="X15" s="18">
        <v>0.37028239582858186</v>
      </c>
      <c r="Y15" s="18">
        <v>0.29639199580172115</v>
      </c>
      <c r="Z15" s="18">
        <v>0.37270814766790822</v>
      </c>
      <c r="AA15" s="18">
        <v>0.30238246017863007</v>
      </c>
      <c r="AB15" s="18">
        <v>0.32656294538769221</v>
      </c>
      <c r="AC15" s="18">
        <v>0.37865202531535941</v>
      </c>
      <c r="AD15" s="18">
        <v>0.35946460661683094</v>
      </c>
      <c r="AF15" s="6" t="s">
        <v>36</v>
      </c>
      <c r="AG15" s="18">
        <v>0.34778698001754421</v>
      </c>
      <c r="AH15" s="18">
        <v>0.45298815024856226</v>
      </c>
      <c r="AI15" s="18">
        <v>0.30749049461146755</v>
      </c>
      <c r="AJ15" s="18">
        <v>0.31455872522865341</v>
      </c>
      <c r="AK15" s="18">
        <v>0.14408306081915509</v>
      </c>
      <c r="AL15" s="18">
        <v>0.99999999999999989</v>
      </c>
      <c r="AM15" s="18">
        <v>0.34645991053724245</v>
      </c>
      <c r="AN15" s="18">
        <v>0.37745591592376943</v>
      </c>
      <c r="AO15" s="18">
        <v>0.34910349833962073</v>
      </c>
      <c r="AP15" s="18">
        <v>0.39838761753799429</v>
      </c>
      <c r="AQ15" s="18">
        <v>0.33626323295082666</v>
      </c>
      <c r="AR15" s="18">
        <v>0.42754320678375191</v>
      </c>
      <c r="AS15" s="18">
        <v>0.34937705621654863</v>
      </c>
      <c r="AT15" s="18">
        <v>0.36978696436775055</v>
      </c>
      <c r="AU15" s="18">
        <v>0.42307522544719062</v>
      </c>
      <c r="AV15" s="18">
        <v>0.39323236697013492</v>
      </c>
    </row>
    <row r="16" spans="14:48" x14ac:dyDescent="0.2">
      <c r="N16" s="8" t="s">
        <v>17</v>
      </c>
      <c r="O16" s="18">
        <v>0.66386116746406776</v>
      </c>
      <c r="P16" s="18">
        <v>0.51626365092089688</v>
      </c>
      <c r="Q16" s="18">
        <v>0.55205791151038286</v>
      </c>
      <c r="R16" s="18">
        <v>0.63903176482685753</v>
      </c>
      <c r="S16" s="18">
        <v>0.21285305050949505</v>
      </c>
      <c r="T16" s="18">
        <v>0.2601589362923396</v>
      </c>
      <c r="U16" s="18">
        <v>1</v>
      </c>
      <c r="V16" s="18">
        <v>0.73511205152637937</v>
      </c>
      <c r="W16" s="18">
        <v>0.68639905897691866</v>
      </c>
      <c r="X16" s="18">
        <v>0.6915212945246263</v>
      </c>
      <c r="Y16" s="18">
        <v>0.57070528659945052</v>
      </c>
      <c r="Z16" s="18">
        <v>0.6388507146193585</v>
      </c>
      <c r="AA16" s="18">
        <v>0.44268970534342905</v>
      </c>
      <c r="AB16" s="18">
        <v>0.63781491149594427</v>
      </c>
      <c r="AC16" s="18">
        <v>0.58102177450762471</v>
      </c>
      <c r="AD16" s="18">
        <v>0.54222452859633707</v>
      </c>
      <c r="AF16" s="6" t="s">
        <v>37</v>
      </c>
      <c r="AG16" s="18">
        <v>0.6832397773402209</v>
      </c>
      <c r="AH16" s="18">
        <v>0.47546533978576577</v>
      </c>
      <c r="AI16" s="18">
        <v>0.55895252730114131</v>
      </c>
      <c r="AJ16" s="18">
        <v>0.61332762841091071</v>
      </c>
      <c r="AK16" s="18">
        <v>0.2248546253924982</v>
      </c>
      <c r="AL16" s="18">
        <v>0.34645991053724245</v>
      </c>
      <c r="AM16" s="18">
        <v>1</v>
      </c>
      <c r="AN16" s="18">
        <v>0.70812208295855827</v>
      </c>
      <c r="AO16" s="18">
        <v>0.64541933777128446</v>
      </c>
      <c r="AP16" s="18">
        <v>0.66289233836722339</v>
      </c>
      <c r="AQ16" s="18">
        <v>0.6097814142445912</v>
      </c>
      <c r="AR16" s="18">
        <v>0.62128205804790149</v>
      </c>
      <c r="AS16" s="18">
        <v>0.40812492449586052</v>
      </c>
      <c r="AT16" s="18">
        <v>0.61474516391183853</v>
      </c>
      <c r="AU16" s="18">
        <v>0.49433566692209108</v>
      </c>
      <c r="AV16" s="18">
        <v>0.47213027354695525</v>
      </c>
    </row>
    <row r="17" spans="14:48" x14ac:dyDescent="0.2">
      <c r="N17" s="8" t="s">
        <v>18</v>
      </c>
      <c r="O17" s="18">
        <v>0.88583589423508879</v>
      </c>
      <c r="P17" s="18">
        <v>0.59593383674167344</v>
      </c>
      <c r="Q17" s="18">
        <v>0.7159977637043099</v>
      </c>
      <c r="R17" s="18">
        <v>0.88641584389752248</v>
      </c>
      <c r="S17" s="18">
        <v>0.21632132939290799</v>
      </c>
      <c r="T17" s="18">
        <v>0.36307950764902125</v>
      </c>
      <c r="U17" s="18">
        <v>0.73511205152637937</v>
      </c>
      <c r="V17" s="18">
        <v>1</v>
      </c>
      <c r="W17" s="18">
        <v>0.86717082799742962</v>
      </c>
      <c r="X17" s="18">
        <v>0.81209583080505232</v>
      </c>
      <c r="Y17" s="18">
        <v>0.78485375177482519</v>
      </c>
      <c r="Z17" s="18">
        <v>0.80498962014627995</v>
      </c>
      <c r="AA17" s="18">
        <v>0.57374274079769405</v>
      </c>
      <c r="AB17" s="18">
        <v>0.8282359715712887</v>
      </c>
      <c r="AC17" s="18">
        <v>0.68790676041977339</v>
      </c>
      <c r="AD17" s="18">
        <v>0.63778992842204874</v>
      </c>
      <c r="AF17" s="6" t="s">
        <v>38</v>
      </c>
      <c r="AG17" s="18">
        <v>0.88757470098879299</v>
      </c>
      <c r="AH17" s="18">
        <v>0.58566150168521836</v>
      </c>
      <c r="AI17" s="18">
        <v>0.7641001684142773</v>
      </c>
      <c r="AJ17" s="18">
        <v>0.88701547354855614</v>
      </c>
      <c r="AK17" s="18">
        <v>0.24200373419007121</v>
      </c>
      <c r="AL17" s="18">
        <v>0.37745591592376943</v>
      </c>
      <c r="AM17" s="18">
        <v>0.70812208295855827</v>
      </c>
      <c r="AN17" s="18">
        <v>1</v>
      </c>
      <c r="AO17" s="18">
        <v>0.87394069543319319</v>
      </c>
      <c r="AP17" s="18">
        <v>0.82329039068299903</v>
      </c>
      <c r="AQ17" s="18">
        <v>0.79753491388597797</v>
      </c>
      <c r="AR17" s="18">
        <v>0.80801070529931562</v>
      </c>
      <c r="AS17" s="18">
        <v>0.560422800073612</v>
      </c>
      <c r="AT17" s="18">
        <v>0.82981968699341924</v>
      </c>
      <c r="AU17" s="18">
        <v>0.64046400920836732</v>
      </c>
      <c r="AV17" s="18">
        <v>0.6147573103106706</v>
      </c>
    </row>
    <row r="18" spans="14:48" x14ac:dyDescent="0.2">
      <c r="N18" s="8" t="s">
        <v>19</v>
      </c>
      <c r="O18" s="18">
        <v>0.74193847230588528</v>
      </c>
      <c r="P18" s="18">
        <v>0.57177639306509787</v>
      </c>
      <c r="Q18" s="18">
        <v>0.66739887738378423</v>
      </c>
      <c r="R18" s="18">
        <v>0.73367695229253371</v>
      </c>
      <c r="S18" s="18">
        <v>0.21150591553007242</v>
      </c>
      <c r="T18" s="18">
        <v>0.28173844501090373</v>
      </c>
      <c r="U18" s="18">
        <v>0.68639905897691866</v>
      </c>
      <c r="V18" s="18">
        <v>0.86717082799742962</v>
      </c>
      <c r="W18" s="18">
        <v>1</v>
      </c>
      <c r="X18" s="18">
        <v>0.73850044490270861</v>
      </c>
      <c r="Y18" s="18">
        <v>0.63575659143414975</v>
      </c>
      <c r="Z18" s="18">
        <v>0.72849208818045341</v>
      </c>
      <c r="AA18" s="18">
        <v>0.56176169057397574</v>
      </c>
      <c r="AB18" s="18">
        <v>0.71648142310765139</v>
      </c>
      <c r="AC18" s="18">
        <v>0.6370820385907916</v>
      </c>
      <c r="AD18" s="18">
        <v>0.59203884865147016</v>
      </c>
      <c r="AF18" s="6" t="s">
        <v>39</v>
      </c>
      <c r="AG18" s="18">
        <v>0.73477560718666868</v>
      </c>
      <c r="AH18" s="18">
        <v>0.6223576870786145</v>
      </c>
      <c r="AI18" s="18">
        <v>0.6924053829075637</v>
      </c>
      <c r="AJ18" s="18">
        <v>0.77819796682750031</v>
      </c>
      <c r="AK18" s="18">
        <v>0.15197942186011565</v>
      </c>
      <c r="AL18" s="18">
        <v>0.34910349833962073</v>
      </c>
      <c r="AM18" s="18">
        <v>0.64541933777128446</v>
      </c>
      <c r="AN18" s="18">
        <v>0.87394069543319319</v>
      </c>
      <c r="AO18" s="18">
        <v>1.0000000000000002</v>
      </c>
      <c r="AP18" s="18">
        <v>0.75219885300641032</v>
      </c>
      <c r="AQ18" s="18">
        <v>0.70123746937239395</v>
      </c>
      <c r="AR18" s="18">
        <v>0.75496810743528209</v>
      </c>
      <c r="AS18" s="18">
        <v>0.56676326035860147</v>
      </c>
      <c r="AT18" s="18">
        <v>0.7653186394948992</v>
      </c>
      <c r="AU18" s="18">
        <v>0.62334925949574971</v>
      </c>
      <c r="AV18" s="18">
        <v>0.5951239862217087</v>
      </c>
    </row>
    <row r="19" spans="14:48" x14ac:dyDescent="0.2">
      <c r="N19" s="8" t="s">
        <v>20</v>
      </c>
      <c r="O19" s="18">
        <v>0.70695538102211897</v>
      </c>
      <c r="P19" s="18">
        <v>0.5856759042272498</v>
      </c>
      <c r="Q19" s="18">
        <v>0.59512041814305872</v>
      </c>
      <c r="R19" s="18">
        <v>0.70042782813179061</v>
      </c>
      <c r="S19" s="18">
        <v>0.20294062459093354</v>
      </c>
      <c r="T19" s="18">
        <v>0.37028239582858186</v>
      </c>
      <c r="U19" s="18">
        <v>0.6915212945246263</v>
      </c>
      <c r="V19" s="18">
        <v>0.81209583080505232</v>
      </c>
      <c r="W19" s="18">
        <v>0.73850044490270861</v>
      </c>
      <c r="X19" s="18">
        <v>1</v>
      </c>
      <c r="Y19" s="18">
        <v>0.5825324927617942</v>
      </c>
      <c r="Z19" s="18">
        <v>0.80387212290531151</v>
      </c>
      <c r="AA19" s="18">
        <v>0.51248157928063209</v>
      </c>
      <c r="AB19" s="18">
        <v>0.72285186615713415</v>
      </c>
      <c r="AC19" s="18">
        <v>0.65936450496640409</v>
      </c>
      <c r="AD19" s="18">
        <v>0.62573644396850936</v>
      </c>
      <c r="AF19" s="6" t="s">
        <v>40</v>
      </c>
      <c r="AG19" s="18">
        <v>0.72754053793579332</v>
      </c>
      <c r="AH19" s="18">
        <v>0.595801174728398</v>
      </c>
      <c r="AI19" s="18">
        <v>0.63119623914983858</v>
      </c>
      <c r="AJ19" s="18">
        <v>0.71063224765345923</v>
      </c>
      <c r="AK19" s="18">
        <v>0.18916336259482741</v>
      </c>
      <c r="AL19" s="18">
        <v>0.39838761753799429</v>
      </c>
      <c r="AM19" s="18">
        <v>0.66289233836722339</v>
      </c>
      <c r="AN19" s="18">
        <v>0.82329039068299903</v>
      </c>
      <c r="AO19" s="18">
        <v>0.75219885300641032</v>
      </c>
      <c r="AP19" s="18">
        <v>1</v>
      </c>
      <c r="AQ19" s="18">
        <v>0.63915022049563441</v>
      </c>
      <c r="AR19" s="18">
        <v>0.81300743366120809</v>
      </c>
      <c r="AS19" s="18">
        <v>0.45351630962542439</v>
      </c>
      <c r="AT19" s="18">
        <v>0.74646035294234214</v>
      </c>
      <c r="AU19" s="18">
        <v>0.62699331962125648</v>
      </c>
      <c r="AV19" s="18">
        <v>0.59887670830296136</v>
      </c>
    </row>
    <row r="20" spans="14:48" x14ac:dyDescent="0.2">
      <c r="N20" s="8" t="s">
        <v>21</v>
      </c>
      <c r="O20" s="18">
        <v>0.74399583554458848</v>
      </c>
      <c r="P20" s="18">
        <v>0.49630731099267139</v>
      </c>
      <c r="Q20" s="18">
        <v>0.63440190168749211</v>
      </c>
      <c r="R20" s="18">
        <v>0.68697725593350634</v>
      </c>
      <c r="S20" s="18">
        <v>9.3432381934889411E-2</v>
      </c>
      <c r="T20" s="18">
        <v>0.29639199580172115</v>
      </c>
      <c r="U20" s="18">
        <v>0.57070528659945052</v>
      </c>
      <c r="V20" s="18">
        <v>0.78485375177482519</v>
      </c>
      <c r="W20" s="18">
        <v>0.63575659143414975</v>
      </c>
      <c r="X20" s="18">
        <v>0.5825324927617942</v>
      </c>
      <c r="Y20" s="18">
        <v>1</v>
      </c>
      <c r="Z20" s="18">
        <v>0.58960083563603505</v>
      </c>
      <c r="AA20" s="18">
        <v>0.44426045926254792</v>
      </c>
      <c r="AB20" s="18">
        <v>0.7002652313152794</v>
      </c>
      <c r="AC20" s="18">
        <v>0.55043587824454421</v>
      </c>
      <c r="AD20" s="18">
        <v>0.49018534935773017</v>
      </c>
      <c r="AF20" s="6" t="s">
        <v>41</v>
      </c>
      <c r="AG20" s="18">
        <v>0.79874015740746773</v>
      </c>
      <c r="AH20" s="18">
        <v>0.53400470174345271</v>
      </c>
      <c r="AI20" s="18">
        <v>0.65528540362993482</v>
      </c>
      <c r="AJ20" s="18">
        <v>0.70749177691695386</v>
      </c>
      <c r="AK20" s="18">
        <v>0.14282053243003956</v>
      </c>
      <c r="AL20" s="18">
        <v>0.33626323295082666</v>
      </c>
      <c r="AM20" s="18">
        <v>0.6097814142445912</v>
      </c>
      <c r="AN20" s="18">
        <v>0.79753491388597797</v>
      </c>
      <c r="AO20" s="18">
        <v>0.70123746937239395</v>
      </c>
      <c r="AP20" s="18">
        <v>0.63915022049563441</v>
      </c>
      <c r="AQ20" s="18">
        <v>1</v>
      </c>
      <c r="AR20" s="18">
        <v>0.63351530593906147</v>
      </c>
      <c r="AS20" s="18">
        <v>0.48320037104449909</v>
      </c>
      <c r="AT20" s="18">
        <v>0.69717909817661361</v>
      </c>
      <c r="AU20" s="18">
        <v>0.54363459409731751</v>
      </c>
      <c r="AV20" s="18">
        <v>0.51952877008777065</v>
      </c>
    </row>
    <row r="21" spans="14:48" x14ac:dyDescent="0.2">
      <c r="N21" s="8" t="s">
        <v>22</v>
      </c>
      <c r="O21" s="18">
        <v>0.70806096142506358</v>
      </c>
      <c r="P21" s="18">
        <v>0.68554131908045979</v>
      </c>
      <c r="Q21" s="18">
        <v>0.51151663446813056</v>
      </c>
      <c r="R21" s="18">
        <v>0.7010519186953581</v>
      </c>
      <c r="S21" s="18">
        <v>0.2339829505328162</v>
      </c>
      <c r="T21" s="18">
        <v>0.37270814766790822</v>
      </c>
      <c r="U21" s="18">
        <v>0.6388507146193585</v>
      </c>
      <c r="V21" s="18">
        <v>0.80498962014627995</v>
      </c>
      <c r="W21" s="18">
        <v>0.72849208818045341</v>
      </c>
      <c r="X21" s="18">
        <v>0.80387212290531151</v>
      </c>
      <c r="Y21" s="18">
        <v>0.58960083563603505</v>
      </c>
      <c r="Z21" s="18">
        <v>1</v>
      </c>
      <c r="AA21" s="18">
        <v>0.57265608897607179</v>
      </c>
      <c r="AB21" s="18">
        <v>0.75624380860114759</v>
      </c>
      <c r="AC21" s="18">
        <v>0.73466626635620114</v>
      </c>
      <c r="AD21" s="18">
        <v>0.69018555342765142</v>
      </c>
      <c r="AF21" s="6" t="s">
        <v>42</v>
      </c>
      <c r="AG21" s="18">
        <v>0.7056984268675186</v>
      </c>
      <c r="AH21" s="18">
        <v>0.69594575330188602</v>
      </c>
      <c r="AI21" s="18">
        <v>0.57795387806323295</v>
      </c>
      <c r="AJ21" s="18">
        <v>0.72858437861548686</v>
      </c>
      <c r="AK21" s="18">
        <v>0.30985809751893734</v>
      </c>
      <c r="AL21" s="18">
        <v>0.42754320678375191</v>
      </c>
      <c r="AM21" s="18">
        <v>0.62128205804790149</v>
      </c>
      <c r="AN21" s="18">
        <v>0.80801070529931562</v>
      </c>
      <c r="AO21" s="18">
        <v>0.75496810743528209</v>
      </c>
      <c r="AP21" s="18">
        <v>0.81300743366120809</v>
      </c>
      <c r="AQ21" s="18">
        <v>0.63351530593906147</v>
      </c>
      <c r="AR21" s="18">
        <v>1</v>
      </c>
      <c r="AS21" s="18">
        <v>0.54881188192862951</v>
      </c>
      <c r="AT21" s="18">
        <v>0.76016679924487907</v>
      </c>
      <c r="AU21" s="18">
        <v>0.72239347678909582</v>
      </c>
      <c r="AV21" s="18">
        <v>0.69022089821980792</v>
      </c>
    </row>
    <row r="22" spans="14:48" x14ac:dyDescent="0.2">
      <c r="N22" s="8" t="s">
        <v>23</v>
      </c>
      <c r="O22" s="18">
        <v>0.47280561573528729</v>
      </c>
      <c r="P22" s="18">
        <v>0.59246649114611516</v>
      </c>
      <c r="Q22" s="18">
        <v>0.39926488790207026</v>
      </c>
      <c r="R22" s="18">
        <v>0.50123101744342058</v>
      </c>
      <c r="S22" s="18">
        <v>6.7481197545402646E-2</v>
      </c>
      <c r="T22" s="18">
        <v>0.30238246017863007</v>
      </c>
      <c r="U22" s="18">
        <v>0.44268970534342905</v>
      </c>
      <c r="V22" s="18">
        <v>0.57374274079769405</v>
      </c>
      <c r="W22" s="18">
        <v>0.56176169057397574</v>
      </c>
      <c r="X22" s="18">
        <v>0.51248157928063209</v>
      </c>
      <c r="Y22" s="18">
        <v>0.44426045926254792</v>
      </c>
      <c r="Z22" s="18">
        <v>0.57265608897607179</v>
      </c>
      <c r="AA22" s="18">
        <v>1</v>
      </c>
      <c r="AB22" s="18">
        <v>0.54823560942367533</v>
      </c>
      <c r="AC22" s="18">
        <v>0.659702178732675</v>
      </c>
      <c r="AD22" s="18">
        <v>0.64286899207355552</v>
      </c>
      <c r="AF22" s="6" t="s">
        <v>43</v>
      </c>
      <c r="AG22" s="18">
        <v>0.51699196948380155</v>
      </c>
      <c r="AH22" s="18">
        <v>0.56519014538831724</v>
      </c>
      <c r="AI22" s="18">
        <v>0.41879566807000596</v>
      </c>
      <c r="AJ22" s="18">
        <v>0.49005101492308845</v>
      </c>
      <c r="AK22" s="18">
        <v>1.5649344543562479E-2</v>
      </c>
      <c r="AL22" s="18">
        <v>0.34937705621654863</v>
      </c>
      <c r="AM22" s="18">
        <v>0.40812492449586052</v>
      </c>
      <c r="AN22" s="18">
        <v>0.560422800073612</v>
      </c>
      <c r="AO22" s="18">
        <v>0.56676326035860147</v>
      </c>
      <c r="AP22" s="18">
        <v>0.45351630962542439</v>
      </c>
      <c r="AQ22" s="18">
        <v>0.48320037104449909</v>
      </c>
      <c r="AR22" s="18">
        <v>0.54881188192862951</v>
      </c>
      <c r="AS22" s="18">
        <v>1.0000000000000002</v>
      </c>
      <c r="AT22" s="18">
        <v>0.51795708203858759</v>
      </c>
      <c r="AU22" s="18">
        <v>0.60792815841961678</v>
      </c>
      <c r="AV22" s="18">
        <v>0.60254964392644184</v>
      </c>
    </row>
    <row r="23" spans="14:48" x14ac:dyDescent="0.2">
      <c r="N23" s="8" t="s">
        <v>24</v>
      </c>
      <c r="O23" s="18">
        <v>0.70443420226260833</v>
      </c>
      <c r="P23" s="18">
        <v>0.62225992957305143</v>
      </c>
      <c r="Q23" s="18">
        <v>0.61315768468540355</v>
      </c>
      <c r="R23" s="18">
        <v>0.78014468533941861</v>
      </c>
      <c r="S23" s="18">
        <v>0.18671412456775735</v>
      </c>
      <c r="T23" s="18">
        <v>0.32656294538769221</v>
      </c>
      <c r="U23" s="18">
        <v>0.63781491149594427</v>
      </c>
      <c r="V23" s="18">
        <v>0.8282359715712887</v>
      </c>
      <c r="W23" s="18">
        <v>0.71648142310765139</v>
      </c>
      <c r="X23" s="18">
        <v>0.72285186615713415</v>
      </c>
      <c r="Y23" s="18">
        <v>0.7002652313152794</v>
      </c>
      <c r="Z23" s="18">
        <v>0.75624380860114759</v>
      </c>
      <c r="AA23" s="18">
        <v>0.54823560942367533</v>
      </c>
      <c r="AB23" s="18">
        <v>1.0000000000000002</v>
      </c>
      <c r="AC23" s="18">
        <v>0.64591062201065941</v>
      </c>
      <c r="AD23" s="18">
        <v>0.58968346066797317</v>
      </c>
      <c r="AF23" s="6" t="s">
        <v>44</v>
      </c>
      <c r="AG23" s="18">
        <v>0.72652233356672657</v>
      </c>
      <c r="AH23" s="18">
        <v>0.59757112624440423</v>
      </c>
      <c r="AI23" s="18">
        <v>0.64259959418711832</v>
      </c>
      <c r="AJ23" s="18">
        <v>0.76607548270038517</v>
      </c>
      <c r="AK23" s="18">
        <v>0.24466248722500833</v>
      </c>
      <c r="AL23" s="18">
        <v>0.36978696436775055</v>
      </c>
      <c r="AM23" s="18">
        <v>0.61474516391183853</v>
      </c>
      <c r="AN23" s="18">
        <v>0.82981968699341924</v>
      </c>
      <c r="AO23" s="18">
        <v>0.7653186394948992</v>
      </c>
      <c r="AP23" s="18">
        <v>0.74646035294234214</v>
      </c>
      <c r="AQ23" s="18">
        <v>0.69717909817661361</v>
      </c>
      <c r="AR23" s="18">
        <v>0.76016679924487907</v>
      </c>
      <c r="AS23" s="18">
        <v>0.51795708203858759</v>
      </c>
      <c r="AT23" s="18">
        <v>1</v>
      </c>
      <c r="AU23" s="18">
        <v>0.63400012993830401</v>
      </c>
      <c r="AV23" s="18">
        <v>0.63194392796618859</v>
      </c>
    </row>
    <row r="24" spans="14:48" x14ac:dyDescent="0.2">
      <c r="N24" s="8" t="s">
        <v>25</v>
      </c>
      <c r="O24" s="18">
        <v>0.58029504856036129</v>
      </c>
      <c r="P24" s="18">
        <v>0.8112279696540895</v>
      </c>
      <c r="Q24" s="18">
        <v>0.44737148316106029</v>
      </c>
      <c r="R24" s="18">
        <v>0.57594594923914688</v>
      </c>
      <c r="S24" s="18">
        <v>0.1513583652559003</v>
      </c>
      <c r="T24" s="18">
        <v>0.37865202531535941</v>
      </c>
      <c r="U24" s="18">
        <v>0.58102177450762471</v>
      </c>
      <c r="V24" s="18">
        <v>0.68790676041977339</v>
      </c>
      <c r="W24" s="18">
        <v>0.6370820385907916</v>
      </c>
      <c r="X24" s="18">
        <v>0.65936450496640409</v>
      </c>
      <c r="Y24" s="18">
        <v>0.55043587824454421</v>
      </c>
      <c r="Z24" s="18">
        <v>0.73466626635620114</v>
      </c>
      <c r="AA24" s="18">
        <v>0.659702178732675</v>
      </c>
      <c r="AB24" s="18">
        <v>0.64591062201065941</v>
      </c>
      <c r="AC24" s="18">
        <v>0.99999999999999989</v>
      </c>
      <c r="AD24" s="18">
        <v>0.93642065302136479</v>
      </c>
      <c r="AF24" s="6" t="s">
        <v>45</v>
      </c>
      <c r="AG24" s="18">
        <v>0.54760836347912722</v>
      </c>
      <c r="AH24" s="18">
        <v>0.77791156479891488</v>
      </c>
      <c r="AI24" s="18">
        <v>0.44717165402029257</v>
      </c>
      <c r="AJ24" s="18">
        <v>0.54733845896356204</v>
      </c>
      <c r="AK24" s="18">
        <v>0.15797215164286008</v>
      </c>
      <c r="AL24" s="18">
        <v>0.42307522544719062</v>
      </c>
      <c r="AM24" s="18">
        <v>0.49433566692209108</v>
      </c>
      <c r="AN24" s="18">
        <v>0.64046400920836732</v>
      </c>
      <c r="AO24" s="18">
        <v>0.62334925949574971</v>
      </c>
      <c r="AP24" s="18">
        <v>0.62699331962125648</v>
      </c>
      <c r="AQ24" s="18">
        <v>0.54363459409731751</v>
      </c>
      <c r="AR24" s="18">
        <v>0.72239347678909582</v>
      </c>
      <c r="AS24" s="18">
        <v>0.60792815841961678</v>
      </c>
      <c r="AT24" s="18">
        <v>0.63400012993830401</v>
      </c>
      <c r="AU24" s="18">
        <v>1.0000000000000002</v>
      </c>
      <c r="AV24" s="18">
        <v>0.92588315590131598</v>
      </c>
    </row>
    <row r="25" spans="14:48" x14ac:dyDescent="0.2">
      <c r="N25" s="8" t="s">
        <v>26</v>
      </c>
      <c r="O25" s="18">
        <v>0.55166365990463451</v>
      </c>
      <c r="P25" s="18">
        <v>0.77574328691608352</v>
      </c>
      <c r="Q25" s="18">
        <v>0.4262287631211254</v>
      </c>
      <c r="R25" s="18">
        <v>0.53953575490583616</v>
      </c>
      <c r="S25" s="18">
        <v>0.11999159647045102</v>
      </c>
      <c r="T25" s="18">
        <v>0.35946460661683094</v>
      </c>
      <c r="U25" s="18">
        <v>0.54222452859633707</v>
      </c>
      <c r="V25" s="18">
        <v>0.63778992842204874</v>
      </c>
      <c r="W25" s="18">
        <v>0.59203884865147016</v>
      </c>
      <c r="X25" s="18">
        <v>0.62573644396850936</v>
      </c>
      <c r="Y25" s="18">
        <v>0.49018534935773017</v>
      </c>
      <c r="Z25" s="18">
        <v>0.69018555342765142</v>
      </c>
      <c r="AA25" s="18">
        <v>0.64286899207355552</v>
      </c>
      <c r="AB25" s="18">
        <v>0.58968346066797317</v>
      </c>
      <c r="AC25" s="18">
        <v>0.93642065302136479</v>
      </c>
      <c r="AD25" s="18">
        <v>1</v>
      </c>
      <c r="AF25" s="6" t="s">
        <v>46</v>
      </c>
      <c r="AG25" s="18">
        <v>0.55024536774242194</v>
      </c>
      <c r="AH25" s="18">
        <v>0.73739699671138159</v>
      </c>
      <c r="AI25" s="18">
        <v>0.41659741044632853</v>
      </c>
      <c r="AJ25" s="18">
        <v>0.5138828191311684</v>
      </c>
      <c r="AK25" s="18">
        <v>0.15332562335867289</v>
      </c>
      <c r="AL25" s="18">
        <v>0.39323236697013492</v>
      </c>
      <c r="AM25" s="18">
        <v>0.47213027354695525</v>
      </c>
      <c r="AN25" s="18">
        <v>0.6147573103106706</v>
      </c>
      <c r="AO25" s="18">
        <v>0.5951239862217087</v>
      </c>
      <c r="AP25" s="18">
        <v>0.59887670830296136</v>
      </c>
      <c r="AQ25" s="18">
        <v>0.51952877008777065</v>
      </c>
      <c r="AR25" s="18">
        <v>0.69022089821980792</v>
      </c>
      <c r="AS25" s="18">
        <v>0.60254964392644184</v>
      </c>
      <c r="AT25" s="18">
        <v>0.63194392796618859</v>
      </c>
      <c r="AU25" s="18">
        <v>0.92588315590131598</v>
      </c>
      <c r="AV25" s="18">
        <v>1.0000000000000002</v>
      </c>
    </row>
    <row r="27" spans="14:48" x14ac:dyDescent="0.2">
      <c r="N27" s="6" t="s">
        <v>47</v>
      </c>
      <c r="O27" s="8" t="s">
        <v>11</v>
      </c>
      <c r="P27" s="8" t="s">
        <v>12</v>
      </c>
      <c r="Q27" s="8" t="s">
        <v>13</v>
      </c>
      <c r="R27" s="8" t="s">
        <v>14</v>
      </c>
      <c r="S27" s="8" t="s">
        <v>15</v>
      </c>
      <c r="T27" s="8" t="s">
        <v>16</v>
      </c>
      <c r="U27" s="8" t="s">
        <v>17</v>
      </c>
      <c r="V27" s="8" t="s">
        <v>18</v>
      </c>
      <c r="W27" s="8" t="s">
        <v>19</v>
      </c>
      <c r="X27" s="8" t="s">
        <v>20</v>
      </c>
      <c r="Y27" s="8" t="s">
        <v>21</v>
      </c>
      <c r="Z27" s="8" t="s">
        <v>22</v>
      </c>
      <c r="AA27" s="8" t="s">
        <v>23</v>
      </c>
      <c r="AB27" s="8" t="s">
        <v>24</v>
      </c>
      <c r="AC27" s="8" t="s">
        <v>25</v>
      </c>
      <c r="AD27" s="8" t="s">
        <v>26</v>
      </c>
      <c r="AF27" s="6" t="s">
        <v>47</v>
      </c>
      <c r="AG27" s="6" t="s">
        <v>31</v>
      </c>
      <c r="AH27" s="6" t="s">
        <v>32</v>
      </c>
      <c r="AI27" s="6" t="s">
        <v>33</v>
      </c>
      <c r="AJ27" s="6" t="s">
        <v>34</v>
      </c>
      <c r="AK27" s="6" t="s">
        <v>35</v>
      </c>
      <c r="AL27" s="6" t="s">
        <v>36</v>
      </c>
      <c r="AM27" s="6" t="s">
        <v>37</v>
      </c>
      <c r="AN27" s="6" t="s">
        <v>38</v>
      </c>
      <c r="AO27" s="6" t="s">
        <v>39</v>
      </c>
      <c r="AP27" s="6" t="s">
        <v>40</v>
      </c>
      <c r="AQ27" s="6" t="s">
        <v>41</v>
      </c>
      <c r="AR27" s="6" t="s">
        <v>42</v>
      </c>
      <c r="AS27" s="6" t="s">
        <v>43</v>
      </c>
      <c r="AT27" s="6" t="s">
        <v>44</v>
      </c>
      <c r="AU27" s="6" t="s">
        <v>45</v>
      </c>
      <c r="AV27" s="6" t="s">
        <v>46</v>
      </c>
    </row>
    <row r="28" spans="14:48" x14ac:dyDescent="0.2">
      <c r="N28" s="8" t="s">
        <v>11</v>
      </c>
      <c r="O28" s="19" t="e">
        <f t="array" ref="O28:AD43">chol('1. FilteredLnRetStats'!AB10:AQ219)</f>
        <v>#VALUE!</v>
      </c>
      <c r="P28" s="20" t="e">
        <v>#VALUE!</v>
      </c>
      <c r="Q28" s="20" t="e">
        <v>#VALUE!</v>
      </c>
      <c r="R28" s="20" t="e">
        <v>#VALUE!</v>
      </c>
      <c r="S28" s="20" t="e">
        <v>#VALUE!</v>
      </c>
      <c r="T28" s="20" t="e">
        <v>#VALUE!</v>
      </c>
      <c r="U28" s="20" t="e">
        <v>#VALUE!</v>
      </c>
      <c r="V28" s="20" t="e">
        <v>#VALUE!</v>
      </c>
      <c r="W28" s="20" t="e">
        <v>#VALUE!</v>
      </c>
      <c r="X28" s="20" t="e">
        <v>#VALUE!</v>
      </c>
      <c r="Y28" s="20" t="e">
        <v>#VALUE!</v>
      </c>
      <c r="Z28" s="20" t="e">
        <v>#VALUE!</v>
      </c>
      <c r="AA28" s="20" t="e">
        <v>#VALUE!</v>
      </c>
      <c r="AB28" s="20" t="e">
        <v>#VALUE!</v>
      </c>
      <c r="AC28" s="20" t="e">
        <v>#VALUE!</v>
      </c>
      <c r="AD28" s="20" t="e">
        <v>#VALUE!</v>
      </c>
      <c r="AF28" s="6" t="s">
        <v>31</v>
      </c>
      <c r="AG28" s="19" t="e">
        <f t="array" ref="AG28:AV43">chol('1. FilteredLnRetStats'!AT10:BI219)</f>
        <v>#VALUE!</v>
      </c>
      <c r="AH28" s="20" t="e">
        <v>#VALUE!</v>
      </c>
      <c r="AI28" s="20" t="e">
        <v>#VALUE!</v>
      </c>
      <c r="AJ28" s="20" t="e">
        <v>#VALUE!</v>
      </c>
      <c r="AK28" s="20" t="e">
        <v>#VALUE!</v>
      </c>
      <c r="AL28" s="20" t="e">
        <v>#VALUE!</v>
      </c>
      <c r="AM28" s="20" t="e">
        <v>#VALUE!</v>
      </c>
      <c r="AN28" s="20" t="e">
        <v>#VALUE!</v>
      </c>
      <c r="AO28" s="20" t="e">
        <v>#VALUE!</v>
      </c>
      <c r="AP28" s="20" t="e">
        <v>#VALUE!</v>
      </c>
      <c r="AQ28" s="20" t="e">
        <v>#VALUE!</v>
      </c>
      <c r="AR28" s="20" t="e">
        <v>#VALUE!</v>
      </c>
      <c r="AS28" s="20" t="e">
        <v>#VALUE!</v>
      </c>
      <c r="AT28" s="20" t="e">
        <v>#VALUE!</v>
      </c>
      <c r="AU28" s="20" t="e">
        <v>#VALUE!</v>
      </c>
      <c r="AV28" s="20" t="e">
        <v>#VALUE!</v>
      </c>
    </row>
    <row r="29" spans="14:48" x14ac:dyDescent="0.2">
      <c r="N29" s="8" t="s">
        <v>12</v>
      </c>
      <c r="O29" s="20" t="e">
        <v>#VALUE!</v>
      </c>
      <c r="P29" s="20" t="e">
        <v>#VALUE!</v>
      </c>
      <c r="Q29" s="20" t="e">
        <v>#VALUE!</v>
      </c>
      <c r="R29" s="20" t="e">
        <v>#VALUE!</v>
      </c>
      <c r="S29" s="20" t="e">
        <v>#VALUE!</v>
      </c>
      <c r="T29" s="20" t="e">
        <v>#VALUE!</v>
      </c>
      <c r="U29" s="20" t="e">
        <v>#VALUE!</v>
      </c>
      <c r="V29" s="20" t="e">
        <v>#VALUE!</v>
      </c>
      <c r="W29" s="20" t="e">
        <v>#VALUE!</v>
      </c>
      <c r="X29" s="20" t="e">
        <v>#VALUE!</v>
      </c>
      <c r="Y29" s="20" t="e">
        <v>#VALUE!</v>
      </c>
      <c r="Z29" s="20" t="e">
        <v>#VALUE!</v>
      </c>
      <c r="AA29" s="20" t="e">
        <v>#VALUE!</v>
      </c>
      <c r="AB29" s="20" t="e">
        <v>#VALUE!</v>
      </c>
      <c r="AC29" s="20" t="e">
        <v>#VALUE!</v>
      </c>
      <c r="AD29" s="20" t="e">
        <v>#VALUE!</v>
      </c>
      <c r="AF29" s="6" t="s">
        <v>32</v>
      </c>
      <c r="AG29" s="20" t="e">
        <v>#VALUE!</v>
      </c>
      <c r="AH29" s="20" t="e">
        <v>#VALUE!</v>
      </c>
      <c r="AI29" s="20" t="e">
        <v>#VALUE!</v>
      </c>
      <c r="AJ29" s="20" t="e">
        <v>#VALUE!</v>
      </c>
      <c r="AK29" s="20" t="e">
        <v>#VALUE!</v>
      </c>
      <c r="AL29" s="20" t="e">
        <v>#VALUE!</v>
      </c>
      <c r="AM29" s="20" t="e">
        <v>#VALUE!</v>
      </c>
      <c r="AN29" s="20" t="e">
        <v>#VALUE!</v>
      </c>
      <c r="AO29" s="20" t="e">
        <v>#VALUE!</v>
      </c>
      <c r="AP29" s="20" t="e">
        <v>#VALUE!</v>
      </c>
      <c r="AQ29" s="20" t="e">
        <v>#VALUE!</v>
      </c>
      <c r="AR29" s="20" t="e">
        <v>#VALUE!</v>
      </c>
      <c r="AS29" s="20" t="e">
        <v>#VALUE!</v>
      </c>
      <c r="AT29" s="20" t="e">
        <v>#VALUE!</v>
      </c>
      <c r="AU29" s="20" t="e">
        <v>#VALUE!</v>
      </c>
      <c r="AV29" s="20" t="e">
        <v>#VALUE!</v>
      </c>
    </row>
    <row r="30" spans="14:48" x14ac:dyDescent="0.2">
      <c r="N30" s="8" t="s">
        <v>13</v>
      </c>
      <c r="O30" s="20" t="e">
        <v>#VALUE!</v>
      </c>
      <c r="P30" s="20" t="e">
        <v>#VALUE!</v>
      </c>
      <c r="Q30" s="20" t="e">
        <v>#VALUE!</v>
      </c>
      <c r="R30" s="20" t="e">
        <v>#VALUE!</v>
      </c>
      <c r="S30" s="20" t="e">
        <v>#VALUE!</v>
      </c>
      <c r="T30" s="20" t="e">
        <v>#VALUE!</v>
      </c>
      <c r="U30" s="20" t="e">
        <v>#VALUE!</v>
      </c>
      <c r="V30" s="20" t="e">
        <v>#VALUE!</v>
      </c>
      <c r="W30" s="20" t="e">
        <v>#VALUE!</v>
      </c>
      <c r="X30" s="20" t="e">
        <v>#VALUE!</v>
      </c>
      <c r="Y30" s="20" t="e">
        <v>#VALUE!</v>
      </c>
      <c r="Z30" s="20" t="e">
        <v>#VALUE!</v>
      </c>
      <c r="AA30" s="20" t="e">
        <v>#VALUE!</v>
      </c>
      <c r="AB30" s="20" t="e">
        <v>#VALUE!</v>
      </c>
      <c r="AC30" s="20" t="e">
        <v>#VALUE!</v>
      </c>
      <c r="AD30" s="20" t="e">
        <v>#VALUE!</v>
      </c>
      <c r="AF30" s="6" t="s">
        <v>33</v>
      </c>
      <c r="AG30" s="20" t="e">
        <v>#VALUE!</v>
      </c>
      <c r="AH30" s="20" t="e">
        <v>#VALUE!</v>
      </c>
      <c r="AI30" s="20" t="e">
        <v>#VALUE!</v>
      </c>
      <c r="AJ30" s="20" t="e">
        <v>#VALUE!</v>
      </c>
      <c r="AK30" s="20" t="e">
        <v>#VALUE!</v>
      </c>
      <c r="AL30" s="20" t="e">
        <v>#VALUE!</v>
      </c>
      <c r="AM30" s="20" t="e">
        <v>#VALUE!</v>
      </c>
      <c r="AN30" s="20" t="e">
        <v>#VALUE!</v>
      </c>
      <c r="AO30" s="20" t="e">
        <v>#VALUE!</v>
      </c>
      <c r="AP30" s="20" t="e">
        <v>#VALUE!</v>
      </c>
      <c r="AQ30" s="20" t="e">
        <v>#VALUE!</v>
      </c>
      <c r="AR30" s="20" t="e">
        <v>#VALUE!</v>
      </c>
      <c r="AS30" s="20" t="e">
        <v>#VALUE!</v>
      </c>
      <c r="AT30" s="20" t="e">
        <v>#VALUE!</v>
      </c>
      <c r="AU30" s="20" t="e">
        <v>#VALUE!</v>
      </c>
      <c r="AV30" s="20" t="e">
        <v>#VALUE!</v>
      </c>
    </row>
    <row r="31" spans="14:48" x14ac:dyDescent="0.2">
      <c r="N31" s="8" t="s">
        <v>14</v>
      </c>
      <c r="O31" s="20" t="e">
        <v>#VALUE!</v>
      </c>
      <c r="P31" s="20" t="e">
        <v>#VALUE!</v>
      </c>
      <c r="Q31" s="20" t="e">
        <v>#VALUE!</v>
      </c>
      <c r="R31" s="20" t="e">
        <v>#VALUE!</v>
      </c>
      <c r="S31" s="20" t="e">
        <v>#VALUE!</v>
      </c>
      <c r="T31" s="20" t="e">
        <v>#VALUE!</v>
      </c>
      <c r="U31" s="20" t="e">
        <v>#VALUE!</v>
      </c>
      <c r="V31" s="20" t="e">
        <v>#VALUE!</v>
      </c>
      <c r="W31" s="20" t="e">
        <v>#VALUE!</v>
      </c>
      <c r="X31" s="20" t="e">
        <v>#VALUE!</v>
      </c>
      <c r="Y31" s="20" t="e">
        <v>#VALUE!</v>
      </c>
      <c r="Z31" s="20" t="e">
        <v>#VALUE!</v>
      </c>
      <c r="AA31" s="20" t="e">
        <v>#VALUE!</v>
      </c>
      <c r="AB31" s="20" t="e">
        <v>#VALUE!</v>
      </c>
      <c r="AC31" s="20" t="e">
        <v>#VALUE!</v>
      </c>
      <c r="AD31" s="20" t="e">
        <v>#VALUE!</v>
      </c>
      <c r="AF31" s="6" t="s">
        <v>34</v>
      </c>
      <c r="AG31" s="20" t="e">
        <v>#VALUE!</v>
      </c>
      <c r="AH31" s="20" t="e">
        <v>#VALUE!</v>
      </c>
      <c r="AI31" s="20" t="e">
        <v>#VALUE!</v>
      </c>
      <c r="AJ31" s="20" t="e">
        <v>#VALUE!</v>
      </c>
      <c r="AK31" s="20" t="e">
        <v>#VALUE!</v>
      </c>
      <c r="AL31" s="20" t="e">
        <v>#VALUE!</v>
      </c>
      <c r="AM31" s="20" t="e">
        <v>#VALUE!</v>
      </c>
      <c r="AN31" s="20" t="e">
        <v>#VALUE!</v>
      </c>
      <c r="AO31" s="20" t="e">
        <v>#VALUE!</v>
      </c>
      <c r="AP31" s="20" t="e">
        <v>#VALUE!</v>
      </c>
      <c r="AQ31" s="20" t="e">
        <v>#VALUE!</v>
      </c>
      <c r="AR31" s="20" t="e">
        <v>#VALUE!</v>
      </c>
      <c r="AS31" s="20" t="e">
        <v>#VALUE!</v>
      </c>
      <c r="AT31" s="20" t="e">
        <v>#VALUE!</v>
      </c>
      <c r="AU31" s="20" t="e">
        <v>#VALUE!</v>
      </c>
      <c r="AV31" s="20" t="e">
        <v>#VALUE!</v>
      </c>
    </row>
    <row r="32" spans="14:48" x14ac:dyDescent="0.2">
      <c r="N32" s="8" t="s">
        <v>15</v>
      </c>
      <c r="O32" s="20" t="e">
        <v>#VALUE!</v>
      </c>
      <c r="P32" s="20" t="e">
        <v>#VALUE!</v>
      </c>
      <c r="Q32" s="20" t="e">
        <v>#VALUE!</v>
      </c>
      <c r="R32" s="20" t="e">
        <v>#VALUE!</v>
      </c>
      <c r="S32" s="20" t="e">
        <v>#VALUE!</v>
      </c>
      <c r="T32" s="20" t="e">
        <v>#VALUE!</v>
      </c>
      <c r="U32" s="20" t="e">
        <v>#VALUE!</v>
      </c>
      <c r="V32" s="20" t="e">
        <v>#VALUE!</v>
      </c>
      <c r="W32" s="20" t="e">
        <v>#VALUE!</v>
      </c>
      <c r="X32" s="20" t="e">
        <v>#VALUE!</v>
      </c>
      <c r="Y32" s="20" t="e">
        <v>#VALUE!</v>
      </c>
      <c r="Z32" s="20" t="e">
        <v>#VALUE!</v>
      </c>
      <c r="AA32" s="20" t="e">
        <v>#VALUE!</v>
      </c>
      <c r="AB32" s="20" t="e">
        <v>#VALUE!</v>
      </c>
      <c r="AC32" s="20" t="e">
        <v>#VALUE!</v>
      </c>
      <c r="AD32" s="20" t="e">
        <v>#VALUE!</v>
      </c>
      <c r="AF32" s="6" t="s">
        <v>35</v>
      </c>
      <c r="AG32" s="20" t="e">
        <v>#VALUE!</v>
      </c>
      <c r="AH32" s="20" t="e">
        <v>#VALUE!</v>
      </c>
      <c r="AI32" s="20" t="e">
        <v>#VALUE!</v>
      </c>
      <c r="AJ32" s="20" t="e">
        <v>#VALUE!</v>
      </c>
      <c r="AK32" s="20" t="e">
        <v>#VALUE!</v>
      </c>
      <c r="AL32" s="20" t="e">
        <v>#VALUE!</v>
      </c>
      <c r="AM32" s="20" t="e">
        <v>#VALUE!</v>
      </c>
      <c r="AN32" s="20" t="e">
        <v>#VALUE!</v>
      </c>
      <c r="AO32" s="20" t="e">
        <v>#VALUE!</v>
      </c>
      <c r="AP32" s="20" t="e">
        <v>#VALUE!</v>
      </c>
      <c r="AQ32" s="20" t="e">
        <v>#VALUE!</v>
      </c>
      <c r="AR32" s="20" t="e">
        <v>#VALUE!</v>
      </c>
      <c r="AS32" s="20" t="e">
        <v>#VALUE!</v>
      </c>
      <c r="AT32" s="20" t="e">
        <v>#VALUE!</v>
      </c>
      <c r="AU32" s="20" t="e">
        <v>#VALUE!</v>
      </c>
      <c r="AV32" s="20" t="e">
        <v>#VALUE!</v>
      </c>
    </row>
    <row r="33" spans="14:48" x14ac:dyDescent="0.2">
      <c r="N33" s="8" t="s">
        <v>16</v>
      </c>
      <c r="O33" s="20" t="e">
        <v>#VALUE!</v>
      </c>
      <c r="P33" s="20" t="e">
        <v>#VALUE!</v>
      </c>
      <c r="Q33" s="20" t="e">
        <v>#VALUE!</v>
      </c>
      <c r="R33" s="20" t="e">
        <v>#VALUE!</v>
      </c>
      <c r="S33" s="20" t="e">
        <v>#VALUE!</v>
      </c>
      <c r="T33" s="20" t="e">
        <v>#VALUE!</v>
      </c>
      <c r="U33" s="20" t="e">
        <v>#VALUE!</v>
      </c>
      <c r="V33" s="20" t="e">
        <v>#VALUE!</v>
      </c>
      <c r="W33" s="20" t="e">
        <v>#VALUE!</v>
      </c>
      <c r="X33" s="20" t="e">
        <v>#VALUE!</v>
      </c>
      <c r="Y33" s="20" t="e">
        <v>#VALUE!</v>
      </c>
      <c r="Z33" s="20" t="e">
        <v>#VALUE!</v>
      </c>
      <c r="AA33" s="20" t="e">
        <v>#VALUE!</v>
      </c>
      <c r="AB33" s="20" t="e">
        <v>#VALUE!</v>
      </c>
      <c r="AC33" s="20" t="e">
        <v>#VALUE!</v>
      </c>
      <c r="AD33" s="20" t="e">
        <v>#VALUE!</v>
      </c>
      <c r="AF33" s="6" t="s">
        <v>36</v>
      </c>
      <c r="AG33" s="20" t="e">
        <v>#VALUE!</v>
      </c>
      <c r="AH33" s="20" t="e">
        <v>#VALUE!</v>
      </c>
      <c r="AI33" s="20" t="e">
        <v>#VALUE!</v>
      </c>
      <c r="AJ33" s="20" t="e">
        <v>#VALUE!</v>
      </c>
      <c r="AK33" s="20" t="e">
        <v>#VALUE!</v>
      </c>
      <c r="AL33" s="20" t="e">
        <v>#VALUE!</v>
      </c>
      <c r="AM33" s="20" t="e">
        <v>#VALUE!</v>
      </c>
      <c r="AN33" s="20" t="e">
        <v>#VALUE!</v>
      </c>
      <c r="AO33" s="20" t="e">
        <v>#VALUE!</v>
      </c>
      <c r="AP33" s="20" t="e">
        <v>#VALUE!</v>
      </c>
      <c r="AQ33" s="20" t="e">
        <v>#VALUE!</v>
      </c>
      <c r="AR33" s="20" t="e">
        <v>#VALUE!</v>
      </c>
      <c r="AS33" s="20" t="e">
        <v>#VALUE!</v>
      </c>
      <c r="AT33" s="20" t="e">
        <v>#VALUE!</v>
      </c>
      <c r="AU33" s="20" t="e">
        <v>#VALUE!</v>
      </c>
      <c r="AV33" s="20" t="e">
        <v>#VALUE!</v>
      </c>
    </row>
    <row r="34" spans="14:48" x14ac:dyDescent="0.2">
      <c r="N34" s="8" t="s">
        <v>17</v>
      </c>
      <c r="O34" s="20" t="e">
        <v>#VALUE!</v>
      </c>
      <c r="P34" s="20" t="e">
        <v>#VALUE!</v>
      </c>
      <c r="Q34" s="20" t="e">
        <v>#VALUE!</v>
      </c>
      <c r="R34" s="20" t="e">
        <v>#VALUE!</v>
      </c>
      <c r="S34" s="20" t="e">
        <v>#VALUE!</v>
      </c>
      <c r="T34" s="20" t="e">
        <v>#VALUE!</v>
      </c>
      <c r="U34" s="20" t="e">
        <v>#VALUE!</v>
      </c>
      <c r="V34" s="20" t="e">
        <v>#VALUE!</v>
      </c>
      <c r="W34" s="20" t="e">
        <v>#VALUE!</v>
      </c>
      <c r="X34" s="20" t="e">
        <v>#VALUE!</v>
      </c>
      <c r="Y34" s="20" t="e">
        <v>#VALUE!</v>
      </c>
      <c r="Z34" s="20" t="e">
        <v>#VALUE!</v>
      </c>
      <c r="AA34" s="20" t="e">
        <v>#VALUE!</v>
      </c>
      <c r="AB34" s="20" t="e">
        <v>#VALUE!</v>
      </c>
      <c r="AC34" s="20" t="e">
        <v>#VALUE!</v>
      </c>
      <c r="AD34" s="20" t="e">
        <v>#VALUE!</v>
      </c>
      <c r="AF34" s="6" t="s">
        <v>37</v>
      </c>
      <c r="AG34" s="20" t="e">
        <v>#VALUE!</v>
      </c>
      <c r="AH34" s="20" t="e">
        <v>#VALUE!</v>
      </c>
      <c r="AI34" s="20" t="e">
        <v>#VALUE!</v>
      </c>
      <c r="AJ34" s="20" t="e">
        <v>#VALUE!</v>
      </c>
      <c r="AK34" s="20" t="e">
        <v>#VALUE!</v>
      </c>
      <c r="AL34" s="20" t="e">
        <v>#VALUE!</v>
      </c>
      <c r="AM34" s="20" t="e">
        <v>#VALUE!</v>
      </c>
      <c r="AN34" s="20" t="e">
        <v>#VALUE!</v>
      </c>
      <c r="AO34" s="20" t="e">
        <v>#VALUE!</v>
      </c>
      <c r="AP34" s="20" t="e">
        <v>#VALUE!</v>
      </c>
      <c r="AQ34" s="20" t="e">
        <v>#VALUE!</v>
      </c>
      <c r="AR34" s="20" t="e">
        <v>#VALUE!</v>
      </c>
      <c r="AS34" s="20" t="e">
        <v>#VALUE!</v>
      </c>
      <c r="AT34" s="20" t="e">
        <v>#VALUE!</v>
      </c>
      <c r="AU34" s="20" t="e">
        <v>#VALUE!</v>
      </c>
      <c r="AV34" s="20" t="e">
        <v>#VALUE!</v>
      </c>
    </row>
    <row r="35" spans="14:48" x14ac:dyDescent="0.2">
      <c r="N35" s="8" t="s">
        <v>18</v>
      </c>
      <c r="O35" s="20" t="e">
        <v>#VALUE!</v>
      </c>
      <c r="P35" s="20" t="e">
        <v>#VALUE!</v>
      </c>
      <c r="Q35" s="20" t="e">
        <v>#VALUE!</v>
      </c>
      <c r="R35" s="20" t="e">
        <v>#VALUE!</v>
      </c>
      <c r="S35" s="20" t="e">
        <v>#VALUE!</v>
      </c>
      <c r="T35" s="20" t="e">
        <v>#VALUE!</v>
      </c>
      <c r="U35" s="20" t="e">
        <v>#VALUE!</v>
      </c>
      <c r="V35" s="20" t="e">
        <v>#VALUE!</v>
      </c>
      <c r="W35" s="20" t="e">
        <v>#VALUE!</v>
      </c>
      <c r="X35" s="20" t="e">
        <v>#VALUE!</v>
      </c>
      <c r="Y35" s="20" t="e">
        <v>#VALUE!</v>
      </c>
      <c r="Z35" s="20" t="e">
        <v>#VALUE!</v>
      </c>
      <c r="AA35" s="20" t="e">
        <v>#VALUE!</v>
      </c>
      <c r="AB35" s="20" t="e">
        <v>#VALUE!</v>
      </c>
      <c r="AC35" s="20" t="e">
        <v>#VALUE!</v>
      </c>
      <c r="AD35" s="20" t="e">
        <v>#VALUE!</v>
      </c>
      <c r="AF35" s="6" t="s">
        <v>38</v>
      </c>
      <c r="AG35" s="20" t="e">
        <v>#VALUE!</v>
      </c>
      <c r="AH35" s="20" t="e">
        <v>#VALUE!</v>
      </c>
      <c r="AI35" s="20" t="e">
        <v>#VALUE!</v>
      </c>
      <c r="AJ35" s="20" t="e">
        <v>#VALUE!</v>
      </c>
      <c r="AK35" s="20" t="e">
        <v>#VALUE!</v>
      </c>
      <c r="AL35" s="20" t="e">
        <v>#VALUE!</v>
      </c>
      <c r="AM35" s="20" t="e">
        <v>#VALUE!</v>
      </c>
      <c r="AN35" s="20" t="e">
        <v>#VALUE!</v>
      </c>
      <c r="AO35" s="20" t="e">
        <v>#VALUE!</v>
      </c>
      <c r="AP35" s="20" t="e">
        <v>#VALUE!</v>
      </c>
      <c r="AQ35" s="20" t="e">
        <v>#VALUE!</v>
      </c>
      <c r="AR35" s="20" t="e">
        <v>#VALUE!</v>
      </c>
      <c r="AS35" s="20" t="e">
        <v>#VALUE!</v>
      </c>
      <c r="AT35" s="20" t="e">
        <v>#VALUE!</v>
      </c>
      <c r="AU35" s="20" t="e">
        <v>#VALUE!</v>
      </c>
      <c r="AV35" s="20" t="e">
        <v>#VALUE!</v>
      </c>
    </row>
    <row r="36" spans="14:48" x14ac:dyDescent="0.2">
      <c r="N36" s="8" t="s">
        <v>19</v>
      </c>
      <c r="O36" s="20" t="e">
        <v>#VALUE!</v>
      </c>
      <c r="P36" s="20" t="e">
        <v>#VALUE!</v>
      </c>
      <c r="Q36" s="20" t="e">
        <v>#VALUE!</v>
      </c>
      <c r="R36" s="20" t="e">
        <v>#VALUE!</v>
      </c>
      <c r="S36" s="20" t="e">
        <v>#VALUE!</v>
      </c>
      <c r="T36" s="20" t="e">
        <v>#VALUE!</v>
      </c>
      <c r="U36" s="20" t="e">
        <v>#VALUE!</v>
      </c>
      <c r="V36" s="20" t="e">
        <v>#VALUE!</v>
      </c>
      <c r="W36" s="20" t="e">
        <v>#VALUE!</v>
      </c>
      <c r="X36" s="20" t="e">
        <v>#VALUE!</v>
      </c>
      <c r="Y36" s="20" t="e">
        <v>#VALUE!</v>
      </c>
      <c r="Z36" s="20" t="e">
        <v>#VALUE!</v>
      </c>
      <c r="AA36" s="20" t="e">
        <v>#VALUE!</v>
      </c>
      <c r="AB36" s="20" t="e">
        <v>#VALUE!</v>
      </c>
      <c r="AC36" s="20" t="e">
        <v>#VALUE!</v>
      </c>
      <c r="AD36" s="20" t="e">
        <v>#VALUE!</v>
      </c>
      <c r="AF36" s="6" t="s">
        <v>39</v>
      </c>
      <c r="AG36" s="20" t="e">
        <v>#VALUE!</v>
      </c>
      <c r="AH36" s="20" t="e">
        <v>#VALUE!</v>
      </c>
      <c r="AI36" s="20" t="e">
        <v>#VALUE!</v>
      </c>
      <c r="AJ36" s="20" t="e">
        <v>#VALUE!</v>
      </c>
      <c r="AK36" s="20" t="e">
        <v>#VALUE!</v>
      </c>
      <c r="AL36" s="20" t="e">
        <v>#VALUE!</v>
      </c>
      <c r="AM36" s="20" t="e">
        <v>#VALUE!</v>
      </c>
      <c r="AN36" s="20" t="e">
        <v>#VALUE!</v>
      </c>
      <c r="AO36" s="20" t="e">
        <v>#VALUE!</v>
      </c>
      <c r="AP36" s="20" t="e">
        <v>#VALUE!</v>
      </c>
      <c r="AQ36" s="20" t="e">
        <v>#VALUE!</v>
      </c>
      <c r="AR36" s="20" t="e">
        <v>#VALUE!</v>
      </c>
      <c r="AS36" s="20" t="e">
        <v>#VALUE!</v>
      </c>
      <c r="AT36" s="20" t="e">
        <v>#VALUE!</v>
      </c>
      <c r="AU36" s="20" t="e">
        <v>#VALUE!</v>
      </c>
      <c r="AV36" s="20" t="e">
        <v>#VALUE!</v>
      </c>
    </row>
    <row r="37" spans="14:48" x14ac:dyDescent="0.2">
      <c r="N37" s="8" t="s">
        <v>20</v>
      </c>
      <c r="O37" s="20" t="e">
        <v>#VALUE!</v>
      </c>
      <c r="P37" s="20" t="e">
        <v>#VALUE!</v>
      </c>
      <c r="Q37" s="20" t="e">
        <v>#VALUE!</v>
      </c>
      <c r="R37" s="20" t="e">
        <v>#VALUE!</v>
      </c>
      <c r="S37" s="20" t="e">
        <v>#VALUE!</v>
      </c>
      <c r="T37" s="20" t="e">
        <v>#VALUE!</v>
      </c>
      <c r="U37" s="20" t="e">
        <v>#VALUE!</v>
      </c>
      <c r="V37" s="20" t="e">
        <v>#VALUE!</v>
      </c>
      <c r="W37" s="20" t="e">
        <v>#VALUE!</v>
      </c>
      <c r="X37" s="20" t="e">
        <v>#VALUE!</v>
      </c>
      <c r="Y37" s="20" t="e">
        <v>#VALUE!</v>
      </c>
      <c r="Z37" s="20" t="e">
        <v>#VALUE!</v>
      </c>
      <c r="AA37" s="20" t="e">
        <v>#VALUE!</v>
      </c>
      <c r="AB37" s="20" t="e">
        <v>#VALUE!</v>
      </c>
      <c r="AC37" s="20" t="e">
        <v>#VALUE!</v>
      </c>
      <c r="AD37" s="20" t="e">
        <v>#VALUE!</v>
      </c>
      <c r="AF37" s="6" t="s">
        <v>40</v>
      </c>
      <c r="AG37" s="20" t="e">
        <v>#VALUE!</v>
      </c>
      <c r="AH37" s="20" t="e">
        <v>#VALUE!</v>
      </c>
      <c r="AI37" s="20" t="e">
        <v>#VALUE!</v>
      </c>
      <c r="AJ37" s="20" t="e">
        <v>#VALUE!</v>
      </c>
      <c r="AK37" s="20" t="e">
        <v>#VALUE!</v>
      </c>
      <c r="AL37" s="20" t="e">
        <v>#VALUE!</v>
      </c>
      <c r="AM37" s="20" t="e">
        <v>#VALUE!</v>
      </c>
      <c r="AN37" s="20" t="e">
        <v>#VALUE!</v>
      </c>
      <c r="AO37" s="20" t="e">
        <v>#VALUE!</v>
      </c>
      <c r="AP37" s="20" t="e">
        <v>#VALUE!</v>
      </c>
      <c r="AQ37" s="20" t="e">
        <v>#VALUE!</v>
      </c>
      <c r="AR37" s="20" t="e">
        <v>#VALUE!</v>
      </c>
      <c r="AS37" s="20" t="e">
        <v>#VALUE!</v>
      </c>
      <c r="AT37" s="20" t="e">
        <v>#VALUE!</v>
      </c>
      <c r="AU37" s="20" t="e">
        <v>#VALUE!</v>
      </c>
      <c r="AV37" s="20" t="e">
        <v>#VALUE!</v>
      </c>
    </row>
    <row r="38" spans="14:48" x14ac:dyDescent="0.2">
      <c r="N38" s="8" t="s">
        <v>21</v>
      </c>
      <c r="O38" s="20" t="e">
        <v>#VALUE!</v>
      </c>
      <c r="P38" s="20" t="e">
        <v>#VALUE!</v>
      </c>
      <c r="Q38" s="20" t="e">
        <v>#VALUE!</v>
      </c>
      <c r="R38" s="20" t="e">
        <v>#VALUE!</v>
      </c>
      <c r="S38" s="20" t="e">
        <v>#VALUE!</v>
      </c>
      <c r="T38" s="20" t="e">
        <v>#VALUE!</v>
      </c>
      <c r="U38" s="20" t="e">
        <v>#VALUE!</v>
      </c>
      <c r="V38" s="20" t="e">
        <v>#VALUE!</v>
      </c>
      <c r="W38" s="20" t="e">
        <v>#VALUE!</v>
      </c>
      <c r="X38" s="20" t="e">
        <v>#VALUE!</v>
      </c>
      <c r="Y38" s="20" t="e">
        <v>#VALUE!</v>
      </c>
      <c r="Z38" s="20" t="e">
        <v>#VALUE!</v>
      </c>
      <c r="AA38" s="20" t="e">
        <v>#VALUE!</v>
      </c>
      <c r="AB38" s="20" t="e">
        <v>#VALUE!</v>
      </c>
      <c r="AC38" s="20" t="e">
        <v>#VALUE!</v>
      </c>
      <c r="AD38" s="20" t="e">
        <v>#VALUE!</v>
      </c>
      <c r="AF38" s="6" t="s">
        <v>41</v>
      </c>
      <c r="AG38" s="20" t="e">
        <v>#VALUE!</v>
      </c>
      <c r="AH38" s="20" t="e">
        <v>#VALUE!</v>
      </c>
      <c r="AI38" s="20" t="e">
        <v>#VALUE!</v>
      </c>
      <c r="AJ38" s="20" t="e">
        <v>#VALUE!</v>
      </c>
      <c r="AK38" s="20" t="e">
        <v>#VALUE!</v>
      </c>
      <c r="AL38" s="20" t="e">
        <v>#VALUE!</v>
      </c>
      <c r="AM38" s="20" t="e">
        <v>#VALUE!</v>
      </c>
      <c r="AN38" s="20" t="e">
        <v>#VALUE!</v>
      </c>
      <c r="AO38" s="20" t="e">
        <v>#VALUE!</v>
      </c>
      <c r="AP38" s="20" t="e">
        <v>#VALUE!</v>
      </c>
      <c r="AQ38" s="20" t="e">
        <v>#VALUE!</v>
      </c>
      <c r="AR38" s="20" t="e">
        <v>#VALUE!</v>
      </c>
      <c r="AS38" s="20" t="e">
        <v>#VALUE!</v>
      </c>
      <c r="AT38" s="20" t="e">
        <v>#VALUE!</v>
      </c>
      <c r="AU38" s="20" t="e">
        <v>#VALUE!</v>
      </c>
      <c r="AV38" s="20" t="e">
        <v>#VALUE!</v>
      </c>
    </row>
    <row r="39" spans="14:48" x14ac:dyDescent="0.2">
      <c r="N39" s="8" t="s">
        <v>22</v>
      </c>
      <c r="O39" s="20" t="e">
        <v>#VALUE!</v>
      </c>
      <c r="P39" s="20" t="e">
        <v>#VALUE!</v>
      </c>
      <c r="Q39" s="20" t="e">
        <v>#VALUE!</v>
      </c>
      <c r="R39" s="20" t="e">
        <v>#VALUE!</v>
      </c>
      <c r="S39" s="20" t="e">
        <v>#VALUE!</v>
      </c>
      <c r="T39" s="20" t="e">
        <v>#VALUE!</v>
      </c>
      <c r="U39" s="20" t="e">
        <v>#VALUE!</v>
      </c>
      <c r="V39" s="20" t="e">
        <v>#VALUE!</v>
      </c>
      <c r="W39" s="20" t="e">
        <v>#VALUE!</v>
      </c>
      <c r="X39" s="20" t="e">
        <v>#VALUE!</v>
      </c>
      <c r="Y39" s="20" t="e">
        <v>#VALUE!</v>
      </c>
      <c r="Z39" s="20" t="e">
        <v>#VALUE!</v>
      </c>
      <c r="AA39" s="20" t="e">
        <v>#VALUE!</v>
      </c>
      <c r="AB39" s="20" t="e">
        <v>#VALUE!</v>
      </c>
      <c r="AC39" s="20" t="e">
        <v>#VALUE!</v>
      </c>
      <c r="AD39" s="20" t="e">
        <v>#VALUE!</v>
      </c>
      <c r="AF39" s="6" t="s">
        <v>42</v>
      </c>
      <c r="AG39" s="20" t="e">
        <v>#VALUE!</v>
      </c>
      <c r="AH39" s="20" t="e">
        <v>#VALUE!</v>
      </c>
      <c r="AI39" s="20" t="e">
        <v>#VALUE!</v>
      </c>
      <c r="AJ39" s="20" t="e">
        <v>#VALUE!</v>
      </c>
      <c r="AK39" s="20" t="e">
        <v>#VALUE!</v>
      </c>
      <c r="AL39" s="20" t="e">
        <v>#VALUE!</v>
      </c>
      <c r="AM39" s="20" t="e">
        <v>#VALUE!</v>
      </c>
      <c r="AN39" s="20" t="e">
        <v>#VALUE!</v>
      </c>
      <c r="AO39" s="20" t="e">
        <v>#VALUE!</v>
      </c>
      <c r="AP39" s="20" t="e">
        <v>#VALUE!</v>
      </c>
      <c r="AQ39" s="20" t="e">
        <v>#VALUE!</v>
      </c>
      <c r="AR39" s="20" t="e">
        <v>#VALUE!</v>
      </c>
      <c r="AS39" s="20" t="e">
        <v>#VALUE!</v>
      </c>
      <c r="AT39" s="20" t="e">
        <v>#VALUE!</v>
      </c>
      <c r="AU39" s="20" t="e">
        <v>#VALUE!</v>
      </c>
      <c r="AV39" s="20" t="e">
        <v>#VALUE!</v>
      </c>
    </row>
    <row r="40" spans="14:48" x14ac:dyDescent="0.2">
      <c r="N40" s="8" t="s">
        <v>23</v>
      </c>
      <c r="O40" s="20" t="e">
        <v>#VALUE!</v>
      </c>
      <c r="P40" s="20" t="e">
        <v>#VALUE!</v>
      </c>
      <c r="Q40" s="20" t="e">
        <v>#VALUE!</v>
      </c>
      <c r="R40" s="20" t="e">
        <v>#VALUE!</v>
      </c>
      <c r="S40" s="20" t="e">
        <v>#VALUE!</v>
      </c>
      <c r="T40" s="20" t="e">
        <v>#VALUE!</v>
      </c>
      <c r="U40" s="20" t="e">
        <v>#VALUE!</v>
      </c>
      <c r="V40" s="20" t="e">
        <v>#VALUE!</v>
      </c>
      <c r="W40" s="20" t="e">
        <v>#VALUE!</v>
      </c>
      <c r="X40" s="20" t="e">
        <v>#VALUE!</v>
      </c>
      <c r="Y40" s="20" t="e">
        <v>#VALUE!</v>
      </c>
      <c r="Z40" s="20" t="e">
        <v>#VALUE!</v>
      </c>
      <c r="AA40" s="20" t="e">
        <v>#VALUE!</v>
      </c>
      <c r="AB40" s="20" t="e">
        <v>#VALUE!</v>
      </c>
      <c r="AC40" s="20" t="e">
        <v>#VALUE!</v>
      </c>
      <c r="AD40" s="20" t="e">
        <v>#VALUE!</v>
      </c>
      <c r="AF40" s="6" t="s">
        <v>43</v>
      </c>
      <c r="AG40" s="20" t="e">
        <v>#VALUE!</v>
      </c>
      <c r="AH40" s="20" t="e">
        <v>#VALUE!</v>
      </c>
      <c r="AI40" s="20" t="e">
        <v>#VALUE!</v>
      </c>
      <c r="AJ40" s="20" t="e">
        <v>#VALUE!</v>
      </c>
      <c r="AK40" s="20" t="e">
        <v>#VALUE!</v>
      </c>
      <c r="AL40" s="20" t="e">
        <v>#VALUE!</v>
      </c>
      <c r="AM40" s="20" t="e">
        <v>#VALUE!</v>
      </c>
      <c r="AN40" s="20" t="e">
        <v>#VALUE!</v>
      </c>
      <c r="AO40" s="20" t="e">
        <v>#VALUE!</v>
      </c>
      <c r="AP40" s="20" t="e">
        <v>#VALUE!</v>
      </c>
      <c r="AQ40" s="20" t="e">
        <v>#VALUE!</v>
      </c>
      <c r="AR40" s="20" t="e">
        <v>#VALUE!</v>
      </c>
      <c r="AS40" s="20" t="e">
        <v>#VALUE!</v>
      </c>
      <c r="AT40" s="20" t="e">
        <v>#VALUE!</v>
      </c>
      <c r="AU40" s="20" t="e">
        <v>#VALUE!</v>
      </c>
      <c r="AV40" s="20" t="e">
        <v>#VALUE!</v>
      </c>
    </row>
    <row r="41" spans="14:48" x14ac:dyDescent="0.2">
      <c r="N41" s="8" t="s">
        <v>24</v>
      </c>
      <c r="O41" s="20" t="e">
        <v>#VALUE!</v>
      </c>
      <c r="P41" s="20" t="e">
        <v>#VALUE!</v>
      </c>
      <c r="Q41" s="20" t="e">
        <v>#VALUE!</v>
      </c>
      <c r="R41" s="20" t="e">
        <v>#VALUE!</v>
      </c>
      <c r="S41" s="20" t="e">
        <v>#VALUE!</v>
      </c>
      <c r="T41" s="20" t="e">
        <v>#VALUE!</v>
      </c>
      <c r="U41" s="20" t="e">
        <v>#VALUE!</v>
      </c>
      <c r="V41" s="20" t="e">
        <v>#VALUE!</v>
      </c>
      <c r="W41" s="20" t="e">
        <v>#VALUE!</v>
      </c>
      <c r="X41" s="20" t="e">
        <v>#VALUE!</v>
      </c>
      <c r="Y41" s="20" t="e">
        <v>#VALUE!</v>
      </c>
      <c r="Z41" s="20" t="e">
        <v>#VALUE!</v>
      </c>
      <c r="AA41" s="20" t="e">
        <v>#VALUE!</v>
      </c>
      <c r="AB41" s="20" t="e">
        <v>#VALUE!</v>
      </c>
      <c r="AC41" s="20" t="e">
        <v>#VALUE!</v>
      </c>
      <c r="AD41" s="20" t="e">
        <v>#VALUE!</v>
      </c>
      <c r="AF41" s="6" t="s">
        <v>44</v>
      </c>
      <c r="AG41" s="20" t="e">
        <v>#VALUE!</v>
      </c>
      <c r="AH41" s="20" t="e">
        <v>#VALUE!</v>
      </c>
      <c r="AI41" s="20" t="e">
        <v>#VALUE!</v>
      </c>
      <c r="AJ41" s="20" t="e">
        <v>#VALUE!</v>
      </c>
      <c r="AK41" s="20" t="e">
        <v>#VALUE!</v>
      </c>
      <c r="AL41" s="20" t="e">
        <v>#VALUE!</v>
      </c>
      <c r="AM41" s="20" t="e">
        <v>#VALUE!</v>
      </c>
      <c r="AN41" s="20" t="e">
        <v>#VALUE!</v>
      </c>
      <c r="AO41" s="20" t="e">
        <v>#VALUE!</v>
      </c>
      <c r="AP41" s="20" t="e">
        <v>#VALUE!</v>
      </c>
      <c r="AQ41" s="20" t="e">
        <v>#VALUE!</v>
      </c>
      <c r="AR41" s="20" t="e">
        <v>#VALUE!</v>
      </c>
      <c r="AS41" s="20" t="e">
        <v>#VALUE!</v>
      </c>
      <c r="AT41" s="20" t="e">
        <v>#VALUE!</v>
      </c>
      <c r="AU41" s="20" t="e">
        <v>#VALUE!</v>
      </c>
      <c r="AV41" s="20" t="e">
        <v>#VALUE!</v>
      </c>
    </row>
    <row r="42" spans="14:48" x14ac:dyDescent="0.2">
      <c r="N42" s="8" t="s">
        <v>25</v>
      </c>
      <c r="O42" s="20" t="e">
        <v>#VALUE!</v>
      </c>
      <c r="P42" s="20" t="e">
        <v>#VALUE!</v>
      </c>
      <c r="Q42" s="20" t="e">
        <v>#VALUE!</v>
      </c>
      <c r="R42" s="20" t="e">
        <v>#VALUE!</v>
      </c>
      <c r="S42" s="20" t="e">
        <v>#VALUE!</v>
      </c>
      <c r="T42" s="20" t="e">
        <v>#VALUE!</v>
      </c>
      <c r="U42" s="20" t="e">
        <v>#VALUE!</v>
      </c>
      <c r="V42" s="20" t="e">
        <v>#VALUE!</v>
      </c>
      <c r="W42" s="20" t="e">
        <v>#VALUE!</v>
      </c>
      <c r="X42" s="20" t="e">
        <v>#VALUE!</v>
      </c>
      <c r="Y42" s="20" t="e">
        <v>#VALUE!</v>
      </c>
      <c r="Z42" s="20" t="e">
        <v>#VALUE!</v>
      </c>
      <c r="AA42" s="20" t="e">
        <v>#VALUE!</v>
      </c>
      <c r="AB42" s="20" t="e">
        <v>#VALUE!</v>
      </c>
      <c r="AC42" s="20" t="e">
        <v>#VALUE!</v>
      </c>
      <c r="AD42" s="20" t="e">
        <v>#VALUE!</v>
      </c>
      <c r="AF42" s="6" t="s">
        <v>45</v>
      </c>
      <c r="AG42" s="20" t="e">
        <v>#VALUE!</v>
      </c>
      <c r="AH42" s="20" t="e">
        <v>#VALUE!</v>
      </c>
      <c r="AI42" s="20" t="e">
        <v>#VALUE!</v>
      </c>
      <c r="AJ42" s="20" t="e">
        <v>#VALUE!</v>
      </c>
      <c r="AK42" s="20" t="e">
        <v>#VALUE!</v>
      </c>
      <c r="AL42" s="20" t="e">
        <v>#VALUE!</v>
      </c>
      <c r="AM42" s="20" t="e">
        <v>#VALUE!</v>
      </c>
      <c r="AN42" s="20" t="e">
        <v>#VALUE!</v>
      </c>
      <c r="AO42" s="20" t="e">
        <v>#VALUE!</v>
      </c>
      <c r="AP42" s="20" t="e">
        <v>#VALUE!</v>
      </c>
      <c r="AQ42" s="20" t="e">
        <v>#VALUE!</v>
      </c>
      <c r="AR42" s="20" t="e">
        <v>#VALUE!</v>
      </c>
      <c r="AS42" s="20" t="e">
        <v>#VALUE!</v>
      </c>
      <c r="AT42" s="20" t="e">
        <v>#VALUE!</v>
      </c>
      <c r="AU42" s="20" t="e">
        <v>#VALUE!</v>
      </c>
      <c r="AV42" s="20" t="e">
        <v>#VALUE!</v>
      </c>
    </row>
    <row r="43" spans="14:48" x14ac:dyDescent="0.2">
      <c r="N43" s="8" t="s">
        <v>26</v>
      </c>
      <c r="O43" s="20" t="e">
        <v>#VALUE!</v>
      </c>
      <c r="P43" s="20" t="e">
        <v>#VALUE!</v>
      </c>
      <c r="Q43" s="20" t="e">
        <v>#VALUE!</v>
      </c>
      <c r="R43" s="20" t="e">
        <v>#VALUE!</v>
      </c>
      <c r="S43" s="20" t="e">
        <v>#VALUE!</v>
      </c>
      <c r="T43" s="20" t="e">
        <v>#VALUE!</v>
      </c>
      <c r="U43" s="20" t="e">
        <v>#VALUE!</v>
      </c>
      <c r="V43" s="20" t="e">
        <v>#VALUE!</v>
      </c>
      <c r="W43" s="20" t="e">
        <v>#VALUE!</v>
      </c>
      <c r="X43" s="20" t="e">
        <v>#VALUE!</v>
      </c>
      <c r="Y43" s="20" t="e">
        <v>#VALUE!</v>
      </c>
      <c r="Z43" s="20" t="e">
        <v>#VALUE!</v>
      </c>
      <c r="AA43" s="20" t="e">
        <v>#VALUE!</v>
      </c>
      <c r="AB43" s="20" t="e">
        <v>#VALUE!</v>
      </c>
      <c r="AC43" s="20" t="e">
        <v>#VALUE!</v>
      </c>
      <c r="AD43" s="20" t="e">
        <v>#VALUE!</v>
      </c>
      <c r="AF43" s="6" t="s">
        <v>46</v>
      </c>
      <c r="AG43" s="20" t="e">
        <v>#VALUE!</v>
      </c>
      <c r="AH43" s="20" t="e">
        <v>#VALUE!</v>
      </c>
      <c r="AI43" s="20" t="e">
        <v>#VALUE!</v>
      </c>
      <c r="AJ43" s="20" t="e">
        <v>#VALUE!</v>
      </c>
      <c r="AK43" s="20" t="e">
        <v>#VALUE!</v>
      </c>
      <c r="AL43" s="20" t="e">
        <v>#VALUE!</v>
      </c>
      <c r="AM43" s="20" t="e">
        <v>#VALUE!</v>
      </c>
      <c r="AN43" s="20" t="e">
        <v>#VALUE!</v>
      </c>
      <c r="AO43" s="20" t="e">
        <v>#VALUE!</v>
      </c>
      <c r="AP43" s="20" t="e">
        <v>#VALUE!</v>
      </c>
      <c r="AQ43" s="20" t="e">
        <v>#VALUE!</v>
      </c>
      <c r="AR43" s="20" t="e">
        <v>#VALUE!</v>
      </c>
      <c r="AS43" s="20" t="e">
        <v>#VALUE!</v>
      </c>
      <c r="AT43" s="20" t="e">
        <v>#VALUE!</v>
      </c>
      <c r="AU43" s="20" t="e">
        <v>#VALUE!</v>
      </c>
      <c r="AV43" s="20" t="e">
        <v>#VALUE!</v>
      </c>
    </row>
    <row r="44" spans="14:48" x14ac:dyDescent="0.2">
      <c r="N44" s="8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4:48" x14ac:dyDescent="0.2">
      <c r="N45" s="8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4:48" x14ac:dyDescent="0.2">
      <c r="N46" s="8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4:48" x14ac:dyDescent="0.2">
      <c r="N47" s="8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</sheetData>
  <sheetProtection algorithmName="SHA-512" hashValue="FeMoFRmnhCASDBCU9JRId64WOmyGiMlf+3H0JLrqt2Pkcsk0SHrJUo/aAnNubgLhcwkIZCvxbtHOOtoQcm084g==" saltValue="VZdGnFXI7qfVygVdtnC+SQ==" spinCount="100000" sheet="1" objects="1" scenarios="1"/>
  <conditionalFormatting sqref="O10:AD25">
    <cfRule type="colorScale" priority="2">
      <colorScale>
        <cfvo type="min"/>
        <cfvo type="max"/>
        <color rgb="FFFCFCFF"/>
        <color theme="8"/>
      </colorScale>
    </cfRule>
  </conditionalFormatting>
  <conditionalFormatting sqref="AG10:AV25">
    <cfRule type="colorScale" priority="1">
      <colorScale>
        <cfvo type="min"/>
        <cfvo type="max"/>
        <color rgb="FFFCFCFF"/>
        <color theme="8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CD9B-115C-4F29-A063-48DD28251725}">
  <sheetPr codeName="Sheet3">
    <outlinePr summaryBelow="0" summaryRight="0"/>
    <pageSetUpPr autoPageBreaks="0"/>
  </sheetPr>
  <dimension ref="C17:CI106"/>
  <sheetViews>
    <sheetView topLeftCell="A7" zoomScale="51" zoomScaleNormal="50" workbookViewId="0">
      <selection activeCell="AK63" sqref="AK63"/>
    </sheetView>
  </sheetViews>
  <sheetFormatPr baseColWidth="10" defaultColWidth="12.5" defaultRowHeight="15.75" customHeight="1" x14ac:dyDescent="0.2"/>
  <cols>
    <col min="3" max="18" width="5.5" customWidth="1"/>
    <col min="20" max="20" width="8.6640625" bestFit="1" customWidth="1"/>
    <col min="21" max="21" width="9.1640625" bestFit="1" customWidth="1"/>
    <col min="22" max="23" width="7.6640625" bestFit="1" customWidth="1"/>
    <col min="24" max="24" width="8.1640625" bestFit="1" customWidth="1"/>
    <col min="25" max="25" width="7.6640625" bestFit="1" customWidth="1"/>
    <col min="26" max="26" width="7.33203125" bestFit="1" customWidth="1"/>
    <col min="27" max="28" width="7.83203125" bestFit="1" customWidth="1"/>
    <col min="29" max="29" width="9.1640625" bestFit="1" customWidth="1"/>
    <col min="30" max="30" width="7.83203125" bestFit="1" customWidth="1"/>
    <col min="31" max="31" width="7.33203125" bestFit="1" customWidth="1"/>
    <col min="32" max="32" width="8.1640625" bestFit="1" customWidth="1"/>
    <col min="33" max="33" width="7.33203125" bestFit="1" customWidth="1"/>
    <col min="34" max="34" width="7.6640625" bestFit="1" customWidth="1"/>
    <col min="35" max="36" width="8.1640625" bestFit="1" customWidth="1"/>
    <col min="37" max="37" width="13.1640625" bestFit="1" customWidth="1"/>
    <col min="38" max="53" width="9.5" bestFit="1" customWidth="1"/>
    <col min="54" max="54" width="5.5" customWidth="1"/>
    <col min="55" max="55" width="8.6640625" bestFit="1" customWidth="1"/>
    <col min="56" max="71" width="9.5" bestFit="1" customWidth="1"/>
    <col min="72" max="87" width="5.5" customWidth="1"/>
  </cols>
  <sheetData>
    <row r="17" spans="3:87" ht="15" x14ac:dyDescent="0.2">
      <c r="C17" s="49" t="s">
        <v>48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14"/>
      <c r="T17" s="6"/>
      <c r="U17" s="49" t="s">
        <v>49</v>
      </c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14"/>
      <c r="AL17" s="49" t="s">
        <v>50</v>
      </c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6"/>
      <c r="BC17" s="6"/>
      <c r="BD17" s="49" t="s">
        <v>51</v>
      </c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3:87" ht="16" thickBot="1" x14ac:dyDescent="0.25"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  <c r="H18" s="6" t="s">
        <v>16</v>
      </c>
      <c r="I18" s="6" t="s">
        <v>17</v>
      </c>
      <c r="J18" s="6" t="s">
        <v>18</v>
      </c>
      <c r="K18" s="6" t="s">
        <v>19</v>
      </c>
      <c r="L18" s="6" t="s">
        <v>20</v>
      </c>
      <c r="M18" s="6" t="s">
        <v>21</v>
      </c>
      <c r="N18" s="6" t="s">
        <v>22</v>
      </c>
      <c r="O18" s="6" t="s">
        <v>23</v>
      </c>
      <c r="P18" s="6" t="s">
        <v>24</v>
      </c>
      <c r="Q18" s="6" t="s">
        <v>25</v>
      </c>
      <c r="R18" s="6" t="s">
        <v>26</v>
      </c>
      <c r="S18" s="5"/>
      <c r="T18" s="6"/>
      <c r="U18" s="6" t="s">
        <v>11</v>
      </c>
      <c r="V18" s="6" t="s">
        <v>12</v>
      </c>
      <c r="W18" s="6" t="s">
        <v>13</v>
      </c>
      <c r="X18" s="6" t="s">
        <v>14</v>
      </c>
      <c r="Y18" s="6" t="s">
        <v>15</v>
      </c>
      <c r="Z18" s="6" t="s">
        <v>16</v>
      </c>
      <c r="AA18" s="6" t="s">
        <v>17</v>
      </c>
      <c r="AB18" s="6" t="s">
        <v>18</v>
      </c>
      <c r="AC18" s="6" t="s">
        <v>19</v>
      </c>
      <c r="AD18" s="6" t="s">
        <v>20</v>
      </c>
      <c r="AE18" s="6" t="s">
        <v>21</v>
      </c>
      <c r="AF18" s="6" t="s">
        <v>22</v>
      </c>
      <c r="AG18" s="6" t="s">
        <v>23</v>
      </c>
      <c r="AH18" s="6" t="s">
        <v>24</v>
      </c>
      <c r="AI18" s="6" t="s">
        <v>25</v>
      </c>
      <c r="AJ18" s="6" t="s">
        <v>26</v>
      </c>
      <c r="AK18" s="5"/>
      <c r="AL18" s="6" t="s">
        <v>11</v>
      </c>
      <c r="AM18" s="6" t="s">
        <v>12</v>
      </c>
      <c r="AN18" s="6" t="s">
        <v>13</v>
      </c>
      <c r="AO18" s="6" t="s">
        <v>14</v>
      </c>
      <c r="AP18" s="6" t="s">
        <v>15</v>
      </c>
      <c r="AQ18" s="6" t="s">
        <v>16</v>
      </c>
      <c r="AR18" s="6" t="s">
        <v>17</v>
      </c>
      <c r="AS18" s="6" t="s">
        <v>18</v>
      </c>
      <c r="AT18" s="6" t="s">
        <v>19</v>
      </c>
      <c r="AU18" s="6" t="s">
        <v>20</v>
      </c>
      <c r="AV18" s="6" t="s">
        <v>21</v>
      </c>
      <c r="AW18" s="6" t="s">
        <v>22</v>
      </c>
      <c r="AX18" s="6" t="s">
        <v>23</v>
      </c>
      <c r="AY18" s="6" t="s">
        <v>24</v>
      </c>
      <c r="AZ18" s="6" t="s">
        <v>25</v>
      </c>
      <c r="BA18" s="6" t="s">
        <v>26</v>
      </c>
      <c r="BB18" s="6"/>
      <c r="BC18" s="6"/>
      <c r="BD18" s="6" t="s">
        <v>11</v>
      </c>
      <c r="BE18" s="6" t="s">
        <v>12</v>
      </c>
      <c r="BF18" s="6" t="s">
        <v>13</v>
      </c>
      <c r="BG18" s="6" t="s">
        <v>14</v>
      </c>
      <c r="BH18" s="6" t="s">
        <v>15</v>
      </c>
      <c r="BI18" s="6" t="s">
        <v>16</v>
      </c>
      <c r="BJ18" s="6" t="s">
        <v>17</v>
      </c>
      <c r="BK18" s="6" t="s">
        <v>18</v>
      </c>
      <c r="BL18" s="6" t="s">
        <v>19</v>
      </c>
      <c r="BM18" s="6" t="s">
        <v>20</v>
      </c>
      <c r="BN18" s="6" t="s">
        <v>21</v>
      </c>
      <c r="BO18" s="6" t="s">
        <v>22</v>
      </c>
      <c r="BP18" s="6" t="s">
        <v>23</v>
      </c>
      <c r="BQ18" s="6" t="s">
        <v>24</v>
      </c>
      <c r="BR18" s="6" t="s">
        <v>25</v>
      </c>
      <c r="BS18" s="6" t="s">
        <v>26</v>
      </c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3:87" ht="15" x14ac:dyDescent="0.2">
      <c r="C19" s="21">
        <v>-0.56473375096869449</v>
      </c>
      <c r="D19" s="22">
        <v>-0.20914783553565122</v>
      </c>
      <c r="E19" s="22">
        <v>1.2489152307013525</v>
      </c>
      <c r="F19" s="22">
        <v>-8.3612020120626754E-2</v>
      </c>
      <c r="G19" s="22">
        <v>-0.10027865835526985</v>
      </c>
      <c r="H19" s="22">
        <v>-0.31260434033945611</v>
      </c>
      <c r="I19" s="22">
        <v>-0.10301413677826732</v>
      </c>
      <c r="J19" s="22">
        <v>-0.37060938787670433</v>
      </c>
      <c r="K19" s="22">
        <v>-1.4328736364646775</v>
      </c>
      <c r="L19" s="22">
        <v>-1.0353141703549174</v>
      </c>
      <c r="M19" s="22">
        <v>1.3665781312090484</v>
      </c>
      <c r="N19" s="22">
        <v>0.13436937188355064</v>
      </c>
      <c r="O19" s="22">
        <v>-0.46026184711528262</v>
      </c>
      <c r="P19" s="22">
        <v>-0.33772537421114096</v>
      </c>
      <c r="Q19" s="22">
        <v>-0.40773326974708268</v>
      </c>
      <c r="R19" s="23">
        <v>-1.0754360450184635</v>
      </c>
      <c r="S19" s="5"/>
      <c r="T19" s="14" t="s">
        <v>52</v>
      </c>
      <c r="U19" s="14">
        <f t="array" ref="U19:AJ19">'1. FilteredLnRetStats'!J217:Y217</f>
        <v>9.66</v>
      </c>
      <c r="V19" s="14">
        <v>101.5</v>
      </c>
      <c r="W19" s="14">
        <v>9.5</v>
      </c>
      <c r="X19" s="14">
        <v>35.1</v>
      </c>
      <c r="Y19" s="14">
        <v>2.3199999999999998</v>
      </c>
      <c r="Z19" s="14">
        <v>24.02</v>
      </c>
      <c r="AA19" s="14">
        <v>56.46</v>
      </c>
      <c r="AB19" s="14">
        <v>14.28</v>
      </c>
      <c r="AC19" s="14">
        <v>866.28</v>
      </c>
      <c r="AD19" s="14">
        <v>197.77</v>
      </c>
      <c r="AE19" s="14">
        <v>4.59</v>
      </c>
      <c r="AF19" s="14">
        <v>390.87</v>
      </c>
      <c r="AG19" s="14">
        <v>33.14</v>
      </c>
      <c r="AH19" s="14">
        <v>70.56</v>
      </c>
      <c r="AI19" s="14">
        <v>348.21</v>
      </c>
      <c r="AJ19" s="14">
        <v>208.06</v>
      </c>
      <c r="AK19" s="5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5"/>
      <c r="BC19" s="14" t="s">
        <v>52</v>
      </c>
      <c r="BD19" s="14" cm="1">
        <f t="array" ref="BD19:BS21">SIM_INPUTS</f>
        <v>9.66</v>
      </c>
      <c r="BE19" s="14">
        <v>101.5</v>
      </c>
      <c r="BF19" s="14">
        <v>9.5</v>
      </c>
      <c r="BG19" s="14">
        <v>35.1</v>
      </c>
      <c r="BH19" s="14">
        <v>2.3199999999999998</v>
      </c>
      <c r="BI19" s="14">
        <v>24.02</v>
      </c>
      <c r="BJ19" s="14">
        <v>56.46</v>
      </c>
      <c r="BK19" s="14">
        <v>14.28</v>
      </c>
      <c r="BL19" s="14">
        <v>866.28</v>
      </c>
      <c r="BM19" s="14">
        <v>197.77</v>
      </c>
      <c r="BN19" s="14">
        <v>4.59</v>
      </c>
      <c r="BO19" s="14">
        <v>390.87</v>
      </c>
      <c r="BP19" s="14">
        <v>33.14</v>
      </c>
      <c r="BQ19" s="14">
        <v>70.56</v>
      </c>
      <c r="BR19" s="14">
        <v>348.21</v>
      </c>
      <c r="BS19" s="14">
        <v>208.06</v>
      </c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 spans="3:87" ht="15" x14ac:dyDescent="0.2">
      <c r="C20" s="26">
        <v>0.49070379938423919</v>
      </c>
      <c r="D20" s="27">
        <v>-0.29607970806025058</v>
      </c>
      <c r="E20" s="27">
        <v>-0.62126947724305359</v>
      </c>
      <c r="F20" s="27">
        <v>0.40529011913115232</v>
      </c>
      <c r="G20" s="27">
        <v>-0.23146540315715858</v>
      </c>
      <c r="H20" s="27">
        <v>-2.7819723117417152</v>
      </c>
      <c r="I20" s="27">
        <v>0.46396830530350192</v>
      </c>
      <c r="J20" s="27">
        <v>-0.40609430360418025</v>
      </c>
      <c r="K20" s="27">
        <v>-1.70470906997483</v>
      </c>
      <c r="L20" s="27">
        <v>8.830477168742859E-2</v>
      </c>
      <c r="M20" s="27">
        <v>1.4370831019602677</v>
      </c>
      <c r="N20" s="27">
        <v>-0.87654658187222356</v>
      </c>
      <c r="O20" s="27">
        <v>0.68824609959339544</v>
      </c>
      <c r="P20" s="27">
        <v>0.3663314751421422</v>
      </c>
      <c r="Q20" s="27">
        <v>0.46231526584252125</v>
      </c>
      <c r="R20" s="28">
        <v>0.99538465421246547</v>
      </c>
      <c r="S20" s="5"/>
      <c r="T20" s="14" t="s">
        <v>53</v>
      </c>
      <c r="U20" s="25" cm="1">
        <f t="array" ref="U20:AJ20">mu*252</f>
        <v>-2.0575731847116772</v>
      </c>
      <c r="V20" s="25">
        <v>9.6791379860531074E-2</v>
      </c>
      <c r="W20" s="25">
        <v>-0.50506083811145885</v>
      </c>
      <c r="X20" s="25">
        <v>-1.028103549265647</v>
      </c>
      <c r="Y20" s="25">
        <v>-0.54978657055590285</v>
      </c>
      <c r="Z20" s="25">
        <v>0.3256626019816688</v>
      </c>
      <c r="AA20" s="25">
        <v>0.45838191864020461</v>
      </c>
      <c r="AB20" s="25">
        <v>-1.3053803519756757</v>
      </c>
      <c r="AC20" s="25">
        <v>-0.26590117829459142</v>
      </c>
      <c r="AD20" s="25">
        <v>4.0942083343435187E-2</v>
      </c>
      <c r="AE20" s="25">
        <v>-1.4481603163432251</v>
      </c>
      <c r="AF20" s="25">
        <v>-0.22235087241268833</v>
      </c>
      <c r="AG20" s="25">
        <v>-0.60245580531207155</v>
      </c>
      <c r="AH20" s="25">
        <v>-0.90190333409563705</v>
      </c>
      <c r="AI20" s="25">
        <v>0.13336004493916515</v>
      </c>
      <c r="AJ20" s="25">
        <v>-3.2598089468398379E-2</v>
      </c>
      <c r="AK20" s="5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5"/>
      <c r="BC20" s="14" t="s">
        <v>53</v>
      </c>
      <c r="BD20" s="25">
        <v>-2.0575731847116772</v>
      </c>
      <c r="BE20" s="25">
        <v>9.6791379860531074E-2</v>
      </c>
      <c r="BF20" s="25">
        <v>-0.50506083811145885</v>
      </c>
      <c r="BG20" s="25">
        <v>-1.028103549265647</v>
      </c>
      <c r="BH20" s="25">
        <v>-0.54978657055590285</v>
      </c>
      <c r="BI20" s="25">
        <v>0.3256626019816688</v>
      </c>
      <c r="BJ20" s="25">
        <v>0.45838191864020461</v>
      </c>
      <c r="BK20" s="25">
        <v>-1.3053803519756757</v>
      </c>
      <c r="BL20" s="25">
        <v>-0.26590117829459142</v>
      </c>
      <c r="BM20" s="25">
        <v>4.0942083343435187E-2</v>
      </c>
      <c r="BN20" s="25">
        <v>-1.4481603163432251</v>
      </c>
      <c r="BO20" s="25">
        <v>-0.22235087241268833</v>
      </c>
      <c r="BP20" s="25">
        <v>-0.60245580531207155</v>
      </c>
      <c r="BQ20" s="25">
        <v>-0.90190333409563705</v>
      </c>
      <c r="BR20" s="25">
        <v>0.13336004493916515</v>
      </c>
      <c r="BS20" s="25">
        <v>-3.2598089468398379E-2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3:87" ht="15" x14ac:dyDescent="0.2">
      <c r="C21" s="26">
        <v>0.78411217102313802</v>
      </c>
      <c r="D21" s="27">
        <v>0.22265072682506704</v>
      </c>
      <c r="E21" s="27">
        <v>9.3221186811607584E-2</v>
      </c>
      <c r="F21" s="27">
        <v>0.49251753233403178</v>
      </c>
      <c r="G21" s="27">
        <v>0.92779817344366711</v>
      </c>
      <c r="H21" s="27">
        <v>0.85681945814351679</v>
      </c>
      <c r="I21" s="27">
        <v>9.3625932378351817E-2</v>
      </c>
      <c r="J21" s="27">
        <v>-1.2795355101993591</v>
      </c>
      <c r="K21" s="27">
        <v>1.4539185792757063</v>
      </c>
      <c r="L21" s="27">
        <v>0.20421185478163792</v>
      </c>
      <c r="M21" s="27">
        <v>-0.95671118710222602</v>
      </c>
      <c r="N21" s="27">
        <v>-1.1545470315818152</v>
      </c>
      <c r="O21" s="27">
        <v>-2.0157107952979829</v>
      </c>
      <c r="P21" s="27">
        <v>1.2614307323398779</v>
      </c>
      <c r="Q21" s="27">
        <v>-0.61440183677239979</v>
      </c>
      <c r="R21" s="28">
        <v>-0.9865081730660662</v>
      </c>
      <c r="S21" s="5"/>
      <c r="T21" s="14" t="s">
        <v>54</v>
      </c>
      <c r="U21" s="25" cm="1">
        <f t="array" ref="U21:AJ21">sigma</f>
        <v>1.0861000594127947</v>
      </c>
      <c r="V21" s="25">
        <v>0.27249823745060381</v>
      </c>
      <c r="W21" s="25">
        <v>0.80846933256443487</v>
      </c>
      <c r="X21" s="25">
        <v>0.85474893315072797</v>
      </c>
      <c r="Y21" s="25">
        <v>0.80959971433934641</v>
      </c>
      <c r="Z21" s="25">
        <v>0.33327931424733881</v>
      </c>
      <c r="AA21" s="25">
        <v>0.66035405652146373</v>
      </c>
      <c r="AB21" s="25">
        <v>0.6386397904845863</v>
      </c>
      <c r="AC21" s="25">
        <v>0.69839478235089725</v>
      </c>
      <c r="AD21" s="25">
        <v>0.51107209093579375</v>
      </c>
      <c r="AE21" s="25">
        <v>0.69404152856880463</v>
      </c>
      <c r="AF21" s="25">
        <v>0.45674806719775701</v>
      </c>
      <c r="AG21" s="25">
        <v>0.28437441274408076</v>
      </c>
      <c r="AH21" s="25">
        <v>0.48510296540232767</v>
      </c>
      <c r="AI21" s="25">
        <v>0.29534865197027377</v>
      </c>
      <c r="AJ21" s="25">
        <v>0.27867479475199947</v>
      </c>
      <c r="AK21" s="5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5"/>
      <c r="BC21" s="14" t="s">
        <v>54</v>
      </c>
      <c r="BD21" s="25">
        <v>1.0861000594127947</v>
      </c>
      <c r="BE21" s="25">
        <v>0.27249823745060381</v>
      </c>
      <c r="BF21" s="25">
        <v>0.80846933256443487</v>
      </c>
      <c r="BG21" s="25">
        <v>0.85474893315072797</v>
      </c>
      <c r="BH21" s="25">
        <v>0.80959971433934641</v>
      </c>
      <c r="BI21" s="25">
        <v>0.33327931424733881</v>
      </c>
      <c r="BJ21" s="25">
        <v>0.66035405652146373</v>
      </c>
      <c r="BK21" s="25">
        <v>0.6386397904845863</v>
      </c>
      <c r="BL21" s="25">
        <v>0.69839478235089725</v>
      </c>
      <c r="BM21" s="25">
        <v>0.51107209093579375</v>
      </c>
      <c r="BN21" s="25">
        <v>0.69404152856880463</v>
      </c>
      <c r="BO21" s="25">
        <v>0.45674806719775701</v>
      </c>
      <c r="BP21" s="25">
        <v>0.28437441274408076</v>
      </c>
      <c r="BQ21" s="25">
        <v>0.48510296540232767</v>
      </c>
      <c r="BR21" s="25">
        <v>0.29534865197027377</v>
      </c>
      <c r="BS21" s="25">
        <v>0.27867479475199947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3:87" ht="15" x14ac:dyDescent="0.2">
      <c r="C22" s="26">
        <v>0.73068443025639651</v>
      </c>
      <c r="D22" s="27">
        <v>0.86257478921120678</v>
      </c>
      <c r="E22" s="27">
        <v>-0.42041092975143951</v>
      </c>
      <c r="F22" s="27">
        <v>8.5441288096547968E-2</v>
      </c>
      <c r="G22" s="27">
        <v>-1.736191900328659</v>
      </c>
      <c r="H22" s="27">
        <v>-6.0734689528418789E-2</v>
      </c>
      <c r="I22" s="27">
        <v>0.32616057110721702</v>
      </c>
      <c r="J22" s="27">
        <v>-0.43483306868799099</v>
      </c>
      <c r="K22" s="27">
        <v>-0.30331351863837425</v>
      </c>
      <c r="L22" s="27">
        <v>1.0230773940211773</v>
      </c>
      <c r="M22" s="27">
        <v>-0.23823001908666958</v>
      </c>
      <c r="N22" s="27">
        <v>1.7888052547258377</v>
      </c>
      <c r="O22" s="27">
        <v>-1.7192580135969104</v>
      </c>
      <c r="P22" s="27">
        <v>-0.54238654511017548</v>
      </c>
      <c r="Q22" s="27">
        <v>0.7635934376534641</v>
      </c>
      <c r="R22" s="28">
        <v>0.32088110046782609</v>
      </c>
      <c r="S22" s="5"/>
      <c r="T22" s="6" t="s">
        <v>55</v>
      </c>
      <c r="U22" s="6" t="s">
        <v>11</v>
      </c>
      <c r="V22" s="6" t="s">
        <v>12</v>
      </c>
      <c r="W22" s="6" t="s">
        <v>13</v>
      </c>
      <c r="X22" s="6" t="s">
        <v>14</v>
      </c>
      <c r="Y22" s="6" t="s">
        <v>15</v>
      </c>
      <c r="Z22" s="6" t="s">
        <v>16</v>
      </c>
      <c r="AA22" s="6" t="s">
        <v>17</v>
      </c>
      <c r="AB22" s="6" t="s">
        <v>18</v>
      </c>
      <c r="AC22" s="6" t="s">
        <v>19</v>
      </c>
      <c r="AD22" s="6" t="s">
        <v>20</v>
      </c>
      <c r="AE22" s="6" t="s">
        <v>21</v>
      </c>
      <c r="AF22" s="6" t="s">
        <v>22</v>
      </c>
      <c r="AG22" s="6" t="s">
        <v>23</v>
      </c>
      <c r="AH22" s="6" t="s">
        <v>24</v>
      </c>
      <c r="AI22" s="6" t="s">
        <v>25</v>
      </c>
      <c r="AJ22" s="6" t="s">
        <v>26</v>
      </c>
      <c r="AK22" s="5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5"/>
      <c r="BC22" s="6" t="s">
        <v>55</v>
      </c>
      <c r="BD22" s="6" t="s">
        <v>11</v>
      </c>
      <c r="BE22" s="6" t="s">
        <v>12</v>
      </c>
      <c r="BF22" s="6" t="s">
        <v>13</v>
      </c>
      <c r="BG22" s="6" t="s">
        <v>14</v>
      </c>
      <c r="BH22" s="6" t="s">
        <v>15</v>
      </c>
      <c r="BI22" s="6" t="s">
        <v>16</v>
      </c>
      <c r="BJ22" s="6" t="s">
        <v>17</v>
      </c>
      <c r="BK22" s="6" t="s">
        <v>18</v>
      </c>
      <c r="BL22" s="6" t="s">
        <v>19</v>
      </c>
      <c r="BM22" s="6" t="s">
        <v>20</v>
      </c>
      <c r="BN22" s="6" t="s">
        <v>21</v>
      </c>
      <c r="BO22" s="6" t="s">
        <v>22</v>
      </c>
      <c r="BP22" s="6" t="s">
        <v>23</v>
      </c>
      <c r="BQ22" s="6" t="s">
        <v>24</v>
      </c>
      <c r="BR22" s="6" t="s">
        <v>25</v>
      </c>
      <c r="BS22" s="6" t="s">
        <v>26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3:87" ht="15" x14ac:dyDescent="0.2">
      <c r="C23" s="26">
        <v>0.34576697825086822</v>
      </c>
      <c r="D23" s="27">
        <v>-2.361598062359143E-2</v>
      </c>
      <c r="E23" s="27">
        <v>1.0066340993214802</v>
      </c>
      <c r="F23" s="27">
        <v>0.19423403260770222</v>
      </c>
      <c r="G23" s="27">
        <v>1.5874634745169041</v>
      </c>
      <c r="H23" s="27">
        <v>0.16736013294273255</v>
      </c>
      <c r="I23" s="27">
        <v>0.33037722273638653</v>
      </c>
      <c r="J23" s="27">
        <v>0.11166400576381887</v>
      </c>
      <c r="K23" s="27">
        <v>0.66192394426761236</v>
      </c>
      <c r="L23" s="27">
        <v>0.32303201409286858</v>
      </c>
      <c r="M23" s="27">
        <v>1.1974178550114565</v>
      </c>
      <c r="N23" s="27">
        <v>1.0930708081373235</v>
      </c>
      <c r="O23" s="27">
        <v>-1.8626241804250263</v>
      </c>
      <c r="P23" s="27">
        <v>1.0149875411162625</v>
      </c>
      <c r="Q23" s="27">
        <v>-0.27926016212560234</v>
      </c>
      <c r="R23" s="28">
        <v>-0.57146109274861556</v>
      </c>
      <c r="S23" s="5"/>
      <c r="T23" s="13">
        <v>44925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5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5"/>
      <c r="BC23" s="13">
        <v>44925</v>
      </c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3:87" ht="15" x14ac:dyDescent="0.2">
      <c r="C24" s="26">
        <v>-0.93828241208367913</v>
      </c>
      <c r="D24" s="27">
        <v>-0.71607644518518276</v>
      </c>
      <c r="E24" s="27">
        <v>-0.75153914343824979</v>
      </c>
      <c r="F24" s="27">
        <v>-0.83786609018669456</v>
      </c>
      <c r="G24" s="27">
        <v>-0.13127368133792749</v>
      </c>
      <c r="H24" s="27">
        <v>-0.96377562077239609</v>
      </c>
      <c r="I24" s="27">
        <v>0.90446869100810867</v>
      </c>
      <c r="J24" s="27">
        <v>-0.28492609900824462</v>
      </c>
      <c r="K24" s="27">
        <v>-0.9626182826136741</v>
      </c>
      <c r="L24" s="27">
        <v>-0.80689721121478064</v>
      </c>
      <c r="M24" s="27">
        <v>-0.48123972566877149</v>
      </c>
      <c r="N24" s="27">
        <v>0.32385490717926529</v>
      </c>
      <c r="O24" s="27">
        <v>-0.18759780128604986</v>
      </c>
      <c r="P24" s="27">
        <v>0.17245372804886586</v>
      </c>
      <c r="Q24" s="27">
        <v>0.90396471683242896</v>
      </c>
      <c r="R24" s="28">
        <v>-0.67317663242041081</v>
      </c>
      <c r="S24" s="5"/>
      <c r="T24" s="13">
        <v>44928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5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5"/>
      <c r="BC24" s="13">
        <v>44928</v>
      </c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3:87" ht="15" x14ac:dyDescent="0.2">
      <c r="C25" s="26">
        <v>1.3831011108771878</v>
      </c>
      <c r="D25" s="27">
        <v>-0.41713306097341873</v>
      </c>
      <c r="E25" s="27">
        <v>-0.69658279401248124</v>
      </c>
      <c r="F25" s="27">
        <v>1.3710523860969386</v>
      </c>
      <c r="G25" s="27">
        <v>0.77570679139693177</v>
      </c>
      <c r="H25" s="27">
        <v>1.8350076645027045</v>
      </c>
      <c r="I25" s="27">
        <v>-0.17391214641916172</v>
      </c>
      <c r="J25" s="27">
        <v>-0.71493357664404411</v>
      </c>
      <c r="K25" s="27">
        <v>0.73309150593305683</v>
      </c>
      <c r="L25" s="27">
        <v>0.89190178358537753</v>
      </c>
      <c r="M25" s="27">
        <v>-0.14074989650406938</v>
      </c>
      <c r="N25" s="27">
        <v>-0.15086017040784985</v>
      </c>
      <c r="O25" s="27">
        <v>-0.22243942772508926</v>
      </c>
      <c r="P25" s="27">
        <v>1.9077387707558213</v>
      </c>
      <c r="Q25" s="27">
        <v>1.7181702849909657</v>
      </c>
      <c r="R25" s="28">
        <v>-0.72486808951626924</v>
      </c>
      <c r="S25" s="5"/>
      <c r="T25" s="13">
        <f t="shared" ref="T25:T65" si="0">T24+IF(WEEKDAY(T24)=5,3,1)</f>
        <v>44929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5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5"/>
      <c r="BC25" s="13">
        <f t="shared" ref="BC25:BC65" si="1">BC24+IF(WEEKDAY(BC24)=5,3,1)</f>
        <v>44929</v>
      </c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 spans="3:87" ht="15" x14ac:dyDescent="0.2">
      <c r="C26" s="26">
        <v>6.7404190033730604E-2</v>
      </c>
      <c r="D26" s="27">
        <v>-0.76409400195433841</v>
      </c>
      <c r="E26" s="27">
        <v>-0.34748489457315718</v>
      </c>
      <c r="F26" s="27">
        <v>-0.36136389334091124</v>
      </c>
      <c r="G26" s="27">
        <v>1.3707756467630561</v>
      </c>
      <c r="H26" s="27">
        <v>-2.0916211423406668</v>
      </c>
      <c r="I26" s="27">
        <v>-0.26820403320096575</v>
      </c>
      <c r="J26" s="27">
        <v>-0.75749718774402464</v>
      </c>
      <c r="K26" s="27">
        <v>0.96836981079759199</v>
      </c>
      <c r="L26" s="27">
        <v>-0.83831796177098561</v>
      </c>
      <c r="M26" s="27">
        <v>0.61260482155332041</v>
      </c>
      <c r="N26" s="27">
        <v>0.238629071023894</v>
      </c>
      <c r="O26" s="27">
        <v>-0.47602522652302498</v>
      </c>
      <c r="P26" s="27">
        <v>0.24126810325503589</v>
      </c>
      <c r="Q26" s="27">
        <v>-2.8193717937350281E-2</v>
      </c>
      <c r="R26" s="28">
        <v>1.0125037123589746</v>
      </c>
      <c r="S26" s="5"/>
      <c r="T26" s="13">
        <f t="shared" si="0"/>
        <v>44930</v>
      </c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5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5"/>
      <c r="BC26" s="13">
        <f t="shared" si="1"/>
        <v>44930</v>
      </c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3:87" ht="15" x14ac:dyDescent="0.2">
      <c r="C27" s="26">
        <v>0.73517727627617968</v>
      </c>
      <c r="D27" s="27">
        <v>1.9250591763451657</v>
      </c>
      <c r="E27" s="27">
        <v>1.5311303017378173</v>
      </c>
      <c r="F27" s="27">
        <v>-0.24817230494108092</v>
      </c>
      <c r="G27" s="27">
        <v>1.1281145486262329</v>
      </c>
      <c r="H27" s="27">
        <v>0.56100743164401401</v>
      </c>
      <c r="I27" s="27">
        <v>-9.7817944810189794E-2</v>
      </c>
      <c r="J27" s="27">
        <v>0.86094538443061053</v>
      </c>
      <c r="K27" s="27">
        <v>-1.1887812769086858</v>
      </c>
      <c r="L27" s="27">
        <v>0.15552560694427403</v>
      </c>
      <c r="M27" s="27">
        <v>1.5756778018633817</v>
      </c>
      <c r="N27" s="27">
        <v>1.9311307339375319</v>
      </c>
      <c r="O27" s="27">
        <v>-0.15119119749794874</v>
      </c>
      <c r="P27" s="27">
        <v>1.5879533096541407</v>
      </c>
      <c r="Q27" s="27">
        <v>0.77051654683149606</v>
      </c>
      <c r="R27" s="28">
        <v>0.58153897523013098</v>
      </c>
      <c r="S27" s="5"/>
      <c r="T27" s="13">
        <f t="shared" si="0"/>
        <v>44931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5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5"/>
      <c r="BC27" s="13">
        <f t="shared" si="1"/>
        <v>44931</v>
      </c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3:87" ht="15" x14ac:dyDescent="0.2">
      <c r="C28" s="26">
        <v>0.57151068132481264</v>
      </c>
      <c r="D28" s="27">
        <v>-1.1540121745386103</v>
      </c>
      <c r="E28" s="27">
        <v>0.79778123318369187</v>
      </c>
      <c r="F28" s="27">
        <v>0.19291154652455214</v>
      </c>
      <c r="G28" s="27">
        <v>-1.1768560080774375</v>
      </c>
      <c r="H28" s="27">
        <v>-0.14952687323633704</v>
      </c>
      <c r="I28" s="27">
        <v>-1.7929366236492874</v>
      </c>
      <c r="J28" s="27">
        <v>-1.4225287471669197</v>
      </c>
      <c r="K28" s="27">
        <v>0.62643828635395338</v>
      </c>
      <c r="L28" s="27">
        <v>0.39504474308514559</v>
      </c>
      <c r="M28" s="27">
        <v>8.812491488653254E-2</v>
      </c>
      <c r="N28" s="27">
        <v>-0.42788622518741437</v>
      </c>
      <c r="O28" s="27">
        <v>2.2693398165473306</v>
      </c>
      <c r="P28" s="27">
        <v>-0.37514465196570984</v>
      </c>
      <c r="Q28" s="27">
        <v>0.80286593220910796</v>
      </c>
      <c r="R28" s="28">
        <v>3.600337667961218</v>
      </c>
      <c r="S28" s="5"/>
      <c r="T28" s="13">
        <f t="shared" si="0"/>
        <v>44934</v>
      </c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5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5"/>
      <c r="BC28" s="13">
        <f t="shared" si="1"/>
        <v>44934</v>
      </c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</row>
    <row r="29" spans="3:87" ht="15" x14ac:dyDescent="0.2">
      <c r="C29" s="26">
        <v>1.759847819830038</v>
      </c>
      <c r="D29" s="27">
        <v>0.42971180914037438</v>
      </c>
      <c r="E29" s="27">
        <v>0.2077637416113246</v>
      </c>
      <c r="F29" s="27">
        <v>-0.91224173416090193</v>
      </c>
      <c r="G29" s="27">
        <v>-0.32120698394836716</v>
      </c>
      <c r="H29" s="27">
        <v>-1.5168890549830873</v>
      </c>
      <c r="I29" s="27">
        <v>-0.59747848145512561</v>
      </c>
      <c r="J29" s="27">
        <v>1.2789051310460082</v>
      </c>
      <c r="K29" s="27">
        <v>-0.25195597389527913</v>
      </c>
      <c r="L29" s="27">
        <v>-0.26927919644071552</v>
      </c>
      <c r="M29" s="27">
        <v>0.4015985252226314</v>
      </c>
      <c r="N29" s="27">
        <v>0.55332010639293827</v>
      </c>
      <c r="O29" s="27">
        <v>0.15680055759083955</v>
      </c>
      <c r="P29" s="27">
        <v>-1.1931805586509741</v>
      </c>
      <c r="Q29" s="27">
        <v>-0.10737690400359265</v>
      </c>
      <c r="R29" s="28">
        <v>0.85066915891262096</v>
      </c>
      <c r="S29" s="5"/>
      <c r="T29" s="13">
        <f t="shared" si="0"/>
        <v>44935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5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5"/>
      <c r="BC29" s="13">
        <f t="shared" si="1"/>
        <v>44935</v>
      </c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</row>
    <row r="30" spans="3:87" ht="15" x14ac:dyDescent="0.2">
      <c r="C30" s="26">
        <v>4.8497940029805821E-2</v>
      </c>
      <c r="D30" s="27">
        <v>0.53972723880144313</v>
      </c>
      <c r="E30" s="27">
        <v>-0.20999447645884087</v>
      </c>
      <c r="F30" s="27">
        <v>0.48598903907854663</v>
      </c>
      <c r="G30" s="27">
        <v>0.41325286907584341</v>
      </c>
      <c r="H30" s="27">
        <v>0.23543504926580761</v>
      </c>
      <c r="I30" s="27">
        <v>1.3055492778636917</v>
      </c>
      <c r="J30" s="27">
        <v>1.4233348649685453</v>
      </c>
      <c r="K30" s="27">
        <v>0.47848204022600005</v>
      </c>
      <c r="L30" s="27">
        <v>1.3793238740695672</v>
      </c>
      <c r="M30" s="27">
        <v>-0.21050376503819046</v>
      </c>
      <c r="N30" s="27">
        <v>2.4087349988449169</v>
      </c>
      <c r="O30" s="27">
        <v>0.50919834868243929</v>
      </c>
      <c r="P30" s="27">
        <v>1.4734355375138874</v>
      </c>
      <c r="Q30" s="27">
        <v>8.8950803374130083E-2</v>
      </c>
      <c r="R30" s="28">
        <v>-0.16843450127774195</v>
      </c>
      <c r="S30" s="5"/>
      <c r="T30" s="13">
        <f t="shared" si="0"/>
        <v>44936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5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5"/>
      <c r="BC30" s="13">
        <f t="shared" si="1"/>
        <v>44936</v>
      </c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</row>
    <row r="31" spans="3:87" ht="15" x14ac:dyDescent="0.2">
      <c r="C31" s="26">
        <v>-0.91966517666669501</v>
      </c>
      <c r="D31" s="27">
        <v>-1.6901345334820084</v>
      </c>
      <c r="E31" s="27">
        <v>1.4632400358353077</v>
      </c>
      <c r="F31" s="27">
        <v>-4.7652256669695699E-2</v>
      </c>
      <c r="G31" s="27">
        <v>1.02523841335618</v>
      </c>
      <c r="H31" s="27">
        <v>-0.2103164976217877</v>
      </c>
      <c r="I31" s="27">
        <v>-0.28892735257706847</v>
      </c>
      <c r="J31" s="27">
        <v>0.27073333850521886</v>
      </c>
      <c r="K31" s="27">
        <v>1.8656003339147662</v>
      </c>
      <c r="L31" s="27">
        <v>-0.14876048079455775</v>
      </c>
      <c r="M31" s="27">
        <v>-0.43209991381377477</v>
      </c>
      <c r="N31" s="27">
        <v>0.58174285830042871</v>
      </c>
      <c r="O31" s="27">
        <v>2.8596783438403199</v>
      </c>
      <c r="P31" s="27">
        <v>-1.2666798168038316</v>
      </c>
      <c r="Q31" s="27">
        <v>1.107193417290677</v>
      </c>
      <c r="R31" s="28">
        <v>0.17131335877234255</v>
      </c>
      <c r="S31" s="5"/>
      <c r="T31" s="13">
        <f t="shared" si="0"/>
        <v>44937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5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5"/>
      <c r="BC31" s="13">
        <f t="shared" si="1"/>
        <v>44937</v>
      </c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3:87" ht="15" x14ac:dyDescent="0.2">
      <c r="C32" s="26">
        <v>-0.26341559115649549</v>
      </c>
      <c r="D32" s="27">
        <v>1.4222782785307591</v>
      </c>
      <c r="E32" s="27">
        <v>1.6648230983819974</v>
      </c>
      <c r="F32" s="27">
        <v>2.1267874516683323</v>
      </c>
      <c r="G32" s="27">
        <v>1.1462135703034753</v>
      </c>
      <c r="H32" s="27">
        <v>-1.1844339065812794</v>
      </c>
      <c r="I32" s="27">
        <v>-1.124951194367902</v>
      </c>
      <c r="J32" s="27">
        <v>-0.34923201359009898</v>
      </c>
      <c r="K32" s="27">
        <v>0.28322525983573843</v>
      </c>
      <c r="L32" s="27">
        <v>0.76165260469909191</v>
      </c>
      <c r="M32" s="27">
        <v>-0.83558717403786775</v>
      </c>
      <c r="N32" s="27">
        <v>0.5806264245253151</v>
      </c>
      <c r="O32" s="27">
        <v>0.22155163895234409</v>
      </c>
      <c r="P32" s="27">
        <v>-1.2133468475748945</v>
      </c>
      <c r="Q32" s="27">
        <v>0.12299948320834388</v>
      </c>
      <c r="R32" s="28">
        <v>1.3689598787485937</v>
      </c>
      <c r="S32" s="5"/>
      <c r="T32" s="13">
        <f t="shared" si="0"/>
        <v>44938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5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5"/>
      <c r="BC32" s="13">
        <f t="shared" si="1"/>
        <v>44938</v>
      </c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</row>
    <row r="33" spans="3:71" ht="15" x14ac:dyDescent="0.2">
      <c r="C33" s="26">
        <v>-0.64429818211067158</v>
      </c>
      <c r="D33" s="27">
        <v>1.4351872387748141</v>
      </c>
      <c r="E33" s="27">
        <v>0.74916793797754233</v>
      </c>
      <c r="F33" s="27">
        <v>-0.64871414220901802</v>
      </c>
      <c r="G33" s="27">
        <v>-0.15825413670986627</v>
      </c>
      <c r="H33" s="27">
        <v>1.3211167578962209</v>
      </c>
      <c r="I33" s="27">
        <v>-1.2408093927955386</v>
      </c>
      <c r="J33" s="27">
        <v>-0.56923463842629685</v>
      </c>
      <c r="K33" s="27">
        <v>-0.63812320302898062</v>
      </c>
      <c r="L33" s="27">
        <v>-0.77195949384156515</v>
      </c>
      <c r="M33" s="27">
        <v>-2.5283910804050905E-2</v>
      </c>
      <c r="N33" s="27">
        <v>0.18979188199499031</v>
      </c>
      <c r="O33" s="27">
        <v>-0.3134147940576848</v>
      </c>
      <c r="P33" s="27">
        <v>-0.34353851310792977</v>
      </c>
      <c r="Q33" s="27">
        <v>-0.36367322626956217</v>
      </c>
      <c r="R33" s="28">
        <v>-0.4974905117917684</v>
      </c>
      <c r="S33" s="5"/>
      <c r="T33" s="13">
        <f t="shared" si="0"/>
        <v>44941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5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5"/>
      <c r="BC33" s="13">
        <f t="shared" si="1"/>
        <v>44941</v>
      </c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</row>
    <row r="34" spans="3:71" ht="15" x14ac:dyDescent="0.2">
      <c r="C34" s="26">
        <v>-1.5845062184753345</v>
      </c>
      <c r="D34" s="27">
        <v>-5.5144342718925987E-2</v>
      </c>
      <c r="E34" s="27">
        <v>-0.77316980821317693</v>
      </c>
      <c r="F34" s="27">
        <v>-9.1902083832780784E-2</v>
      </c>
      <c r="G34" s="27">
        <v>0.74522979745241236</v>
      </c>
      <c r="H34" s="27">
        <v>-6.0915341785086646E-2</v>
      </c>
      <c r="I34" s="27">
        <v>1.4602117703718995</v>
      </c>
      <c r="J34" s="27">
        <v>0.27686827656544893</v>
      </c>
      <c r="K34" s="27">
        <v>-1.1118786440876574</v>
      </c>
      <c r="L34" s="27">
        <v>3.7637748441208853E-2</v>
      </c>
      <c r="M34" s="27">
        <v>0.88315488354360361</v>
      </c>
      <c r="N34" s="27">
        <v>-1.1072759259495473</v>
      </c>
      <c r="O34" s="27">
        <v>0.74274563230275148</v>
      </c>
      <c r="P34" s="27">
        <v>0.9395876337149397</v>
      </c>
      <c r="Q34" s="27">
        <v>-1.8792709408086643</v>
      </c>
      <c r="R34" s="28">
        <v>-0.43603966306629527</v>
      </c>
      <c r="S34" s="5"/>
      <c r="T34" s="13">
        <f t="shared" si="0"/>
        <v>44942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5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5"/>
      <c r="BC34" s="13">
        <f t="shared" si="1"/>
        <v>44942</v>
      </c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</row>
    <row r="35" spans="3:71" ht="15" x14ac:dyDescent="0.2">
      <c r="C35" s="26">
        <v>-0.99478308760944956</v>
      </c>
      <c r="D35" s="27">
        <v>0.99863503662176023</v>
      </c>
      <c r="E35" s="27">
        <v>-0.28682637794697763</v>
      </c>
      <c r="F35" s="27">
        <v>-0.10568735352759141</v>
      </c>
      <c r="G35" s="27">
        <v>1.5256116152404873</v>
      </c>
      <c r="H35" s="27">
        <v>0.12121286073929041</v>
      </c>
      <c r="I35" s="27">
        <v>0.18309750620866505</v>
      </c>
      <c r="J35" s="27">
        <v>-1.7901470025507897</v>
      </c>
      <c r="K35" s="27">
        <v>-1.442650975179586</v>
      </c>
      <c r="L35" s="27">
        <v>-0.40749794069136097</v>
      </c>
      <c r="M35" s="27">
        <v>-0.28931071313017759</v>
      </c>
      <c r="N35" s="27">
        <v>0.23801687218685111</v>
      </c>
      <c r="O35" s="27">
        <v>-1.2947070303717645</v>
      </c>
      <c r="P35" s="27">
        <v>-2.3719102098996676</v>
      </c>
      <c r="Q35" s="27">
        <v>-1.9889772696194321</v>
      </c>
      <c r="R35" s="28">
        <v>-0.81345340406707212</v>
      </c>
      <c r="S35" s="5"/>
      <c r="T35" s="13">
        <f t="shared" si="0"/>
        <v>44943</v>
      </c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5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5"/>
      <c r="BC35" s="13">
        <f t="shared" si="1"/>
        <v>44943</v>
      </c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</row>
    <row r="36" spans="3:71" ht="15" x14ac:dyDescent="0.2">
      <c r="C36" s="26">
        <v>0.95649593895485541</v>
      </c>
      <c r="D36" s="27">
        <v>0.29583817862786171</v>
      </c>
      <c r="E36" s="27">
        <v>-0.22619662372161092</v>
      </c>
      <c r="F36" s="27">
        <v>0.39172301098042828</v>
      </c>
      <c r="G36" s="27">
        <v>-8.4630582168651269E-2</v>
      </c>
      <c r="H36" s="27">
        <v>0.32557291702905233</v>
      </c>
      <c r="I36" s="27">
        <v>0.14545799112679861</v>
      </c>
      <c r="J36" s="27">
        <v>0.46996712127405393</v>
      </c>
      <c r="K36" s="27">
        <v>0.24424155854613711</v>
      </c>
      <c r="L36" s="27">
        <v>-0.54468667706673324</v>
      </c>
      <c r="M36" s="27">
        <v>0.94634716472637137</v>
      </c>
      <c r="N36" s="27">
        <v>-0.1615188947150922</v>
      </c>
      <c r="O36" s="27">
        <v>1.162637743169701</v>
      </c>
      <c r="P36" s="27">
        <v>9.1026257073224398E-2</v>
      </c>
      <c r="Q36" s="27">
        <v>-0.54145307663093778</v>
      </c>
      <c r="R36" s="28">
        <v>-0.95065307205426552</v>
      </c>
      <c r="S36" s="5"/>
      <c r="T36" s="13">
        <f t="shared" si="0"/>
        <v>44944</v>
      </c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5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5"/>
      <c r="BC36" s="13">
        <f t="shared" si="1"/>
        <v>44944</v>
      </c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</row>
    <row r="37" spans="3:71" ht="15" x14ac:dyDescent="0.2">
      <c r="C37" s="26">
        <v>0.52496373255848039</v>
      </c>
      <c r="D37" s="27">
        <v>1.2022376749965846</v>
      </c>
      <c r="E37" s="27">
        <v>6.0387132763077875E-2</v>
      </c>
      <c r="F37" s="27">
        <v>-0.24645685730325856</v>
      </c>
      <c r="G37" s="27">
        <v>0.59261948362878525</v>
      </c>
      <c r="H37" s="27">
        <v>0.34325400344157464</v>
      </c>
      <c r="I37" s="27">
        <v>-0.37637389298441848</v>
      </c>
      <c r="J37" s="27">
        <v>-1.0915574160547252</v>
      </c>
      <c r="K37" s="27">
        <v>-0.10881829261160837</v>
      </c>
      <c r="L37" s="27">
        <v>-0.29346902022081461</v>
      </c>
      <c r="M37" s="27">
        <v>-1.5377048304814915</v>
      </c>
      <c r="N37" s="27">
        <v>-0.40324114455654936</v>
      </c>
      <c r="O37" s="27">
        <v>-0.15233782869649382</v>
      </c>
      <c r="P37" s="27">
        <v>2.3960530174640402</v>
      </c>
      <c r="Q37" s="27">
        <v>0.38185711463982885</v>
      </c>
      <c r="R37" s="28">
        <v>1.031373301524996</v>
      </c>
      <c r="S37" s="5"/>
      <c r="T37" s="13">
        <f t="shared" si="0"/>
        <v>44945</v>
      </c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5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5"/>
      <c r="BC37" s="13">
        <f t="shared" si="1"/>
        <v>44945</v>
      </c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</row>
    <row r="38" spans="3:71" ht="15" x14ac:dyDescent="0.2">
      <c r="C38" s="26">
        <v>0.32361872782010892</v>
      </c>
      <c r="D38" s="27">
        <v>1.3070971123720347</v>
      </c>
      <c r="E38" s="27">
        <v>-0.7375521887769847</v>
      </c>
      <c r="F38" s="27">
        <v>0.16976965540882971</v>
      </c>
      <c r="G38" s="27">
        <v>1.0158051692642369</v>
      </c>
      <c r="H38" s="27">
        <v>2.2354845150261844</v>
      </c>
      <c r="I38" s="27">
        <v>-0.39378877985755151</v>
      </c>
      <c r="J38" s="27">
        <v>-1.543019637444135</v>
      </c>
      <c r="K38" s="27">
        <v>1.1436652574496355</v>
      </c>
      <c r="L38" s="27">
        <v>-2.3404954123702613</v>
      </c>
      <c r="M38" s="27">
        <v>1.1308461737811661</v>
      </c>
      <c r="N38" s="27">
        <v>0.32072425956693895</v>
      </c>
      <c r="O38" s="27">
        <v>1.4929780735244904</v>
      </c>
      <c r="P38" s="27">
        <v>0.29943248909123404</v>
      </c>
      <c r="Q38" s="27">
        <v>0.28396818603947599</v>
      </c>
      <c r="R38" s="28">
        <v>1.3245944307499482</v>
      </c>
      <c r="S38" s="5"/>
      <c r="T38" s="13">
        <f t="shared" si="0"/>
        <v>44948</v>
      </c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5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5"/>
      <c r="BC38" s="13">
        <f t="shared" si="1"/>
        <v>44948</v>
      </c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</row>
    <row r="39" spans="3:71" ht="15" x14ac:dyDescent="0.2">
      <c r="C39" s="26">
        <v>-1.503122109562359</v>
      </c>
      <c r="D39" s="27">
        <v>0.45512413769238957</v>
      </c>
      <c r="E39" s="27">
        <v>-0.33167809188227376</v>
      </c>
      <c r="F39" s="27">
        <v>0.68990645977300225</v>
      </c>
      <c r="G39" s="27">
        <v>0.52280510968084637</v>
      </c>
      <c r="H39" s="27">
        <v>-0.44456183113536063</v>
      </c>
      <c r="I39" s="27">
        <v>0.21115986176223617</v>
      </c>
      <c r="J39" s="27">
        <v>1.0841804552167791</v>
      </c>
      <c r="K39" s="27">
        <v>0.17066887206210396</v>
      </c>
      <c r="L39" s="27">
        <v>0.8666516620424306</v>
      </c>
      <c r="M39" s="27">
        <v>0.62217106706581526</v>
      </c>
      <c r="N39" s="27">
        <v>0.19407902833453794</v>
      </c>
      <c r="O39" s="27">
        <v>0.5890716044388612</v>
      </c>
      <c r="P39" s="27">
        <v>0.65320582753250078</v>
      </c>
      <c r="Q39" s="27">
        <v>1.7808983879853983</v>
      </c>
      <c r="R39" s="28">
        <v>-0.80603846959300107</v>
      </c>
      <c r="S39" s="5"/>
      <c r="T39" s="13">
        <f t="shared" si="0"/>
        <v>44949</v>
      </c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5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5"/>
      <c r="BC39" s="13">
        <f t="shared" si="1"/>
        <v>44949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</row>
    <row r="40" spans="3:71" ht="15" x14ac:dyDescent="0.2">
      <c r="C40" s="26">
        <v>0.90560330544833689</v>
      </c>
      <c r="D40" s="27">
        <v>0.62993568994810778</v>
      </c>
      <c r="E40" s="27">
        <v>1.4815617559352456</v>
      </c>
      <c r="F40" s="27">
        <v>-1.2771157711711449</v>
      </c>
      <c r="G40" s="27">
        <v>0.67165915742231863</v>
      </c>
      <c r="H40" s="27">
        <v>-0.33578953748684293</v>
      </c>
      <c r="I40" s="27">
        <v>-9.8417384736668834E-2</v>
      </c>
      <c r="J40" s="27">
        <v>-1.3267604983018779</v>
      </c>
      <c r="K40" s="27">
        <v>1.0386543078530701</v>
      </c>
      <c r="L40" s="27">
        <v>0.52719660259896628</v>
      </c>
      <c r="M40" s="27">
        <v>0.49402948765762422</v>
      </c>
      <c r="N40" s="27">
        <v>0.38946040585822878</v>
      </c>
      <c r="O40" s="27">
        <v>-0.48856515625345431</v>
      </c>
      <c r="P40" s="27">
        <v>0.23756838914366513</v>
      </c>
      <c r="Q40" s="27">
        <v>-0.16473197585281096</v>
      </c>
      <c r="R40" s="28">
        <v>0.70533183993456861</v>
      </c>
      <c r="S40" s="5"/>
      <c r="T40" s="13">
        <f t="shared" si="0"/>
        <v>44950</v>
      </c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5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5"/>
      <c r="BC40" s="13">
        <f t="shared" si="1"/>
        <v>44950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</row>
    <row r="41" spans="3:71" ht="15" x14ac:dyDescent="0.2">
      <c r="C41" s="26">
        <v>1.0765306788736471</v>
      </c>
      <c r="D41" s="27">
        <v>2.2540118846917827</v>
      </c>
      <c r="E41" s="27">
        <v>-1.174285904052395</v>
      </c>
      <c r="F41" s="27">
        <v>-0.47900803953662185</v>
      </c>
      <c r="G41" s="27">
        <v>-0.83857101768007514</v>
      </c>
      <c r="H41" s="27">
        <v>0.30021317120929186</v>
      </c>
      <c r="I41" s="27">
        <v>-0.65127248215867228</v>
      </c>
      <c r="J41" s="27">
        <v>0.97663451641078636</v>
      </c>
      <c r="K41" s="27">
        <v>-0.15966291842562821</v>
      </c>
      <c r="L41" s="27">
        <v>-1.4586126383284144</v>
      </c>
      <c r="M41" s="27">
        <v>0.31867105487305508</v>
      </c>
      <c r="N41" s="27">
        <v>-0.21190976222249652</v>
      </c>
      <c r="O41" s="27">
        <v>1.9749730703556572</v>
      </c>
      <c r="P41" s="27">
        <v>3.958217199458329E-2</v>
      </c>
      <c r="Q41" s="27">
        <v>0.52008300967552845</v>
      </c>
      <c r="R41" s="28">
        <v>-0.38764763472991837</v>
      </c>
      <c r="S41" s="5"/>
      <c r="T41" s="13">
        <f t="shared" si="0"/>
        <v>44951</v>
      </c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5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5"/>
      <c r="BC41" s="13">
        <f t="shared" si="1"/>
        <v>44951</v>
      </c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</row>
    <row r="42" spans="3:71" ht="15" x14ac:dyDescent="0.2">
      <c r="C42" s="26">
        <v>0.17985577144803883</v>
      </c>
      <c r="D42" s="27">
        <v>-1.0610765315864914</v>
      </c>
      <c r="E42" s="27">
        <v>-0.17227698348988624</v>
      </c>
      <c r="F42" s="27">
        <v>1.5665265429034645</v>
      </c>
      <c r="G42" s="27">
        <v>1.5929327873575136</v>
      </c>
      <c r="H42" s="27">
        <v>0.15651319712418663</v>
      </c>
      <c r="I42" s="27">
        <v>-0.10631626106153326</v>
      </c>
      <c r="J42" s="27">
        <v>-0.56768859399598681</v>
      </c>
      <c r="K42" s="27">
        <v>-1.5578541757146549</v>
      </c>
      <c r="L42" s="27">
        <v>0.64871367054368179</v>
      </c>
      <c r="M42" s="27">
        <v>-0.65897278215338151</v>
      </c>
      <c r="N42" s="27">
        <v>-2.2139711890307314</v>
      </c>
      <c r="O42" s="27">
        <v>-0.58838869033670138</v>
      </c>
      <c r="P42" s="27">
        <v>-0.67046249478116005</v>
      </c>
      <c r="Q42" s="27">
        <v>0.86744349405092847</v>
      </c>
      <c r="R42" s="28">
        <v>-2.0007110752496451</v>
      </c>
      <c r="S42" s="5"/>
      <c r="T42" s="13">
        <f t="shared" si="0"/>
        <v>44952</v>
      </c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5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5"/>
      <c r="BC42" s="13">
        <f t="shared" si="1"/>
        <v>44952</v>
      </c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</row>
    <row r="43" spans="3:71" ht="15" x14ac:dyDescent="0.2">
      <c r="C43" s="26">
        <v>-0.42620502155447249</v>
      </c>
      <c r="D43" s="27">
        <v>0.9670598980748959</v>
      </c>
      <c r="E43" s="27">
        <v>9.6267711851335855E-2</v>
      </c>
      <c r="F43" s="27">
        <v>1.0593334126308911</v>
      </c>
      <c r="G43" s="27">
        <v>-0.26159007982804922</v>
      </c>
      <c r="H43" s="27">
        <v>0.25920197765508579</v>
      </c>
      <c r="I43" s="27">
        <v>-0.13504313528574211</v>
      </c>
      <c r="J43" s="27">
        <v>-0.32848909187494496</v>
      </c>
      <c r="K43" s="27">
        <v>0.4389226174348026</v>
      </c>
      <c r="L43" s="27">
        <v>0.48488639166914982</v>
      </c>
      <c r="M43" s="27">
        <v>0.10471887113755324</v>
      </c>
      <c r="N43" s="27">
        <v>-1.3019310819581971E-3</v>
      </c>
      <c r="O43" s="27">
        <v>2.1156361695643287</v>
      </c>
      <c r="P43" s="27">
        <v>-0.72354979319763235</v>
      </c>
      <c r="Q43" s="27">
        <v>-0.31714192398838942</v>
      </c>
      <c r="R43" s="28">
        <v>-2.2075571290886176</v>
      </c>
      <c r="S43" s="5"/>
      <c r="T43" s="13">
        <f t="shared" si="0"/>
        <v>44955</v>
      </c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5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5"/>
      <c r="BC43" s="13">
        <f t="shared" si="1"/>
        <v>44955</v>
      </c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</row>
    <row r="44" spans="3:71" ht="15" x14ac:dyDescent="0.2">
      <c r="C44" s="26">
        <v>-2.0200666100353417</v>
      </c>
      <c r="D44" s="27">
        <v>0.4432710945054773</v>
      </c>
      <c r="E44" s="27">
        <v>0.89373241446234908</v>
      </c>
      <c r="F44" s="27">
        <v>-4.5048812581604245E-2</v>
      </c>
      <c r="G44" s="27">
        <v>-1.1861910152603854</v>
      </c>
      <c r="H44" s="27">
        <v>1.2240459087960196</v>
      </c>
      <c r="I44" s="27">
        <v>0.65950134565547525</v>
      </c>
      <c r="J44" s="27">
        <v>0.47809215364220436</v>
      </c>
      <c r="K44" s="27">
        <v>1.0720540679832862</v>
      </c>
      <c r="L44" s="27">
        <v>-1.599300612824669</v>
      </c>
      <c r="M44" s="27">
        <v>1.2988897814955933</v>
      </c>
      <c r="N44" s="27">
        <v>1.5656832892535584</v>
      </c>
      <c r="O44" s="27">
        <v>-0.30152816181142272</v>
      </c>
      <c r="P44" s="27">
        <v>-1.3034433058820638</v>
      </c>
      <c r="Q44" s="27">
        <v>1.0822552223348609</v>
      </c>
      <c r="R44" s="28">
        <v>7.67332893312552E-2</v>
      </c>
      <c r="S44" s="5"/>
      <c r="T44" s="13">
        <f t="shared" si="0"/>
        <v>44956</v>
      </c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5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5"/>
      <c r="BC44" s="13">
        <f t="shared" si="1"/>
        <v>44956</v>
      </c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</row>
    <row r="45" spans="3:71" ht="15" x14ac:dyDescent="0.2">
      <c r="C45" s="26">
        <v>1.1291263033497017</v>
      </c>
      <c r="D45" s="27">
        <v>-1.5471118510455568</v>
      </c>
      <c r="E45" s="27">
        <v>0.29307685901253905</v>
      </c>
      <c r="F45" s="27">
        <v>0.50725867430664318</v>
      </c>
      <c r="G45" s="27">
        <v>0.52318898432722261</v>
      </c>
      <c r="H45" s="27">
        <v>0.28653144477925457</v>
      </c>
      <c r="I45" s="27">
        <v>-0.85400991570975693</v>
      </c>
      <c r="J45" s="27">
        <v>1.1351834758376367</v>
      </c>
      <c r="K45" s="27">
        <v>-5.2955805081162134E-2</v>
      </c>
      <c r="L45" s="27">
        <v>1.8094089794595434</v>
      </c>
      <c r="M45" s="27">
        <v>1.1255068321996373</v>
      </c>
      <c r="N45" s="27">
        <v>0.53494101365697888</v>
      </c>
      <c r="O45" s="27">
        <v>0.13767929207902443</v>
      </c>
      <c r="P45" s="27">
        <v>0.82908654721893549</v>
      </c>
      <c r="Q45" s="27">
        <v>0.5089930055416606</v>
      </c>
      <c r="R45" s="28">
        <v>-1.0100597925173438</v>
      </c>
      <c r="S45" s="5"/>
      <c r="T45" s="13">
        <f t="shared" si="0"/>
        <v>44957</v>
      </c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5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5"/>
      <c r="BC45" s="13">
        <f t="shared" si="1"/>
        <v>44957</v>
      </c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</row>
    <row r="46" spans="3:71" ht="15" x14ac:dyDescent="0.2">
      <c r="C46" s="26">
        <v>1.0577065225612263</v>
      </c>
      <c r="D46" s="27">
        <v>1.7533669303084165</v>
      </c>
      <c r="E46" s="27">
        <v>0.55513644599955081</v>
      </c>
      <c r="F46" s="27">
        <v>-0.35238670655921955</v>
      </c>
      <c r="G46" s="27">
        <v>-1.14179558004018</v>
      </c>
      <c r="H46" s="27">
        <v>2.1925541844383199E-2</v>
      </c>
      <c r="I46" s="27">
        <v>0.47576804549354279</v>
      </c>
      <c r="J46" s="27">
        <v>-0.81050746793657902</v>
      </c>
      <c r="K46" s="27">
        <v>0.60803821977210692</v>
      </c>
      <c r="L46" s="27">
        <v>1.2396994369735026</v>
      </c>
      <c r="M46" s="27">
        <v>0.83492106276272027</v>
      </c>
      <c r="N46" s="27">
        <v>-0.77153913070622537</v>
      </c>
      <c r="O46" s="27">
        <v>1.0649604846625977</v>
      </c>
      <c r="P46" s="27">
        <v>-1.2897080660820399</v>
      </c>
      <c r="Q46" s="27">
        <v>-0.36715178129422504</v>
      </c>
      <c r="R46" s="28">
        <v>-0.65277808134289161</v>
      </c>
      <c r="S46" s="5"/>
      <c r="T46" s="13">
        <f t="shared" si="0"/>
        <v>44958</v>
      </c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5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5"/>
      <c r="BC46" s="13">
        <f t="shared" si="1"/>
        <v>44958</v>
      </c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</row>
    <row r="47" spans="3:71" ht="15" x14ac:dyDescent="0.2">
      <c r="C47" s="26">
        <v>0.81682314518252186</v>
      </c>
      <c r="D47" s="27">
        <v>0.42944830838741715</v>
      </c>
      <c r="E47" s="27">
        <v>1.2333061131663783</v>
      </c>
      <c r="F47" s="27">
        <v>-2.2581475323906748</v>
      </c>
      <c r="G47" s="27">
        <v>-0.7238985783477131</v>
      </c>
      <c r="H47" s="27">
        <v>-1.0582603577477485</v>
      </c>
      <c r="I47" s="27">
        <v>-8.5747614233890379E-2</v>
      </c>
      <c r="J47" s="27">
        <v>0.2161059908388189</v>
      </c>
      <c r="K47" s="27">
        <v>-1.5154965473105133</v>
      </c>
      <c r="L47" s="27">
        <v>0.58254748738760853</v>
      </c>
      <c r="M47" s="27">
        <v>-0.92547185068268356</v>
      </c>
      <c r="N47" s="27">
        <v>-0.37561263572581344</v>
      </c>
      <c r="O47" s="27">
        <v>1.2958032930253878</v>
      </c>
      <c r="P47" s="27">
        <v>-5.2541125458471089E-2</v>
      </c>
      <c r="Q47" s="27">
        <v>-0.57912500102935671</v>
      </c>
      <c r="R47" s="28">
        <v>5.5550457519127801E-3</v>
      </c>
      <c r="S47" s="5"/>
      <c r="T47" s="13">
        <f t="shared" si="0"/>
        <v>44959</v>
      </c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5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5"/>
      <c r="BC47" s="13">
        <f t="shared" si="1"/>
        <v>44959</v>
      </c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</row>
    <row r="48" spans="3:71" ht="15" x14ac:dyDescent="0.2">
      <c r="C48" s="26">
        <v>1.512447021221434</v>
      </c>
      <c r="D48" s="27">
        <v>0.15116680757680043</v>
      </c>
      <c r="E48" s="27">
        <v>-0.19017507190431995</v>
      </c>
      <c r="F48" s="27">
        <v>-0.24493941223342783</v>
      </c>
      <c r="G48" s="27">
        <v>-1.1273641834128696</v>
      </c>
      <c r="H48" s="27">
        <v>0.209840495809162</v>
      </c>
      <c r="I48" s="27">
        <v>0.82410776813432229</v>
      </c>
      <c r="J48" s="27">
        <v>-0.87929161674271938</v>
      </c>
      <c r="K48" s="27">
        <v>0.620009320015384</v>
      </c>
      <c r="L48" s="27">
        <v>2.6105397361209768</v>
      </c>
      <c r="M48" s="27">
        <v>0.9119495381285061</v>
      </c>
      <c r="N48" s="27">
        <v>-0.38024554569773761</v>
      </c>
      <c r="O48" s="27">
        <v>-0.12629978673209924</v>
      </c>
      <c r="P48" s="27">
        <v>0.35807981618447932</v>
      </c>
      <c r="Q48" s="27">
        <v>-9.2283591612787291E-2</v>
      </c>
      <c r="R48" s="28">
        <v>-0.28473877501751738</v>
      </c>
      <c r="S48" s="5"/>
      <c r="T48" s="13">
        <f t="shared" si="0"/>
        <v>44962</v>
      </c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5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5"/>
      <c r="BC48" s="13">
        <f t="shared" si="1"/>
        <v>44962</v>
      </c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</row>
    <row r="49" spans="3:71" ht="15" x14ac:dyDescent="0.2">
      <c r="C49" s="26">
        <v>0.48796060626541504</v>
      </c>
      <c r="D49" s="27">
        <v>1.5372771369412601</v>
      </c>
      <c r="E49" s="27">
        <v>-0.40687701758869871</v>
      </c>
      <c r="F49" s="27">
        <v>-1.8629333906174628</v>
      </c>
      <c r="G49" s="27">
        <v>-0.94676824022648265</v>
      </c>
      <c r="H49" s="27">
        <v>-7.803593590530368E-2</v>
      </c>
      <c r="I49" s="27">
        <v>-0.9947155152944166</v>
      </c>
      <c r="J49" s="27">
        <v>0.80593654436994966</v>
      </c>
      <c r="K49" s="27">
        <v>-0.33777558499160826</v>
      </c>
      <c r="L49" s="27">
        <v>-0.43596080927607911</v>
      </c>
      <c r="M49" s="27">
        <v>0.39999321369646507</v>
      </c>
      <c r="N49" s="27">
        <v>0.31478652124958889</v>
      </c>
      <c r="O49" s="27">
        <v>-0.13181507492406702</v>
      </c>
      <c r="P49" s="27">
        <v>-1.3215126000565569</v>
      </c>
      <c r="Q49" s="27">
        <v>-0.8005663502863446</v>
      </c>
      <c r="R49" s="28">
        <v>-0.949703495606812</v>
      </c>
      <c r="S49" s="5"/>
      <c r="T49" s="13">
        <f t="shared" si="0"/>
        <v>44963</v>
      </c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5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5"/>
      <c r="BC49" s="13">
        <f t="shared" si="1"/>
        <v>44963</v>
      </c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</row>
    <row r="50" spans="3:71" ht="15" x14ac:dyDescent="0.2">
      <c r="C50" s="26">
        <v>1.7793929177719046</v>
      </c>
      <c r="D50" s="27">
        <v>1.3285421892382154</v>
      </c>
      <c r="E50" s="27">
        <v>-0.2743240097761328</v>
      </c>
      <c r="F50" s="27">
        <v>-1.5845461691799791</v>
      </c>
      <c r="G50" s="27">
        <v>-0.50254256586824275</v>
      </c>
      <c r="H50" s="27">
        <v>1.0468126529144808</v>
      </c>
      <c r="I50" s="27">
        <v>0.19781693366222358</v>
      </c>
      <c r="J50" s="27">
        <v>0.7904510203748043</v>
      </c>
      <c r="K50" s="27">
        <v>0.39272061934318175</v>
      </c>
      <c r="L50" s="27">
        <v>-0.24075469991993428</v>
      </c>
      <c r="M50" s="27">
        <v>1.8941830198492316E-2</v>
      </c>
      <c r="N50" s="27">
        <v>0.6271355436420698</v>
      </c>
      <c r="O50" s="27">
        <v>0.43820762506424282</v>
      </c>
      <c r="P50" s="27">
        <v>0.6789771658805106</v>
      </c>
      <c r="Q50" s="27">
        <v>0.21539790050811797</v>
      </c>
      <c r="R50" s="28">
        <v>1.0658520999742505</v>
      </c>
      <c r="S50" s="5"/>
      <c r="T50" s="13">
        <f t="shared" si="0"/>
        <v>44964</v>
      </c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5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5"/>
      <c r="BC50" s="13">
        <f t="shared" si="1"/>
        <v>44964</v>
      </c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</row>
    <row r="51" spans="3:71" ht="15" x14ac:dyDescent="0.2">
      <c r="C51" s="26">
        <v>-1.2063751821447242</v>
      </c>
      <c r="D51" s="27">
        <v>-0.66548655556102776</v>
      </c>
      <c r="E51" s="27">
        <v>-0.52836240965757808</v>
      </c>
      <c r="F51" s="27">
        <v>1.4180474414965909</v>
      </c>
      <c r="G51" s="27">
        <v>1.7564177417960591</v>
      </c>
      <c r="H51" s="27">
        <v>0.25833661463994878</v>
      </c>
      <c r="I51" s="27">
        <v>1.1811615027557607</v>
      </c>
      <c r="J51" s="27">
        <v>0.61508663526045781</v>
      </c>
      <c r="K51" s="27">
        <v>-0.98188535772486463</v>
      </c>
      <c r="L51" s="27">
        <v>1.1540324243736579</v>
      </c>
      <c r="M51" s="27">
        <v>-0.525196815865002</v>
      </c>
      <c r="N51" s="27">
        <v>-0.84577461261429931</v>
      </c>
      <c r="O51" s="27">
        <v>1.1912826863685688</v>
      </c>
      <c r="P51" s="27">
        <v>-0.74802082053862529</v>
      </c>
      <c r="Q51" s="27">
        <v>0.28548070418062704</v>
      </c>
      <c r="R51" s="28">
        <v>0.79555140410938929</v>
      </c>
      <c r="S51" s="5"/>
      <c r="T51" s="13">
        <f t="shared" si="0"/>
        <v>44965</v>
      </c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5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5"/>
      <c r="BC51" s="13">
        <f t="shared" si="1"/>
        <v>44965</v>
      </c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</row>
    <row r="52" spans="3:71" ht="15" x14ac:dyDescent="0.2">
      <c r="C52" s="26">
        <v>0.56840792357853143</v>
      </c>
      <c r="D52" s="27">
        <v>-0.12700887615609877</v>
      </c>
      <c r="E52" s="27">
        <v>0.25980662645009961</v>
      </c>
      <c r="F52" s="27">
        <v>-1.1374863967482498</v>
      </c>
      <c r="G52" s="27">
        <v>0.68025101797796017</v>
      </c>
      <c r="H52" s="27">
        <v>1.1747146751217434</v>
      </c>
      <c r="I52" s="27">
        <v>-1.7559112716938714</v>
      </c>
      <c r="J52" s="27">
        <v>-1.771810750035377</v>
      </c>
      <c r="K52" s="27">
        <v>0.90417916566916412</v>
      </c>
      <c r="L52" s="27">
        <v>-1.3784811106540993</v>
      </c>
      <c r="M52" s="27">
        <v>0.21518941886233195</v>
      </c>
      <c r="N52" s="27">
        <v>9.7735549353623261E-2</v>
      </c>
      <c r="O52" s="27">
        <v>0.79220513899350264</v>
      </c>
      <c r="P52" s="27">
        <v>0.10130243118892787</v>
      </c>
      <c r="Q52" s="27">
        <v>-1.5519443358956599</v>
      </c>
      <c r="R52" s="28">
        <v>-2.5925696758322143</v>
      </c>
      <c r="S52" s="5"/>
      <c r="T52" s="13">
        <f t="shared" si="0"/>
        <v>44966</v>
      </c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5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5"/>
      <c r="BC52" s="13">
        <f t="shared" si="1"/>
        <v>44966</v>
      </c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</row>
    <row r="53" spans="3:71" ht="15" x14ac:dyDescent="0.2">
      <c r="C53" s="26">
        <v>-0.79422521680412905</v>
      </c>
      <c r="D53" s="27">
        <v>0.77871358993421702</v>
      </c>
      <c r="E53" s="27">
        <v>0.12520586117494631</v>
      </c>
      <c r="F53" s="27">
        <v>-0.43275725905494361</v>
      </c>
      <c r="G53" s="27">
        <v>2.354217929753426</v>
      </c>
      <c r="H53" s="27">
        <v>1.7720284292962589</v>
      </c>
      <c r="I53" s="27">
        <v>-0.13970571191759304</v>
      </c>
      <c r="J53" s="27">
        <v>0.31039022052951598</v>
      </c>
      <c r="K53" s="27">
        <v>-0.4064355907404662</v>
      </c>
      <c r="L53" s="27">
        <v>1.3395463794577993</v>
      </c>
      <c r="M53" s="27">
        <v>-1.4477417205698993E-3</v>
      </c>
      <c r="N53" s="27">
        <v>0.17674985617319078</v>
      </c>
      <c r="O53" s="27">
        <v>-0.44669916532365062</v>
      </c>
      <c r="P53" s="27">
        <v>-0.8972111885250863</v>
      </c>
      <c r="Q53" s="27">
        <v>0.21239492299211207</v>
      </c>
      <c r="R53" s="28">
        <v>-0.10854032927949579</v>
      </c>
      <c r="S53" s="5"/>
      <c r="T53" s="13">
        <f t="shared" si="0"/>
        <v>44969</v>
      </c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5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5"/>
      <c r="BC53" s="13">
        <f t="shared" si="1"/>
        <v>44969</v>
      </c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</row>
    <row r="54" spans="3:71" ht="15" x14ac:dyDescent="0.2">
      <c r="C54" s="26">
        <v>-1.1218136987596554</v>
      </c>
      <c r="D54" s="27">
        <v>-1.2361610041034958</v>
      </c>
      <c r="E54" s="27">
        <v>0.34097277734876191</v>
      </c>
      <c r="F54" s="27">
        <v>-0.55665529721125739</v>
      </c>
      <c r="G54" s="27">
        <v>1.1914274516119916</v>
      </c>
      <c r="H54" s="27">
        <v>-0.108136711363384</v>
      </c>
      <c r="I54" s="27">
        <v>-6.8259341923451608E-2</v>
      </c>
      <c r="J54" s="27">
        <v>1.5980395797744746</v>
      </c>
      <c r="K54" s="27">
        <v>0.2696494307255099</v>
      </c>
      <c r="L54" s="27">
        <v>-2.2649517584157497</v>
      </c>
      <c r="M54" s="27">
        <v>0.31523734169391321</v>
      </c>
      <c r="N54" s="27">
        <v>0.1002601249641949</v>
      </c>
      <c r="O54" s="27">
        <v>-1.3278660582572823</v>
      </c>
      <c r="P54" s="27">
        <v>-0.11228790095782426</v>
      </c>
      <c r="Q54" s="27">
        <v>-0.41076731746960843</v>
      </c>
      <c r="R54" s="28">
        <v>0.22674120735736863</v>
      </c>
      <c r="S54" s="5"/>
      <c r="T54" s="13">
        <f t="shared" si="0"/>
        <v>44970</v>
      </c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5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5"/>
      <c r="BC54" s="13">
        <f t="shared" si="1"/>
        <v>44970</v>
      </c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</row>
    <row r="55" spans="3:71" ht="15" x14ac:dyDescent="0.2">
      <c r="C55" s="26">
        <v>0.15758063638479497</v>
      </c>
      <c r="D55" s="27">
        <v>-0.16516259919627363</v>
      </c>
      <c r="E55" s="27">
        <v>-0.68218243655986988</v>
      </c>
      <c r="F55" s="27">
        <v>-0.59253245230350771</v>
      </c>
      <c r="G55" s="27">
        <v>-0.92382820655362619</v>
      </c>
      <c r="H55" s="27">
        <v>-0.86162087598566384</v>
      </c>
      <c r="I55" s="27">
        <v>2.4743506440426226</v>
      </c>
      <c r="J55" s="27">
        <v>1.1613839928415124</v>
      </c>
      <c r="K55" s="27">
        <v>-0.49907499994240706</v>
      </c>
      <c r="L55" s="27">
        <v>1.5163292908856838</v>
      </c>
      <c r="M55" s="27">
        <v>0.14007411611347054</v>
      </c>
      <c r="N55" s="27">
        <v>-1.7700827597126512</v>
      </c>
      <c r="O55" s="27">
        <v>-0.87514804471753505</v>
      </c>
      <c r="P55" s="27">
        <v>-0.84548395144395072</v>
      </c>
      <c r="Q55" s="27">
        <v>-2.091210661736588</v>
      </c>
      <c r="R55" s="28">
        <v>-0.52479362688483133</v>
      </c>
      <c r="S55" s="5"/>
      <c r="T55" s="13">
        <f t="shared" si="0"/>
        <v>44971</v>
      </c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5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5"/>
      <c r="BC55" s="13">
        <f t="shared" si="1"/>
        <v>44971</v>
      </c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</row>
    <row r="56" spans="3:71" ht="15" x14ac:dyDescent="0.2">
      <c r="C56" s="26">
        <v>-0.94802573563478409</v>
      </c>
      <c r="D56" s="27">
        <v>0.67382829977577263</v>
      </c>
      <c r="E56" s="27">
        <v>0.23442377908346299</v>
      </c>
      <c r="F56" s="27">
        <v>1.9911783981134921</v>
      </c>
      <c r="G56" s="27">
        <v>0.73735473039173405</v>
      </c>
      <c r="H56" s="27">
        <v>0.30772956114402727</v>
      </c>
      <c r="I56" s="27">
        <v>-1.6185335628839475</v>
      </c>
      <c r="J56" s="27">
        <v>1.0305199480529452</v>
      </c>
      <c r="K56" s="27">
        <v>-0.96835045555125931</v>
      </c>
      <c r="L56" s="27">
        <v>-2.019545310202377E-3</v>
      </c>
      <c r="M56" s="27">
        <v>-0.86207369279435175</v>
      </c>
      <c r="N56" s="27">
        <v>-0.90655623238292116</v>
      </c>
      <c r="O56" s="27">
        <v>2.2116991351401598E-2</v>
      </c>
      <c r="P56" s="27">
        <v>-1.3611942230153946</v>
      </c>
      <c r="Q56" s="27">
        <v>1.0290215574742989E-2</v>
      </c>
      <c r="R56" s="28">
        <v>-1.1653457834438623</v>
      </c>
      <c r="S56" s="5"/>
      <c r="T56" s="13">
        <f t="shared" si="0"/>
        <v>44972</v>
      </c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5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5"/>
      <c r="BC56" s="13">
        <f t="shared" si="1"/>
        <v>44972</v>
      </c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</row>
    <row r="57" spans="3:71" ht="15" x14ac:dyDescent="0.2">
      <c r="C57" s="26">
        <v>0.24126062218283204</v>
      </c>
      <c r="D57" s="27">
        <v>0.72846581209144123</v>
      </c>
      <c r="E57" s="27">
        <v>-0.89728778116327601</v>
      </c>
      <c r="F57" s="27">
        <v>-2.3433604771011045</v>
      </c>
      <c r="G57" s="27">
        <v>-0.21953545290048443</v>
      </c>
      <c r="H57" s="27">
        <v>-0.49943608864498834</v>
      </c>
      <c r="I57" s="27">
        <v>-3.7283827584285195E-2</v>
      </c>
      <c r="J57" s="27">
        <v>2.6048295731283512E-2</v>
      </c>
      <c r="K57" s="27">
        <v>-0.99128050040772064</v>
      </c>
      <c r="L57" s="27">
        <v>-0.96203478977928625</v>
      </c>
      <c r="M57" s="27">
        <v>-0.74544435044195001</v>
      </c>
      <c r="N57" s="27">
        <v>-0.20828751998488665</v>
      </c>
      <c r="O57" s="27">
        <v>3.608387767958627E-2</v>
      </c>
      <c r="P57" s="27">
        <v>0.54238049577591252</v>
      </c>
      <c r="Q57" s="27">
        <v>0.21317336655721406</v>
      </c>
      <c r="R57" s="28">
        <v>1.1183769952233868</v>
      </c>
      <c r="S57" s="5"/>
      <c r="T57" s="13">
        <f t="shared" si="0"/>
        <v>44973</v>
      </c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5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5"/>
      <c r="BC57" s="13">
        <f t="shared" si="1"/>
        <v>44973</v>
      </c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</row>
    <row r="58" spans="3:71" ht="15" x14ac:dyDescent="0.2">
      <c r="C58" s="26">
        <v>1.9223207899894454</v>
      </c>
      <c r="D58" s="27">
        <v>0.81893483064955763</v>
      </c>
      <c r="E58" s="27">
        <v>-0.43950476194287624</v>
      </c>
      <c r="F58" s="27">
        <v>2.941144082120227</v>
      </c>
      <c r="G58" s="27">
        <v>0.41565789852555862</v>
      </c>
      <c r="H58" s="27">
        <v>0.138906599174244</v>
      </c>
      <c r="I58" s="27">
        <v>9.083622685703556E-2</v>
      </c>
      <c r="J58" s="27">
        <v>-0.68622349763646517</v>
      </c>
      <c r="K58" s="27">
        <v>0.33810576231233241</v>
      </c>
      <c r="L58" s="27">
        <v>-0.38312067349501588</v>
      </c>
      <c r="M58" s="27">
        <v>-0.31098655924372576</v>
      </c>
      <c r="N58" s="27">
        <v>0.27262238141908657</v>
      </c>
      <c r="O58" s="27">
        <v>-0.2352398902570518</v>
      </c>
      <c r="P58" s="27">
        <v>2.2864016491504158E-2</v>
      </c>
      <c r="Q58" s="27">
        <v>-0.60621555048901088</v>
      </c>
      <c r="R58" s="28">
        <v>1.1844430920998819</v>
      </c>
      <c r="S58" s="5"/>
      <c r="T58" s="13">
        <f t="shared" si="0"/>
        <v>44976</v>
      </c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5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5"/>
      <c r="BC58" s="13">
        <f t="shared" si="1"/>
        <v>44976</v>
      </c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</row>
    <row r="59" spans="3:71" ht="15" x14ac:dyDescent="0.2">
      <c r="C59" s="26">
        <v>0.59158596410770647</v>
      </c>
      <c r="D59" s="27">
        <v>0.94282624438849805</v>
      </c>
      <c r="E59" s="27">
        <v>-0.35932613996215784</v>
      </c>
      <c r="F59" s="27">
        <v>-0.68849935633175685</v>
      </c>
      <c r="G59" s="27">
        <v>1.0281280609178671</v>
      </c>
      <c r="H59" s="27">
        <v>0.9449969574053263</v>
      </c>
      <c r="I59" s="27">
        <v>0.2786203707762096</v>
      </c>
      <c r="J59" s="27">
        <v>0.41267668505185429</v>
      </c>
      <c r="K59" s="27">
        <v>0.15012355871918748</v>
      </c>
      <c r="L59" s="27">
        <v>-0.36629614256161924</v>
      </c>
      <c r="M59" s="27">
        <v>-0.31830927361324418</v>
      </c>
      <c r="N59" s="27">
        <v>-0.69048055675765896</v>
      </c>
      <c r="O59" s="27">
        <v>0.85580437291120415</v>
      </c>
      <c r="P59" s="27">
        <v>9.756476994177278E-2</v>
      </c>
      <c r="Q59" s="27">
        <v>0.86968112802972197</v>
      </c>
      <c r="R59" s="28">
        <v>0.21223003939012497</v>
      </c>
      <c r="S59" s="5"/>
      <c r="T59" s="13">
        <f t="shared" si="0"/>
        <v>44977</v>
      </c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5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5"/>
      <c r="BC59" s="13">
        <f t="shared" si="1"/>
        <v>44977</v>
      </c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</row>
    <row r="60" spans="3:71" ht="16" thickBot="1" x14ac:dyDescent="0.25">
      <c r="C60" s="30">
        <v>0.41675231553953268</v>
      </c>
      <c r="D60" s="31">
        <v>-1.3997119776716185</v>
      </c>
      <c r="E60" s="31">
        <v>-0.57887706720146315</v>
      </c>
      <c r="F60" s="31">
        <v>0.42463493181633127</v>
      </c>
      <c r="G60" s="31">
        <v>0.46783270077323508</v>
      </c>
      <c r="H60" s="31">
        <v>-0.62780137772289313</v>
      </c>
      <c r="I60" s="31">
        <v>0.6117519418173829</v>
      </c>
      <c r="J60" s="31">
        <v>-0.32894281161748518</v>
      </c>
      <c r="K60" s="31">
        <v>-1.2802006998940307</v>
      </c>
      <c r="L60" s="31">
        <v>1.2028757134669819</v>
      </c>
      <c r="M60" s="31">
        <v>-0.38529487125673184</v>
      </c>
      <c r="N60" s="31">
        <v>-1.444395725531</v>
      </c>
      <c r="O60" s="31">
        <v>0.9423306110856805</v>
      </c>
      <c r="P60" s="31">
        <v>-0.16909577825482736</v>
      </c>
      <c r="Q60" s="31">
        <v>0.26676343329924146</v>
      </c>
      <c r="R60" s="32">
        <v>5.5828014322017408E-2</v>
      </c>
      <c r="S60" s="5"/>
      <c r="T60" s="13">
        <f t="shared" si="0"/>
        <v>44978</v>
      </c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5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5"/>
      <c r="BC60" s="13">
        <f t="shared" si="1"/>
        <v>44978</v>
      </c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</row>
    <row r="61" spans="3:71" ht="15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3">
        <f t="shared" si="0"/>
        <v>44979</v>
      </c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13">
        <f t="shared" si="1"/>
        <v>44979</v>
      </c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</row>
    <row r="62" spans="3:71" ht="15" x14ac:dyDescent="0.2">
      <c r="C62" s="49" t="s">
        <v>56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"/>
      <c r="T62" s="13">
        <f t="shared" si="0"/>
        <v>44980</v>
      </c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6" t="s">
        <v>30</v>
      </c>
      <c r="AL62" s="6" t="s">
        <v>11</v>
      </c>
      <c r="AM62" s="6" t="s">
        <v>12</v>
      </c>
      <c r="AN62" s="6" t="s">
        <v>13</v>
      </c>
      <c r="AO62" s="6" t="s">
        <v>14</v>
      </c>
      <c r="AP62" s="6" t="s">
        <v>15</v>
      </c>
      <c r="AQ62" s="6" t="s">
        <v>16</v>
      </c>
      <c r="AR62" s="6" t="s">
        <v>17</v>
      </c>
      <c r="AS62" s="6" t="s">
        <v>18</v>
      </c>
      <c r="AT62" s="6" t="s">
        <v>19</v>
      </c>
      <c r="AU62" s="6" t="s">
        <v>20</v>
      </c>
      <c r="AV62" s="6" t="s">
        <v>21</v>
      </c>
      <c r="AW62" s="4" t="s">
        <v>22</v>
      </c>
      <c r="AX62" s="4" t="s">
        <v>23</v>
      </c>
      <c r="AY62" s="4" t="s">
        <v>24</v>
      </c>
      <c r="AZ62" s="4" t="s">
        <v>25</v>
      </c>
      <c r="BA62" s="4" t="s">
        <v>26</v>
      </c>
      <c r="BB62" s="5"/>
      <c r="BC62" s="13">
        <f t="shared" si="1"/>
        <v>44980</v>
      </c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</row>
    <row r="63" spans="3:71" ht="16" thickBot="1" x14ac:dyDescent="0.25">
      <c r="C63" s="6" t="s">
        <v>11</v>
      </c>
      <c r="D63" s="6" t="s">
        <v>12</v>
      </c>
      <c r="E63" s="6" t="s">
        <v>13</v>
      </c>
      <c r="F63" s="6" t="s">
        <v>14</v>
      </c>
      <c r="G63" s="6" t="s">
        <v>15</v>
      </c>
      <c r="H63" s="6" t="s">
        <v>16</v>
      </c>
      <c r="I63" s="6" t="s">
        <v>17</v>
      </c>
      <c r="J63" s="6" t="s">
        <v>18</v>
      </c>
      <c r="K63" s="6" t="s">
        <v>19</v>
      </c>
      <c r="L63" s="6" t="s">
        <v>20</v>
      </c>
      <c r="M63" s="6" t="s">
        <v>21</v>
      </c>
      <c r="N63" s="6" t="s">
        <v>22</v>
      </c>
      <c r="O63" s="6" t="s">
        <v>23</v>
      </c>
      <c r="P63" s="6" t="s">
        <v>24</v>
      </c>
      <c r="Q63" s="6" t="s">
        <v>25</v>
      </c>
      <c r="R63" s="6" t="s">
        <v>26</v>
      </c>
      <c r="S63" s="5"/>
      <c r="T63" s="13">
        <f t="shared" si="0"/>
        <v>44983</v>
      </c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8" t="s">
        <v>11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5"/>
      <c r="BC63" s="13">
        <f t="shared" si="1"/>
        <v>44983</v>
      </c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</row>
    <row r="64" spans="3:71" ht="15" x14ac:dyDescent="0.2">
      <c r="C64" s="21" cm="1">
        <f t="array" ref="C64:R105">RandNorm_Multi(16,42)</f>
        <v>-0.81685172577573528</v>
      </c>
      <c r="D64" s="22">
        <v>-0.25699023147379235</v>
      </c>
      <c r="E64" s="22">
        <v>0.23959829258893711</v>
      </c>
      <c r="F64" s="22">
        <v>0.19669353693867692</v>
      </c>
      <c r="G64" s="22">
        <v>-0.16306215411210764</v>
      </c>
      <c r="H64" s="22">
        <v>-2.1331729117349805</v>
      </c>
      <c r="I64" s="22">
        <v>0.13678970008565594</v>
      </c>
      <c r="J64" s="22">
        <v>1.3634726980517333</v>
      </c>
      <c r="K64" s="22">
        <v>0.49218835021861046</v>
      </c>
      <c r="L64" s="22">
        <v>-0.21128200294619545</v>
      </c>
      <c r="M64" s="22">
        <v>0.12184218505576234</v>
      </c>
      <c r="N64" s="22">
        <v>-2.0229294106003817</v>
      </c>
      <c r="O64" s="22">
        <v>-0.36690687702631264</v>
      </c>
      <c r="P64" s="22">
        <v>-0.58284123809510124</v>
      </c>
      <c r="Q64" s="22">
        <v>-0.29927524524710902</v>
      </c>
      <c r="R64" s="23">
        <v>0.27595842418280131</v>
      </c>
      <c r="S64" s="5"/>
      <c r="T64" s="13">
        <f t="shared" si="0"/>
        <v>44984</v>
      </c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8" t="s">
        <v>12</v>
      </c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5"/>
      <c r="BC64" s="13">
        <f t="shared" si="1"/>
        <v>44984</v>
      </c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</row>
    <row r="65" spans="3:71" ht="15" x14ac:dyDescent="0.2">
      <c r="C65" s="26">
        <v>1.0247177860471033</v>
      </c>
      <c r="D65" s="27">
        <v>6.2552278879616466E-2</v>
      </c>
      <c r="E65" s="27">
        <v>0.84612799926567006</v>
      </c>
      <c r="F65" s="27">
        <v>-1.6419010368492242</v>
      </c>
      <c r="G65" s="27">
        <v>2.1169810767546391</v>
      </c>
      <c r="H65" s="27">
        <v>0.88034619842248196</v>
      </c>
      <c r="I65" s="27">
        <v>0.85066266993301731</v>
      </c>
      <c r="J65" s="27">
        <v>0.64460859390398906</v>
      </c>
      <c r="K65" s="27">
        <v>1.5208413946601074</v>
      </c>
      <c r="L65" s="27">
        <v>-1.1512357591857649</v>
      </c>
      <c r="M65" s="27">
        <v>1.4694677590304703</v>
      </c>
      <c r="N65" s="27">
        <v>-0.16433915941103963</v>
      </c>
      <c r="O65" s="27">
        <v>0.85328100206252533</v>
      </c>
      <c r="P65" s="27">
        <v>-1.1527060758664596</v>
      </c>
      <c r="Q65" s="27">
        <v>-1.139638688450767</v>
      </c>
      <c r="R65" s="28">
        <v>-0.37917391449587928</v>
      </c>
      <c r="S65" s="5"/>
      <c r="T65" s="13">
        <f t="shared" si="0"/>
        <v>44985</v>
      </c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8" t="s">
        <v>13</v>
      </c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5"/>
      <c r="BC65" s="13">
        <f t="shared" si="1"/>
        <v>44985</v>
      </c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</row>
    <row r="66" spans="3:71" ht="15" x14ac:dyDescent="0.2">
      <c r="C66" s="26">
        <v>0.25191786092332136</v>
      </c>
      <c r="D66" s="27">
        <v>-1.5882172315851677</v>
      </c>
      <c r="E66" s="27">
        <v>-2.1658100937374329</v>
      </c>
      <c r="F66" s="27">
        <v>-3.1759147833403986E-2</v>
      </c>
      <c r="G66" s="27">
        <v>-0.50364140531744772</v>
      </c>
      <c r="H66" s="27">
        <v>1.3764905815287547</v>
      </c>
      <c r="I66" s="27">
        <v>-0.66635432648521054</v>
      </c>
      <c r="J66" s="27">
        <v>1.0629750336566599</v>
      </c>
      <c r="K66" s="27">
        <v>-0.36746009667879248</v>
      </c>
      <c r="L66" s="27">
        <v>0.2158280840562887</v>
      </c>
      <c r="M66" s="27">
        <v>-2.6511132105538531</v>
      </c>
      <c r="N66" s="27">
        <v>-0.37893771326554854</v>
      </c>
      <c r="O66" s="27">
        <v>-0.8815812365544432</v>
      </c>
      <c r="P66" s="27">
        <v>-1.1230781692183627</v>
      </c>
      <c r="Q66" s="27">
        <v>-1.1919580456047496</v>
      </c>
      <c r="R66" s="28">
        <v>1.5210837529885135</v>
      </c>
      <c r="S66" s="5"/>
      <c r="T66" s="5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8" t="s">
        <v>14</v>
      </c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3:71" ht="15" x14ac:dyDescent="0.2">
      <c r="C67" s="26">
        <v>1.6655177332368836</v>
      </c>
      <c r="D67" s="27">
        <v>-1.8255573675909578</v>
      </c>
      <c r="E67" s="27">
        <v>-1.4169070672974484</v>
      </c>
      <c r="F67" s="27">
        <v>-1.9039794271711734</v>
      </c>
      <c r="G67" s="27">
        <v>-1.137388598815307</v>
      </c>
      <c r="H67" s="27">
        <v>0.61453125296518729</v>
      </c>
      <c r="I67" s="27">
        <v>-0.2011160698805726</v>
      </c>
      <c r="J67" s="27">
        <v>-0.90145571171645422</v>
      </c>
      <c r="K67" s="27">
        <v>0.44781338283418171</v>
      </c>
      <c r="L67" s="27">
        <v>2.8890525982731466E-2</v>
      </c>
      <c r="M67" s="27">
        <v>0.50526181366755307</v>
      </c>
      <c r="N67" s="27">
        <v>0.69496980530339025</v>
      </c>
      <c r="O67" s="27">
        <v>1.7993416396858624</v>
      </c>
      <c r="P67" s="27">
        <v>1.0288274322952535</v>
      </c>
      <c r="Q67" s="27">
        <v>-3.9730294524521188</v>
      </c>
      <c r="R67" s="28">
        <v>-0.88167794706272673</v>
      </c>
      <c r="S67" s="5"/>
      <c r="T67" s="5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8" t="s">
        <v>15</v>
      </c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3:71" ht="15" x14ac:dyDescent="0.2">
      <c r="C68" s="26">
        <v>0.53584690629841281</v>
      </c>
      <c r="D68" s="27">
        <v>-0.78482869254704313</v>
      </c>
      <c r="E68" s="27">
        <v>-0.78257860742155427</v>
      </c>
      <c r="F68" s="27">
        <v>-0.55055727618612949</v>
      </c>
      <c r="G68" s="27">
        <v>-0.37748260080147827</v>
      </c>
      <c r="H68" s="27">
        <v>0.10662202492013136</v>
      </c>
      <c r="I68" s="27">
        <v>-1.3117714131962677</v>
      </c>
      <c r="J68" s="27">
        <v>0.31328747660982426</v>
      </c>
      <c r="K68" s="27">
        <v>1.2297625658900155</v>
      </c>
      <c r="L68" s="27">
        <v>0.49576744645294019</v>
      </c>
      <c r="M68" s="27">
        <v>0.31655381880818684</v>
      </c>
      <c r="N68" s="27">
        <v>-0.18312779020565076</v>
      </c>
      <c r="O68" s="27">
        <v>2.2563896094694221E-3</v>
      </c>
      <c r="P68" s="27">
        <v>-0.74379650384590934</v>
      </c>
      <c r="Q68" s="27">
        <v>1.3931388972186702</v>
      </c>
      <c r="R68" s="28">
        <v>-1.1631025884036024</v>
      </c>
      <c r="S68" s="5"/>
      <c r="T68" s="5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8" t="s">
        <v>16</v>
      </c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3:71" ht="15" x14ac:dyDescent="0.2">
      <c r="C69" s="26">
        <v>-0.20082591140072104</v>
      </c>
      <c r="D69" s="27">
        <v>-1.6883724049913515</v>
      </c>
      <c r="E69" s="27">
        <v>-0.89163739310045587</v>
      </c>
      <c r="F69" s="27">
        <v>-2.4758422300834866</v>
      </c>
      <c r="G69" s="27">
        <v>1.1715928273173963</v>
      </c>
      <c r="H69" s="27">
        <v>3.1745390522200212E-2</v>
      </c>
      <c r="I69" s="27">
        <v>-0.18855764503309722</v>
      </c>
      <c r="J69" s="27">
        <v>0.96618869163776644</v>
      </c>
      <c r="K69" s="27">
        <v>-0.8056613818878724</v>
      </c>
      <c r="L69" s="27">
        <v>0.21361744383315784</v>
      </c>
      <c r="M69" s="27">
        <v>-0.29057767429967402</v>
      </c>
      <c r="N69" s="27">
        <v>0.85991238709513962</v>
      </c>
      <c r="O69" s="27">
        <v>0.23145252091038512</v>
      </c>
      <c r="P69" s="27">
        <v>7.6553280092503451E-2</v>
      </c>
      <c r="Q69" s="27">
        <v>-1.50195111966884</v>
      </c>
      <c r="R69" s="28">
        <v>0.97126003064751387</v>
      </c>
      <c r="S69" s="5"/>
      <c r="T69" s="5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8" t="s">
        <v>17</v>
      </c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3:71" ht="15" x14ac:dyDescent="0.2">
      <c r="C70" s="26">
        <v>-0.92613140128546267</v>
      </c>
      <c r="D70" s="27">
        <v>0.26534399657752</v>
      </c>
      <c r="E70" s="27">
        <v>-0.15650801071870135</v>
      </c>
      <c r="F70" s="27">
        <v>-4.30093555921639E-2</v>
      </c>
      <c r="G70" s="27">
        <v>-1.0126684713168981</v>
      </c>
      <c r="H70" s="27">
        <v>0.36741495555863762</v>
      </c>
      <c r="I70" s="27">
        <v>-1.2639449923143689</v>
      </c>
      <c r="J70" s="27">
        <v>-0.61924071905111755</v>
      </c>
      <c r="K70" s="27">
        <v>-1.3015125949927495</v>
      </c>
      <c r="L70" s="27">
        <v>-1.2598913780437229</v>
      </c>
      <c r="M70" s="27">
        <v>-0.50312119429969326</v>
      </c>
      <c r="N70" s="27">
        <v>-0.33701899322436862</v>
      </c>
      <c r="O70" s="27">
        <v>-0.41149102993966857</v>
      </c>
      <c r="P70" s="27">
        <v>-1.9127415500585458</v>
      </c>
      <c r="Q70" s="27">
        <v>-1.4931565070175974</v>
      </c>
      <c r="R70" s="28">
        <v>1.0121685953646375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8" t="s">
        <v>18</v>
      </c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3:71" ht="15" x14ac:dyDescent="0.2">
      <c r="C71" s="26">
        <v>0.44277254638781965</v>
      </c>
      <c r="D71" s="27">
        <v>-1.414910549988751E-2</v>
      </c>
      <c r="E71" s="27">
        <v>0.19811533652129068</v>
      </c>
      <c r="F71" s="27">
        <v>0.67784766238058547</v>
      </c>
      <c r="G71" s="27">
        <v>1.7213238907355415</v>
      </c>
      <c r="H71" s="27">
        <v>2.1604245544782028</v>
      </c>
      <c r="I71" s="27">
        <v>-0.49505721059777935</v>
      </c>
      <c r="J71" s="27">
        <v>0.90633020510637985</v>
      </c>
      <c r="K71" s="27">
        <v>0.95756733591879406</v>
      </c>
      <c r="L71" s="27">
        <v>-0.54014010372046806</v>
      </c>
      <c r="M71" s="27">
        <v>-1.0403622546522777</v>
      </c>
      <c r="N71" s="27">
        <v>-1.7135470690735781</v>
      </c>
      <c r="O71" s="27">
        <v>1.1106026688437645E-2</v>
      </c>
      <c r="P71" s="27">
        <v>1.1120921470434995</v>
      </c>
      <c r="Q71" s="27">
        <v>0.65004700987149955</v>
      </c>
      <c r="R71" s="28">
        <v>-0.21956760764495731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8" t="s">
        <v>19</v>
      </c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3:71" ht="15" x14ac:dyDescent="0.2">
      <c r="C72" s="26">
        <v>-2.6171771763192351</v>
      </c>
      <c r="D72" s="27">
        <v>-0.21367309743989235</v>
      </c>
      <c r="E72" s="27">
        <v>5.5693819875684503E-2</v>
      </c>
      <c r="F72" s="27">
        <v>-0.73963178498321991</v>
      </c>
      <c r="G72" s="27">
        <v>-0.13345424701142505</v>
      </c>
      <c r="H72" s="27">
        <v>-1.3123886177513866</v>
      </c>
      <c r="I72" s="27">
        <v>0.24301059534595662</v>
      </c>
      <c r="J72" s="27">
        <v>-0.53917754337629142</v>
      </c>
      <c r="K72" s="27">
        <v>0.83926513319939233</v>
      </c>
      <c r="L72" s="27">
        <v>-2.061808536743142</v>
      </c>
      <c r="M72" s="27">
        <v>-0.2783837784628399</v>
      </c>
      <c r="N72" s="27">
        <v>1.1698956917192906</v>
      </c>
      <c r="O72" s="27">
        <v>-1.2651453130922106</v>
      </c>
      <c r="P72" s="27">
        <v>-0.2677261159406647</v>
      </c>
      <c r="Q72" s="27">
        <v>0.75402976362572161</v>
      </c>
      <c r="R72" s="28">
        <v>1.1211489082522239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8" t="s">
        <v>20</v>
      </c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3:71" ht="15" x14ac:dyDescent="0.2">
      <c r="C73" s="26">
        <v>0.90981871609738696</v>
      </c>
      <c r="D73" s="27">
        <v>-0.85417175162241343</v>
      </c>
      <c r="E73" s="27">
        <v>0.78707280403231306</v>
      </c>
      <c r="F73" s="27">
        <v>-0.22877892664933588</v>
      </c>
      <c r="G73" s="27">
        <v>0.66192194519569492</v>
      </c>
      <c r="H73" s="27">
        <v>-0.79668408915163214</v>
      </c>
      <c r="I73" s="27">
        <v>0.66228255194007857</v>
      </c>
      <c r="J73" s="27">
        <v>5.0641941717247604E-2</v>
      </c>
      <c r="K73" s="27">
        <v>-0.30348444543693742</v>
      </c>
      <c r="L73" s="27">
        <v>7.8637436265755187E-2</v>
      </c>
      <c r="M73" s="27">
        <v>0.73394672848785403</v>
      </c>
      <c r="N73" s="27">
        <v>-0.44602095052352198</v>
      </c>
      <c r="O73" s="27">
        <v>1.96257534883074</v>
      </c>
      <c r="P73" s="27">
        <v>-0.22288178353575286</v>
      </c>
      <c r="Q73" s="27">
        <v>1.3436922026255596</v>
      </c>
      <c r="R73" s="28">
        <v>0.96967542151731478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8" t="s">
        <v>21</v>
      </c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spans="3:71" ht="15" x14ac:dyDescent="0.2">
      <c r="C74" s="26">
        <v>-0.96452873439813414</v>
      </c>
      <c r="D74" s="27">
        <v>-0.34609140568019892</v>
      </c>
      <c r="E74" s="27">
        <v>0.54804619265507637</v>
      </c>
      <c r="F74" s="27">
        <v>0.45000949361767401</v>
      </c>
      <c r="G74" s="27">
        <v>-0.32577592138177552</v>
      </c>
      <c r="H74" s="27">
        <v>0.19607856626156406</v>
      </c>
      <c r="I74" s="27">
        <v>-1.6495148268484696</v>
      </c>
      <c r="J74" s="27">
        <v>1.2268639844416389</v>
      </c>
      <c r="K74" s="27">
        <v>-0.70004663573720582</v>
      </c>
      <c r="L74" s="27">
        <v>0.8792442225508309</v>
      </c>
      <c r="M74" s="27">
        <v>0.93982779769969871</v>
      </c>
      <c r="N74" s="27">
        <v>-0.55511707799720655</v>
      </c>
      <c r="O74" s="27">
        <v>-3.0220947829759311E-2</v>
      </c>
      <c r="P74" s="27">
        <v>0.7115016605253176</v>
      </c>
      <c r="Q74" s="27">
        <v>1.4548482064637374</v>
      </c>
      <c r="R74" s="28">
        <v>0.41725204467303839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8" t="s">
        <v>22</v>
      </c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spans="3:71" ht="15" x14ac:dyDescent="0.2">
      <c r="C75" s="26">
        <v>-0.46558376422220388</v>
      </c>
      <c r="D75" s="27">
        <v>0.50736309732842177</v>
      </c>
      <c r="E75" s="27">
        <v>-0.71438798512120338</v>
      </c>
      <c r="F75" s="27">
        <v>-1.9120339241448048</v>
      </c>
      <c r="G75" s="27">
        <v>-0.36064682639918111</v>
      </c>
      <c r="H75" s="27">
        <v>0.46026138723156013</v>
      </c>
      <c r="I75" s="27">
        <v>-1.6197524857277932</v>
      </c>
      <c r="J75" s="27">
        <v>1.2876033610577965E-2</v>
      </c>
      <c r="K75" s="27">
        <v>0.26491443618013327</v>
      </c>
      <c r="L75" s="27">
        <v>-0.1195153581653816</v>
      </c>
      <c r="M75" s="27">
        <v>0.82875684427405172</v>
      </c>
      <c r="N75" s="27">
        <v>3.1902725091964144E-2</v>
      </c>
      <c r="O75" s="27">
        <v>0.48913241924398482</v>
      </c>
      <c r="P75" s="27">
        <v>8.0420995119402941E-2</v>
      </c>
      <c r="Q75" s="27">
        <v>-1.2113302483407731</v>
      </c>
      <c r="R75" s="28">
        <v>-1.339931115898745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8" t="s">
        <v>23</v>
      </c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3:71" ht="15" x14ac:dyDescent="0.2">
      <c r="C76" s="26">
        <v>-1.4115470400913519</v>
      </c>
      <c r="D76" s="27">
        <v>1.5557555804914067</v>
      </c>
      <c r="E76" s="27">
        <v>0.35940179692032476</v>
      </c>
      <c r="F76" s="27">
        <v>0.74888432208792222</v>
      </c>
      <c r="G76" s="27">
        <v>1.6263862996282772</v>
      </c>
      <c r="H76" s="27">
        <v>-0.53897658631317902</v>
      </c>
      <c r="I76" s="27">
        <v>0.14561201169416071</v>
      </c>
      <c r="J76" s="27">
        <v>-0.44451075150866759</v>
      </c>
      <c r="K76" s="27">
        <v>-0.8318907257574556</v>
      </c>
      <c r="L76" s="27">
        <v>0.76324254315107731</v>
      </c>
      <c r="M76" s="27">
        <v>0.79339884762293555</v>
      </c>
      <c r="N76" s="27">
        <v>-0.62906199607647983</v>
      </c>
      <c r="O76" s="27">
        <v>0.47754596658672616</v>
      </c>
      <c r="P76" s="27">
        <v>-0.12929593551187238</v>
      </c>
      <c r="Q76" s="27">
        <v>-2.9675831242332258</v>
      </c>
      <c r="R76" s="28">
        <v>2.5179733045058987E-2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8" t="s">
        <v>24</v>
      </c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3:71" ht="15" x14ac:dyDescent="0.2">
      <c r="C77" s="26">
        <v>0.20953624551119848</v>
      </c>
      <c r="D77" s="27">
        <v>1.4431762439204729</v>
      </c>
      <c r="E77" s="27">
        <v>1.7526550748020895</v>
      </c>
      <c r="F77" s="27">
        <v>0.52910774717703213</v>
      </c>
      <c r="G77" s="27">
        <v>0.14118283742949189</v>
      </c>
      <c r="H77" s="27">
        <v>-0.13433093968440024</v>
      </c>
      <c r="I77" s="27">
        <v>-9.6150257219757701E-2</v>
      </c>
      <c r="J77" s="27">
        <v>1.2556924741315276</v>
      </c>
      <c r="K77" s="27">
        <v>0.1786879993033953</v>
      </c>
      <c r="L77" s="27">
        <v>-1.4136803391660295</v>
      </c>
      <c r="M77" s="27">
        <v>0.35679189287492358</v>
      </c>
      <c r="N77" s="27">
        <v>0.30773394733479065</v>
      </c>
      <c r="O77" s="27">
        <v>-1.1700488103689772</v>
      </c>
      <c r="P77" s="27">
        <v>-0.58820851297903576</v>
      </c>
      <c r="Q77" s="27">
        <v>-1.0082176760833672</v>
      </c>
      <c r="R77" s="28">
        <v>1.0035731624288677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8" t="s">
        <v>25</v>
      </c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3:71" ht="15" x14ac:dyDescent="0.2">
      <c r="C78" s="26">
        <v>0.29633275375902512</v>
      </c>
      <c r="D78" s="27">
        <v>0.25176799197028438</v>
      </c>
      <c r="E78" s="27">
        <v>6.5161703378315339E-2</v>
      </c>
      <c r="F78" s="27">
        <v>0.45493291193022328</v>
      </c>
      <c r="G78" s="27">
        <v>-7.7297551662647837E-3</v>
      </c>
      <c r="H78" s="27">
        <v>-0.63731581462267928</v>
      </c>
      <c r="I78" s="27">
        <v>-1.5159316625216337</v>
      </c>
      <c r="J78" s="27">
        <v>0.65913776616174791</v>
      </c>
      <c r="K78" s="27">
        <v>-0.5301849673292276</v>
      </c>
      <c r="L78" s="27">
        <v>-1.2636348060606781</v>
      </c>
      <c r="M78" s="27">
        <v>-0.43178390711674347</v>
      </c>
      <c r="N78" s="27">
        <v>-0.23896013339190897</v>
      </c>
      <c r="O78" s="27">
        <v>-1.1371774017065861</v>
      </c>
      <c r="P78" s="27">
        <v>-0.49535496200655388</v>
      </c>
      <c r="Q78" s="27">
        <v>-0.4353809421847134</v>
      </c>
      <c r="R78" s="28">
        <v>1.2771630314336775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8" t="s">
        <v>26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3:71" ht="15" x14ac:dyDescent="0.2">
      <c r="C79" s="26">
        <v>-0.93076714779598635</v>
      </c>
      <c r="D79" s="27">
        <v>-1.5026865206347442</v>
      </c>
      <c r="E79" s="27">
        <v>-0.73281479845777431</v>
      </c>
      <c r="F79" s="27">
        <v>-9.2340952447330732E-2</v>
      </c>
      <c r="G79" s="27">
        <v>0.69319923143725926</v>
      </c>
      <c r="H79" s="27">
        <v>-1.0758879103871994</v>
      </c>
      <c r="I79" s="27">
        <v>-0.8076791575583816</v>
      </c>
      <c r="J79" s="27">
        <v>1.270371074262956E-2</v>
      </c>
      <c r="K79" s="27">
        <v>-0.82088256519060265</v>
      </c>
      <c r="L79" s="27">
        <v>-1.6205809755308771</v>
      </c>
      <c r="M79" s="27">
        <v>0.42485059119190316</v>
      </c>
      <c r="N79" s="27">
        <v>-2.1037944724439073</v>
      </c>
      <c r="O79" s="27">
        <v>1.1871905091401502</v>
      </c>
      <c r="P79" s="27">
        <v>-0.39811993942834278</v>
      </c>
      <c r="Q79" s="27">
        <v>-0.98283603064245106</v>
      </c>
      <c r="R79" s="28">
        <v>0.33457439887763113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6" t="s">
        <v>57</v>
      </c>
      <c r="AL79" s="6" t="s">
        <v>11</v>
      </c>
      <c r="AM79" s="6" t="s">
        <v>12</v>
      </c>
      <c r="AN79" s="6" t="s">
        <v>13</v>
      </c>
      <c r="AO79" s="6" t="s">
        <v>14</v>
      </c>
      <c r="AP79" s="6" t="s">
        <v>15</v>
      </c>
      <c r="AQ79" s="6" t="s">
        <v>16</v>
      </c>
      <c r="AR79" s="6" t="s">
        <v>17</v>
      </c>
      <c r="AS79" s="6" t="s">
        <v>18</v>
      </c>
      <c r="AT79" s="6" t="s">
        <v>19</v>
      </c>
      <c r="AU79" s="6" t="s">
        <v>20</v>
      </c>
      <c r="AV79" s="6" t="s">
        <v>21</v>
      </c>
      <c r="AW79" s="4" t="s">
        <v>22</v>
      </c>
      <c r="AX79" s="4" t="s">
        <v>23</v>
      </c>
      <c r="AY79" s="4" t="s">
        <v>24</v>
      </c>
      <c r="AZ79" s="4" t="s">
        <v>25</v>
      </c>
      <c r="BA79" s="4" t="s">
        <v>26</v>
      </c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3:71" ht="15" x14ac:dyDescent="0.2">
      <c r="C80" s="26">
        <v>-1.0042486890039704</v>
      </c>
      <c r="D80" s="27">
        <v>0.83523552703913106</v>
      </c>
      <c r="E80" s="27">
        <v>-0.38485655445605704</v>
      </c>
      <c r="F80" s="27">
        <v>1.6195021647948993</v>
      </c>
      <c r="G80" s="27">
        <v>-1.25650368581585</v>
      </c>
      <c r="H80" s="27">
        <v>0.20896952964744411</v>
      </c>
      <c r="I80" s="27">
        <v>-2.0817995750804332</v>
      </c>
      <c r="J80" s="27">
        <v>-0.90132901658958398</v>
      </c>
      <c r="K80" s="27">
        <v>-0.99954058355118747</v>
      </c>
      <c r="L80" s="27">
        <v>-0.4876725760562533</v>
      </c>
      <c r="M80" s="27">
        <v>5.4850411893435709E-2</v>
      </c>
      <c r="N80" s="27">
        <v>-0.95504863879792801</v>
      </c>
      <c r="O80" s="27">
        <v>0.41037987730454406</v>
      </c>
      <c r="P80" s="27">
        <v>9.9783507697221163E-2</v>
      </c>
      <c r="Q80" s="27">
        <v>0.70878489932121036</v>
      </c>
      <c r="R80" s="28">
        <v>-0.58542437720363316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8" t="s">
        <v>11</v>
      </c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3:53" ht="15" x14ac:dyDescent="0.2">
      <c r="C81" s="26">
        <v>0.66703042407400792</v>
      </c>
      <c r="D81" s="27">
        <v>-0.67525068850854264</v>
      </c>
      <c r="E81" s="27">
        <v>-1.4230569488440048</v>
      </c>
      <c r="F81" s="27">
        <v>0.41155219541979465</v>
      </c>
      <c r="G81" s="27">
        <v>0.91870301316023739</v>
      </c>
      <c r="H81" s="27">
        <v>0.8861686793560154</v>
      </c>
      <c r="I81" s="27">
        <v>2.9256305620471852</v>
      </c>
      <c r="J81" s="27">
        <v>-0.61378498957107486</v>
      </c>
      <c r="K81" s="27">
        <v>0.36985786802405468</v>
      </c>
      <c r="L81" s="27">
        <v>2.3862938219873242</v>
      </c>
      <c r="M81" s="27">
        <v>-0.42368300004066367</v>
      </c>
      <c r="N81" s="27">
        <v>-1.3284161915110506</v>
      </c>
      <c r="O81" s="27">
        <v>-0.75027060920058719</v>
      </c>
      <c r="P81" s="27">
        <v>1.3444505526926041</v>
      </c>
      <c r="Q81" s="27">
        <v>-1.1995451038582723</v>
      </c>
      <c r="R81" s="28">
        <v>-0.64302483687587875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8" t="s">
        <v>12</v>
      </c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</row>
    <row r="82" spans="3:53" ht="15" x14ac:dyDescent="0.2">
      <c r="C82" s="26">
        <v>0.3280211410396906</v>
      </c>
      <c r="D82" s="27">
        <v>0.38509563370651129</v>
      </c>
      <c r="E82" s="27">
        <v>-0.28184261455589432</v>
      </c>
      <c r="F82" s="27">
        <v>0.28082232465230117</v>
      </c>
      <c r="G82" s="27">
        <v>0.64853656186483333</v>
      </c>
      <c r="H82" s="27">
        <v>1.5893693873133117</v>
      </c>
      <c r="I82" s="27">
        <v>0.12015594037428882</v>
      </c>
      <c r="J82" s="27">
        <v>0.15099093349533443</v>
      </c>
      <c r="K82" s="27">
        <v>-1.8552935244494109E-2</v>
      </c>
      <c r="L82" s="27">
        <v>-0.36535581198374323</v>
      </c>
      <c r="M82" s="27">
        <v>0.12945892020964106</v>
      </c>
      <c r="N82" s="27">
        <v>-0.26681041347577866</v>
      </c>
      <c r="O82" s="27">
        <v>-0.12100363799309193</v>
      </c>
      <c r="P82" s="27">
        <v>8.0493282713453379E-2</v>
      </c>
      <c r="Q82" s="27">
        <v>-1.3572618177086286</v>
      </c>
      <c r="R82" s="28">
        <v>0.40722760439747036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8" t="s">
        <v>13</v>
      </c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</row>
    <row r="83" spans="3:53" ht="15" x14ac:dyDescent="0.2">
      <c r="C83" s="26">
        <v>-0.71574734398895823</v>
      </c>
      <c r="D83" s="27">
        <v>1.8411000070583503</v>
      </c>
      <c r="E83" s="27">
        <v>0.50405241417273672</v>
      </c>
      <c r="F83" s="27">
        <v>-0.84023751550053261</v>
      </c>
      <c r="G83" s="27">
        <v>-1.8301476132410199</v>
      </c>
      <c r="H83" s="27">
        <v>2.8335081403345674E-2</v>
      </c>
      <c r="I83" s="27">
        <v>-1.3834880292578995</v>
      </c>
      <c r="J83" s="27">
        <v>-0.50513215619023277</v>
      </c>
      <c r="K83" s="27">
        <v>-1.5305417046398335</v>
      </c>
      <c r="L83" s="27">
        <v>-0.24757575744677141</v>
      </c>
      <c r="M83" s="27">
        <v>-1.8479816406719498</v>
      </c>
      <c r="N83" s="27">
        <v>-0.4523863553047488</v>
      </c>
      <c r="O83" s="27">
        <v>-2.0306861394510684E-2</v>
      </c>
      <c r="P83" s="27">
        <v>-0.24257163729107667</v>
      </c>
      <c r="Q83" s="27">
        <v>0.53882989973768136</v>
      </c>
      <c r="R83" s="28">
        <v>1.3654589721579462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8" t="s">
        <v>14</v>
      </c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</row>
    <row r="84" spans="3:53" ht="15" x14ac:dyDescent="0.2">
      <c r="C84" s="26">
        <v>-4.322410983077804E-2</v>
      </c>
      <c r="D84" s="27">
        <v>-0.34170691293183547</v>
      </c>
      <c r="E84" s="27">
        <v>-0.23738768237238353</v>
      </c>
      <c r="F84" s="27">
        <v>0.30946518904047127</v>
      </c>
      <c r="G84" s="27">
        <v>1.3924969832184071</v>
      </c>
      <c r="H84" s="27">
        <v>-1.1368818979870068</v>
      </c>
      <c r="I84" s="27">
        <v>0.99611811181672183</v>
      </c>
      <c r="J84" s="27">
        <v>0.99616991721153647</v>
      </c>
      <c r="K84" s="27">
        <v>9.3986138799205254E-2</v>
      </c>
      <c r="L84" s="27">
        <v>0.94060507830048412</v>
      </c>
      <c r="M84" s="27">
        <v>-0.5799604347264683</v>
      </c>
      <c r="N84" s="27">
        <v>0.36667858570423495</v>
      </c>
      <c r="O84" s="27">
        <v>-0.1897350939250857</v>
      </c>
      <c r="P84" s="27">
        <v>-0.82717202172849169</v>
      </c>
      <c r="Q84" s="27">
        <v>-0.15920292288743051</v>
      </c>
      <c r="R84" s="28">
        <v>5.7071516109066335E-2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8" t="s">
        <v>15</v>
      </c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</row>
    <row r="85" spans="3:53" ht="15" x14ac:dyDescent="0.2">
      <c r="C85" s="26">
        <v>-1.5662564146824676</v>
      </c>
      <c r="D85" s="27">
        <v>-1.065751690525935</v>
      </c>
      <c r="E85" s="27">
        <v>-1.3745211775599513</v>
      </c>
      <c r="F85" s="27">
        <v>1.4256028831025114</v>
      </c>
      <c r="G85" s="27">
        <v>-0.99415515188103831</v>
      </c>
      <c r="H85" s="27">
        <v>1.2125193593166843</v>
      </c>
      <c r="I85" s="27">
        <v>0.9049722336345648</v>
      </c>
      <c r="J85" s="27">
        <v>0.52626898882022444</v>
      </c>
      <c r="K85" s="27">
        <v>-1.2757772151128057</v>
      </c>
      <c r="L85" s="27">
        <v>-1.621936595053932</v>
      </c>
      <c r="M85" s="27">
        <v>-0.7806756353637947</v>
      </c>
      <c r="N85" s="27">
        <v>-0.67711238213715697</v>
      </c>
      <c r="O85" s="27">
        <v>0.19378777192373967</v>
      </c>
      <c r="P85" s="27">
        <v>1.8863398695014171</v>
      </c>
      <c r="Q85" s="27">
        <v>-2.4228563009468114</v>
      </c>
      <c r="R85" s="28">
        <v>2.5703278187267965E-2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8" t="s">
        <v>16</v>
      </c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</row>
    <row r="86" spans="3:53" ht="15" x14ac:dyDescent="0.2">
      <c r="C86" s="26">
        <v>0.15666850588712766</v>
      </c>
      <c r="D86" s="27">
        <v>0.83137722862091157</v>
      </c>
      <c r="E86" s="27">
        <v>-0.51901462819368482</v>
      </c>
      <c r="F86" s="27">
        <v>-0.72279424133455061</v>
      </c>
      <c r="G86" s="27">
        <v>0.58469805155586418</v>
      </c>
      <c r="H86" s="27">
        <v>-1.071235399692859</v>
      </c>
      <c r="I86" s="27">
        <v>0.8222945263248016</v>
      </c>
      <c r="J86" s="27">
        <v>-4.1416455782767897E-2</v>
      </c>
      <c r="K86" s="27">
        <v>-0.37693725991309684</v>
      </c>
      <c r="L86" s="27">
        <v>-0.13185941652652561</v>
      </c>
      <c r="M86" s="27">
        <v>-0.60959404803223161</v>
      </c>
      <c r="N86" s="27">
        <v>-0.65479410091679857</v>
      </c>
      <c r="O86" s="27">
        <v>0.41127175185962977</v>
      </c>
      <c r="P86" s="27">
        <v>-0.97001813224091715</v>
      </c>
      <c r="Q86" s="27">
        <v>-0.6585865303923758</v>
      </c>
      <c r="R86" s="28">
        <v>-0.82036770953591309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8" t="s">
        <v>17</v>
      </c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</row>
    <row r="87" spans="3:53" ht="15" x14ac:dyDescent="0.2">
      <c r="C87" s="26">
        <v>2.1663146696422606</v>
      </c>
      <c r="D87" s="27">
        <v>4.5931800581541692E-2</v>
      </c>
      <c r="E87" s="27">
        <v>-1.1718178737730118</v>
      </c>
      <c r="F87" s="27">
        <v>0.8153108684631788</v>
      </c>
      <c r="G87" s="27">
        <v>-0.45719532193421963</v>
      </c>
      <c r="H87" s="27">
        <v>1.3767124626913274</v>
      </c>
      <c r="I87" s="27">
        <v>0.86591044666828576</v>
      </c>
      <c r="J87" s="27">
        <v>0.92970643777819406</v>
      </c>
      <c r="K87" s="27">
        <v>8.9160417303783782E-2</v>
      </c>
      <c r="L87" s="27">
        <v>0.34912335047839588</v>
      </c>
      <c r="M87" s="27">
        <v>-0.8300899339764457</v>
      </c>
      <c r="N87" s="27">
        <v>-0.34334379144748878</v>
      </c>
      <c r="O87" s="27">
        <v>0.46628963523070499</v>
      </c>
      <c r="P87" s="27">
        <v>0.60244719572976702</v>
      </c>
      <c r="Q87" s="27">
        <v>-0.70524637562278147</v>
      </c>
      <c r="R87" s="28">
        <v>0.688238298932218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8" t="s">
        <v>18</v>
      </c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</row>
    <row r="88" spans="3:53" ht="15" x14ac:dyDescent="0.2">
      <c r="C88" s="26">
        <v>0.66548504885651072</v>
      </c>
      <c r="D88" s="27">
        <v>-0.20614468196123045</v>
      </c>
      <c r="E88" s="27">
        <v>9.3083316975043365E-2</v>
      </c>
      <c r="F88" s="27">
        <v>0.18545349812572556</v>
      </c>
      <c r="G88" s="27">
        <v>-0.51940901976197662</v>
      </c>
      <c r="H88" s="27">
        <v>-0.89255330962136237</v>
      </c>
      <c r="I88" s="27">
        <v>-1.1987605895394231</v>
      </c>
      <c r="J88" s="27">
        <v>0.60162556080426899</v>
      </c>
      <c r="K88" s="27">
        <v>1.3372933936360771</v>
      </c>
      <c r="L88" s="27">
        <v>1.0994727760105136</v>
      </c>
      <c r="M88" s="27">
        <v>-1.3354617891545555</v>
      </c>
      <c r="N88" s="27">
        <v>1.525417919923028</v>
      </c>
      <c r="O88" s="27">
        <v>-1.7339520478866939</v>
      </c>
      <c r="P88" s="27">
        <v>-0.96619440822343094</v>
      </c>
      <c r="Q88" s="27">
        <v>-0.54856398483945112</v>
      </c>
      <c r="R88" s="28">
        <v>1.5114629011591469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8" t="s">
        <v>19</v>
      </c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</row>
    <row r="89" spans="3:53" ht="15" x14ac:dyDescent="0.2">
      <c r="C89" s="26">
        <v>-1.0375448508253835</v>
      </c>
      <c r="D89" s="27">
        <v>-0.91547311970631207</v>
      </c>
      <c r="E89" s="27">
        <v>-1.4191105249257316</v>
      </c>
      <c r="F89" s="27">
        <v>-9.5782707632329017E-2</v>
      </c>
      <c r="G89" s="27">
        <v>-0.93123283831496551</v>
      </c>
      <c r="H89" s="27">
        <v>0.12395661137027943</v>
      </c>
      <c r="I89" s="27">
        <v>0.61356468468121306</v>
      </c>
      <c r="J89" s="27">
        <v>-0.60495851872594841</v>
      </c>
      <c r="K89" s="27">
        <v>-0.96065677491032742</v>
      </c>
      <c r="L89" s="27">
        <v>0.79050952097956639</v>
      </c>
      <c r="M89" s="27">
        <v>0.10948940016373949</v>
      </c>
      <c r="N89" s="27">
        <v>-0.42849343207905433</v>
      </c>
      <c r="O89" s="27">
        <v>-1.2257502982353536</v>
      </c>
      <c r="P89" s="27">
        <v>0.14629193976079552</v>
      </c>
      <c r="Q89" s="27">
        <v>1.1251887192977006</v>
      </c>
      <c r="R89" s="28">
        <v>-1.0506533412177959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8" t="s">
        <v>20</v>
      </c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</row>
    <row r="90" spans="3:53" ht="15" x14ac:dyDescent="0.2">
      <c r="C90" s="26">
        <v>-2.0240177326106812</v>
      </c>
      <c r="D90" s="27">
        <v>1.2559374823724272</v>
      </c>
      <c r="E90" s="27">
        <v>1.5182754935801159</v>
      </c>
      <c r="F90" s="27">
        <v>-0.15677874234550765</v>
      </c>
      <c r="G90" s="27">
        <v>-1.3004643575740258</v>
      </c>
      <c r="H90" s="27">
        <v>-2.2691268949999257</v>
      </c>
      <c r="I90" s="27">
        <v>1.2101872496218014</v>
      </c>
      <c r="J90" s="27">
        <v>0.74427697423175188</v>
      </c>
      <c r="K90" s="27">
        <v>-0.6480945128086697</v>
      </c>
      <c r="L90" s="27">
        <v>-0.91969236542567345</v>
      </c>
      <c r="M90" s="27">
        <v>1.4978938965369255</v>
      </c>
      <c r="N90" s="27">
        <v>-0.62246332609798627</v>
      </c>
      <c r="O90" s="27">
        <v>0.80930305527679591</v>
      </c>
      <c r="P90" s="27">
        <v>-1.0872433498913923</v>
      </c>
      <c r="Q90" s="27">
        <v>1.3007330139319735</v>
      </c>
      <c r="R90" s="28">
        <v>1.2803748482328787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8" t="s">
        <v>21</v>
      </c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</row>
    <row r="91" spans="3:53" ht="15" x14ac:dyDescent="0.2">
      <c r="C91" s="26">
        <v>0.12500365698071259</v>
      </c>
      <c r="D91" s="27">
        <v>1.0511184907974052</v>
      </c>
      <c r="E91" s="27">
        <v>-0.88814212076915378</v>
      </c>
      <c r="F91" s="27">
        <v>-0.57796301452132925</v>
      </c>
      <c r="G91" s="27">
        <v>0.66360883853170438</v>
      </c>
      <c r="H91" s="27">
        <v>1.0335091356657162</v>
      </c>
      <c r="I91" s="27">
        <v>-0.46356278771548898</v>
      </c>
      <c r="J91" s="27">
        <v>-0.6546357186792392</v>
      </c>
      <c r="K91" s="27">
        <v>-1.0091578248812241</v>
      </c>
      <c r="L91" s="27">
        <v>1.2654840628193706</v>
      </c>
      <c r="M91" s="27">
        <v>-1.5839765268149946</v>
      </c>
      <c r="N91" s="27">
        <v>-0.94887024747032944</v>
      </c>
      <c r="O91" s="27">
        <v>0.56755018217078934</v>
      </c>
      <c r="P91" s="27">
        <v>1.4975518487467046</v>
      </c>
      <c r="Q91" s="27">
        <v>0.61561939531483756</v>
      </c>
      <c r="R91" s="28">
        <v>0.23263386178459788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 t="s">
        <v>22</v>
      </c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</row>
    <row r="92" spans="3:53" ht="15" x14ac:dyDescent="0.2">
      <c r="C92" s="26">
        <v>0.11566166943639956</v>
      </c>
      <c r="D92" s="27">
        <v>-0.85993188638033002</v>
      </c>
      <c r="E92" s="27">
        <v>1.4874314902804577</v>
      </c>
      <c r="F92" s="27">
        <v>-1.0308004255490875</v>
      </c>
      <c r="G92" s="27">
        <v>1.6118308405341779</v>
      </c>
      <c r="H92" s="27">
        <v>0.6960628331509271</v>
      </c>
      <c r="I92" s="27">
        <v>2.9853317499307079E-2</v>
      </c>
      <c r="J92" s="27">
        <v>-0.33753405858912966</v>
      </c>
      <c r="K92" s="27">
        <v>-0.64113879921898731</v>
      </c>
      <c r="L92" s="27">
        <v>-1.3659768964717103</v>
      </c>
      <c r="M92" s="27">
        <v>-1.0601985181913856</v>
      </c>
      <c r="N92" s="27">
        <v>9.3475190561715216E-2</v>
      </c>
      <c r="O92" s="27">
        <v>1.2864418269787887</v>
      </c>
      <c r="P92" s="27">
        <v>2.0347655941341172</v>
      </c>
      <c r="Q92" s="27">
        <v>1.0609743391435498</v>
      </c>
      <c r="R92" s="28">
        <v>-0.98321530256550826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8" t="s">
        <v>23</v>
      </c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</row>
    <row r="93" spans="3:53" ht="15" x14ac:dyDescent="0.2">
      <c r="C93" s="26">
        <v>-0.47815535101120671</v>
      </c>
      <c r="D93" s="27">
        <v>1.0029158229788551</v>
      </c>
      <c r="E93" s="27">
        <v>1.5513650525164406</v>
      </c>
      <c r="F93" s="27">
        <v>0.13580657308201549</v>
      </c>
      <c r="G93" s="27">
        <v>0.623196377916304</v>
      </c>
      <c r="H93" s="27">
        <v>-0.88122266985355824</v>
      </c>
      <c r="I93" s="27">
        <v>0.95136771973924483</v>
      </c>
      <c r="J93" s="27">
        <v>1.2332751983400732</v>
      </c>
      <c r="K93" s="27">
        <v>0.26550694163501998</v>
      </c>
      <c r="L93" s="27">
        <v>-1.2981969631456698</v>
      </c>
      <c r="M93" s="27">
        <v>-1.395725641463563</v>
      </c>
      <c r="N93" s="27">
        <v>-0.39504949540010581</v>
      </c>
      <c r="O93" s="27">
        <v>2.6312672312629171E-2</v>
      </c>
      <c r="P93" s="27">
        <v>5.1323699500522353E-2</v>
      </c>
      <c r="Q93" s="27">
        <v>-0.99181968122275277</v>
      </c>
      <c r="R93" s="28">
        <v>2.412548453302763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8" t="s">
        <v>24</v>
      </c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</row>
    <row r="94" spans="3:53" ht="15" x14ac:dyDescent="0.2">
      <c r="C94" s="26">
        <v>-1.2295458489925402</v>
      </c>
      <c r="D94" s="27">
        <v>-0.96429194501958737</v>
      </c>
      <c r="E94" s="27">
        <v>-1.6972802735787471</v>
      </c>
      <c r="F94" s="27">
        <v>1.8938343812461342</v>
      </c>
      <c r="G94" s="27">
        <v>1.4991099524560938</v>
      </c>
      <c r="H94" s="27">
        <v>-0.16383590799260919</v>
      </c>
      <c r="I94" s="27">
        <v>0.4158621572780582</v>
      </c>
      <c r="J94" s="27">
        <v>0.52457807024982217</v>
      </c>
      <c r="K94" s="27">
        <v>-1.5723518092654531</v>
      </c>
      <c r="L94" s="27">
        <v>0.37789602737536299</v>
      </c>
      <c r="M94" s="27">
        <v>0.88054420341456208</v>
      </c>
      <c r="N94" s="27">
        <v>-0.93246263600399226</v>
      </c>
      <c r="O94" s="27">
        <v>-9.1893480859463833E-2</v>
      </c>
      <c r="P94" s="27">
        <v>0.2676313657399606</v>
      </c>
      <c r="Q94" s="27">
        <v>-0.3581090092935113</v>
      </c>
      <c r="R94" s="28">
        <v>0.21210586200257311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8" t="s">
        <v>25</v>
      </c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</row>
    <row r="95" spans="3:53" ht="15" x14ac:dyDescent="0.2">
      <c r="C95" s="26">
        <v>0.11700620390601134</v>
      </c>
      <c r="D95" s="27">
        <v>-9.347380976449654E-2</v>
      </c>
      <c r="E95" s="27">
        <v>0.54712341881805349</v>
      </c>
      <c r="F95" s="27">
        <v>-1.4962666560543003</v>
      </c>
      <c r="G95" s="27">
        <v>0.31539881869358988</v>
      </c>
      <c r="H95" s="27">
        <v>1.3505909362526756</v>
      </c>
      <c r="I95" s="27">
        <v>1.1662625705696299</v>
      </c>
      <c r="J95" s="27">
        <v>0.23106616688975182</v>
      </c>
      <c r="K95" s="27">
        <v>1.3491234397239305</v>
      </c>
      <c r="L95" s="27">
        <v>-0.44470304314435394</v>
      </c>
      <c r="M95" s="27">
        <v>0.19960955271037012</v>
      </c>
      <c r="N95" s="27">
        <v>0.64549010662441197</v>
      </c>
      <c r="O95" s="27">
        <v>1.1083345820550765</v>
      </c>
      <c r="P95" s="27">
        <v>-0.26732493969773535</v>
      </c>
      <c r="Q95" s="27">
        <v>1.9902838600984174</v>
      </c>
      <c r="R95" s="28">
        <v>-1.1991115673074796E-2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8" t="s">
        <v>26</v>
      </c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</row>
    <row r="96" spans="3:53" ht="15.75" customHeight="1" x14ac:dyDescent="0.2">
      <c r="C96" s="26">
        <v>-0.61286667298634934</v>
      </c>
      <c r="D96" s="27">
        <v>0.53026298504137959</v>
      </c>
      <c r="E96" s="27">
        <v>-1.5988647409977153</v>
      </c>
      <c r="F96" s="27">
        <v>0.6436519612324455</v>
      </c>
      <c r="G96" s="27">
        <v>0.67684742432006484</v>
      </c>
      <c r="H96" s="27">
        <v>-0.92533983734423464</v>
      </c>
      <c r="I96" s="27">
        <v>0.79289368067922605</v>
      </c>
      <c r="J96" s="27">
        <v>1.5168157069642432</v>
      </c>
      <c r="K96" s="27">
        <v>0.35159731762422713</v>
      </c>
      <c r="L96" s="27">
        <v>-0.51222847405680338</v>
      </c>
      <c r="M96" s="27">
        <v>-1.2342539808006625</v>
      </c>
      <c r="N96" s="27">
        <v>-0.78866775689498969</v>
      </c>
      <c r="O96" s="27">
        <v>1.2781582368946509</v>
      </c>
      <c r="P96" s="27">
        <v>1.3825152753825032</v>
      </c>
      <c r="Q96" s="27">
        <v>-1.3957996510818367</v>
      </c>
      <c r="R96" s="28">
        <v>0.81268322865374276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3:39" ht="15.75" customHeight="1" x14ac:dyDescent="0.2">
      <c r="C97" s="26">
        <v>1.9165411640962415</v>
      </c>
      <c r="D97" s="27">
        <v>1.5982542255718497</v>
      </c>
      <c r="E97" s="27">
        <v>0.68558796840486569</v>
      </c>
      <c r="F97" s="27">
        <v>-0.97066078713826121</v>
      </c>
      <c r="G97" s="27">
        <v>0.89525329334720238</v>
      </c>
      <c r="H97" s="27">
        <v>0.26298649634881183</v>
      </c>
      <c r="I97" s="27">
        <v>-0.85247083637402543</v>
      </c>
      <c r="J97" s="27">
        <v>0.80793572660129886</v>
      </c>
      <c r="K97" s="27">
        <v>-0.25360723480456138</v>
      </c>
      <c r="L97" s="27">
        <v>1.4090510071442715</v>
      </c>
      <c r="M97" s="27">
        <v>-0.48204257898885905</v>
      </c>
      <c r="N97" s="27">
        <v>1.2169484268968136</v>
      </c>
      <c r="O97" s="27">
        <v>-1.5671755246272463</v>
      </c>
      <c r="P97" s="27">
        <v>0.9783843383210683</v>
      </c>
      <c r="Q97" s="27">
        <v>-1.1787425458966192</v>
      </c>
      <c r="R97" s="28">
        <v>0.84213569709640923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35" t="s">
        <v>58</v>
      </c>
      <c r="AL97" s="35" cm="1">
        <f t="array" ref="AL97">AVERAGE(ABS(CORREL_TEST))</f>
        <v>0</v>
      </c>
      <c r="AM97" s="36" t="s">
        <v>59</v>
      </c>
    </row>
    <row r="98" spans="3:39" ht="15.75" customHeight="1" x14ac:dyDescent="0.2">
      <c r="C98" s="26">
        <v>0.14611449874692464</v>
      </c>
      <c r="D98" s="27">
        <v>-0.78359018791863366</v>
      </c>
      <c r="E98" s="27">
        <v>-7.2122274219383553E-2</v>
      </c>
      <c r="F98" s="27">
        <v>-1.8995455218662944</v>
      </c>
      <c r="G98" s="27">
        <v>-0.55638325443594316</v>
      </c>
      <c r="H98" s="27">
        <v>-0.19762725580897197</v>
      </c>
      <c r="I98" s="27">
        <v>-1.640698817506375</v>
      </c>
      <c r="J98" s="27">
        <v>-0.44304618674470442</v>
      </c>
      <c r="K98" s="27">
        <v>-0.9685625353021039</v>
      </c>
      <c r="L98" s="27">
        <v>1.5928795050061313</v>
      </c>
      <c r="M98" s="27">
        <v>0.55956448939896875</v>
      </c>
      <c r="N98" s="27">
        <v>-1.9014049916149112</v>
      </c>
      <c r="O98" s="27">
        <v>-3.8735488122827809E-2</v>
      </c>
      <c r="P98" s="27">
        <v>-0.1628734618710673</v>
      </c>
      <c r="Q98" s="27">
        <v>-1.3098149787489699</v>
      </c>
      <c r="R98" s="28">
        <v>-1.6852151899474364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3:39" ht="15.75" customHeight="1" x14ac:dyDescent="0.2">
      <c r="C99" s="26">
        <v>0.18131690057486549</v>
      </c>
      <c r="D99" s="27">
        <v>0.67716031026036516</v>
      </c>
      <c r="E99" s="27">
        <v>0.26347222134997267</v>
      </c>
      <c r="F99" s="27">
        <v>-0.32851510460022065</v>
      </c>
      <c r="G99" s="27">
        <v>0.84449955595952408</v>
      </c>
      <c r="H99" s="27">
        <v>-8.8266463108327906E-2</v>
      </c>
      <c r="I99" s="27">
        <v>0.34440074280047206</v>
      </c>
      <c r="J99" s="27">
        <v>-0.24306215567932415</v>
      </c>
      <c r="K99" s="27">
        <v>-1.1804930915591629</v>
      </c>
      <c r="L99" s="27">
        <v>2.9714312753148491E-2</v>
      </c>
      <c r="M99" s="27">
        <v>0.41004719012711066</v>
      </c>
      <c r="N99" s="27">
        <v>0.9201658958865474</v>
      </c>
      <c r="O99" s="27">
        <v>0.19064963929075898</v>
      </c>
      <c r="P99" s="27">
        <v>-1.514745611363685</v>
      </c>
      <c r="Q99" s="27">
        <v>-1.6284948676004682</v>
      </c>
      <c r="R99" s="28">
        <v>1.1646008233998253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3:39" ht="15.75" customHeight="1" x14ac:dyDescent="0.2">
      <c r="C100" s="26">
        <v>-0.53638629090023271</v>
      </c>
      <c r="D100" s="27">
        <v>1.9811015643828467E-2</v>
      </c>
      <c r="E100" s="27">
        <v>1.2692523121939132</v>
      </c>
      <c r="F100" s="27">
        <v>3.2561012793829409</v>
      </c>
      <c r="G100" s="27">
        <v>-0.7071010110807151</v>
      </c>
      <c r="H100" s="27">
        <v>-1.208610228435786</v>
      </c>
      <c r="I100" s="27">
        <v>-0.47254886467327328</v>
      </c>
      <c r="J100" s="27">
        <v>-0.59326567670777319</v>
      </c>
      <c r="K100" s="27">
        <v>0.11168268481275956</v>
      </c>
      <c r="L100" s="27">
        <v>1.5582433372980542</v>
      </c>
      <c r="M100" s="27">
        <v>0.30227470290762409</v>
      </c>
      <c r="N100" s="27">
        <v>-1.3006083552624161</v>
      </c>
      <c r="O100" s="27">
        <v>-3.4719193407479899E-2</v>
      </c>
      <c r="P100" s="27">
        <v>0.59704276610539753</v>
      </c>
      <c r="Q100" s="27">
        <v>0.84500290962100399</v>
      </c>
      <c r="R100" s="28">
        <v>-0.44389267930106363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3:39" ht="15.75" customHeight="1" x14ac:dyDescent="0.2">
      <c r="C101" s="26">
        <v>-0.51799152731953213</v>
      </c>
      <c r="D101" s="27">
        <v>1.4176653127366907</v>
      </c>
      <c r="E101" s="27">
        <v>-0.4649234557626763</v>
      </c>
      <c r="F101" s="27">
        <v>0.26190400934573721</v>
      </c>
      <c r="G101" s="27">
        <v>0.35811601961725054</v>
      </c>
      <c r="H101" s="27">
        <v>-0.32448992181157388</v>
      </c>
      <c r="I101" s="27">
        <v>2.0789520607427746E-2</v>
      </c>
      <c r="J101" s="27">
        <v>-1.4503520638421405</v>
      </c>
      <c r="K101" s="27">
        <v>0.35519938590727917</v>
      </c>
      <c r="L101" s="27">
        <v>-0.61335922985101066</v>
      </c>
      <c r="M101" s="27">
        <v>0.99433521221167365</v>
      </c>
      <c r="N101" s="27">
        <v>1.2246490404662669</v>
      </c>
      <c r="O101" s="27">
        <v>0.17722316561570864</v>
      </c>
      <c r="P101" s="27">
        <v>0.87950390129879852</v>
      </c>
      <c r="Q101" s="27">
        <v>-1.5404794698111259</v>
      </c>
      <c r="R101" s="28">
        <v>0.96275394585608898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3:39" ht="15.75" customHeight="1" x14ac:dyDescent="0.2">
      <c r="C102" s="26">
        <v>0.85999519167977678</v>
      </c>
      <c r="D102" s="27">
        <v>0.16005086458659976</v>
      </c>
      <c r="E102" s="27">
        <v>2.1013708427478255</v>
      </c>
      <c r="F102" s="27">
        <v>-0.5719783433881751</v>
      </c>
      <c r="G102" s="27">
        <v>2.3241489361934065</v>
      </c>
      <c r="H102" s="27">
        <v>7.4903474595866881E-2</v>
      </c>
      <c r="I102" s="27">
        <v>-0.44832034793497438</v>
      </c>
      <c r="J102" s="27">
        <v>-0.44015589759090579</v>
      </c>
      <c r="K102" s="27">
        <v>0.46047464184790937</v>
      </c>
      <c r="L102" s="27">
        <v>-0.94742949687569855</v>
      </c>
      <c r="M102" s="27">
        <v>0.33550105372185912</v>
      </c>
      <c r="N102" s="27">
        <v>-1.0926839587417252</v>
      </c>
      <c r="O102" s="27">
        <v>1.7132918856206825</v>
      </c>
      <c r="P102" s="27">
        <v>1.6347115022900001</v>
      </c>
      <c r="Q102" s="27">
        <v>-1.2164108453639486</v>
      </c>
      <c r="R102" s="28">
        <v>-0.87347429233695772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3:39" ht="15.75" customHeight="1" x14ac:dyDescent="0.2">
      <c r="C103" s="26">
        <v>-0.18646775904724816</v>
      </c>
      <c r="D103" s="27">
        <v>1.7187217989153596</v>
      </c>
      <c r="E103" s="27">
        <v>0.53530018762400888</v>
      </c>
      <c r="F103" s="27">
        <v>9.698137286661393E-2</v>
      </c>
      <c r="G103" s="27">
        <v>0.77204468047894093</v>
      </c>
      <c r="H103" s="27">
        <v>-6.4973147458073213E-2</v>
      </c>
      <c r="I103" s="27">
        <v>3.8820704167603019E-2</v>
      </c>
      <c r="J103" s="27">
        <v>0.77042546979333026</v>
      </c>
      <c r="K103" s="27">
        <v>0.77133403958454339</v>
      </c>
      <c r="L103" s="27">
        <v>1.0053213840698665</v>
      </c>
      <c r="M103" s="27">
        <v>-0.8753701260606358</v>
      </c>
      <c r="N103" s="27">
        <v>0.11886834133705936</v>
      </c>
      <c r="O103" s="27">
        <v>-9.5640739673641173E-2</v>
      </c>
      <c r="P103" s="27">
        <v>0.29365030310755535</v>
      </c>
      <c r="Q103" s="27">
        <v>0.4932107266888871</v>
      </c>
      <c r="R103" s="28">
        <v>-9.2752742576798469E-2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3:39" ht="15.75" customHeight="1" x14ac:dyDescent="0.2">
      <c r="C104" s="26">
        <v>0.40425712037912803</v>
      </c>
      <c r="D104" s="27">
        <v>-1.0139140997771585</v>
      </c>
      <c r="E104" s="27">
        <v>-0.48579595752787702</v>
      </c>
      <c r="F104" s="27">
        <v>0.28112862692671003</v>
      </c>
      <c r="G104" s="27">
        <v>-2.0103937718100351</v>
      </c>
      <c r="H104" s="27">
        <v>0.30654010346534444</v>
      </c>
      <c r="I104" s="27">
        <v>1.2846465766239699</v>
      </c>
      <c r="J104" s="27">
        <v>-0.92366860136003526</v>
      </c>
      <c r="K104" s="27">
        <v>-8.9683071347279181E-2</v>
      </c>
      <c r="L104" s="27">
        <v>1.1806120917390137</v>
      </c>
      <c r="M104" s="27">
        <v>0.26233339504837927</v>
      </c>
      <c r="N104" s="27">
        <v>-0.14855242892505915</v>
      </c>
      <c r="O104" s="27">
        <v>-5.4368022694468388E-2</v>
      </c>
      <c r="P104" s="27">
        <v>1.1156949227240165</v>
      </c>
      <c r="Q104" s="27">
        <v>0.76558851272114137</v>
      </c>
      <c r="R104" s="28">
        <v>-0.32566816608005456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3:39" ht="15.75" customHeight="1" thickBot="1" x14ac:dyDescent="0.25">
      <c r="C105" s="30">
        <v>-1.4828444347949308</v>
      </c>
      <c r="D105" s="31">
        <v>-0.96226235823333206</v>
      </c>
      <c r="E105" s="31">
        <v>0.53859900929966187</v>
      </c>
      <c r="F105" s="31">
        <v>1.0518133733572956</v>
      </c>
      <c r="G105" s="31">
        <v>0.30450050954660229</v>
      </c>
      <c r="H105" s="31">
        <v>0.88053076005997333</v>
      </c>
      <c r="I105" s="31">
        <v>-0.52369523403486662</v>
      </c>
      <c r="J105" s="31">
        <v>-0.71379118039234724</v>
      </c>
      <c r="K105" s="31">
        <v>-1.1263875729896473</v>
      </c>
      <c r="L105" s="31">
        <v>0.15859545447224827</v>
      </c>
      <c r="M105" s="31">
        <v>-0.11844343036760112</v>
      </c>
      <c r="N105" s="31">
        <v>-3.0319682104862217E-2</v>
      </c>
      <c r="O105" s="31">
        <v>1.0255868331324602</v>
      </c>
      <c r="P105" s="31">
        <v>0.75282632684799911</v>
      </c>
      <c r="Q105" s="31">
        <v>1.1041166555250221</v>
      </c>
      <c r="R105" s="32">
        <v>-0.40202890878918962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3:39" ht="15.75" customHeight="1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</sheetData>
  <sheetProtection algorithmName="SHA-512" hashValue="vgraamt9ktOvl1uYtnK4QXzguj+wbrnXtXvIcfR6R7e0AsSBMqwEk506aoMrq3TmoPeTXZUzbTuUhs5yBwdZ2A==" saltValue="tM31/s1f1GMNcrZb82hwVQ==" spinCount="100000" sheet="1" objects="1" scenarios="1"/>
  <mergeCells count="5">
    <mergeCell ref="C17:R17"/>
    <mergeCell ref="U17:AJ17"/>
    <mergeCell ref="AL17:BA17"/>
    <mergeCell ref="BD17:BS17"/>
    <mergeCell ref="C62:R62"/>
  </mergeCells>
  <conditionalFormatting sqref="C18:R18 T18:AJ18 AL18:CI18 T22:AJ22 BC22:BS22">
    <cfRule type="colorScale" priority="3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L63:BA78">
    <cfRule type="colorScale" priority="2">
      <colorScale>
        <cfvo type="min"/>
        <cfvo type="max"/>
        <color rgb="FFFCFCFF"/>
        <color theme="8"/>
      </colorScale>
    </cfRule>
  </conditionalFormatting>
  <conditionalFormatting sqref="C63:R63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B351-7592-4F3C-81E6-C86106C4543F}">
  <sheetPr codeName="Sheet4">
    <outlinePr summaryBelow="0" summaryRight="0"/>
  </sheetPr>
  <dimension ref="L7:CA219"/>
  <sheetViews>
    <sheetView zoomScale="50" zoomScaleNormal="50" workbookViewId="0">
      <selection activeCell="A4" sqref="A4"/>
    </sheetView>
  </sheetViews>
  <sheetFormatPr baseColWidth="10" defaultColWidth="12.5" defaultRowHeight="15.75" customHeight="1" x14ac:dyDescent="0.2"/>
  <cols>
    <col min="1" max="11" width="12.5" style="5"/>
    <col min="12" max="12" width="8.6640625" style="5" customWidth="1"/>
    <col min="13" max="28" width="8" style="5" customWidth="1"/>
    <col min="29" max="29" width="4.33203125" style="5" customWidth="1"/>
    <col min="30" max="30" width="8.5" style="5" bestFit="1" customWidth="1"/>
    <col min="31" max="46" width="7.5" style="5" customWidth="1"/>
    <col min="47" max="47" width="4.33203125" style="5" customWidth="1"/>
    <col min="48" max="48" width="8.5" style="5" bestFit="1" customWidth="1"/>
    <col min="49" max="64" width="7.5" style="5" customWidth="1"/>
    <col min="65" max="79" width="5.5" style="5" customWidth="1"/>
    <col min="80" max="16384" width="12.5" style="5"/>
  </cols>
  <sheetData>
    <row r="7" spans="12:79" ht="14" x14ac:dyDescent="0.2">
      <c r="L7" s="4"/>
      <c r="M7" s="49" t="s">
        <v>60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E7" s="52" t="s">
        <v>61</v>
      </c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V7" s="6"/>
      <c r="AW7" s="49" t="s">
        <v>62</v>
      </c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</row>
    <row r="8" spans="12:79" ht="14" x14ac:dyDescent="0.2">
      <c r="L8" s="11" t="str" cm="1">
        <f t="array" ref="L8:L219">'1. FilteredLnRetStats'!$I$6:$I$217</f>
        <v>Date</v>
      </c>
      <c r="M8" s="6" t="s">
        <v>11</v>
      </c>
      <c r="N8" s="6" t="s">
        <v>12</v>
      </c>
      <c r="O8" s="6" t="s">
        <v>13</v>
      </c>
      <c r="P8" s="6" t="s">
        <v>14</v>
      </c>
      <c r="Q8" s="6" t="s">
        <v>15</v>
      </c>
      <c r="R8" s="6" t="s">
        <v>16</v>
      </c>
      <c r="S8" s="6" t="s">
        <v>17</v>
      </c>
      <c r="T8" s="6" t="s">
        <v>18</v>
      </c>
      <c r="U8" s="6" t="s">
        <v>19</v>
      </c>
      <c r="V8" s="6" t="s">
        <v>20</v>
      </c>
      <c r="W8" s="6" t="s">
        <v>21</v>
      </c>
      <c r="X8" s="6" t="s">
        <v>22</v>
      </c>
      <c r="Y8" s="6" t="s">
        <v>23</v>
      </c>
      <c r="Z8" s="6" t="s">
        <v>24</v>
      </c>
      <c r="AA8" s="6" t="s">
        <v>25</v>
      </c>
      <c r="AB8" s="6" t="s">
        <v>26</v>
      </c>
      <c r="AC8" s="6"/>
      <c r="AD8" s="11" t="s">
        <v>10</v>
      </c>
      <c r="AE8" s="37" t="s">
        <v>11</v>
      </c>
      <c r="AF8" s="37" t="s">
        <v>12</v>
      </c>
      <c r="AG8" s="37" t="s">
        <v>13</v>
      </c>
      <c r="AH8" s="37" t="s">
        <v>14</v>
      </c>
      <c r="AI8" s="37" t="s">
        <v>15</v>
      </c>
      <c r="AJ8" s="37" t="s">
        <v>16</v>
      </c>
      <c r="AK8" s="37" t="s">
        <v>17</v>
      </c>
      <c r="AL8" s="37" t="s">
        <v>18</v>
      </c>
      <c r="AM8" s="37" t="s">
        <v>19</v>
      </c>
      <c r="AN8" s="37" t="s">
        <v>20</v>
      </c>
      <c r="AO8" s="37" t="s">
        <v>21</v>
      </c>
      <c r="AP8" s="37" t="s">
        <v>22</v>
      </c>
      <c r="AQ8" s="37" t="s">
        <v>23</v>
      </c>
      <c r="AR8" s="37" t="s">
        <v>24</v>
      </c>
      <c r="AS8" s="37" t="s">
        <v>25</v>
      </c>
      <c r="AT8" s="37" t="s">
        <v>26</v>
      </c>
      <c r="AU8" s="37"/>
      <c r="AV8" s="11" t="s">
        <v>10</v>
      </c>
      <c r="AW8" s="37" t="s">
        <v>11</v>
      </c>
      <c r="AX8" s="37" t="s">
        <v>12</v>
      </c>
      <c r="AY8" s="37" t="s">
        <v>13</v>
      </c>
      <c r="AZ8" s="37" t="s">
        <v>14</v>
      </c>
      <c r="BA8" s="37" t="s">
        <v>15</v>
      </c>
      <c r="BB8" s="37" t="s">
        <v>16</v>
      </c>
      <c r="BC8" s="37" t="s">
        <v>17</v>
      </c>
      <c r="BD8" s="37" t="s">
        <v>18</v>
      </c>
      <c r="BE8" s="37" t="s">
        <v>19</v>
      </c>
      <c r="BF8" s="37" t="s">
        <v>20</v>
      </c>
      <c r="BG8" s="37" t="s">
        <v>21</v>
      </c>
      <c r="BH8" s="37" t="s">
        <v>22</v>
      </c>
      <c r="BI8" s="37" t="s">
        <v>23</v>
      </c>
      <c r="BJ8" s="37" t="s">
        <v>24</v>
      </c>
      <c r="BK8" s="37" t="s">
        <v>25</v>
      </c>
      <c r="BL8" s="37" t="s">
        <v>26</v>
      </c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</row>
    <row r="9" spans="12:79" ht="15.75" customHeight="1" x14ac:dyDescent="0.2">
      <c r="L9" s="13">
        <v>44621.666666666672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14"/>
      <c r="AD9" s="13" cm="1">
        <f t="array" ref="AD9">INDEX(L9:L219,ROWS(L9:L219))</f>
        <v>44924.666666666672</v>
      </c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14"/>
      <c r="AV9" s="13">
        <f>AD9</f>
        <v>44924.666666666672</v>
      </c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</row>
    <row r="10" spans="12:79" ht="15.75" customHeight="1" x14ac:dyDescent="0.2">
      <c r="L10" s="13">
        <v>44622.666666666672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14"/>
      <c r="AD10" s="13">
        <f t="shared" ref="AD10:AD51" si="0">AD9+IF(WEEKDAY(AD9)=5,3,1)</f>
        <v>44927.666666666672</v>
      </c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14"/>
      <c r="AV10" s="13">
        <f t="shared" ref="AV10:AV51" si="1">AV9+IF(WEEKDAY(AV9)=5,3,1)</f>
        <v>44927.666666666672</v>
      </c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</row>
    <row r="11" spans="12:79" ht="15.75" customHeight="1" x14ac:dyDescent="0.2">
      <c r="L11" s="13">
        <v>44623.666666666672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14"/>
      <c r="AD11" s="13">
        <f t="shared" si="0"/>
        <v>44928.666666666672</v>
      </c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14"/>
      <c r="AV11" s="13">
        <f t="shared" si="1"/>
        <v>44928.666666666672</v>
      </c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</row>
    <row r="12" spans="12:79" ht="15.75" customHeight="1" x14ac:dyDescent="0.2">
      <c r="L12" s="13">
        <v>44624.666666666672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4"/>
      <c r="AD12" s="13">
        <f t="shared" si="0"/>
        <v>44929.666666666672</v>
      </c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14"/>
      <c r="AV12" s="13">
        <f t="shared" si="1"/>
        <v>44929.666666666672</v>
      </c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</row>
    <row r="13" spans="12:79" ht="15.75" customHeight="1" x14ac:dyDescent="0.2">
      <c r="L13" s="13">
        <v>44627.666666666672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14"/>
      <c r="AD13" s="13">
        <f t="shared" si="0"/>
        <v>44930.666666666672</v>
      </c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14"/>
      <c r="AV13" s="13">
        <f t="shared" si="1"/>
        <v>44930.666666666672</v>
      </c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</row>
    <row r="14" spans="12:79" ht="15.75" customHeight="1" x14ac:dyDescent="0.2">
      <c r="L14" s="13">
        <v>44628.666666666672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4"/>
      <c r="AD14" s="13">
        <f t="shared" si="0"/>
        <v>44931.666666666672</v>
      </c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14"/>
      <c r="AV14" s="13">
        <f t="shared" si="1"/>
        <v>44931.666666666672</v>
      </c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</row>
    <row r="15" spans="12:79" ht="15.75" customHeight="1" x14ac:dyDescent="0.2">
      <c r="L15" s="13">
        <v>44629.666666666672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4"/>
      <c r="AD15" s="13">
        <f t="shared" si="0"/>
        <v>44934.666666666672</v>
      </c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14"/>
      <c r="AV15" s="13">
        <f t="shared" si="1"/>
        <v>44934.666666666672</v>
      </c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</row>
    <row r="16" spans="12:79" ht="15.75" customHeight="1" x14ac:dyDescent="0.2">
      <c r="L16" s="13">
        <v>44630.666666666672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4"/>
      <c r="AD16" s="13">
        <f t="shared" si="0"/>
        <v>44935.666666666672</v>
      </c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14"/>
      <c r="AV16" s="13">
        <f t="shared" si="1"/>
        <v>44935.666666666672</v>
      </c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</row>
    <row r="17" spans="12:79" ht="15.75" customHeight="1" x14ac:dyDescent="0.2">
      <c r="L17" s="13">
        <v>44631.666666666672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4"/>
      <c r="AD17" s="13">
        <f t="shared" si="0"/>
        <v>44936.666666666672</v>
      </c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14"/>
      <c r="AV17" s="13">
        <f t="shared" si="1"/>
        <v>44936.666666666672</v>
      </c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</row>
    <row r="18" spans="12:79" ht="15.75" customHeight="1" x14ac:dyDescent="0.2">
      <c r="L18" s="13">
        <v>44634.666666666672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4"/>
      <c r="AD18" s="13">
        <f t="shared" si="0"/>
        <v>44937.666666666672</v>
      </c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14"/>
      <c r="AV18" s="13">
        <f t="shared" si="1"/>
        <v>44937.666666666672</v>
      </c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</row>
    <row r="19" spans="12:79" ht="15.75" customHeight="1" x14ac:dyDescent="0.2">
      <c r="L19" s="13">
        <v>44635.666666666672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14"/>
      <c r="AD19" s="13">
        <f t="shared" si="0"/>
        <v>44938.666666666672</v>
      </c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14"/>
      <c r="AV19" s="13">
        <f t="shared" si="1"/>
        <v>44938.666666666672</v>
      </c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</row>
    <row r="20" spans="12:79" ht="15.75" customHeight="1" x14ac:dyDescent="0.2">
      <c r="L20" s="13">
        <v>44636.666666666672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4"/>
      <c r="AD20" s="13">
        <f t="shared" si="0"/>
        <v>44941.666666666672</v>
      </c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14"/>
      <c r="AV20" s="13">
        <f t="shared" si="1"/>
        <v>44941.666666666672</v>
      </c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</row>
    <row r="21" spans="12:79" ht="15.75" customHeight="1" x14ac:dyDescent="0.2">
      <c r="L21" s="13">
        <v>44637.666666666672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14"/>
      <c r="AD21" s="13">
        <f t="shared" si="0"/>
        <v>44942.666666666672</v>
      </c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14"/>
      <c r="AV21" s="13">
        <f t="shared" si="1"/>
        <v>44942.666666666672</v>
      </c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</row>
    <row r="22" spans="12:79" ht="15.75" customHeight="1" x14ac:dyDescent="0.2">
      <c r="L22" s="13">
        <v>44638.666666666672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14"/>
      <c r="AD22" s="13">
        <f t="shared" si="0"/>
        <v>44943.666666666672</v>
      </c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14"/>
      <c r="AV22" s="13">
        <f t="shared" si="1"/>
        <v>44943.666666666672</v>
      </c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</row>
    <row r="23" spans="12:79" ht="15.75" customHeight="1" x14ac:dyDescent="0.2">
      <c r="L23" s="13">
        <v>44641.666666666672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14"/>
      <c r="AD23" s="13">
        <f t="shared" si="0"/>
        <v>44944.666666666672</v>
      </c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14"/>
      <c r="AV23" s="13">
        <f t="shared" si="1"/>
        <v>44944.666666666672</v>
      </c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</row>
    <row r="24" spans="12:79" ht="15.75" customHeight="1" x14ac:dyDescent="0.2">
      <c r="L24" s="13">
        <v>44642.666666666672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14"/>
      <c r="AD24" s="13">
        <f t="shared" si="0"/>
        <v>44945.666666666672</v>
      </c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14"/>
      <c r="AV24" s="13">
        <f t="shared" si="1"/>
        <v>44945.666666666672</v>
      </c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</row>
    <row r="25" spans="12:79" ht="15.75" customHeight="1" x14ac:dyDescent="0.2">
      <c r="L25" s="13">
        <v>44643.666666666672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14"/>
      <c r="AD25" s="13">
        <f t="shared" si="0"/>
        <v>44948.666666666672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14"/>
      <c r="AV25" s="13">
        <f t="shared" si="1"/>
        <v>44948.666666666672</v>
      </c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</row>
    <row r="26" spans="12:79" ht="15.75" customHeight="1" x14ac:dyDescent="0.2">
      <c r="L26" s="13">
        <v>44644.666666666672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14"/>
      <c r="AD26" s="13">
        <f t="shared" si="0"/>
        <v>44949.666666666672</v>
      </c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14"/>
      <c r="AV26" s="13">
        <f t="shared" si="1"/>
        <v>44949.666666666672</v>
      </c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</row>
    <row r="27" spans="12:79" ht="15.75" customHeight="1" x14ac:dyDescent="0.2">
      <c r="L27" s="13">
        <v>44645.666666666672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14"/>
      <c r="AD27" s="13">
        <f t="shared" si="0"/>
        <v>44950.666666666672</v>
      </c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14"/>
      <c r="AV27" s="13">
        <f t="shared" si="1"/>
        <v>44950.666666666672</v>
      </c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</row>
    <row r="28" spans="12:79" ht="15.75" customHeight="1" x14ac:dyDescent="0.2">
      <c r="L28" s="13">
        <v>44648.666666666672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14"/>
      <c r="AD28" s="13">
        <f t="shared" si="0"/>
        <v>44951.666666666672</v>
      </c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14"/>
      <c r="AV28" s="13">
        <f t="shared" si="1"/>
        <v>44951.666666666672</v>
      </c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</row>
    <row r="29" spans="12:79" ht="15.75" customHeight="1" x14ac:dyDescent="0.2">
      <c r="L29" s="13">
        <v>44649.666666666672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14"/>
      <c r="AD29" s="13">
        <f t="shared" si="0"/>
        <v>44952.666666666672</v>
      </c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14"/>
      <c r="AV29" s="13">
        <f t="shared" si="1"/>
        <v>44952.666666666672</v>
      </c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</row>
    <row r="30" spans="12:79" ht="15.75" customHeight="1" x14ac:dyDescent="0.2">
      <c r="L30" s="13">
        <v>44650.666666666672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14"/>
      <c r="AD30" s="13">
        <f t="shared" si="0"/>
        <v>44955.666666666672</v>
      </c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14"/>
      <c r="AV30" s="13">
        <f t="shared" si="1"/>
        <v>44955.666666666672</v>
      </c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</row>
    <row r="31" spans="12:79" ht="15.75" customHeight="1" x14ac:dyDescent="0.2">
      <c r="L31" s="13">
        <v>44651.666666666672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14"/>
      <c r="AD31" s="13">
        <f t="shared" si="0"/>
        <v>44956.666666666672</v>
      </c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14"/>
      <c r="AV31" s="13">
        <f t="shared" si="1"/>
        <v>44956.666666666672</v>
      </c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</row>
    <row r="32" spans="12:79" ht="15.75" customHeight="1" x14ac:dyDescent="0.2">
      <c r="L32" s="13">
        <v>44652.666666666672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14"/>
      <c r="AD32" s="13">
        <f t="shared" si="0"/>
        <v>44957.666666666672</v>
      </c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14"/>
      <c r="AV32" s="13">
        <f t="shared" si="1"/>
        <v>44957.666666666672</v>
      </c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</row>
    <row r="33" spans="12:79" ht="15.75" customHeight="1" x14ac:dyDescent="0.2">
      <c r="L33" s="13">
        <v>44655.666666666672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14"/>
      <c r="AD33" s="13">
        <f t="shared" si="0"/>
        <v>44958.666666666672</v>
      </c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14"/>
      <c r="AV33" s="13">
        <f t="shared" si="1"/>
        <v>44958.666666666672</v>
      </c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</row>
    <row r="34" spans="12:79" ht="15.75" customHeight="1" x14ac:dyDescent="0.2">
      <c r="L34" s="13">
        <v>44656.666666666672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14"/>
      <c r="AD34" s="13">
        <f t="shared" si="0"/>
        <v>44959.666666666672</v>
      </c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14"/>
      <c r="AV34" s="13">
        <f t="shared" si="1"/>
        <v>44959.666666666672</v>
      </c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</row>
    <row r="35" spans="12:79" ht="15.75" customHeight="1" x14ac:dyDescent="0.2">
      <c r="L35" s="13">
        <v>44657.666666666672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14"/>
      <c r="AD35" s="13">
        <f t="shared" si="0"/>
        <v>44962.666666666672</v>
      </c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14"/>
      <c r="AV35" s="13">
        <f t="shared" si="1"/>
        <v>44962.666666666672</v>
      </c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</row>
    <row r="36" spans="12:79" ht="15.75" customHeight="1" x14ac:dyDescent="0.2">
      <c r="L36" s="13">
        <v>44658.666666666672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14"/>
      <c r="AD36" s="13">
        <f t="shared" si="0"/>
        <v>44963.666666666672</v>
      </c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14"/>
      <c r="AV36" s="13">
        <f t="shared" si="1"/>
        <v>44963.666666666672</v>
      </c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</row>
    <row r="37" spans="12:79" ht="15.75" customHeight="1" x14ac:dyDescent="0.2">
      <c r="L37" s="13">
        <v>44659.666666666672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14"/>
      <c r="AD37" s="13">
        <f t="shared" si="0"/>
        <v>44964.666666666672</v>
      </c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14"/>
      <c r="AV37" s="13">
        <f t="shared" si="1"/>
        <v>44964.666666666672</v>
      </c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</row>
    <row r="38" spans="12:79" ht="15.75" customHeight="1" x14ac:dyDescent="0.2">
      <c r="L38" s="13">
        <v>44662.666666666672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14"/>
      <c r="AD38" s="13">
        <f t="shared" si="0"/>
        <v>44965.666666666672</v>
      </c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14"/>
      <c r="AV38" s="13">
        <f t="shared" si="1"/>
        <v>44965.666666666672</v>
      </c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</row>
    <row r="39" spans="12:79" ht="15.75" customHeight="1" x14ac:dyDescent="0.2">
      <c r="L39" s="13">
        <v>44663.666666666672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14"/>
      <c r="AD39" s="13">
        <f t="shared" si="0"/>
        <v>44966.666666666672</v>
      </c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14"/>
      <c r="AV39" s="13">
        <f t="shared" si="1"/>
        <v>44966.666666666672</v>
      </c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</row>
    <row r="40" spans="12:79" ht="15.75" customHeight="1" x14ac:dyDescent="0.2">
      <c r="L40" s="13">
        <v>44664.666666666672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14"/>
      <c r="AD40" s="13">
        <f t="shared" si="0"/>
        <v>44969.666666666672</v>
      </c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14"/>
      <c r="AV40" s="13">
        <f t="shared" si="1"/>
        <v>44969.666666666672</v>
      </c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</row>
    <row r="41" spans="12:79" ht="15.75" customHeight="1" x14ac:dyDescent="0.2">
      <c r="L41" s="13">
        <v>44665.666666666672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14"/>
      <c r="AD41" s="13">
        <f t="shared" si="0"/>
        <v>44970.666666666672</v>
      </c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14"/>
      <c r="AV41" s="13">
        <f t="shared" si="1"/>
        <v>44970.666666666672</v>
      </c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</row>
    <row r="42" spans="12:79" ht="15.75" customHeight="1" x14ac:dyDescent="0.2">
      <c r="L42" s="13">
        <v>44669.666666666672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14"/>
      <c r="AD42" s="13">
        <f t="shared" si="0"/>
        <v>44971.666666666672</v>
      </c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14"/>
      <c r="AV42" s="13">
        <f t="shared" si="1"/>
        <v>44971.666666666672</v>
      </c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</row>
    <row r="43" spans="12:79" ht="15.75" customHeight="1" x14ac:dyDescent="0.2">
      <c r="L43" s="13">
        <v>44670.666666666672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14"/>
      <c r="AD43" s="13">
        <f t="shared" si="0"/>
        <v>44972.666666666672</v>
      </c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14"/>
      <c r="AV43" s="13">
        <f t="shared" si="1"/>
        <v>44972.666666666672</v>
      </c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</row>
    <row r="44" spans="12:79" ht="15.75" customHeight="1" x14ac:dyDescent="0.2">
      <c r="L44" s="13">
        <v>44671.666666666672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14"/>
      <c r="AD44" s="13">
        <f t="shared" si="0"/>
        <v>44973.666666666672</v>
      </c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14"/>
      <c r="AV44" s="13">
        <f t="shared" si="1"/>
        <v>44973.666666666672</v>
      </c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</row>
    <row r="45" spans="12:79" ht="15.75" customHeight="1" x14ac:dyDescent="0.2">
      <c r="L45" s="13">
        <v>44672.666666666672</v>
      </c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14"/>
      <c r="AD45" s="13">
        <f t="shared" si="0"/>
        <v>44976.666666666672</v>
      </c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14"/>
      <c r="AV45" s="13">
        <f t="shared" si="1"/>
        <v>44976.666666666672</v>
      </c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</row>
    <row r="46" spans="12:79" ht="15.75" customHeight="1" x14ac:dyDescent="0.2">
      <c r="L46" s="13">
        <v>44673.666666666672</v>
      </c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14"/>
      <c r="AD46" s="13">
        <f t="shared" si="0"/>
        <v>44977.666666666672</v>
      </c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14"/>
      <c r="AV46" s="13">
        <f t="shared" si="1"/>
        <v>44977.666666666672</v>
      </c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</row>
    <row r="47" spans="12:79" ht="15.75" customHeight="1" x14ac:dyDescent="0.2">
      <c r="L47" s="13">
        <v>44676.666666666672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14"/>
      <c r="AD47" s="13">
        <f t="shared" si="0"/>
        <v>44978.666666666672</v>
      </c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14"/>
      <c r="AV47" s="13">
        <f t="shared" si="1"/>
        <v>44978.666666666672</v>
      </c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</row>
    <row r="48" spans="12:79" ht="15.75" customHeight="1" x14ac:dyDescent="0.2">
      <c r="L48" s="13">
        <v>44677.666666666672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14"/>
      <c r="AD48" s="13">
        <f t="shared" si="0"/>
        <v>44979.666666666672</v>
      </c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14"/>
      <c r="AV48" s="13">
        <f t="shared" si="1"/>
        <v>44979.666666666672</v>
      </c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</row>
    <row r="49" spans="12:79" ht="15.75" customHeight="1" x14ac:dyDescent="0.2">
      <c r="L49" s="13">
        <v>44678.666666666672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14"/>
      <c r="AD49" s="13">
        <f t="shared" si="0"/>
        <v>44980.666666666672</v>
      </c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14"/>
      <c r="AV49" s="13">
        <f t="shared" si="1"/>
        <v>44980.666666666672</v>
      </c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</row>
    <row r="50" spans="12:79" ht="15.75" customHeight="1" x14ac:dyDescent="0.2">
      <c r="L50" s="13">
        <v>44679.666666666672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14"/>
      <c r="AD50" s="13">
        <f t="shared" si="0"/>
        <v>44983.666666666672</v>
      </c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14"/>
      <c r="AV50" s="13">
        <f t="shared" si="1"/>
        <v>44983.666666666672</v>
      </c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</row>
    <row r="51" spans="12:79" ht="15.75" customHeight="1" x14ac:dyDescent="0.2">
      <c r="L51" s="13">
        <v>44680.666666666672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14"/>
      <c r="AD51" s="13">
        <f t="shared" si="0"/>
        <v>44984.666666666672</v>
      </c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V51" s="13">
        <f t="shared" si="1"/>
        <v>44984.666666666672</v>
      </c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</row>
    <row r="52" spans="12:79" ht="15.75" customHeight="1" x14ac:dyDescent="0.2">
      <c r="L52" s="13">
        <v>44683.666666666672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14"/>
    </row>
    <row r="53" spans="12:79" ht="15.75" customHeight="1" x14ac:dyDescent="0.2">
      <c r="L53" s="13">
        <v>44684.666666666672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14"/>
    </row>
    <row r="54" spans="12:79" ht="15.75" customHeight="1" x14ac:dyDescent="0.2">
      <c r="L54" s="13">
        <v>44685.666666666672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14"/>
    </row>
    <row r="55" spans="12:79" ht="15.75" customHeight="1" x14ac:dyDescent="0.2">
      <c r="L55" s="13">
        <v>44686.666666666672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14"/>
    </row>
    <row r="56" spans="12:79" ht="15.75" customHeight="1" x14ac:dyDescent="0.2">
      <c r="L56" s="13">
        <v>44687.666666666672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14"/>
    </row>
    <row r="57" spans="12:79" ht="15.75" customHeight="1" x14ac:dyDescent="0.2">
      <c r="L57" s="13">
        <v>44690.666666666672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14"/>
    </row>
    <row r="58" spans="12:79" ht="15.75" customHeight="1" x14ac:dyDescent="0.2">
      <c r="L58" s="13">
        <v>44691.666666666672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14"/>
    </row>
    <row r="59" spans="12:79" ht="15.75" customHeight="1" x14ac:dyDescent="0.2">
      <c r="L59" s="13">
        <v>44692.666666666672</v>
      </c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14"/>
    </row>
    <row r="60" spans="12:79" ht="15.75" customHeight="1" x14ac:dyDescent="0.2">
      <c r="L60" s="13">
        <v>44693.666666666672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14"/>
    </row>
    <row r="61" spans="12:79" ht="15.75" customHeight="1" x14ac:dyDescent="0.2">
      <c r="L61" s="13">
        <v>44694.666666666672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14"/>
    </row>
    <row r="62" spans="12:79" ht="15.75" customHeight="1" x14ac:dyDescent="0.2">
      <c r="L62" s="13">
        <v>44697.666666666672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14"/>
    </row>
    <row r="63" spans="12:79" ht="15.75" customHeight="1" x14ac:dyDescent="0.2">
      <c r="L63" s="13">
        <v>44698.666666666672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14"/>
    </row>
    <row r="64" spans="12:79" ht="15.75" customHeight="1" x14ac:dyDescent="0.2">
      <c r="L64" s="13">
        <v>44699.666666666672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14"/>
    </row>
    <row r="65" spans="12:29" ht="15.75" customHeight="1" x14ac:dyDescent="0.2">
      <c r="L65" s="13">
        <v>44700.666666666672</v>
      </c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14"/>
    </row>
    <row r="66" spans="12:29" ht="15.75" customHeight="1" x14ac:dyDescent="0.2">
      <c r="L66" s="13">
        <v>44701.666666666672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14"/>
    </row>
    <row r="67" spans="12:29" ht="15.75" customHeight="1" x14ac:dyDescent="0.2">
      <c r="L67" s="13">
        <v>44704.666666666672</v>
      </c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14"/>
    </row>
    <row r="68" spans="12:29" ht="15.75" customHeight="1" x14ac:dyDescent="0.2">
      <c r="L68" s="13">
        <v>44705.666666666672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14"/>
    </row>
    <row r="69" spans="12:29" ht="15.75" customHeight="1" x14ac:dyDescent="0.2">
      <c r="L69" s="13">
        <v>44706.666666666672</v>
      </c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14"/>
    </row>
    <row r="70" spans="12:29" ht="15.75" customHeight="1" x14ac:dyDescent="0.2">
      <c r="L70" s="13">
        <v>44707.666666666672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14"/>
    </row>
    <row r="71" spans="12:29" ht="15.75" customHeight="1" x14ac:dyDescent="0.2">
      <c r="L71" s="13">
        <v>44708.666666666672</v>
      </c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14"/>
    </row>
    <row r="72" spans="12:29" ht="15.75" customHeight="1" x14ac:dyDescent="0.2">
      <c r="L72" s="13">
        <v>44712.666666666672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14"/>
    </row>
    <row r="73" spans="12:29" ht="15.75" customHeight="1" x14ac:dyDescent="0.2">
      <c r="L73" s="13">
        <v>44713.666666666672</v>
      </c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14"/>
    </row>
    <row r="74" spans="12:29" ht="15.75" customHeight="1" x14ac:dyDescent="0.2">
      <c r="L74" s="13">
        <v>44714.666666666672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14"/>
    </row>
    <row r="75" spans="12:29" ht="15.75" customHeight="1" x14ac:dyDescent="0.2">
      <c r="L75" s="13">
        <v>44715.666666666672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14"/>
    </row>
    <row r="76" spans="12:29" ht="15.75" customHeight="1" x14ac:dyDescent="0.2">
      <c r="L76" s="13">
        <v>44718.666666666672</v>
      </c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14"/>
    </row>
    <row r="77" spans="12:29" ht="15.75" customHeight="1" x14ac:dyDescent="0.2">
      <c r="L77" s="13">
        <v>44719.666666666672</v>
      </c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14"/>
    </row>
    <row r="78" spans="12:29" ht="15.75" customHeight="1" x14ac:dyDescent="0.2">
      <c r="L78" s="13">
        <v>44720.666666666672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14"/>
    </row>
    <row r="79" spans="12:29" ht="15.75" customHeight="1" x14ac:dyDescent="0.2">
      <c r="L79" s="13">
        <v>44721.666666666672</v>
      </c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14"/>
    </row>
    <row r="80" spans="12:29" ht="15.75" customHeight="1" x14ac:dyDescent="0.2">
      <c r="L80" s="13">
        <v>44722.666666666672</v>
      </c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14"/>
    </row>
    <row r="81" spans="12:29" ht="15.75" customHeight="1" x14ac:dyDescent="0.2">
      <c r="L81" s="13">
        <v>44725.666666666672</v>
      </c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14"/>
    </row>
    <row r="82" spans="12:29" ht="15.75" customHeight="1" x14ac:dyDescent="0.2">
      <c r="L82" s="13">
        <v>44726.666666666672</v>
      </c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14"/>
    </row>
    <row r="83" spans="12:29" ht="15.75" customHeight="1" x14ac:dyDescent="0.2">
      <c r="L83" s="13">
        <v>44727.666666666672</v>
      </c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14"/>
    </row>
    <row r="84" spans="12:29" ht="15.75" customHeight="1" x14ac:dyDescent="0.2">
      <c r="L84" s="13">
        <v>44728.666666666672</v>
      </c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14"/>
    </row>
    <row r="85" spans="12:29" ht="15.75" customHeight="1" x14ac:dyDescent="0.2">
      <c r="L85" s="13">
        <v>44729.666666666672</v>
      </c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14"/>
    </row>
    <row r="86" spans="12:29" ht="15.75" customHeight="1" x14ac:dyDescent="0.2">
      <c r="L86" s="13">
        <v>44733.666666666672</v>
      </c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14"/>
    </row>
    <row r="87" spans="12:29" ht="15.75" customHeight="1" x14ac:dyDescent="0.2">
      <c r="L87" s="13">
        <v>44734.666666666672</v>
      </c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14"/>
    </row>
    <row r="88" spans="12:29" ht="15.75" customHeight="1" x14ac:dyDescent="0.2">
      <c r="L88" s="13">
        <v>44735.666666666672</v>
      </c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14"/>
    </row>
    <row r="89" spans="12:29" ht="15.75" customHeight="1" x14ac:dyDescent="0.2">
      <c r="L89" s="13">
        <v>44736.666666666672</v>
      </c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14"/>
    </row>
    <row r="90" spans="12:29" ht="15.75" customHeight="1" x14ac:dyDescent="0.2">
      <c r="L90" s="13">
        <v>44739.666666666672</v>
      </c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14"/>
    </row>
    <row r="91" spans="12:29" ht="15.75" customHeight="1" x14ac:dyDescent="0.2">
      <c r="L91" s="13">
        <v>44740.666666666672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14"/>
    </row>
    <row r="92" spans="12:29" ht="15.75" customHeight="1" x14ac:dyDescent="0.2">
      <c r="L92" s="13">
        <v>44741.666666666672</v>
      </c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14"/>
    </row>
    <row r="93" spans="12:29" ht="15.75" customHeight="1" x14ac:dyDescent="0.2">
      <c r="L93" s="13">
        <v>44742.666666666672</v>
      </c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14"/>
    </row>
    <row r="94" spans="12:29" ht="15.75" customHeight="1" x14ac:dyDescent="0.2">
      <c r="L94" s="13">
        <v>44743.666666666672</v>
      </c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14"/>
    </row>
    <row r="95" spans="12:29" ht="15.75" customHeight="1" x14ac:dyDescent="0.2">
      <c r="L95" s="13">
        <v>44747.666666666672</v>
      </c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14"/>
    </row>
    <row r="96" spans="12:29" ht="15.75" customHeight="1" x14ac:dyDescent="0.2">
      <c r="L96" s="13">
        <v>44748.666666666672</v>
      </c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14"/>
    </row>
    <row r="97" spans="12:29" ht="15.75" customHeight="1" x14ac:dyDescent="0.2">
      <c r="L97" s="13">
        <v>44749.666666666672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14"/>
    </row>
    <row r="98" spans="12:29" ht="15.75" customHeight="1" x14ac:dyDescent="0.2">
      <c r="L98" s="13">
        <v>44750.666666666672</v>
      </c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14"/>
    </row>
    <row r="99" spans="12:29" ht="15.75" customHeight="1" x14ac:dyDescent="0.2">
      <c r="L99" s="13">
        <v>44753.666666666672</v>
      </c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14"/>
    </row>
    <row r="100" spans="12:29" ht="15.75" customHeight="1" x14ac:dyDescent="0.2">
      <c r="L100" s="13">
        <v>44754.666666666672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14"/>
    </row>
    <row r="101" spans="12:29" ht="15.75" customHeight="1" x14ac:dyDescent="0.2">
      <c r="L101" s="13">
        <v>44755.666666666672</v>
      </c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14"/>
    </row>
    <row r="102" spans="12:29" ht="15.75" customHeight="1" x14ac:dyDescent="0.2">
      <c r="L102" s="13">
        <v>44756.666666666672</v>
      </c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14"/>
    </row>
    <row r="103" spans="12:29" ht="15.75" customHeight="1" x14ac:dyDescent="0.2">
      <c r="L103" s="13">
        <v>44757.666666666672</v>
      </c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14"/>
    </row>
    <row r="104" spans="12:29" ht="15.75" customHeight="1" x14ac:dyDescent="0.2">
      <c r="L104" s="13">
        <v>44760.666666666672</v>
      </c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14"/>
    </row>
    <row r="105" spans="12:29" ht="15.75" customHeight="1" x14ac:dyDescent="0.2">
      <c r="L105" s="13">
        <v>44761.666666666672</v>
      </c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14"/>
    </row>
    <row r="106" spans="12:29" ht="15.75" customHeight="1" x14ac:dyDescent="0.2">
      <c r="L106" s="13">
        <v>44762.666666666672</v>
      </c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14"/>
    </row>
    <row r="107" spans="12:29" ht="15.75" customHeight="1" x14ac:dyDescent="0.2">
      <c r="L107" s="13">
        <v>44763.666666666672</v>
      </c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14"/>
    </row>
    <row r="108" spans="12:29" ht="15.75" customHeight="1" x14ac:dyDescent="0.2">
      <c r="L108" s="13">
        <v>44764.666666666672</v>
      </c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14"/>
    </row>
    <row r="109" spans="12:29" ht="15.75" customHeight="1" x14ac:dyDescent="0.2">
      <c r="L109" s="13">
        <v>44767.666666666672</v>
      </c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14"/>
    </row>
    <row r="110" spans="12:29" ht="15.75" customHeight="1" x14ac:dyDescent="0.2">
      <c r="L110" s="13">
        <v>44768.666666666672</v>
      </c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14"/>
    </row>
    <row r="111" spans="12:29" ht="15.75" customHeight="1" x14ac:dyDescent="0.2">
      <c r="L111" s="13">
        <v>44769.666666666672</v>
      </c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14"/>
    </row>
    <row r="112" spans="12:29" ht="15.75" customHeight="1" x14ac:dyDescent="0.2">
      <c r="L112" s="13">
        <v>44770.666666666672</v>
      </c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14"/>
    </row>
    <row r="113" spans="12:29" ht="15.75" customHeight="1" x14ac:dyDescent="0.2">
      <c r="L113" s="13">
        <v>44771.666666666672</v>
      </c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14"/>
    </row>
    <row r="114" spans="12:29" ht="15.75" customHeight="1" x14ac:dyDescent="0.2">
      <c r="L114" s="13">
        <v>44774.666666666672</v>
      </c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14"/>
    </row>
    <row r="115" spans="12:29" ht="15.75" customHeight="1" x14ac:dyDescent="0.2">
      <c r="L115" s="13">
        <v>44775.666666666672</v>
      </c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14"/>
    </row>
    <row r="116" spans="12:29" ht="15.75" customHeight="1" x14ac:dyDescent="0.2">
      <c r="L116" s="13">
        <v>44776.666666666672</v>
      </c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14"/>
    </row>
    <row r="117" spans="12:29" ht="15.75" customHeight="1" x14ac:dyDescent="0.2">
      <c r="L117" s="13">
        <v>44777.666666666672</v>
      </c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14"/>
    </row>
    <row r="118" spans="12:29" ht="15.75" customHeight="1" x14ac:dyDescent="0.2">
      <c r="L118" s="13">
        <v>44778.666666666672</v>
      </c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14"/>
    </row>
    <row r="119" spans="12:29" ht="15.75" customHeight="1" x14ac:dyDescent="0.2">
      <c r="L119" s="13">
        <v>44781.666666666672</v>
      </c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14"/>
    </row>
    <row r="120" spans="12:29" ht="15.75" customHeight="1" x14ac:dyDescent="0.2">
      <c r="L120" s="13">
        <v>44782.666666666672</v>
      </c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14"/>
    </row>
    <row r="121" spans="12:29" ht="15.75" customHeight="1" x14ac:dyDescent="0.2">
      <c r="L121" s="13">
        <v>44783.666666666672</v>
      </c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14"/>
    </row>
    <row r="122" spans="12:29" ht="15.75" customHeight="1" x14ac:dyDescent="0.2">
      <c r="L122" s="13">
        <v>44784.666666666672</v>
      </c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14"/>
    </row>
    <row r="123" spans="12:29" ht="15.75" customHeight="1" x14ac:dyDescent="0.2">
      <c r="L123" s="13">
        <v>44785.666666666672</v>
      </c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14"/>
    </row>
    <row r="124" spans="12:29" ht="15.75" customHeight="1" x14ac:dyDescent="0.2">
      <c r="L124" s="13">
        <v>44788.666666666672</v>
      </c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14"/>
    </row>
    <row r="125" spans="12:29" ht="15.75" customHeight="1" x14ac:dyDescent="0.2">
      <c r="L125" s="13">
        <v>44789.666666666672</v>
      </c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14"/>
    </row>
    <row r="126" spans="12:29" ht="15.75" customHeight="1" x14ac:dyDescent="0.2">
      <c r="L126" s="13">
        <v>44790.666666666672</v>
      </c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14"/>
    </row>
    <row r="127" spans="12:29" ht="15.75" customHeight="1" x14ac:dyDescent="0.2">
      <c r="L127" s="13">
        <v>44791.666666666672</v>
      </c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14"/>
    </row>
    <row r="128" spans="12:29" ht="15.75" customHeight="1" x14ac:dyDescent="0.2">
      <c r="L128" s="13">
        <v>44792.666666666672</v>
      </c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14"/>
    </row>
    <row r="129" spans="12:29" ht="15.75" customHeight="1" x14ac:dyDescent="0.2">
      <c r="L129" s="13">
        <v>44795.666666666672</v>
      </c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14"/>
    </row>
    <row r="130" spans="12:29" ht="15.75" customHeight="1" x14ac:dyDescent="0.2">
      <c r="L130" s="13">
        <v>44796.666666666672</v>
      </c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14"/>
    </row>
    <row r="131" spans="12:29" ht="15.75" customHeight="1" x14ac:dyDescent="0.2">
      <c r="L131" s="13">
        <v>44797.666666666672</v>
      </c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14"/>
    </row>
    <row r="132" spans="12:29" ht="15.75" customHeight="1" x14ac:dyDescent="0.2">
      <c r="L132" s="13">
        <v>44798.666666666672</v>
      </c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14"/>
    </row>
    <row r="133" spans="12:29" ht="15.75" customHeight="1" x14ac:dyDescent="0.2">
      <c r="L133" s="13">
        <v>44799.666666666672</v>
      </c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14"/>
    </row>
    <row r="134" spans="12:29" ht="15.75" customHeight="1" x14ac:dyDescent="0.2">
      <c r="L134" s="13">
        <v>44802.666666666672</v>
      </c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14"/>
    </row>
    <row r="135" spans="12:29" ht="15.75" customHeight="1" x14ac:dyDescent="0.2">
      <c r="L135" s="13">
        <v>44803.666666666672</v>
      </c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14"/>
    </row>
    <row r="136" spans="12:29" ht="15.75" customHeight="1" x14ac:dyDescent="0.2">
      <c r="L136" s="13">
        <v>44804.666666666672</v>
      </c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14"/>
    </row>
    <row r="137" spans="12:29" ht="15.75" customHeight="1" x14ac:dyDescent="0.2">
      <c r="L137" s="13">
        <v>44805.666666666672</v>
      </c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14"/>
    </row>
    <row r="138" spans="12:29" ht="15.75" customHeight="1" x14ac:dyDescent="0.2">
      <c r="L138" s="13">
        <v>44806.666666666672</v>
      </c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14"/>
    </row>
    <row r="139" spans="12:29" ht="15.75" customHeight="1" x14ac:dyDescent="0.2">
      <c r="L139" s="13">
        <v>44810.666666666672</v>
      </c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14"/>
    </row>
    <row r="140" spans="12:29" ht="15.75" customHeight="1" x14ac:dyDescent="0.2">
      <c r="L140" s="13">
        <v>44811.666666666672</v>
      </c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14"/>
    </row>
    <row r="141" spans="12:29" ht="15.75" customHeight="1" x14ac:dyDescent="0.2">
      <c r="L141" s="13">
        <v>44812.666666666672</v>
      </c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14"/>
    </row>
    <row r="142" spans="12:29" ht="15.75" customHeight="1" x14ac:dyDescent="0.2">
      <c r="L142" s="13">
        <v>44813.666666666672</v>
      </c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14"/>
    </row>
    <row r="143" spans="12:29" ht="15.75" customHeight="1" x14ac:dyDescent="0.2">
      <c r="L143" s="13">
        <v>44816.666666666672</v>
      </c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14"/>
    </row>
    <row r="144" spans="12:29" ht="15.75" customHeight="1" x14ac:dyDescent="0.2">
      <c r="L144" s="13">
        <v>44817.666666666672</v>
      </c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14"/>
    </row>
    <row r="145" spans="12:29" ht="15.75" customHeight="1" x14ac:dyDescent="0.2">
      <c r="L145" s="13">
        <v>44818.666666666672</v>
      </c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14"/>
    </row>
    <row r="146" spans="12:29" ht="15.75" customHeight="1" x14ac:dyDescent="0.2">
      <c r="L146" s="13">
        <v>44819.666666666672</v>
      </c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14"/>
    </row>
    <row r="147" spans="12:29" ht="15.75" customHeight="1" x14ac:dyDescent="0.2">
      <c r="L147" s="13">
        <v>44820.666666666672</v>
      </c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14"/>
    </row>
    <row r="148" spans="12:29" ht="15.75" customHeight="1" x14ac:dyDescent="0.2">
      <c r="L148" s="13">
        <v>44823.666666666672</v>
      </c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14"/>
    </row>
    <row r="149" spans="12:29" ht="15.75" customHeight="1" x14ac:dyDescent="0.2">
      <c r="L149" s="13">
        <v>44824.666666666672</v>
      </c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14"/>
    </row>
    <row r="150" spans="12:29" ht="15.75" customHeight="1" x14ac:dyDescent="0.2">
      <c r="L150" s="13">
        <v>44825.666666666672</v>
      </c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14"/>
    </row>
    <row r="151" spans="12:29" ht="15.75" customHeight="1" x14ac:dyDescent="0.2">
      <c r="L151" s="13">
        <v>44826.666666666672</v>
      </c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14"/>
    </row>
    <row r="152" spans="12:29" ht="15.75" customHeight="1" x14ac:dyDescent="0.2">
      <c r="L152" s="13">
        <v>44827.666666666672</v>
      </c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14"/>
    </row>
    <row r="153" spans="12:29" ht="15.75" customHeight="1" x14ac:dyDescent="0.2">
      <c r="L153" s="13">
        <v>44830.666666666672</v>
      </c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14"/>
    </row>
    <row r="154" spans="12:29" ht="15.75" customHeight="1" x14ac:dyDescent="0.2">
      <c r="L154" s="13">
        <v>44831.666666666672</v>
      </c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14"/>
    </row>
    <row r="155" spans="12:29" ht="15.75" customHeight="1" x14ac:dyDescent="0.2">
      <c r="L155" s="13">
        <v>44832.666666666672</v>
      </c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14"/>
    </row>
    <row r="156" spans="12:29" ht="15.75" customHeight="1" x14ac:dyDescent="0.2">
      <c r="L156" s="13">
        <v>44833.666666666672</v>
      </c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14"/>
    </row>
    <row r="157" spans="12:29" ht="15.75" customHeight="1" x14ac:dyDescent="0.2">
      <c r="L157" s="13">
        <v>44834.666666666672</v>
      </c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14"/>
    </row>
    <row r="158" spans="12:29" ht="15.75" customHeight="1" x14ac:dyDescent="0.2">
      <c r="L158" s="13">
        <v>44837.666666666672</v>
      </c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14"/>
    </row>
    <row r="159" spans="12:29" ht="15.75" customHeight="1" x14ac:dyDescent="0.2">
      <c r="L159" s="13">
        <v>44838.666666666672</v>
      </c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14"/>
    </row>
    <row r="160" spans="12:29" ht="15.75" customHeight="1" x14ac:dyDescent="0.2">
      <c r="L160" s="13">
        <v>44839.666666666672</v>
      </c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14"/>
    </row>
    <row r="161" spans="12:29" ht="15.75" customHeight="1" x14ac:dyDescent="0.2">
      <c r="L161" s="13">
        <v>44840.666666666672</v>
      </c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14"/>
    </row>
    <row r="162" spans="12:29" ht="15.75" customHeight="1" x14ac:dyDescent="0.2">
      <c r="L162" s="13">
        <v>44841.666666666672</v>
      </c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14"/>
    </row>
    <row r="163" spans="12:29" ht="15.75" customHeight="1" x14ac:dyDescent="0.2">
      <c r="L163" s="13">
        <v>44844.666666666672</v>
      </c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14"/>
    </row>
    <row r="164" spans="12:29" ht="15.75" customHeight="1" x14ac:dyDescent="0.2">
      <c r="L164" s="13">
        <v>44845.666666666672</v>
      </c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14"/>
    </row>
    <row r="165" spans="12:29" ht="15.75" customHeight="1" x14ac:dyDescent="0.2">
      <c r="L165" s="13">
        <v>44846.666666666672</v>
      </c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14"/>
    </row>
    <row r="166" spans="12:29" ht="15.75" customHeight="1" x14ac:dyDescent="0.2">
      <c r="L166" s="13">
        <v>44847.666666666672</v>
      </c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14"/>
    </row>
    <row r="167" spans="12:29" ht="15.75" customHeight="1" x14ac:dyDescent="0.2">
      <c r="L167" s="13">
        <v>44848.666666666672</v>
      </c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14"/>
    </row>
    <row r="168" spans="12:29" ht="15.75" customHeight="1" x14ac:dyDescent="0.2">
      <c r="L168" s="13">
        <v>44851.666666666672</v>
      </c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14"/>
    </row>
    <row r="169" spans="12:29" ht="15.75" customHeight="1" x14ac:dyDescent="0.2">
      <c r="L169" s="13">
        <v>44852.666666666672</v>
      </c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14"/>
    </row>
    <row r="170" spans="12:29" ht="15.75" customHeight="1" x14ac:dyDescent="0.2">
      <c r="L170" s="13">
        <v>44853.666666666672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14"/>
    </row>
    <row r="171" spans="12:29" ht="15.75" customHeight="1" x14ac:dyDescent="0.2">
      <c r="L171" s="13">
        <v>44854.666666666672</v>
      </c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14"/>
    </row>
    <row r="172" spans="12:29" ht="15.75" customHeight="1" x14ac:dyDescent="0.2">
      <c r="L172" s="13">
        <v>44855.666666666672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14"/>
    </row>
    <row r="173" spans="12:29" ht="15.75" customHeight="1" x14ac:dyDescent="0.2">
      <c r="L173" s="13">
        <v>44858.666666666672</v>
      </c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14"/>
    </row>
    <row r="174" spans="12:29" ht="15.75" customHeight="1" x14ac:dyDescent="0.2">
      <c r="L174" s="13">
        <v>44859.666666666672</v>
      </c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14"/>
    </row>
    <row r="175" spans="12:29" ht="15.75" customHeight="1" x14ac:dyDescent="0.2">
      <c r="L175" s="13">
        <v>44860.666666666672</v>
      </c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14"/>
    </row>
    <row r="176" spans="12:29" ht="15.75" customHeight="1" x14ac:dyDescent="0.2">
      <c r="L176" s="13">
        <v>44861.666666666672</v>
      </c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14"/>
    </row>
    <row r="177" spans="12:29" ht="15.75" customHeight="1" x14ac:dyDescent="0.2">
      <c r="L177" s="13">
        <v>44862.666666666672</v>
      </c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14"/>
    </row>
    <row r="178" spans="12:29" ht="15.75" customHeight="1" x14ac:dyDescent="0.2">
      <c r="L178" s="13">
        <v>44865.666666666672</v>
      </c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14"/>
    </row>
    <row r="179" spans="12:29" ht="15.75" customHeight="1" x14ac:dyDescent="0.2">
      <c r="L179" s="13">
        <v>44866.666666666672</v>
      </c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14"/>
    </row>
    <row r="180" spans="12:29" ht="15.75" customHeight="1" x14ac:dyDescent="0.2">
      <c r="L180" s="13">
        <v>44867.666666666672</v>
      </c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14"/>
    </row>
    <row r="181" spans="12:29" ht="15.75" customHeight="1" x14ac:dyDescent="0.2">
      <c r="L181" s="13">
        <v>44868.666666666672</v>
      </c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14"/>
    </row>
    <row r="182" spans="12:29" ht="15.75" customHeight="1" x14ac:dyDescent="0.2">
      <c r="L182" s="13">
        <v>44869.666666666672</v>
      </c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14"/>
    </row>
    <row r="183" spans="12:29" ht="15.75" customHeight="1" x14ac:dyDescent="0.2">
      <c r="L183" s="13">
        <v>44872.666666666672</v>
      </c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14"/>
    </row>
    <row r="184" spans="12:29" ht="15.75" customHeight="1" x14ac:dyDescent="0.2">
      <c r="L184" s="13">
        <v>44873.666666666672</v>
      </c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14"/>
    </row>
    <row r="185" spans="12:29" ht="15.75" customHeight="1" x14ac:dyDescent="0.2">
      <c r="L185" s="13">
        <v>44874.666666666672</v>
      </c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14"/>
    </row>
    <row r="186" spans="12:29" ht="15.75" customHeight="1" x14ac:dyDescent="0.2">
      <c r="L186" s="13">
        <v>44875.666666666672</v>
      </c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14"/>
    </row>
    <row r="187" spans="12:29" ht="15.75" customHeight="1" x14ac:dyDescent="0.2">
      <c r="L187" s="13">
        <v>44876.666666666672</v>
      </c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14"/>
    </row>
    <row r="188" spans="12:29" ht="15.75" customHeight="1" x14ac:dyDescent="0.2">
      <c r="L188" s="13">
        <v>44879.666666666672</v>
      </c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14"/>
    </row>
    <row r="189" spans="12:29" ht="15.75" customHeight="1" x14ac:dyDescent="0.2">
      <c r="L189" s="13">
        <v>44880.666666666672</v>
      </c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14"/>
    </row>
    <row r="190" spans="12:29" ht="15.75" customHeight="1" x14ac:dyDescent="0.2">
      <c r="L190" s="13">
        <v>44881.666666666672</v>
      </c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14"/>
    </row>
    <row r="191" spans="12:29" ht="15.75" customHeight="1" x14ac:dyDescent="0.2">
      <c r="L191" s="13">
        <v>44882.666666666672</v>
      </c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14"/>
    </row>
    <row r="192" spans="12:29" ht="15.75" customHeight="1" x14ac:dyDescent="0.2">
      <c r="L192" s="13">
        <v>44883.666666666672</v>
      </c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14"/>
    </row>
    <row r="193" spans="12:29" ht="15.75" customHeight="1" x14ac:dyDescent="0.2">
      <c r="L193" s="13">
        <v>44886.666666666672</v>
      </c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14"/>
    </row>
    <row r="194" spans="12:29" ht="15.75" customHeight="1" x14ac:dyDescent="0.2">
      <c r="L194" s="13">
        <v>44887.666666666672</v>
      </c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14"/>
    </row>
    <row r="195" spans="12:29" ht="15.75" customHeight="1" x14ac:dyDescent="0.2">
      <c r="L195" s="13">
        <v>44888.666666666672</v>
      </c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14"/>
    </row>
    <row r="196" spans="12:29" ht="15.75" customHeight="1" x14ac:dyDescent="0.2">
      <c r="L196" s="13">
        <v>44890.545138888891</v>
      </c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14"/>
    </row>
    <row r="197" spans="12:29" ht="15.75" customHeight="1" x14ac:dyDescent="0.2">
      <c r="L197" s="13">
        <v>44893.666666666672</v>
      </c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14"/>
    </row>
    <row r="198" spans="12:29" ht="15.75" customHeight="1" x14ac:dyDescent="0.2">
      <c r="L198" s="13">
        <v>44894.666666666672</v>
      </c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14"/>
    </row>
    <row r="199" spans="12:29" ht="15.75" customHeight="1" x14ac:dyDescent="0.2">
      <c r="L199" s="13">
        <v>44895.666666666672</v>
      </c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14"/>
    </row>
    <row r="200" spans="12:29" ht="15.75" customHeight="1" x14ac:dyDescent="0.2">
      <c r="L200" s="13">
        <v>44896.666666666672</v>
      </c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14"/>
    </row>
    <row r="201" spans="12:29" ht="15.75" customHeight="1" x14ac:dyDescent="0.2">
      <c r="L201" s="13">
        <v>44897.666666666672</v>
      </c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14"/>
    </row>
    <row r="202" spans="12:29" ht="15.75" customHeight="1" x14ac:dyDescent="0.2">
      <c r="L202" s="13">
        <v>44900.666666666672</v>
      </c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14"/>
    </row>
    <row r="203" spans="12:29" ht="15.75" customHeight="1" x14ac:dyDescent="0.2">
      <c r="L203" s="13">
        <v>44901.666666666672</v>
      </c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14"/>
    </row>
    <row r="204" spans="12:29" ht="15.75" customHeight="1" x14ac:dyDescent="0.2">
      <c r="L204" s="13">
        <v>44902.666666666672</v>
      </c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14"/>
    </row>
    <row r="205" spans="12:29" ht="15.75" customHeight="1" x14ac:dyDescent="0.2">
      <c r="L205" s="13">
        <v>44903.666666666672</v>
      </c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14"/>
    </row>
    <row r="206" spans="12:29" ht="15.75" customHeight="1" x14ac:dyDescent="0.2">
      <c r="L206" s="13">
        <v>44904.666666666672</v>
      </c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14"/>
    </row>
    <row r="207" spans="12:29" ht="15.75" customHeight="1" x14ac:dyDescent="0.2">
      <c r="L207" s="13">
        <v>44907.666666666672</v>
      </c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14"/>
    </row>
    <row r="208" spans="12:29" ht="15.75" customHeight="1" x14ac:dyDescent="0.2">
      <c r="L208" s="13">
        <v>44908.666666666672</v>
      </c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14"/>
    </row>
    <row r="209" spans="12:29" ht="15.75" customHeight="1" x14ac:dyDescent="0.2">
      <c r="L209" s="13">
        <v>44909.666666666672</v>
      </c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14"/>
    </row>
    <row r="210" spans="12:29" ht="15.75" customHeight="1" x14ac:dyDescent="0.2">
      <c r="L210" s="13">
        <v>44910.666666666672</v>
      </c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14"/>
    </row>
    <row r="211" spans="12:29" ht="15.75" customHeight="1" x14ac:dyDescent="0.2">
      <c r="L211" s="13">
        <v>44911.666666666672</v>
      </c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14"/>
    </row>
    <row r="212" spans="12:29" ht="15.75" customHeight="1" x14ac:dyDescent="0.2">
      <c r="L212" s="13">
        <v>44914.666666666672</v>
      </c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14"/>
    </row>
    <row r="213" spans="12:29" ht="15.75" customHeight="1" x14ac:dyDescent="0.2">
      <c r="L213" s="13">
        <v>44915.666666666672</v>
      </c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14"/>
    </row>
    <row r="214" spans="12:29" ht="15.75" customHeight="1" x14ac:dyDescent="0.2">
      <c r="L214" s="13">
        <v>44916.666666666672</v>
      </c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14"/>
    </row>
    <row r="215" spans="12:29" ht="15.75" customHeight="1" x14ac:dyDescent="0.2">
      <c r="L215" s="13">
        <v>44917.666666666672</v>
      </c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14"/>
    </row>
    <row r="216" spans="12:29" ht="15.75" customHeight="1" x14ac:dyDescent="0.2">
      <c r="L216" s="13">
        <v>44918.666666666672</v>
      </c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14"/>
    </row>
    <row r="217" spans="12:29" ht="15.75" customHeight="1" x14ac:dyDescent="0.2">
      <c r="L217" s="13">
        <v>44922.666666666672</v>
      </c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14"/>
    </row>
    <row r="218" spans="12:29" ht="15.75" customHeight="1" x14ac:dyDescent="0.2">
      <c r="L218" s="13">
        <v>44923.666666666672</v>
      </c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14"/>
    </row>
    <row r="219" spans="12:29" ht="15.75" customHeight="1" x14ac:dyDescent="0.2">
      <c r="L219" s="13">
        <v>44924.666666666672</v>
      </c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14"/>
    </row>
  </sheetData>
  <sheetProtection algorithmName="SHA-512" hashValue="GBXdcpiQMr20AgDleeHm3rSebaC6pMjZV/vBXImelHSKsApDTD4eFdi/CRzq8MKE+REIjFYY7VhtbGriKiuX0Q==" saltValue="XIOdXkpcU4X/Q5r2cBbhwg==" spinCount="100000" sheet="1" objects="1" scenarios="1"/>
  <mergeCells count="3">
    <mergeCell ref="M7:AB7"/>
    <mergeCell ref="AE7:AT7"/>
    <mergeCell ref="AW7:BL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4C86-0827-4F9F-A91C-51BDED4C9323}">
  <sheetPr codeName="Sheet5"/>
  <dimension ref="D19:AL231"/>
  <sheetViews>
    <sheetView topLeftCell="B1" zoomScale="68" zoomScaleNormal="50" workbookViewId="0">
      <selection activeCell="AM33" sqref="AM33"/>
    </sheetView>
  </sheetViews>
  <sheetFormatPr baseColWidth="10" defaultColWidth="9.1640625" defaultRowHeight="15" x14ac:dyDescent="0.2"/>
  <cols>
    <col min="1" max="3" width="9.1640625" style="43"/>
    <col min="4" max="4" width="8.6640625" style="43" customWidth="1"/>
    <col min="5" max="5" width="5" style="43" customWidth="1"/>
    <col min="6" max="7" width="6.1640625" style="43" customWidth="1"/>
    <col min="8" max="8" width="5.1640625" style="43" customWidth="1"/>
    <col min="9" max="16" width="6.1640625" style="43" customWidth="1"/>
    <col min="17" max="18" width="5.1640625" style="43" customWidth="1"/>
    <col min="19" max="20" width="6.1640625" style="43" customWidth="1"/>
    <col min="21" max="16384" width="9.1640625" style="43"/>
  </cols>
  <sheetData>
    <row r="19" spans="4:38" x14ac:dyDescent="0.2">
      <c r="D19" s="41" t="s">
        <v>7</v>
      </c>
      <c r="E19" s="53" t="s">
        <v>63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V19" s="42"/>
      <c r="W19" s="53" t="s">
        <v>51</v>
      </c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</row>
    <row r="20" spans="4:38" x14ac:dyDescent="0.2">
      <c r="D20" s="44" t="s">
        <v>10</v>
      </c>
      <c r="E20" s="42" t="s">
        <v>11</v>
      </c>
      <c r="F20" s="42" t="s">
        <v>12</v>
      </c>
      <c r="G20" s="42" t="s">
        <v>13</v>
      </c>
      <c r="H20" s="42" t="s">
        <v>14</v>
      </c>
      <c r="I20" s="42" t="s">
        <v>15</v>
      </c>
      <c r="J20" s="42" t="s">
        <v>16</v>
      </c>
      <c r="K20" s="42" t="s">
        <v>17</v>
      </c>
      <c r="L20" s="42" t="s">
        <v>18</v>
      </c>
      <c r="M20" s="42" t="s">
        <v>19</v>
      </c>
      <c r="N20" s="42" t="s">
        <v>20</v>
      </c>
      <c r="O20" s="42" t="s">
        <v>21</v>
      </c>
      <c r="P20" s="42" t="s">
        <v>22</v>
      </c>
      <c r="Q20" s="42" t="s">
        <v>23</v>
      </c>
      <c r="R20" s="42" t="s">
        <v>24</v>
      </c>
      <c r="S20" s="42" t="s">
        <v>25</v>
      </c>
      <c r="T20" s="42" t="s">
        <v>26</v>
      </c>
      <c r="V20" s="42" t="s">
        <v>55</v>
      </c>
      <c r="W20" s="42" t="s">
        <v>11</v>
      </c>
      <c r="X20" s="42" t="s">
        <v>12</v>
      </c>
      <c r="Y20" s="42" t="s">
        <v>13</v>
      </c>
      <c r="Z20" s="42" t="s">
        <v>14</v>
      </c>
      <c r="AA20" s="42" t="s">
        <v>15</v>
      </c>
      <c r="AB20" s="42" t="s">
        <v>16</v>
      </c>
      <c r="AC20" s="42" t="s">
        <v>17</v>
      </c>
      <c r="AD20" s="42" t="s">
        <v>18</v>
      </c>
      <c r="AE20" s="42" t="s">
        <v>19</v>
      </c>
      <c r="AF20" s="42" t="s">
        <v>20</v>
      </c>
      <c r="AG20" s="42" t="s">
        <v>21</v>
      </c>
      <c r="AH20" s="42" t="s">
        <v>22</v>
      </c>
      <c r="AI20" s="42" t="s">
        <v>23</v>
      </c>
      <c r="AJ20" s="42" t="s">
        <v>24</v>
      </c>
      <c r="AK20" s="42" t="s">
        <v>25</v>
      </c>
      <c r="AL20" s="42" t="s">
        <v>26</v>
      </c>
    </row>
    <row r="21" spans="4:38" x14ac:dyDescent="0.2">
      <c r="D21" s="45">
        <v>44621.666666666672</v>
      </c>
      <c r="E21" s="46">
        <v>42.36</v>
      </c>
      <c r="F21" s="46">
        <v>97.06</v>
      </c>
      <c r="G21" s="46">
        <v>10.87</v>
      </c>
      <c r="H21" s="46">
        <v>67.34</v>
      </c>
      <c r="I21" s="46">
        <v>4.68</v>
      </c>
      <c r="J21" s="46">
        <v>15.62</v>
      </c>
      <c r="K21" s="46">
        <v>46.61</v>
      </c>
      <c r="L21" s="46">
        <v>29.62</v>
      </c>
      <c r="M21" s="46">
        <v>1124.52</v>
      </c>
      <c r="N21" s="46">
        <v>206.52</v>
      </c>
      <c r="O21" s="46">
        <v>11.2</v>
      </c>
      <c r="P21" s="46">
        <v>468.58</v>
      </c>
      <c r="Q21" s="46">
        <v>42.47</v>
      </c>
      <c r="R21" s="46">
        <v>106.51</v>
      </c>
      <c r="S21" s="46">
        <v>344.48</v>
      </c>
      <c r="T21" s="46">
        <v>208.97</v>
      </c>
      <c r="V21" s="45">
        <v>44925</v>
      </c>
      <c r="W21" s="29" t="e" cm="1" vm="1">
        <f t="array" aca="1" ref="W21" ca="1">LnReturns(E21:T231)</f>
        <v>#VALUE!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</row>
    <row r="22" spans="4:38" x14ac:dyDescent="0.2">
      <c r="D22" s="45">
        <v>44622.666666666672</v>
      </c>
      <c r="E22" s="46">
        <v>41.8</v>
      </c>
      <c r="F22" s="46">
        <v>98.74</v>
      </c>
      <c r="G22" s="46">
        <v>11.01</v>
      </c>
      <c r="H22" s="46">
        <v>65.98</v>
      </c>
      <c r="I22" s="46">
        <v>4.72</v>
      </c>
      <c r="J22" s="46">
        <v>15.99</v>
      </c>
      <c r="K22" s="46">
        <v>48.86</v>
      </c>
      <c r="L22" s="46">
        <v>29.4</v>
      </c>
      <c r="M22" s="46">
        <v>1140.9000000000001</v>
      </c>
      <c r="N22" s="46">
        <v>206.72</v>
      </c>
      <c r="O22" s="46">
        <v>11.58</v>
      </c>
      <c r="P22" s="46">
        <v>486</v>
      </c>
      <c r="Q22" s="46">
        <v>43.16</v>
      </c>
      <c r="R22" s="46">
        <v>106.61</v>
      </c>
      <c r="S22" s="46">
        <v>344.09</v>
      </c>
      <c r="T22" s="46">
        <v>208.48</v>
      </c>
      <c r="V22" s="45">
        <v>44928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</row>
    <row r="23" spans="4:38" x14ac:dyDescent="0.2">
      <c r="D23" s="45">
        <v>44623.666666666672</v>
      </c>
      <c r="E23" s="46">
        <v>39.1</v>
      </c>
      <c r="F23" s="46">
        <v>98.63</v>
      </c>
      <c r="G23" s="46">
        <v>10.48</v>
      </c>
      <c r="H23" s="46">
        <v>64.08</v>
      </c>
      <c r="I23" s="46">
        <v>4.5199999999999996</v>
      </c>
      <c r="J23" s="46">
        <v>15.8</v>
      </c>
      <c r="K23" s="46">
        <v>46.05</v>
      </c>
      <c r="L23" s="46">
        <v>27.7</v>
      </c>
      <c r="M23" s="46">
        <v>1096.76</v>
      </c>
      <c r="N23" s="46">
        <v>198.53</v>
      </c>
      <c r="O23" s="46">
        <v>10.69</v>
      </c>
      <c r="P23" s="46">
        <v>472.7</v>
      </c>
      <c r="Q23" s="46">
        <v>42.49</v>
      </c>
      <c r="R23" s="46">
        <v>101.34</v>
      </c>
      <c r="S23" s="46">
        <v>340.99</v>
      </c>
      <c r="T23" s="46">
        <v>207.23</v>
      </c>
      <c r="V23" s="45">
        <f>V22+IF(WEEKDAY(V22)=5,3,1)</f>
        <v>44929</v>
      </c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</row>
    <row r="24" spans="4:38" x14ac:dyDescent="0.2">
      <c r="D24" s="45">
        <v>44624.666666666672</v>
      </c>
      <c r="E24" s="46">
        <v>35.82</v>
      </c>
      <c r="F24" s="46">
        <v>97.32</v>
      </c>
      <c r="G24" s="46">
        <v>9.73</v>
      </c>
      <c r="H24" s="46">
        <v>60.08</v>
      </c>
      <c r="I24" s="46">
        <v>4.3600000000000003</v>
      </c>
      <c r="J24" s="46">
        <v>15.74</v>
      </c>
      <c r="K24" s="46">
        <v>43.96</v>
      </c>
      <c r="L24" s="46">
        <v>25.98</v>
      </c>
      <c r="M24" s="46">
        <v>1055.78</v>
      </c>
      <c r="N24" s="46">
        <v>193.58</v>
      </c>
      <c r="O24" s="46">
        <v>10</v>
      </c>
      <c r="P24" s="46">
        <v>464.95</v>
      </c>
      <c r="Q24" s="46">
        <v>40.950000000000003</v>
      </c>
      <c r="R24" s="46">
        <v>99.91</v>
      </c>
      <c r="S24" s="46">
        <v>330.76</v>
      </c>
      <c r="T24" s="46">
        <v>200.29</v>
      </c>
      <c r="V24" s="45">
        <f>V23+IF(WEEKDAY(V23)=5,3,1)</f>
        <v>44930</v>
      </c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</row>
    <row r="25" spans="4:38" x14ac:dyDescent="0.2">
      <c r="D25" s="45">
        <v>44627.666666666672</v>
      </c>
      <c r="E25" s="46">
        <v>33.56</v>
      </c>
      <c r="F25" s="46">
        <v>94.92</v>
      </c>
      <c r="G25" s="46">
        <v>9.1999999999999993</v>
      </c>
      <c r="H25" s="46">
        <v>56.08</v>
      </c>
      <c r="I25" s="46">
        <v>4.08</v>
      </c>
      <c r="J25" s="46">
        <v>16.93</v>
      </c>
      <c r="K25" s="46">
        <v>39.85</v>
      </c>
      <c r="L25" s="46">
        <v>24.42</v>
      </c>
      <c r="M25" s="46">
        <v>957.87</v>
      </c>
      <c r="N25" s="46">
        <v>184.34</v>
      </c>
      <c r="O25" s="46">
        <v>9.6199999999999992</v>
      </c>
      <c r="P25" s="46">
        <v>437.39</v>
      </c>
      <c r="Q25" s="46">
        <v>38.340000000000003</v>
      </c>
      <c r="R25" s="46">
        <v>93.61</v>
      </c>
      <c r="S25" s="46">
        <v>312.92</v>
      </c>
      <c r="T25" s="46">
        <v>190.7</v>
      </c>
      <c r="V25" s="45">
        <f t="shared" ref="V25:V63" si="0">V24+IF(WEEKDAY(V24)=5,3,1)</f>
        <v>44931</v>
      </c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</row>
    <row r="26" spans="4:38" x14ac:dyDescent="0.2">
      <c r="D26" s="45">
        <v>44628.666666666672</v>
      </c>
      <c r="E26" s="46">
        <v>34.28</v>
      </c>
      <c r="F26" s="46">
        <v>94.2</v>
      </c>
      <c r="G26" s="46">
        <v>9.5500000000000007</v>
      </c>
      <c r="H26" s="46">
        <v>51.5</v>
      </c>
      <c r="I26" s="46">
        <v>4.24</v>
      </c>
      <c r="J26" s="46">
        <v>18.399999999999999</v>
      </c>
      <c r="K26" s="46">
        <v>41.95</v>
      </c>
      <c r="L26" s="46">
        <v>24.4</v>
      </c>
      <c r="M26" s="46">
        <v>914.78</v>
      </c>
      <c r="N26" s="46">
        <v>182.28</v>
      </c>
      <c r="O26" s="46">
        <v>9.7200000000000006</v>
      </c>
      <c r="P26" s="46">
        <v>442.21</v>
      </c>
      <c r="Q26" s="46">
        <v>38.590000000000003</v>
      </c>
      <c r="R26" s="46">
        <v>94.9</v>
      </c>
      <c r="S26" s="46">
        <v>314.33</v>
      </c>
      <c r="T26" s="46">
        <v>191.71</v>
      </c>
      <c r="V26" s="45">
        <f t="shared" si="0"/>
        <v>44934</v>
      </c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</row>
    <row r="27" spans="4:38" x14ac:dyDescent="0.2">
      <c r="D27" s="45">
        <v>44629.666666666672</v>
      </c>
      <c r="E27" s="46">
        <v>36.799999999999997</v>
      </c>
      <c r="F27" s="46">
        <v>96.27</v>
      </c>
      <c r="G27" s="46">
        <v>10.42</v>
      </c>
      <c r="H27" s="46">
        <v>58.77</v>
      </c>
      <c r="I27" s="46">
        <v>4.5999999999999996</v>
      </c>
      <c r="J27" s="46">
        <v>17.88</v>
      </c>
      <c r="K27" s="46">
        <v>45.77</v>
      </c>
      <c r="L27" s="46">
        <v>26.53</v>
      </c>
      <c r="M27" s="46">
        <v>984.76</v>
      </c>
      <c r="N27" s="46">
        <v>197.02</v>
      </c>
      <c r="O27" s="46">
        <v>9.8699999999999992</v>
      </c>
      <c r="P27" s="46">
        <v>464.74</v>
      </c>
      <c r="Q27" s="46">
        <v>41.04</v>
      </c>
      <c r="R27" s="46">
        <v>100.22</v>
      </c>
      <c r="S27" s="46">
        <v>328.13</v>
      </c>
      <c r="T27" s="46">
        <v>199.76</v>
      </c>
      <c r="V27" s="45">
        <f t="shared" si="0"/>
        <v>44935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4:38" x14ac:dyDescent="0.2">
      <c r="D28" s="45">
        <v>44630.666666666672</v>
      </c>
      <c r="E28" s="46">
        <v>36.549999999999997</v>
      </c>
      <c r="F28" s="46">
        <v>95.05</v>
      </c>
      <c r="G28" s="46">
        <v>9.51</v>
      </c>
      <c r="H28" s="46">
        <v>55.32</v>
      </c>
      <c r="I28" s="46">
        <v>4.5999999999999996</v>
      </c>
      <c r="J28" s="46">
        <v>17.77</v>
      </c>
      <c r="K28" s="46">
        <v>50.45</v>
      </c>
      <c r="L28" s="46">
        <v>25.7</v>
      </c>
      <c r="M28" s="46">
        <v>931.29</v>
      </c>
      <c r="N28" s="46">
        <v>195.95</v>
      </c>
      <c r="O28" s="46">
        <v>9.41</v>
      </c>
      <c r="P28" s="46">
        <v>452.37</v>
      </c>
      <c r="Q28" s="46">
        <v>40.67</v>
      </c>
      <c r="R28" s="46">
        <v>98.55</v>
      </c>
      <c r="S28" s="46">
        <v>324.58999999999997</v>
      </c>
      <c r="T28" s="46">
        <v>197.97</v>
      </c>
      <c r="V28" s="45">
        <f t="shared" si="0"/>
        <v>44936</v>
      </c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 spans="4:38" x14ac:dyDescent="0.2">
      <c r="D29" s="45">
        <v>44631.666666666672</v>
      </c>
      <c r="E29" s="46">
        <v>30.86</v>
      </c>
      <c r="F29" s="46">
        <v>94.15</v>
      </c>
      <c r="G29" s="46">
        <v>8.93</v>
      </c>
      <c r="H29" s="46">
        <v>54.44</v>
      </c>
      <c r="I29" s="46">
        <v>4.3600000000000003</v>
      </c>
      <c r="J29" s="46">
        <v>17.98</v>
      </c>
      <c r="K29" s="46">
        <v>49.79</v>
      </c>
      <c r="L29" s="46">
        <v>24.13</v>
      </c>
      <c r="M29" s="46">
        <v>891.69</v>
      </c>
      <c r="N29" s="46">
        <v>189.55</v>
      </c>
      <c r="O29" s="46">
        <v>8.5500000000000007</v>
      </c>
      <c r="P29" s="46">
        <v>439.32</v>
      </c>
      <c r="Q29" s="46">
        <v>40.33</v>
      </c>
      <c r="R29" s="46">
        <v>96.57</v>
      </c>
      <c r="S29" s="46">
        <v>324.79000000000002</v>
      </c>
      <c r="T29" s="46">
        <v>196.71</v>
      </c>
      <c r="V29" s="45">
        <f t="shared" si="0"/>
        <v>44937</v>
      </c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 spans="4:38" x14ac:dyDescent="0.2">
      <c r="D30" s="45">
        <v>44634.666666666672</v>
      </c>
      <c r="E30" s="46">
        <v>26.22</v>
      </c>
      <c r="F30" s="46">
        <v>93.99</v>
      </c>
      <c r="G30" s="46">
        <v>8.36</v>
      </c>
      <c r="H30" s="46">
        <v>51.26</v>
      </c>
      <c r="I30" s="46">
        <v>4.12</v>
      </c>
      <c r="J30" s="46">
        <v>18</v>
      </c>
      <c r="K30" s="46">
        <v>45.99</v>
      </c>
      <c r="L30" s="46">
        <v>22.98</v>
      </c>
      <c r="M30" s="46">
        <v>882.47</v>
      </c>
      <c r="N30" s="46">
        <v>182.87</v>
      </c>
      <c r="O30" s="46">
        <v>7.93</v>
      </c>
      <c r="P30" s="46">
        <v>424.63</v>
      </c>
      <c r="Q30" s="46">
        <v>41.2</v>
      </c>
      <c r="R30" s="46">
        <v>96.87</v>
      </c>
      <c r="S30" s="46">
        <v>328.59</v>
      </c>
      <c r="T30" s="46">
        <v>200.33</v>
      </c>
      <c r="V30" s="45">
        <f t="shared" si="0"/>
        <v>44938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  <row r="31" spans="4:38" x14ac:dyDescent="0.2">
      <c r="D31" s="45">
        <v>44635.666666666672</v>
      </c>
      <c r="E31" s="46">
        <v>28.33</v>
      </c>
      <c r="F31" s="46">
        <v>95.45</v>
      </c>
      <c r="G31" s="46">
        <v>8.26</v>
      </c>
      <c r="H31" s="46">
        <v>55.34</v>
      </c>
      <c r="I31" s="46">
        <v>4.16</v>
      </c>
      <c r="J31" s="46">
        <v>18.34</v>
      </c>
      <c r="K31" s="46">
        <v>51.91</v>
      </c>
      <c r="L31" s="46">
        <v>24.07</v>
      </c>
      <c r="M31" s="46">
        <v>952.34</v>
      </c>
      <c r="N31" s="46">
        <v>189.59</v>
      </c>
      <c r="O31" s="46">
        <v>8.1999999999999993</v>
      </c>
      <c r="P31" s="46">
        <v>439.68</v>
      </c>
      <c r="Q31" s="46">
        <v>41.5</v>
      </c>
      <c r="R31" s="46">
        <v>100.46</v>
      </c>
      <c r="S31" s="46">
        <v>335</v>
      </c>
      <c r="T31" s="46">
        <v>206.14</v>
      </c>
      <c r="V31" s="45">
        <f t="shared" si="0"/>
        <v>44941</v>
      </c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 spans="4:38" x14ac:dyDescent="0.2">
      <c r="D32" s="45">
        <v>44636.666666666672</v>
      </c>
      <c r="E32" s="46">
        <v>33.340000000000003</v>
      </c>
      <c r="F32" s="46">
        <v>98.3</v>
      </c>
      <c r="G32" s="46">
        <v>9.44</v>
      </c>
      <c r="H32" s="46">
        <v>62.24</v>
      </c>
      <c r="I32" s="46">
        <v>4.76</v>
      </c>
      <c r="J32" s="46">
        <v>20.3</v>
      </c>
      <c r="K32" s="46">
        <v>56.15</v>
      </c>
      <c r="L32" s="46">
        <v>26.88</v>
      </c>
      <c r="M32" s="46">
        <v>1075.97</v>
      </c>
      <c r="N32" s="46">
        <v>198.76</v>
      </c>
      <c r="O32" s="46">
        <v>8.57</v>
      </c>
      <c r="P32" s="46">
        <v>457.9</v>
      </c>
      <c r="Q32" s="46">
        <v>42.8</v>
      </c>
      <c r="R32" s="46">
        <v>107.92</v>
      </c>
      <c r="S32" s="46">
        <v>344.68</v>
      </c>
      <c r="T32" s="46">
        <v>211.87</v>
      </c>
      <c r="V32" s="45">
        <f t="shared" si="0"/>
        <v>44942</v>
      </c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</row>
    <row r="33" spans="4:38" x14ac:dyDescent="0.2">
      <c r="D33" s="45">
        <v>44637.666666666672</v>
      </c>
      <c r="E33" s="46">
        <v>36.75</v>
      </c>
      <c r="F33" s="46">
        <v>100.04</v>
      </c>
      <c r="G33" s="46">
        <v>9.61</v>
      </c>
      <c r="H33" s="46">
        <v>65.739999999999995</v>
      </c>
      <c r="I33" s="46">
        <v>4.92</v>
      </c>
      <c r="J33" s="46">
        <v>21.65</v>
      </c>
      <c r="K33" s="46">
        <v>57.36</v>
      </c>
      <c r="L33" s="46">
        <v>28.03</v>
      </c>
      <c r="M33" s="46">
        <v>1149.0899999999999</v>
      </c>
      <c r="N33" s="46">
        <v>203.32</v>
      </c>
      <c r="O33" s="46">
        <v>8.91</v>
      </c>
      <c r="P33" s="46">
        <v>473.75</v>
      </c>
      <c r="Q33" s="46">
        <v>43.03</v>
      </c>
      <c r="R33" s="46">
        <v>112.16</v>
      </c>
      <c r="S33" s="46">
        <v>346.44</v>
      </c>
      <c r="T33" s="46">
        <v>213.45</v>
      </c>
      <c r="V33" s="45">
        <f t="shared" si="0"/>
        <v>44943</v>
      </c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4:38" x14ac:dyDescent="0.2">
      <c r="D34" s="45">
        <v>44638.666666666672</v>
      </c>
      <c r="E34" s="46">
        <v>40.71</v>
      </c>
      <c r="F34" s="46">
        <v>100.61</v>
      </c>
      <c r="G34" s="46">
        <v>13.65</v>
      </c>
      <c r="H34" s="46">
        <v>78</v>
      </c>
      <c r="I34" s="46">
        <v>4.9000000000000004</v>
      </c>
      <c r="J34" s="46">
        <v>21.63</v>
      </c>
      <c r="K34" s="46">
        <v>59.64</v>
      </c>
      <c r="L34" s="46">
        <v>29.62</v>
      </c>
      <c r="M34" s="46">
        <v>1185.53</v>
      </c>
      <c r="N34" s="46">
        <v>213.7</v>
      </c>
      <c r="O34" s="46">
        <v>9.8699999999999992</v>
      </c>
      <c r="P34" s="46">
        <v>479.87</v>
      </c>
      <c r="Q34" s="46">
        <v>42.9</v>
      </c>
      <c r="R34" s="46">
        <v>118.77</v>
      </c>
      <c r="S34" s="46">
        <v>350.09</v>
      </c>
      <c r="T34" s="46">
        <v>219.11</v>
      </c>
      <c r="V34" s="45">
        <f t="shared" si="0"/>
        <v>44944</v>
      </c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</row>
    <row r="35" spans="4:38" x14ac:dyDescent="0.2">
      <c r="D35" s="45">
        <v>44641.666666666672</v>
      </c>
      <c r="E35" s="46">
        <v>41.96</v>
      </c>
      <c r="F35" s="46">
        <v>99.56</v>
      </c>
      <c r="G35" s="46">
        <v>13.33</v>
      </c>
      <c r="H35" s="46">
        <v>68.349999999999994</v>
      </c>
      <c r="I35" s="46">
        <v>4.8</v>
      </c>
      <c r="J35" s="46">
        <v>21.74</v>
      </c>
      <c r="K35" s="46">
        <v>58.1</v>
      </c>
      <c r="L35" s="46">
        <v>28.85</v>
      </c>
      <c r="M35" s="46">
        <v>1153.8399999999999</v>
      </c>
      <c r="N35" s="46">
        <v>209</v>
      </c>
      <c r="O35" s="46">
        <v>9.57</v>
      </c>
      <c r="P35" s="46">
        <v>466.5</v>
      </c>
      <c r="Q35" s="46">
        <v>42.84</v>
      </c>
      <c r="R35" s="46">
        <v>114.65</v>
      </c>
      <c r="S35" s="46">
        <v>345.58</v>
      </c>
      <c r="T35" s="46">
        <v>217.04</v>
      </c>
      <c r="V35" s="45">
        <f t="shared" si="0"/>
        <v>44945</v>
      </c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</row>
    <row r="36" spans="4:38" x14ac:dyDescent="0.2">
      <c r="D36" s="45">
        <v>44642.666666666672</v>
      </c>
      <c r="E36" s="46">
        <v>43.5</v>
      </c>
      <c r="F36" s="46">
        <v>100.5</v>
      </c>
      <c r="G36" s="46">
        <v>14.32</v>
      </c>
      <c r="H36" s="46">
        <v>72.7</v>
      </c>
      <c r="I36" s="46">
        <v>5.8</v>
      </c>
      <c r="J36" s="46">
        <v>21.51</v>
      </c>
      <c r="K36" s="46">
        <v>60.53</v>
      </c>
      <c r="L36" s="46">
        <v>30.14</v>
      </c>
      <c r="M36" s="46">
        <v>1215.07</v>
      </c>
      <c r="N36" s="46">
        <v>214.29</v>
      </c>
      <c r="O36" s="46">
        <v>9.7200000000000006</v>
      </c>
      <c r="P36" s="46">
        <v>475.99</v>
      </c>
      <c r="Q36" s="46">
        <v>44.18</v>
      </c>
      <c r="R36" s="46">
        <v>117.87</v>
      </c>
      <c r="S36" s="46">
        <v>349.53</v>
      </c>
      <c r="T36" s="46">
        <v>218.47</v>
      </c>
      <c r="V36" s="45">
        <f t="shared" si="0"/>
        <v>44948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</row>
    <row r="37" spans="4:38" x14ac:dyDescent="0.2">
      <c r="D37" s="45">
        <v>44643.666666666672</v>
      </c>
      <c r="E37" s="46">
        <v>44.11</v>
      </c>
      <c r="F37" s="46">
        <v>98.78</v>
      </c>
      <c r="G37" s="46">
        <v>14.23</v>
      </c>
      <c r="H37" s="46">
        <v>70.36</v>
      </c>
      <c r="I37" s="46">
        <v>5.12</v>
      </c>
      <c r="J37" s="46">
        <v>21.45</v>
      </c>
      <c r="K37" s="46">
        <v>59.88</v>
      </c>
      <c r="L37" s="46">
        <v>29.53</v>
      </c>
      <c r="M37" s="46">
        <v>1212.45</v>
      </c>
      <c r="N37" s="46">
        <v>206.67</v>
      </c>
      <c r="O37" s="46">
        <v>9.3699999999999992</v>
      </c>
      <c r="P37" s="46">
        <v>461.44</v>
      </c>
      <c r="Q37" s="46">
        <v>43.09</v>
      </c>
      <c r="R37" s="46">
        <v>114.65</v>
      </c>
      <c r="S37" s="46">
        <v>342.18</v>
      </c>
      <c r="T37" s="46">
        <v>214.68</v>
      </c>
      <c r="V37" s="45">
        <f t="shared" si="0"/>
        <v>44949</v>
      </c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 spans="4:38" x14ac:dyDescent="0.2">
      <c r="D38" s="45">
        <v>44644.666666666672</v>
      </c>
      <c r="E38" s="46">
        <v>44.8</v>
      </c>
      <c r="F38" s="46">
        <v>98.7</v>
      </c>
      <c r="G38" s="46">
        <v>14.35</v>
      </c>
      <c r="H38" s="46">
        <v>70.5</v>
      </c>
      <c r="I38" s="46">
        <v>4.84</v>
      </c>
      <c r="J38" s="46">
        <v>21.12</v>
      </c>
      <c r="K38" s="46">
        <v>61.17</v>
      </c>
      <c r="L38" s="46">
        <v>29.86</v>
      </c>
      <c r="M38" s="46">
        <v>1236.44</v>
      </c>
      <c r="N38" s="46">
        <v>208.58</v>
      </c>
      <c r="O38" s="46">
        <v>9.4700000000000006</v>
      </c>
      <c r="P38" s="46">
        <v>465.63</v>
      </c>
      <c r="Q38" s="46">
        <v>43.07</v>
      </c>
      <c r="R38" s="46">
        <v>116.05</v>
      </c>
      <c r="S38" s="46">
        <v>349.35</v>
      </c>
      <c r="T38" s="46">
        <v>217.31</v>
      </c>
      <c r="V38" s="45">
        <f t="shared" si="0"/>
        <v>44950</v>
      </c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 spans="4:38" x14ac:dyDescent="0.2">
      <c r="D39" s="45">
        <v>44645.666666666672</v>
      </c>
      <c r="E39" s="46">
        <v>42.16</v>
      </c>
      <c r="F39" s="46">
        <v>100.51</v>
      </c>
      <c r="G39" s="46">
        <v>12.3</v>
      </c>
      <c r="H39" s="46">
        <v>67.95</v>
      </c>
      <c r="I39" s="46">
        <v>4.84</v>
      </c>
      <c r="J39" s="46">
        <v>21.07</v>
      </c>
      <c r="K39" s="46">
        <v>60.86</v>
      </c>
      <c r="L39" s="46">
        <v>28.73</v>
      </c>
      <c r="M39" s="46">
        <v>1166.33</v>
      </c>
      <c r="N39" s="46">
        <v>202.82</v>
      </c>
      <c r="O39" s="46">
        <v>9.01</v>
      </c>
      <c r="P39" s="46">
        <v>459.35</v>
      </c>
      <c r="Q39" s="46">
        <v>43.73</v>
      </c>
      <c r="R39" s="46">
        <v>113.76</v>
      </c>
      <c r="S39" s="46">
        <v>349.02</v>
      </c>
      <c r="T39" s="46">
        <v>218.43</v>
      </c>
      <c r="V39" s="45">
        <f t="shared" si="0"/>
        <v>44951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4:38" x14ac:dyDescent="0.2">
      <c r="D40" s="45">
        <v>44648.666666666672</v>
      </c>
      <c r="E40" s="46">
        <v>43.25</v>
      </c>
      <c r="F40" s="46">
        <v>100.74</v>
      </c>
      <c r="G40" s="46">
        <v>12.28</v>
      </c>
      <c r="H40" s="46">
        <v>70.16</v>
      </c>
      <c r="I40" s="46">
        <v>5.6</v>
      </c>
      <c r="J40" s="46">
        <v>21.38</v>
      </c>
      <c r="K40" s="46">
        <v>61</v>
      </c>
      <c r="L40" s="46">
        <v>29.65</v>
      </c>
      <c r="M40" s="46">
        <v>1225.1600000000001</v>
      </c>
      <c r="N40" s="46">
        <v>205.96</v>
      </c>
      <c r="O40" s="46">
        <v>9.25</v>
      </c>
      <c r="P40" s="46">
        <v>480.5</v>
      </c>
      <c r="Q40" s="46">
        <v>43.55</v>
      </c>
      <c r="R40" s="46">
        <v>116.17</v>
      </c>
      <c r="S40" s="46">
        <v>350.49</v>
      </c>
      <c r="T40" s="46">
        <v>220.77</v>
      </c>
      <c r="V40" s="45">
        <f t="shared" si="0"/>
        <v>44952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</row>
    <row r="41" spans="4:38" x14ac:dyDescent="0.2">
      <c r="D41" s="45">
        <v>44649.666666666672</v>
      </c>
      <c r="E41" s="46">
        <v>48.15</v>
      </c>
      <c r="F41" s="46">
        <v>103</v>
      </c>
      <c r="G41" s="46">
        <v>13</v>
      </c>
      <c r="H41" s="46">
        <v>74.400000000000006</v>
      </c>
      <c r="I41" s="46">
        <v>5.92</v>
      </c>
      <c r="J41" s="46">
        <v>21.07</v>
      </c>
      <c r="K41" s="46">
        <v>65.5</v>
      </c>
      <c r="L41" s="46">
        <v>31.57</v>
      </c>
      <c r="M41" s="46">
        <v>1256.5</v>
      </c>
      <c r="N41" s="46">
        <v>211.97</v>
      </c>
      <c r="O41" s="46">
        <v>10.14</v>
      </c>
      <c r="P41" s="46">
        <v>485.36</v>
      </c>
      <c r="Q41" s="46">
        <v>43.44</v>
      </c>
      <c r="R41" s="46">
        <v>121.18</v>
      </c>
      <c r="S41" s="46">
        <v>367.55</v>
      </c>
      <c r="T41" s="46">
        <v>228.12</v>
      </c>
      <c r="V41" s="45">
        <f t="shared" si="0"/>
        <v>44955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</row>
    <row r="42" spans="4:38" x14ac:dyDescent="0.2">
      <c r="D42" s="45">
        <v>44650.666666666672</v>
      </c>
      <c r="E42" s="46">
        <v>46.75</v>
      </c>
      <c r="F42" s="46">
        <v>102.14</v>
      </c>
      <c r="G42" s="46">
        <v>12.09</v>
      </c>
      <c r="H42" s="46">
        <v>70.56</v>
      </c>
      <c r="I42" s="46">
        <v>5.52</v>
      </c>
      <c r="J42" s="46">
        <v>21</v>
      </c>
      <c r="K42" s="46">
        <v>64.72</v>
      </c>
      <c r="L42" s="46">
        <v>30.36</v>
      </c>
      <c r="M42" s="46">
        <v>1209.8499999999999</v>
      </c>
      <c r="N42" s="46">
        <v>207.33</v>
      </c>
      <c r="O42" s="46">
        <v>9.77</v>
      </c>
      <c r="P42" s="46">
        <v>471.95</v>
      </c>
      <c r="Q42" s="46">
        <v>43</v>
      </c>
      <c r="R42" s="46">
        <v>118.49</v>
      </c>
      <c r="S42" s="46">
        <v>362.24</v>
      </c>
      <c r="T42" s="46">
        <v>223.95</v>
      </c>
      <c r="V42" s="45">
        <f t="shared" si="0"/>
        <v>44956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</row>
    <row r="43" spans="4:38" x14ac:dyDescent="0.2">
      <c r="D43" s="45">
        <v>44651.666666666672</v>
      </c>
      <c r="E43" s="46">
        <v>46.28</v>
      </c>
      <c r="F43" s="46">
        <v>101.4</v>
      </c>
      <c r="G43" s="46">
        <v>11.7</v>
      </c>
      <c r="H43" s="46">
        <v>67.599999999999994</v>
      </c>
      <c r="I43" s="46">
        <v>5.48</v>
      </c>
      <c r="J43" s="46">
        <v>20.61</v>
      </c>
      <c r="K43" s="46">
        <v>61.93</v>
      </c>
      <c r="L43" s="46">
        <v>29.05</v>
      </c>
      <c r="M43" s="46">
        <v>1189.48</v>
      </c>
      <c r="N43" s="46">
        <v>205.77</v>
      </c>
      <c r="O43" s="46">
        <v>9.4499999999999993</v>
      </c>
      <c r="P43" s="46">
        <v>480.84</v>
      </c>
      <c r="Q43" s="46">
        <v>41.22</v>
      </c>
      <c r="R43" s="46">
        <v>115.65</v>
      </c>
      <c r="S43" s="46">
        <v>357.38</v>
      </c>
      <c r="T43" s="46">
        <v>221.77</v>
      </c>
      <c r="V43" s="45">
        <f t="shared" si="0"/>
        <v>44957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</row>
    <row r="44" spans="4:38" x14ac:dyDescent="0.2">
      <c r="D44" s="45">
        <v>44652.666666666672</v>
      </c>
      <c r="E44" s="46">
        <v>46.61</v>
      </c>
      <c r="F44" s="46">
        <v>102.99</v>
      </c>
      <c r="G44" s="46">
        <v>12.14</v>
      </c>
      <c r="H44" s="46">
        <v>69.3</v>
      </c>
      <c r="I44" s="46">
        <v>5.36</v>
      </c>
      <c r="J44" s="46">
        <v>21.01</v>
      </c>
      <c r="K44" s="46">
        <v>63.54</v>
      </c>
      <c r="L44" s="46">
        <v>29.3</v>
      </c>
      <c r="M44" s="46">
        <v>1224.1300000000001</v>
      </c>
      <c r="N44" s="46">
        <v>209.83</v>
      </c>
      <c r="O44" s="46">
        <v>9.33</v>
      </c>
      <c r="P44" s="46">
        <v>483.93</v>
      </c>
      <c r="Q44" s="46">
        <v>40.9</v>
      </c>
      <c r="R44" s="46">
        <v>116.67</v>
      </c>
      <c r="S44" s="46">
        <v>363.97</v>
      </c>
      <c r="T44" s="46">
        <v>226.36</v>
      </c>
      <c r="V44" s="45">
        <f t="shared" si="0"/>
        <v>44958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</row>
    <row r="45" spans="4:38" x14ac:dyDescent="0.2">
      <c r="D45" s="45">
        <v>44655.666666666672</v>
      </c>
      <c r="E45" s="46">
        <v>47.7</v>
      </c>
      <c r="F45" s="46">
        <v>103.18</v>
      </c>
      <c r="G45" s="46">
        <v>12.56</v>
      </c>
      <c r="H45" s="46">
        <v>72.73</v>
      </c>
      <c r="I45" s="46">
        <v>5.76</v>
      </c>
      <c r="J45" s="46">
        <v>21.52</v>
      </c>
      <c r="K45" s="46">
        <v>65.44</v>
      </c>
      <c r="L45" s="46">
        <v>30.55</v>
      </c>
      <c r="M45" s="46">
        <v>1265.01</v>
      </c>
      <c r="N45" s="46">
        <v>216.46</v>
      </c>
      <c r="O45" s="46">
        <v>9.77</v>
      </c>
      <c r="P45" s="46">
        <v>505.65</v>
      </c>
      <c r="Q45" s="46">
        <v>40.83</v>
      </c>
      <c r="R45" s="46">
        <v>121.86</v>
      </c>
      <c r="S45" s="46">
        <v>366.91</v>
      </c>
      <c r="T45" s="46">
        <v>227.74</v>
      </c>
      <c r="V45" s="45">
        <f t="shared" si="0"/>
        <v>44959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</row>
    <row r="46" spans="4:38" x14ac:dyDescent="0.2">
      <c r="D46" s="45">
        <v>44656.666666666672</v>
      </c>
      <c r="E46" s="46">
        <v>43.84</v>
      </c>
      <c r="F46" s="46">
        <v>103.34</v>
      </c>
      <c r="G46" s="46">
        <v>11.64</v>
      </c>
      <c r="H46" s="46">
        <v>70.290000000000006</v>
      </c>
      <c r="I46" s="46">
        <v>6.16</v>
      </c>
      <c r="J46" s="46">
        <v>21.21</v>
      </c>
      <c r="K46" s="46">
        <v>64.28</v>
      </c>
      <c r="L46" s="46">
        <v>29.08</v>
      </c>
      <c r="M46" s="46">
        <v>1218.1500000000001</v>
      </c>
      <c r="N46" s="46">
        <v>209.58</v>
      </c>
      <c r="O46" s="46">
        <v>9.1199999999999992</v>
      </c>
      <c r="P46" s="46">
        <v>496.05</v>
      </c>
      <c r="Q46" s="46">
        <v>40.14</v>
      </c>
      <c r="R46" s="46">
        <v>117.65</v>
      </c>
      <c r="S46" s="46">
        <v>363.32</v>
      </c>
      <c r="T46" s="46">
        <v>226.09</v>
      </c>
      <c r="V46" s="45">
        <f t="shared" si="0"/>
        <v>44962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</row>
    <row r="47" spans="4:38" x14ac:dyDescent="0.2">
      <c r="D47" s="45">
        <v>44657.666666666672</v>
      </c>
      <c r="E47" s="46">
        <v>40.869999999999997</v>
      </c>
      <c r="F47" s="46">
        <v>102.67</v>
      </c>
      <c r="G47" s="46">
        <v>11.47</v>
      </c>
      <c r="H47" s="46">
        <v>65.66</v>
      </c>
      <c r="I47" s="46">
        <v>6.72</v>
      </c>
      <c r="J47" s="46">
        <v>21.4</v>
      </c>
      <c r="K47" s="46">
        <v>63.92</v>
      </c>
      <c r="L47" s="46">
        <v>27.72</v>
      </c>
      <c r="M47" s="46">
        <v>1163.97</v>
      </c>
      <c r="N47" s="46">
        <v>205.52</v>
      </c>
      <c r="O47" s="46">
        <v>8.75</v>
      </c>
      <c r="P47" s="46">
        <v>490.21</v>
      </c>
      <c r="Q47" s="46">
        <v>39.700000000000003</v>
      </c>
      <c r="R47" s="46">
        <v>112.49</v>
      </c>
      <c r="S47" s="46">
        <v>353.55</v>
      </c>
      <c r="T47" s="46">
        <v>219.01</v>
      </c>
      <c r="V47" s="45">
        <f t="shared" si="0"/>
        <v>44963</v>
      </c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 spans="4:38" x14ac:dyDescent="0.2">
      <c r="D48" s="45">
        <v>44658.666666666672</v>
      </c>
      <c r="E48" s="46">
        <v>38.700000000000003</v>
      </c>
      <c r="F48" s="46">
        <v>100.79</v>
      </c>
      <c r="G48" s="46">
        <v>11.25</v>
      </c>
      <c r="H48" s="46">
        <v>64.400000000000006</v>
      </c>
      <c r="I48" s="46">
        <v>5.4</v>
      </c>
      <c r="J48" s="46">
        <v>20.309999999999999</v>
      </c>
      <c r="K48" s="46">
        <v>59.18</v>
      </c>
      <c r="L48" s="46">
        <v>27.3</v>
      </c>
      <c r="M48" s="46">
        <v>1173.1400000000001</v>
      </c>
      <c r="N48" s="46">
        <v>206.89</v>
      </c>
      <c r="O48" s="46">
        <v>8.1199999999999992</v>
      </c>
      <c r="P48" s="46">
        <v>495.01</v>
      </c>
      <c r="Q48" s="46">
        <v>39.39</v>
      </c>
      <c r="R48" s="46">
        <v>113.04</v>
      </c>
      <c r="S48" s="46">
        <v>349.55</v>
      </c>
      <c r="T48" s="46">
        <v>216.15</v>
      </c>
      <c r="V48" s="45">
        <f t="shared" si="0"/>
        <v>44964</v>
      </c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</row>
    <row r="49" spans="4:38" x14ac:dyDescent="0.2">
      <c r="D49" s="45">
        <v>44659.666666666672</v>
      </c>
      <c r="E49" s="46">
        <v>37.58</v>
      </c>
      <c r="F49" s="46">
        <v>100.55</v>
      </c>
      <c r="G49" s="46">
        <v>11.01</v>
      </c>
      <c r="H49" s="46">
        <v>60.32</v>
      </c>
      <c r="I49" s="46">
        <v>5.44</v>
      </c>
      <c r="J49" s="46">
        <v>20.04</v>
      </c>
      <c r="K49" s="46">
        <v>58.23</v>
      </c>
      <c r="L49" s="46">
        <v>26.46</v>
      </c>
      <c r="M49" s="46">
        <v>1160.8</v>
      </c>
      <c r="N49" s="46">
        <v>202.96</v>
      </c>
      <c r="O49" s="46">
        <v>7.87</v>
      </c>
      <c r="P49" s="46">
        <v>482.84</v>
      </c>
      <c r="Q49" s="46">
        <v>39.67</v>
      </c>
      <c r="R49" s="46">
        <v>111.21</v>
      </c>
      <c r="S49" s="46">
        <v>352.27</v>
      </c>
      <c r="T49" s="46">
        <v>216.98</v>
      </c>
      <c r="V49" s="45">
        <f t="shared" si="0"/>
        <v>44965</v>
      </c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</row>
    <row r="50" spans="4:38" x14ac:dyDescent="0.2">
      <c r="D50" s="45">
        <v>44662.666666666672</v>
      </c>
      <c r="E50" s="46">
        <v>37.700000000000003</v>
      </c>
      <c r="F50" s="46">
        <v>100.6</v>
      </c>
      <c r="G50" s="46">
        <v>10.96</v>
      </c>
      <c r="H50" s="46">
        <v>61.74</v>
      </c>
      <c r="I50" s="46">
        <v>5.24</v>
      </c>
      <c r="J50" s="46">
        <v>19.82</v>
      </c>
      <c r="K50" s="46">
        <v>58.54</v>
      </c>
      <c r="L50" s="46">
        <v>26.28</v>
      </c>
      <c r="M50" s="46">
        <v>1125.69</v>
      </c>
      <c r="N50" s="46">
        <v>201.79</v>
      </c>
      <c r="O50" s="46">
        <v>7.72</v>
      </c>
      <c r="P50" s="46">
        <v>473.34</v>
      </c>
      <c r="Q50" s="46">
        <v>39.590000000000003</v>
      </c>
      <c r="R50" s="46">
        <v>109.81</v>
      </c>
      <c r="S50" s="46">
        <v>347.37</v>
      </c>
      <c r="T50" s="46">
        <v>214.75</v>
      </c>
      <c r="V50" s="45">
        <f t="shared" si="0"/>
        <v>44966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</row>
    <row r="51" spans="4:38" x14ac:dyDescent="0.2">
      <c r="D51" s="45">
        <v>44663.666666666672</v>
      </c>
      <c r="E51" s="46">
        <v>37.479999999999997</v>
      </c>
      <c r="F51" s="46">
        <v>98.97</v>
      </c>
      <c r="G51" s="46">
        <v>10.45</v>
      </c>
      <c r="H51" s="46">
        <v>59.11</v>
      </c>
      <c r="I51" s="46">
        <v>5.08</v>
      </c>
      <c r="J51" s="46">
        <v>20.43</v>
      </c>
      <c r="K51" s="46">
        <v>59.03</v>
      </c>
      <c r="L51" s="46">
        <v>25.92</v>
      </c>
      <c r="M51" s="46">
        <v>1115.98</v>
      </c>
      <c r="N51" s="46">
        <v>201.56</v>
      </c>
      <c r="O51" s="46">
        <v>7.48</v>
      </c>
      <c r="P51" s="46">
        <v>461.62</v>
      </c>
      <c r="Q51" s="46">
        <v>39.17</v>
      </c>
      <c r="R51" s="46">
        <v>108.25</v>
      </c>
      <c r="S51" s="46">
        <v>345.8</v>
      </c>
      <c r="T51" s="46">
        <v>211.4</v>
      </c>
      <c r="V51" s="45">
        <f t="shared" si="0"/>
        <v>44969</v>
      </c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</row>
    <row r="52" spans="4:38" x14ac:dyDescent="0.2">
      <c r="D52" s="45">
        <v>44664.666666666672</v>
      </c>
      <c r="E52" s="46">
        <v>38.4</v>
      </c>
      <c r="F52" s="46">
        <v>99.08</v>
      </c>
      <c r="G52" s="46">
        <v>10.71</v>
      </c>
      <c r="H52" s="46">
        <v>60.48</v>
      </c>
      <c r="I52" s="46">
        <v>4.9400000000000004</v>
      </c>
      <c r="J52" s="46">
        <v>20.14</v>
      </c>
      <c r="K52" s="46">
        <v>62.04</v>
      </c>
      <c r="L52" s="46">
        <v>26.56</v>
      </c>
      <c r="M52" s="46">
        <v>1135.75</v>
      </c>
      <c r="N52" s="46">
        <v>205.41</v>
      </c>
      <c r="O52" s="46">
        <v>7.61</v>
      </c>
      <c r="P52" s="46">
        <v>470.42</v>
      </c>
      <c r="Q52" s="46">
        <v>38.82</v>
      </c>
      <c r="R52" s="46">
        <v>105.17</v>
      </c>
      <c r="S52" s="46">
        <v>355.14</v>
      </c>
      <c r="T52" s="46">
        <v>213.27</v>
      </c>
      <c r="V52" s="45">
        <f t="shared" si="0"/>
        <v>44970</v>
      </c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</row>
    <row r="53" spans="4:38" x14ac:dyDescent="0.2">
      <c r="D53" s="45">
        <v>44665.666666666672</v>
      </c>
      <c r="E53" s="46">
        <v>35.19</v>
      </c>
      <c r="F53" s="46">
        <v>99.67</v>
      </c>
      <c r="G53" s="46">
        <v>10.19</v>
      </c>
      <c r="H53" s="46">
        <v>57.95</v>
      </c>
      <c r="I53" s="46">
        <v>4.88</v>
      </c>
      <c r="J53" s="46">
        <v>20.54</v>
      </c>
      <c r="K53" s="46">
        <v>60.32</v>
      </c>
      <c r="L53" s="46">
        <v>25.41</v>
      </c>
      <c r="M53" s="46">
        <v>1060.3399999999999</v>
      </c>
      <c r="N53" s="46">
        <v>200.35</v>
      </c>
      <c r="O53" s="46">
        <v>7.26</v>
      </c>
      <c r="P53" s="46">
        <v>465.11</v>
      </c>
      <c r="Q53" s="46">
        <v>37.57</v>
      </c>
      <c r="R53" s="46">
        <v>102.31</v>
      </c>
      <c r="S53" s="46">
        <v>357.82</v>
      </c>
      <c r="T53" s="46">
        <v>212.79</v>
      </c>
      <c r="V53" s="45">
        <f t="shared" si="0"/>
        <v>44971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</row>
    <row r="54" spans="4:38" x14ac:dyDescent="0.2">
      <c r="D54" s="45">
        <v>44669.666666666672</v>
      </c>
      <c r="E54" s="46">
        <v>35.21</v>
      </c>
      <c r="F54" s="46">
        <v>99.89</v>
      </c>
      <c r="G54" s="46">
        <v>10.33</v>
      </c>
      <c r="H54" s="46">
        <v>58.1</v>
      </c>
      <c r="I54" s="46">
        <v>4.6399999999999997</v>
      </c>
      <c r="J54" s="46">
        <v>20.5</v>
      </c>
      <c r="K54" s="46">
        <v>60.19</v>
      </c>
      <c r="L54" s="46">
        <v>24.93</v>
      </c>
      <c r="M54" s="46">
        <v>1070.04</v>
      </c>
      <c r="N54" s="46">
        <v>197.14</v>
      </c>
      <c r="O54" s="46">
        <v>7.13</v>
      </c>
      <c r="P54" s="46">
        <v>469.04</v>
      </c>
      <c r="Q54" s="46">
        <v>38.85</v>
      </c>
      <c r="R54" s="46">
        <v>100.58</v>
      </c>
      <c r="S54" s="46">
        <v>356.8</v>
      </c>
      <c r="T54" s="46">
        <v>213.17</v>
      </c>
      <c r="V54" s="45">
        <f t="shared" si="0"/>
        <v>44972</v>
      </c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</row>
    <row r="55" spans="4:38" x14ac:dyDescent="0.2">
      <c r="D55" s="45">
        <v>44670.666666666672</v>
      </c>
      <c r="E55" s="46">
        <v>37.03</v>
      </c>
      <c r="F55" s="46">
        <v>102.45</v>
      </c>
      <c r="G55" s="46">
        <v>11.06</v>
      </c>
      <c r="H55" s="46">
        <v>60.56</v>
      </c>
      <c r="I55" s="46">
        <v>5.08</v>
      </c>
      <c r="J55" s="46">
        <v>20.54</v>
      </c>
      <c r="K55" s="46">
        <v>57.73</v>
      </c>
      <c r="L55" s="46">
        <v>26.18</v>
      </c>
      <c r="M55" s="46">
        <v>1130.3499999999999</v>
      </c>
      <c r="N55" s="46">
        <v>203.28</v>
      </c>
      <c r="O55" s="46">
        <v>7.41</v>
      </c>
      <c r="P55" s="46">
        <v>485.07</v>
      </c>
      <c r="Q55" s="46">
        <v>39.57</v>
      </c>
      <c r="R55" s="46">
        <v>103.66</v>
      </c>
      <c r="S55" s="46">
        <v>363.87</v>
      </c>
      <c r="T55" s="46">
        <v>215.7</v>
      </c>
      <c r="V55" s="45">
        <f t="shared" si="0"/>
        <v>44973</v>
      </c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</row>
    <row r="56" spans="4:38" x14ac:dyDescent="0.2">
      <c r="D56" s="45">
        <v>44671.666666666672</v>
      </c>
      <c r="E56" s="46">
        <v>34.76</v>
      </c>
      <c r="F56" s="46">
        <v>101.49</v>
      </c>
      <c r="G56" s="46">
        <v>10.14</v>
      </c>
      <c r="H56" s="46">
        <v>52.5</v>
      </c>
      <c r="I56" s="46">
        <v>4.92</v>
      </c>
      <c r="J56" s="46">
        <v>20.74</v>
      </c>
      <c r="K56" s="46">
        <v>55.36</v>
      </c>
      <c r="L56" s="46">
        <v>24.75</v>
      </c>
      <c r="M56" s="46">
        <v>1080.1600000000001</v>
      </c>
      <c r="N56" s="46">
        <v>199.93</v>
      </c>
      <c r="O56" s="46">
        <v>6.95</v>
      </c>
      <c r="P56" s="46">
        <v>481.95</v>
      </c>
      <c r="Q56" s="46">
        <v>39.659999999999997</v>
      </c>
      <c r="R56" s="46">
        <v>94.9</v>
      </c>
      <c r="S56" s="46">
        <v>365.29</v>
      </c>
      <c r="T56" s="46">
        <v>217.79</v>
      </c>
      <c r="V56" s="45">
        <f t="shared" si="0"/>
        <v>44976</v>
      </c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</row>
    <row r="57" spans="4:38" x14ac:dyDescent="0.2">
      <c r="D57" s="45">
        <v>44672.666666666672</v>
      </c>
      <c r="E57" s="46">
        <v>32.9</v>
      </c>
      <c r="F57" s="46">
        <v>101.44</v>
      </c>
      <c r="G57" s="46">
        <v>9.56</v>
      </c>
      <c r="H57" s="46">
        <v>48.1</v>
      </c>
      <c r="I57" s="46">
        <v>4.4800000000000004</v>
      </c>
      <c r="J57" s="46">
        <v>20.51</v>
      </c>
      <c r="K57" s="46">
        <v>53.16</v>
      </c>
      <c r="L57" s="46">
        <v>23.42</v>
      </c>
      <c r="M57" s="46">
        <v>1014.01</v>
      </c>
      <c r="N57" s="46">
        <v>190.9</v>
      </c>
      <c r="O57" s="46">
        <v>6.6</v>
      </c>
      <c r="P57" s="46">
        <v>465.65</v>
      </c>
      <c r="Q57" s="46">
        <v>38.909999999999997</v>
      </c>
      <c r="R57" s="46">
        <v>89.4</v>
      </c>
      <c r="S57" s="46">
        <v>364.44</v>
      </c>
      <c r="T57" s="46">
        <v>216.45</v>
      </c>
      <c r="V57" s="45">
        <f t="shared" si="0"/>
        <v>44977</v>
      </c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</row>
    <row r="58" spans="4:38" x14ac:dyDescent="0.2">
      <c r="D58" s="45">
        <v>44673.666666666672</v>
      </c>
      <c r="E58" s="46">
        <v>31.16</v>
      </c>
      <c r="F58" s="46">
        <v>97.36</v>
      </c>
      <c r="G58" s="46">
        <v>9.2799999999999994</v>
      </c>
      <c r="H58" s="46">
        <v>46</v>
      </c>
      <c r="I58" s="46">
        <v>4.28</v>
      </c>
      <c r="J58" s="46">
        <v>19.72</v>
      </c>
      <c r="K58" s="46">
        <v>51.05</v>
      </c>
      <c r="L58" s="46">
        <v>22.81</v>
      </c>
      <c r="M58" s="46">
        <v>979.82</v>
      </c>
      <c r="N58" s="46">
        <v>191.67</v>
      </c>
      <c r="O58" s="46">
        <v>6.39</v>
      </c>
      <c r="P58" s="46">
        <v>443.29</v>
      </c>
      <c r="Q58" s="46">
        <v>37.56</v>
      </c>
      <c r="R58" s="46">
        <v>86.03</v>
      </c>
      <c r="S58" s="46">
        <v>351.18</v>
      </c>
      <c r="T58" s="46">
        <v>208.17</v>
      </c>
      <c r="V58" s="45">
        <f t="shared" si="0"/>
        <v>44978</v>
      </c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</row>
    <row r="59" spans="4:38" x14ac:dyDescent="0.2">
      <c r="D59" s="45">
        <v>44676.666666666672</v>
      </c>
      <c r="E59" s="46">
        <v>32.47</v>
      </c>
      <c r="F59" s="46">
        <v>97.95</v>
      </c>
      <c r="G59" s="46">
        <v>9.69</v>
      </c>
      <c r="H59" s="46">
        <v>45.92</v>
      </c>
      <c r="I59" s="46">
        <v>4.4400000000000004</v>
      </c>
      <c r="J59" s="46">
        <v>19.98</v>
      </c>
      <c r="K59" s="46">
        <v>54.83</v>
      </c>
      <c r="L59" s="46">
        <v>23.44</v>
      </c>
      <c r="M59" s="46">
        <v>1041.92</v>
      </c>
      <c r="N59" s="46">
        <v>196.86</v>
      </c>
      <c r="O59" s="46">
        <v>6.55</v>
      </c>
      <c r="P59" s="46">
        <v>446.93</v>
      </c>
      <c r="Q59" s="46">
        <v>37.29</v>
      </c>
      <c r="R59" s="46">
        <v>87.78</v>
      </c>
      <c r="S59" s="46">
        <v>354.6</v>
      </c>
      <c r="T59" s="46">
        <v>209.95</v>
      </c>
      <c r="V59" s="45">
        <f t="shared" si="0"/>
        <v>44979</v>
      </c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</row>
    <row r="60" spans="4:38" x14ac:dyDescent="0.2">
      <c r="D60" s="45">
        <v>44677.666666666672</v>
      </c>
      <c r="E60" s="46">
        <v>30.18</v>
      </c>
      <c r="F60" s="46">
        <v>96.1</v>
      </c>
      <c r="G60" s="46">
        <v>9.3000000000000007</v>
      </c>
      <c r="H60" s="46">
        <v>42.81</v>
      </c>
      <c r="I60" s="46">
        <v>4.4400000000000004</v>
      </c>
      <c r="J60" s="46">
        <v>19.38</v>
      </c>
      <c r="K60" s="46">
        <v>52.8</v>
      </c>
      <c r="L60" s="46">
        <v>22.17</v>
      </c>
      <c r="M60" s="46">
        <v>1019.84</v>
      </c>
      <c r="N60" s="46">
        <v>186.39</v>
      </c>
      <c r="O60" s="46">
        <v>6.29</v>
      </c>
      <c r="P60" s="46">
        <v>421.35</v>
      </c>
      <c r="Q60" s="46">
        <v>36.450000000000003</v>
      </c>
      <c r="R60" s="46">
        <v>83.7</v>
      </c>
      <c r="S60" s="46">
        <v>344.11</v>
      </c>
      <c r="T60" s="46">
        <v>201.1</v>
      </c>
      <c r="V60" s="45">
        <f t="shared" si="0"/>
        <v>44980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</row>
    <row r="61" spans="4:38" x14ac:dyDescent="0.2">
      <c r="D61" s="45">
        <v>44678.666666666672</v>
      </c>
      <c r="E61" s="46">
        <v>29.36</v>
      </c>
      <c r="F61" s="46">
        <v>100.93</v>
      </c>
      <c r="G61" s="46">
        <v>9.5</v>
      </c>
      <c r="H61" s="46">
        <v>41.62</v>
      </c>
      <c r="I61" s="46">
        <v>4.38</v>
      </c>
      <c r="J61" s="46">
        <v>19.48</v>
      </c>
      <c r="K61" s="46">
        <v>53.01</v>
      </c>
      <c r="L61" s="46">
        <v>21.95</v>
      </c>
      <c r="M61" s="46">
        <v>1024.74</v>
      </c>
      <c r="N61" s="46">
        <v>189.19</v>
      </c>
      <c r="O61" s="46">
        <v>6.15</v>
      </c>
      <c r="P61" s="46">
        <v>418.25</v>
      </c>
      <c r="Q61" s="46">
        <v>36.25</v>
      </c>
      <c r="R61" s="46">
        <v>82.61</v>
      </c>
      <c r="S61" s="46">
        <v>361.57</v>
      </c>
      <c r="T61" s="46">
        <v>214.11</v>
      </c>
      <c r="V61" s="45">
        <f t="shared" si="0"/>
        <v>44983</v>
      </c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</row>
    <row r="62" spans="4:38" x14ac:dyDescent="0.2">
      <c r="D62" s="45">
        <v>44679.666666666672</v>
      </c>
      <c r="E62" s="46">
        <v>31.21</v>
      </c>
      <c r="F62" s="46">
        <v>104.74</v>
      </c>
      <c r="G62" s="46">
        <v>9.6999999999999993</v>
      </c>
      <c r="H62" s="46">
        <v>44.33</v>
      </c>
      <c r="I62" s="46">
        <v>4.4400000000000004</v>
      </c>
      <c r="J62" s="46">
        <v>20.02</v>
      </c>
      <c r="K62" s="46">
        <v>54.26</v>
      </c>
      <c r="L62" s="46">
        <v>22.2</v>
      </c>
      <c r="M62" s="46">
        <v>1040</v>
      </c>
      <c r="N62" s="46">
        <v>197.03</v>
      </c>
      <c r="O62" s="46">
        <v>6.45</v>
      </c>
      <c r="P62" s="46">
        <v>444.58</v>
      </c>
      <c r="Q62" s="46">
        <v>36.81</v>
      </c>
      <c r="R62" s="46">
        <v>92.09</v>
      </c>
      <c r="S62" s="46">
        <v>378.83</v>
      </c>
      <c r="T62" s="46">
        <v>220.66</v>
      </c>
      <c r="V62" s="45">
        <f t="shared" si="0"/>
        <v>44984</v>
      </c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</row>
    <row r="63" spans="4:38" x14ac:dyDescent="0.2">
      <c r="D63" s="45">
        <v>44680.666666666672</v>
      </c>
      <c r="E63" s="46">
        <v>28.7</v>
      </c>
      <c r="F63" s="46">
        <v>97.92</v>
      </c>
      <c r="G63" s="46">
        <v>9.42</v>
      </c>
      <c r="H63" s="46">
        <v>42.68</v>
      </c>
      <c r="I63" s="46">
        <v>4.5199999999999996</v>
      </c>
      <c r="J63" s="46">
        <v>19.87</v>
      </c>
      <c r="K63" s="46">
        <v>52.46</v>
      </c>
      <c r="L63" s="46">
        <v>21.2</v>
      </c>
      <c r="M63" s="46">
        <v>973.63</v>
      </c>
      <c r="N63" s="46">
        <v>189.63</v>
      </c>
      <c r="O63" s="46">
        <v>6.12</v>
      </c>
      <c r="P63" s="46">
        <v>418.75</v>
      </c>
      <c r="Q63" s="46">
        <v>35.68</v>
      </c>
      <c r="R63" s="46">
        <v>87.93</v>
      </c>
      <c r="S63" s="46">
        <v>363.38</v>
      </c>
      <c r="T63" s="46">
        <v>213.13</v>
      </c>
      <c r="V63" s="45">
        <f t="shared" si="0"/>
        <v>44985</v>
      </c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</row>
    <row r="64" spans="4:38" x14ac:dyDescent="0.2">
      <c r="D64" s="45">
        <v>44683.666666666672</v>
      </c>
      <c r="E64" s="46">
        <v>30.36</v>
      </c>
      <c r="F64" s="46">
        <v>97.13</v>
      </c>
      <c r="G64" s="46">
        <v>9.89</v>
      </c>
      <c r="H64" s="46">
        <v>45.3</v>
      </c>
      <c r="I64" s="46">
        <v>4.4400000000000004</v>
      </c>
      <c r="J64" s="46">
        <v>19.46</v>
      </c>
      <c r="K64" s="46">
        <v>54.71</v>
      </c>
      <c r="L64" s="46">
        <v>22.15</v>
      </c>
      <c r="M64" s="46">
        <v>1002.79</v>
      </c>
      <c r="N64" s="46">
        <v>194.58</v>
      </c>
      <c r="O64" s="46">
        <v>6.33</v>
      </c>
      <c r="P64" s="46">
        <v>427.01</v>
      </c>
      <c r="Q64" s="46">
        <v>36.14</v>
      </c>
      <c r="R64" s="46">
        <v>91.53</v>
      </c>
      <c r="S64" s="46">
        <v>359.04</v>
      </c>
      <c r="T64" s="46">
        <v>211.53</v>
      </c>
    </row>
    <row r="65" spans="4:38" x14ac:dyDescent="0.2">
      <c r="D65" s="45">
        <v>44684.666666666672</v>
      </c>
      <c r="E65" s="46">
        <v>30.1</v>
      </c>
      <c r="F65" s="46">
        <v>99.44</v>
      </c>
      <c r="G65" s="46">
        <v>9.64</v>
      </c>
      <c r="H65" s="46">
        <v>46.52</v>
      </c>
      <c r="I65" s="46">
        <v>4.5199999999999996</v>
      </c>
      <c r="J65" s="46">
        <v>19.87</v>
      </c>
      <c r="K65" s="46">
        <v>53.34</v>
      </c>
      <c r="L65" s="46">
        <v>21.98</v>
      </c>
      <c r="M65" s="46">
        <v>996.64</v>
      </c>
      <c r="N65" s="46">
        <v>194.45</v>
      </c>
      <c r="O65" s="46">
        <v>6.4</v>
      </c>
      <c r="P65" s="46">
        <v>430.84</v>
      </c>
      <c r="Q65" s="46">
        <v>37.130000000000003</v>
      </c>
      <c r="R65" s="46">
        <v>90.71</v>
      </c>
      <c r="S65" s="46">
        <v>357.79</v>
      </c>
      <c r="T65" s="46">
        <v>208.56</v>
      </c>
      <c r="V65" s="42"/>
      <c r="W65" s="53" t="s">
        <v>62</v>
      </c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</row>
    <row r="66" spans="4:38" x14ac:dyDescent="0.2">
      <c r="D66" s="45">
        <v>44685.666666666672</v>
      </c>
      <c r="E66" s="46">
        <v>31.76</v>
      </c>
      <c r="F66" s="46">
        <v>102.54</v>
      </c>
      <c r="G66" s="46">
        <v>9.99</v>
      </c>
      <c r="H66" s="46">
        <v>48.55</v>
      </c>
      <c r="I66" s="46">
        <v>4.3600000000000003</v>
      </c>
      <c r="J66" s="46">
        <v>21.42</v>
      </c>
      <c r="K66" s="46">
        <v>53.15</v>
      </c>
      <c r="L66" s="46">
        <v>22.89</v>
      </c>
      <c r="M66" s="46">
        <v>1023.21</v>
      </c>
      <c r="N66" s="46">
        <v>209.4</v>
      </c>
      <c r="O66" s="46">
        <v>7.14</v>
      </c>
      <c r="P66" s="46">
        <v>447.92</v>
      </c>
      <c r="Q66" s="46">
        <v>38.619999999999997</v>
      </c>
      <c r="R66" s="46">
        <v>92.72</v>
      </c>
      <c r="S66" s="46">
        <v>368.52</v>
      </c>
      <c r="T66" s="46">
        <v>214.52</v>
      </c>
      <c r="V66" s="44" t="s">
        <v>10</v>
      </c>
      <c r="W66" s="47" t="s">
        <v>11</v>
      </c>
      <c r="X66" s="47" t="s">
        <v>12</v>
      </c>
      <c r="Y66" s="47" t="s">
        <v>13</v>
      </c>
      <c r="Z66" s="47" t="s">
        <v>14</v>
      </c>
      <c r="AA66" s="47" t="s">
        <v>15</v>
      </c>
      <c r="AB66" s="47" t="s">
        <v>16</v>
      </c>
      <c r="AC66" s="47" t="s">
        <v>17</v>
      </c>
      <c r="AD66" s="47" t="s">
        <v>18</v>
      </c>
      <c r="AE66" s="47" t="s">
        <v>19</v>
      </c>
      <c r="AF66" s="47" t="s">
        <v>20</v>
      </c>
      <c r="AG66" s="47" t="s">
        <v>21</v>
      </c>
      <c r="AH66" s="47" t="s">
        <v>22</v>
      </c>
      <c r="AI66" s="47" t="s">
        <v>23</v>
      </c>
      <c r="AJ66" s="47" t="s">
        <v>24</v>
      </c>
      <c r="AK66" s="47" t="s">
        <v>25</v>
      </c>
      <c r="AL66" s="47" t="s">
        <v>26</v>
      </c>
    </row>
    <row r="67" spans="4:38" x14ac:dyDescent="0.2">
      <c r="D67" s="45">
        <v>44686.666666666672</v>
      </c>
      <c r="E67" s="46">
        <v>27.02</v>
      </c>
      <c r="F67" s="46">
        <v>99.55</v>
      </c>
      <c r="G67" s="46">
        <v>8.89</v>
      </c>
      <c r="H67" s="46">
        <v>41.31</v>
      </c>
      <c r="I67" s="46">
        <v>4.4800000000000004</v>
      </c>
      <c r="J67" s="46">
        <v>20.87</v>
      </c>
      <c r="K67" s="46">
        <v>45.45</v>
      </c>
      <c r="L67" s="46">
        <v>20.72</v>
      </c>
      <c r="M67" s="46">
        <v>913.22</v>
      </c>
      <c r="N67" s="46">
        <v>188.87</v>
      </c>
      <c r="O67" s="46">
        <v>6.83</v>
      </c>
      <c r="P67" s="46">
        <v>409.86</v>
      </c>
      <c r="Q67" s="46">
        <v>37.54</v>
      </c>
      <c r="R67" s="46">
        <v>85.43</v>
      </c>
      <c r="S67" s="46">
        <v>353.37</v>
      </c>
      <c r="T67" s="46">
        <v>205.24</v>
      </c>
      <c r="V67" s="45" cm="1">
        <f t="array" ref="V67:V109">V21:V63</f>
        <v>44925</v>
      </c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4:38" x14ac:dyDescent="0.2">
      <c r="D68" s="45">
        <v>44687.666666666672</v>
      </c>
      <c r="E68" s="46">
        <v>24.95</v>
      </c>
      <c r="F68" s="46">
        <v>95.71</v>
      </c>
      <c r="G68" s="46">
        <v>8.51</v>
      </c>
      <c r="H68" s="46">
        <v>37.75</v>
      </c>
      <c r="I68" s="46">
        <v>4.3600000000000003</v>
      </c>
      <c r="J68" s="46">
        <v>20.3</v>
      </c>
      <c r="K68" s="46">
        <v>44.09</v>
      </c>
      <c r="L68" s="46">
        <v>19.73</v>
      </c>
      <c r="M68" s="46">
        <v>927.55</v>
      </c>
      <c r="N68" s="46">
        <v>181.58</v>
      </c>
      <c r="O68" s="46">
        <v>6.44</v>
      </c>
      <c r="P68" s="46">
        <v>395.71</v>
      </c>
      <c r="Q68" s="46">
        <v>37.450000000000003</v>
      </c>
      <c r="R68" s="46">
        <v>81.680000000000007</v>
      </c>
      <c r="S68" s="46">
        <v>347.12</v>
      </c>
      <c r="T68" s="46">
        <v>202.82</v>
      </c>
      <c r="V68" s="45">
        <v>44928</v>
      </c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4:38" x14ac:dyDescent="0.2">
      <c r="D69" s="45">
        <v>44690.666666666672</v>
      </c>
      <c r="E69" s="46">
        <v>20.59</v>
      </c>
      <c r="F69" s="46">
        <v>93.63</v>
      </c>
      <c r="G69" s="46">
        <v>7.78</v>
      </c>
      <c r="H69" s="46">
        <v>34</v>
      </c>
      <c r="I69" s="46">
        <v>3.76</v>
      </c>
      <c r="J69" s="46">
        <v>19.91</v>
      </c>
      <c r="K69" s="46">
        <v>39.93</v>
      </c>
      <c r="L69" s="46">
        <v>17.690000000000001</v>
      </c>
      <c r="M69" s="46">
        <v>770.99</v>
      </c>
      <c r="N69" s="46">
        <v>165.38</v>
      </c>
      <c r="O69" s="46">
        <v>5.97</v>
      </c>
      <c r="P69" s="46">
        <v>367.01</v>
      </c>
      <c r="Q69" s="46">
        <v>36.369999999999997</v>
      </c>
      <c r="R69" s="46">
        <v>79.53</v>
      </c>
      <c r="S69" s="46">
        <v>327.99</v>
      </c>
      <c r="T69" s="46">
        <v>193</v>
      </c>
      <c r="V69" s="45">
        <v>44929</v>
      </c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4:38" x14ac:dyDescent="0.2">
      <c r="D70" s="45">
        <v>44691.666666666672</v>
      </c>
      <c r="E70" s="46">
        <v>18.190000000000001</v>
      </c>
      <c r="F70" s="46">
        <v>92.78</v>
      </c>
      <c r="G70" s="46">
        <v>7.86</v>
      </c>
      <c r="H70" s="46">
        <v>33.54</v>
      </c>
      <c r="I70" s="46">
        <v>3.68</v>
      </c>
      <c r="J70" s="46">
        <v>19.73</v>
      </c>
      <c r="K70" s="46">
        <v>41.02</v>
      </c>
      <c r="L70" s="46">
        <v>17.309999999999999</v>
      </c>
      <c r="M70" s="46">
        <v>774.44</v>
      </c>
      <c r="N70" s="46">
        <v>174.67</v>
      </c>
      <c r="O70" s="46">
        <v>5.25</v>
      </c>
      <c r="P70" s="46">
        <v>371.19</v>
      </c>
      <c r="Q70" s="46">
        <v>35.76</v>
      </c>
      <c r="R70" s="46">
        <v>78.75</v>
      </c>
      <c r="S70" s="46">
        <v>325.33</v>
      </c>
      <c r="T70" s="46">
        <v>193.58</v>
      </c>
      <c r="V70" s="45">
        <v>44930</v>
      </c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4:38" x14ac:dyDescent="0.2">
      <c r="D71" s="45">
        <v>44692.666666666672</v>
      </c>
      <c r="E71" s="46">
        <v>14.63</v>
      </c>
      <c r="F71" s="46">
        <v>92.58</v>
      </c>
      <c r="G71" s="46">
        <v>7.24</v>
      </c>
      <c r="H71" s="46">
        <v>31.86</v>
      </c>
      <c r="I71" s="46">
        <v>3.16</v>
      </c>
      <c r="J71" s="46">
        <v>19.8</v>
      </c>
      <c r="K71" s="46">
        <v>40.1</v>
      </c>
      <c r="L71" s="46">
        <v>15.64</v>
      </c>
      <c r="M71" s="46">
        <v>679.68</v>
      </c>
      <c r="N71" s="46">
        <v>160.75</v>
      </c>
      <c r="O71" s="46">
        <v>5.49</v>
      </c>
      <c r="P71" s="46">
        <v>356.17</v>
      </c>
      <c r="Q71" s="46">
        <v>35.57</v>
      </c>
      <c r="R71" s="46">
        <v>75.17</v>
      </c>
      <c r="S71" s="46">
        <v>325.87</v>
      </c>
      <c r="T71" s="46">
        <v>196.72</v>
      </c>
      <c r="V71" s="45">
        <v>44931</v>
      </c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4:38" x14ac:dyDescent="0.2">
      <c r="D72" s="45">
        <v>44693.666666666672</v>
      </c>
      <c r="E72" s="46">
        <v>18.04</v>
      </c>
      <c r="F72" s="46">
        <v>93.55</v>
      </c>
      <c r="G72" s="46">
        <v>7.26</v>
      </c>
      <c r="H72" s="46">
        <v>35.35</v>
      </c>
      <c r="I72" s="46">
        <v>2.95</v>
      </c>
      <c r="J72" s="46">
        <v>19.38</v>
      </c>
      <c r="K72" s="46">
        <v>43.89</v>
      </c>
      <c r="L72" s="46">
        <v>16.47</v>
      </c>
      <c r="M72" s="46">
        <v>722.93</v>
      </c>
      <c r="N72" s="46">
        <v>160.66999999999999</v>
      </c>
      <c r="O72" s="46">
        <v>5.66</v>
      </c>
      <c r="P72" s="46">
        <v>353.89</v>
      </c>
      <c r="Q72" s="46">
        <v>35.07</v>
      </c>
      <c r="R72" s="46">
        <v>74.290000000000006</v>
      </c>
      <c r="S72" s="46">
        <v>321.24</v>
      </c>
      <c r="T72" s="46">
        <v>193.97</v>
      </c>
      <c r="V72" s="45">
        <v>44934</v>
      </c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4:38" x14ac:dyDescent="0.2">
      <c r="D73" s="45">
        <v>44694.666666666672</v>
      </c>
      <c r="E73" s="46">
        <v>23.71</v>
      </c>
      <c r="F73" s="46">
        <v>96.17</v>
      </c>
      <c r="G73" s="46">
        <v>8.7200000000000006</v>
      </c>
      <c r="H73" s="46">
        <v>40.25</v>
      </c>
      <c r="I73" s="46">
        <v>3.01</v>
      </c>
      <c r="J73" s="46">
        <v>19.61</v>
      </c>
      <c r="K73" s="46">
        <v>46.45</v>
      </c>
      <c r="L73" s="46">
        <v>18.510000000000002</v>
      </c>
      <c r="M73" s="46">
        <v>794.96</v>
      </c>
      <c r="N73" s="46">
        <v>169.98</v>
      </c>
      <c r="O73" s="46">
        <v>6.75</v>
      </c>
      <c r="P73" s="46">
        <v>371.76</v>
      </c>
      <c r="Q73" s="46">
        <v>35.17</v>
      </c>
      <c r="R73" s="46">
        <v>78.83</v>
      </c>
      <c r="S73" s="46">
        <v>332.8</v>
      </c>
      <c r="T73" s="46">
        <v>199.23</v>
      </c>
      <c r="V73" s="45">
        <v>44935</v>
      </c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4:38" x14ac:dyDescent="0.2">
      <c r="D74" s="45">
        <v>44697.666666666672</v>
      </c>
      <c r="E74" s="46">
        <v>22.95</v>
      </c>
      <c r="F74" s="46">
        <v>96.25</v>
      </c>
      <c r="G74" s="46">
        <v>8.36</v>
      </c>
      <c r="H74" s="46">
        <v>35.99</v>
      </c>
      <c r="I74" s="46">
        <v>3.11</v>
      </c>
      <c r="J74" s="46">
        <v>19.11</v>
      </c>
      <c r="K74" s="46">
        <v>44.68</v>
      </c>
      <c r="L74" s="46">
        <v>17.43</v>
      </c>
      <c r="M74" s="46">
        <v>787.81</v>
      </c>
      <c r="N74" s="46">
        <v>162.5</v>
      </c>
      <c r="O74" s="46">
        <v>6.91</v>
      </c>
      <c r="P74" s="46">
        <v>359.59</v>
      </c>
      <c r="Q74" s="46">
        <v>34.81</v>
      </c>
      <c r="R74" s="46">
        <v>77.650000000000006</v>
      </c>
      <c r="S74" s="46">
        <v>329.73</v>
      </c>
      <c r="T74" s="46">
        <v>197.81</v>
      </c>
      <c r="V74" s="45">
        <v>44936</v>
      </c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4:38" x14ac:dyDescent="0.2">
      <c r="D75" s="45">
        <v>44698.666666666672</v>
      </c>
      <c r="E75" s="46">
        <v>25.24</v>
      </c>
      <c r="F75" s="46">
        <v>97.71</v>
      </c>
      <c r="G75" s="46">
        <v>8.9</v>
      </c>
      <c r="H75" s="46">
        <v>37.26</v>
      </c>
      <c r="I75" s="46">
        <v>3.04</v>
      </c>
      <c r="J75" s="46">
        <v>19.57</v>
      </c>
      <c r="K75" s="46">
        <v>46.94</v>
      </c>
      <c r="L75" s="46">
        <v>18.329999999999998</v>
      </c>
      <c r="M75" s="46">
        <v>834.88</v>
      </c>
      <c r="N75" s="46">
        <v>167.97</v>
      </c>
      <c r="O75" s="46">
        <v>7.05</v>
      </c>
      <c r="P75" s="46">
        <v>371.87</v>
      </c>
      <c r="Q75" s="46">
        <v>35.99</v>
      </c>
      <c r="R75" s="46">
        <v>79.75</v>
      </c>
      <c r="S75" s="46">
        <v>338.86</v>
      </c>
      <c r="T75" s="46">
        <v>204</v>
      </c>
      <c r="V75" s="45">
        <v>44937</v>
      </c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4:38" x14ac:dyDescent="0.2">
      <c r="D76" s="45">
        <v>44699.666666666672</v>
      </c>
      <c r="E76" s="46">
        <v>24.45</v>
      </c>
      <c r="F76" s="46">
        <v>94.17</v>
      </c>
      <c r="G76" s="46">
        <v>8.76</v>
      </c>
      <c r="H76" s="46">
        <v>36.06</v>
      </c>
      <c r="I76" s="46">
        <v>3</v>
      </c>
      <c r="J76" s="46">
        <v>19.84</v>
      </c>
      <c r="K76" s="46">
        <v>46.23</v>
      </c>
      <c r="L76" s="46">
        <v>17.399999999999999</v>
      </c>
      <c r="M76" s="46">
        <v>749.3</v>
      </c>
      <c r="N76" s="46">
        <v>159.43</v>
      </c>
      <c r="O76" s="46">
        <v>7.23</v>
      </c>
      <c r="P76" s="46">
        <v>353.31</v>
      </c>
      <c r="Q76" s="46">
        <v>34.880000000000003</v>
      </c>
      <c r="R76" s="46">
        <v>77.180000000000007</v>
      </c>
      <c r="S76" s="46">
        <v>335.9</v>
      </c>
      <c r="T76" s="46">
        <v>199.99</v>
      </c>
      <c r="V76" s="45">
        <v>44938</v>
      </c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4:38" x14ac:dyDescent="0.2">
      <c r="D77" s="45">
        <v>44700.666666666672</v>
      </c>
      <c r="E77" s="46">
        <v>25.71</v>
      </c>
      <c r="F77" s="46">
        <v>94.39</v>
      </c>
      <c r="G77" s="46">
        <v>9.35</v>
      </c>
      <c r="H77" s="46">
        <v>39.130000000000003</v>
      </c>
      <c r="I77" s="46">
        <v>3.02</v>
      </c>
      <c r="J77" s="46">
        <v>19.32</v>
      </c>
      <c r="K77" s="46">
        <v>46.88</v>
      </c>
      <c r="L77" s="46">
        <v>18.38</v>
      </c>
      <c r="M77" s="46">
        <v>801.57</v>
      </c>
      <c r="N77" s="46">
        <v>158.59</v>
      </c>
      <c r="O77" s="46">
        <v>7.75</v>
      </c>
      <c r="P77" s="46">
        <v>362.33</v>
      </c>
      <c r="Q77" s="46">
        <v>34.450000000000003</v>
      </c>
      <c r="R77" s="46">
        <v>81.28</v>
      </c>
      <c r="S77" s="46">
        <v>332.22</v>
      </c>
      <c r="T77" s="46">
        <v>197.37</v>
      </c>
      <c r="V77" s="45">
        <v>44941</v>
      </c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4:38" x14ac:dyDescent="0.2">
      <c r="D78" s="45">
        <v>44701.666666666672</v>
      </c>
      <c r="E78" s="46">
        <v>24.82</v>
      </c>
      <c r="F78" s="46">
        <v>95.59</v>
      </c>
      <c r="G78" s="46">
        <v>9.33</v>
      </c>
      <c r="H78" s="46">
        <v>36.39</v>
      </c>
      <c r="I78" s="46">
        <v>3</v>
      </c>
      <c r="J78" s="46">
        <v>18.95</v>
      </c>
      <c r="K78" s="46">
        <v>47.29</v>
      </c>
      <c r="L78" s="46">
        <v>18.09</v>
      </c>
      <c r="M78" s="46">
        <v>775.65</v>
      </c>
      <c r="N78" s="46">
        <v>161.71</v>
      </c>
      <c r="O78" s="46">
        <v>7.49</v>
      </c>
      <c r="P78" s="46">
        <v>367.78</v>
      </c>
      <c r="Q78" s="46">
        <v>33.86</v>
      </c>
      <c r="R78" s="46">
        <v>80.540000000000006</v>
      </c>
      <c r="S78" s="46">
        <v>336.18</v>
      </c>
      <c r="T78" s="46">
        <v>199.03</v>
      </c>
      <c r="V78" s="45">
        <v>44942</v>
      </c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4:38" x14ac:dyDescent="0.2">
      <c r="D79" s="45">
        <v>44704.666666666672</v>
      </c>
      <c r="E79" s="46">
        <v>24.52</v>
      </c>
      <c r="F79" s="46">
        <v>98.83</v>
      </c>
      <c r="G79" s="46">
        <v>9.6</v>
      </c>
      <c r="H79" s="46">
        <v>36.85</v>
      </c>
      <c r="I79" s="46">
        <v>3</v>
      </c>
      <c r="J79" s="46">
        <v>19.63</v>
      </c>
      <c r="K79" s="46">
        <v>45.67</v>
      </c>
      <c r="L79" s="46">
        <v>18.12</v>
      </c>
      <c r="M79" s="46">
        <v>774.3</v>
      </c>
      <c r="N79" s="46">
        <v>167.76</v>
      </c>
      <c r="O79" s="46">
        <v>7.27</v>
      </c>
      <c r="P79" s="46">
        <v>371.37</v>
      </c>
      <c r="Q79" s="46">
        <v>35.869999999999997</v>
      </c>
      <c r="R79" s="46">
        <v>81.180000000000007</v>
      </c>
      <c r="S79" s="46">
        <v>348.43</v>
      </c>
      <c r="T79" s="46">
        <v>207.56</v>
      </c>
      <c r="V79" s="45">
        <v>44943</v>
      </c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4:38" x14ac:dyDescent="0.2">
      <c r="D80" s="45">
        <v>44705.666666666672</v>
      </c>
      <c r="E80" s="46">
        <v>20.76</v>
      </c>
      <c r="F80" s="46">
        <v>96.9</v>
      </c>
      <c r="G80" s="46">
        <v>9.0299999999999994</v>
      </c>
      <c r="H80" s="46">
        <v>32.479999999999997</v>
      </c>
      <c r="I80" s="46">
        <v>2.92</v>
      </c>
      <c r="J80" s="46">
        <v>19.43</v>
      </c>
      <c r="K80" s="46">
        <v>43.09</v>
      </c>
      <c r="L80" s="46">
        <v>16.75</v>
      </c>
      <c r="M80" s="46">
        <v>699.86</v>
      </c>
      <c r="N80" s="46">
        <v>163.15</v>
      </c>
      <c r="O80" s="46">
        <v>6.72</v>
      </c>
      <c r="P80" s="46">
        <v>358.97</v>
      </c>
      <c r="Q80" s="46">
        <v>35.65</v>
      </c>
      <c r="R80" s="46">
        <v>78.650000000000006</v>
      </c>
      <c r="S80" s="46">
        <v>340.69</v>
      </c>
      <c r="T80" s="46">
        <v>202.63</v>
      </c>
      <c r="V80" s="45">
        <v>44944</v>
      </c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4:38" x14ac:dyDescent="0.2">
      <c r="D81" s="45">
        <v>44706.666666666672</v>
      </c>
      <c r="E81" s="46">
        <v>23.02</v>
      </c>
      <c r="F81" s="46">
        <v>97.47</v>
      </c>
      <c r="G81" s="46">
        <v>9.43</v>
      </c>
      <c r="H81" s="46">
        <v>33.31</v>
      </c>
      <c r="I81" s="46">
        <v>3</v>
      </c>
      <c r="J81" s="46">
        <v>19.510000000000002</v>
      </c>
      <c r="K81" s="46">
        <v>44.63</v>
      </c>
      <c r="L81" s="46">
        <v>17.329999999999998</v>
      </c>
      <c r="M81" s="46">
        <v>723</v>
      </c>
      <c r="N81" s="46">
        <v>168</v>
      </c>
      <c r="O81" s="46">
        <v>7.01</v>
      </c>
      <c r="P81" s="46">
        <v>388.45</v>
      </c>
      <c r="Q81" s="46">
        <v>35.840000000000003</v>
      </c>
      <c r="R81" s="46">
        <v>80.12</v>
      </c>
      <c r="S81" s="46">
        <v>344.76</v>
      </c>
      <c r="T81" s="46">
        <v>203.84</v>
      </c>
      <c r="V81" s="45">
        <v>44945</v>
      </c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4:38" x14ac:dyDescent="0.2">
      <c r="D82" s="45">
        <v>44707.666666666672</v>
      </c>
      <c r="E82" s="46">
        <v>28.02</v>
      </c>
      <c r="F82" s="46">
        <v>99.29</v>
      </c>
      <c r="G82" s="46">
        <v>9.7100000000000009</v>
      </c>
      <c r="H82" s="46">
        <v>35.130000000000003</v>
      </c>
      <c r="I82" s="46">
        <v>3.16</v>
      </c>
      <c r="J82" s="46">
        <v>19.690000000000001</v>
      </c>
      <c r="K82" s="46">
        <v>46.64</v>
      </c>
      <c r="L82" s="46">
        <v>18.12</v>
      </c>
      <c r="M82" s="46">
        <v>783.44</v>
      </c>
      <c r="N82" s="46">
        <v>171.24</v>
      </c>
      <c r="O82" s="46">
        <v>7.14</v>
      </c>
      <c r="P82" s="46">
        <v>406.42</v>
      </c>
      <c r="Q82" s="46">
        <v>36.67</v>
      </c>
      <c r="R82" s="46">
        <v>80.42</v>
      </c>
      <c r="S82" s="46">
        <v>349.89</v>
      </c>
      <c r="T82" s="46">
        <v>208.55</v>
      </c>
      <c r="V82" s="45">
        <v>44948</v>
      </c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4:38" x14ac:dyDescent="0.2">
      <c r="D83" s="45">
        <v>44708.666666666672</v>
      </c>
      <c r="E83" s="46">
        <v>30.35</v>
      </c>
      <c r="F83" s="46">
        <v>101.37</v>
      </c>
      <c r="G83" s="46">
        <v>10.28</v>
      </c>
      <c r="H83" s="46">
        <v>36.9</v>
      </c>
      <c r="I83" s="46">
        <v>3.17</v>
      </c>
      <c r="J83" s="46">
        <v>20.170000000000002</v>
      </c>
      <c r="K83" s="46">
        <v>47.75</v>
      </c>
      <c r="L83" s="46">
        <v>19.149999999999999</v>
      </c>
      <c r="M83" s="46">
        <v>811.44</v>
      </c>
      <c r="N83" s="46">
        <v>178.46</v>
      </c>
      <c r="O83" s="46">
        <v>7.55</v>
      </c>
      <c r="P83" s="46">
        <v>422.48</v>
      </c>
      <c r="Q83" s="46">
        <v>37.020000000000003</v>
      </c>
      <c r="R83" s="46">
        <v>85.21</v>
      </c>
      <c r="S83" s="46">
        <v>357.78</v>
      </c>
      <c r="T83" s="46">
        <v>212.88</v>
      </c>
      <c r="V83" s="45">
        <v>44949</v>
      </c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4:38" x14ac:dyDescent="0.2">
      <c r="D84" s="45">
        <v>44712.666666666672</v>
      </c>
      <c r="E84" s="46">
        <v>28.5</v>
      </c>
      <c r="F84" s="46">
        <v>100.18</v>
      </c>
      <c r="G84" s="46">
        <v>10.039999999999999</v>
      </c>
      <c r="H84" s="46">
        <v>37.51</v>
      </c>
      <c r="I84" s="46">
        <v>3.24</v>
      </c>
      <c r="J84" s="46">
        <v>20.62</v>
      </c>
      <c r="K84" s="46">
        <v>45.65</v>
      </c>
      <c r="L84" s="46">
        <v>18.78</v>
      </c>
      <c r="M84" s="46">
        <v>785.88</v>
      </c>
      <c r="N84" s="46">
        <v>174.86</v>
      </c>
      <c r="O84" s="46">
        <v>7.48</v>
      </c>
      <c r="P84" s="46">
        <v>414.46</v>
      </c>
      <c r="Q84" s="46">
        <v>37.200000000000003</v>
      </c>
      <c r="R84" s="46">
        <v>85.21</v>
      </c>
      <c r="S84" s="46">
        <v>357.87</v>
      </c>
      <c r="T84" s="46">
        <v>212.17</v>
      </c>
      <c r="V84" s="45">
        <v>44950</v>
      </c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4:38" x14ac:dyDescent="0.2">
      <c r="D85" s="45">
        <v>44713.666666666672</v>
      </c>
      <c r="E85" s="46">
        <v>24.32</v>
      </c>
      <c r="F85" s="46">
        <v>99.16</v>
      </c>
      <c r="G85" s="46">
        <v>9.7200000000000006</v>
      </c>
      <c r="H85" s="46">
        <v>36.15</v>
      </c>
      <c r="I85" s="46">
        <v>3.23</v>
      </c>
      <c r="J85" s="46">
        <v>20.93</v>
      </c>
      <c r="K85" s="46">
        <v>44.57</v>
      </c>
      <c r="L85" s="46">
        <v>18.04</v>
      </c>
      <c r="M85" s="46">
        <v>762.24</v>
      </c>
      <c r="N85" s="46">
        <v>175.09</v>
      </c>
      <c r="O85" s="46">
        <v>7.05</v>
      </c>
      <c r="P85" s="46">
        <v>408.37</v>
      </c>
      <c r="Q85" s="46">
        <v>36.67</v>
      </c>
      <c r="R85" s="46">
        <v>82.48</v>
      </c>
      <c r="S85" s="46">
        <v>357.06</v>
      </c>
      <c r="T85" s="46">
        <v>209.93</v>
      </c>
      <c r="V85" s="45">
        <v>44951</v>
      </c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4:38" x14ac:dyDescent="0.2">
      <c r="D86" s="45">
        <v>44714.666666666672</v>
      </c>
      <c r="E86" s="46">
        <v>26.42</v>
      </c>
      <c r="F86" s="46">
        <v>100.85</v>
      </c>
      <c r="G86" s="46">
        <v>10.42</v>
      </c>
      <c r="H86" s="46">
        <v>39.89</v>
      </c>
      <c r="I86" s="46">
        <v>3.04</v>
      </c>
      <c r="J86" s="46">
        <v>20.85</v>
      </c>
      <c r="K86" s="46">
        <v>47.01</v>
      </c>
      <c r="L86" s="46">
        <v>19.32</v>
      </c>
      <c r="M86" s="46">
        <v>836.74</v>
      </c>
      <c r="N86" s="46">
        <v>186.24</v>
      </c>
      <c r="O86" s="46">
        <v>7.42</v>
      </c>
      <c r="P86" s="46">
        <v>426.86</v>
      </c>
      <c r="Q86" s="46">
        <v>36.700000000000003</v>
      </c>
      <c r="R86" s="46">
        <v>88.32</v>
      </c>
      <c r="S86" s="46">
        <v>363.08</v>
      </c>
      <c r="T86" s="46">
        <v>215.05</v>
      </c>
      <c r="V86" s="45">
        <v>44952</v>
      </c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4:38" x14ac:dyDescent="0.2">
      <c r="D87" s="45">
        <v>44715.666666666672</v>
      </c>
      <c r="E87" s="46">
        <v>25.1</v>
      </c>
      <c r="F87" s="46">
        <v>99.67</v>
      </c>
      <c r="G87" s="46">
        <v>11.8</v>
      </c>
      <c r="H87" s="46">
        <v>35.369999999999997</v>
      </c>
      <c r="I87" s="46">
        <v>3.2</v>
      </c>
      <c r="J87" s="46">
        <v>20.95</v>
      </c>
      <c r="K87" s="46">
        <v>45.95</v>
      </c>
      <c r="L87" s="46">
        <v>18.38</v>
      </c>
      <c r="M87" s="46">
        <v>788.9</v>
      </c>
      <c r="N87" s="46">
        <v>182.17</v>
      </c>
      <c r="O87" s="46">
        <v>6.98</v>
      </c>
      <c r="P87" s="46">
        <v>408.95</v>
      </c>
      <c r="Q87" s="46">
        <v>36.19</v>
      </c>
      <c r="R87" s="46">
        <v>86.53</v>
      </c>
      <c r="S87" s="46">
        <v>357.82</v>
      </c>
      <c r="T87" s="46">
        <v>212.65</v>
      </c>
      <c r="V87" s="45">
        <v>44955</v>
      </c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4:38" x14ac:dyDescent="0.2">
      <c r="D88" s="45">
        <v>44718.666666666672</v>
      </c>
      <c r="E88" s="46">
        <v>23.72</v>
      </c>
      <c r="F88" s="46">
        <v>100.29</v>
      </c>
      <c r="G88" s="46">
        <v>12.06</v>
      </c>
      <c r="H88" s="46">
        <v>36.06</v>
      </c>
      <c r="I88" s="46">
        <v>3.08</v>
      </c>
      <c r="J88" s="46">
        <v>20.34</v>
      </c>
      <c r="K88" s="46">
        <v>46.42</v>
      </c>
      <c r="L88" s="46">
        <v>18.649999999999999</v>
      </c>
      <c r="M88" s="46">
        <v>803.99</v>
      </c>
      <c r="N88" s="46">
        <v>183.28</v>
      </c>
      <c r="O88" s="46">
        <v>6.86</v>
      </c>
      <c r="P88" s="46">
        <v>408.97</v>
      </c>
      <c r="Q88" s="46">
        <v>36.15</v>
      </c>
      <c r="R88" s="46">
        <v>86.81</v>
      </c>
      <c r="S88" s="46">
        <v>360.14</v>
      </c>
      <c r="T88" s="46">
        <v>212.94</v>
      </c>
      <c r="V88" s="45">
        <v>44956</v>
      </c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4:38" x14ac:dyDescent="0.2">
      <c r="D89" s="45">
        <v>44719.666666666672</v>
      </c>
      <c r="E89" s="46">
        <v>24.35</v>
      </c>
      <c r="F89" s="46">
        <v>101.24</v>
      </c>
      <c r="G89" s="46">
        <v>12.13</v>
      </c>
      <c r="H89" s="46">
        <v>38.07</v>
      </c>
      <c r="I89" s="46">
        <v>3.16</v>
      </c>
      <c r="J89" s="46">
        <v>20.72</v>
      </c>
      <c r="K89" s="46">
        <v>46.89</v>
      </c>
      <c r="L89" s="46">
        <v>19.04</v>
      </c>
      <c r="M89" s="46">
        <v>824.68</v>
      </c>
      <c r="N89" s="46">
        <v>187.34</v>
      </c>
      <c r="O89" s="46">
        <v>6.86</v>
      </c>
      <c r="P89" s="46">
        <v>416.65</v>
      </c>
      <c r="Q89" s="46">
        <v>36.35</v>
      </c>
      <c r="R89" s="46">
        <v>88.59</v>
      </c>
      <c r="S89" s="46">
        <v>364.02</v>
      </c>
      <c r="T89" s="46">
        <v>214.5</v>
      </c>
      <c r="V89" s="45">
        <v>44957</v>
      </c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4:38" x14ac:dyDescent="0.2">
      <c r="D90" s="45">
        <v>44720.666666666672</v>
      </c>
      <c r="E90" s="46">
        <v>23.33</v>
      </c>
      <c r="F90" s="46">
        <v>100.13</v>
      </c>
      <c r="G90" s="46">
        <v>11.89</v>
      </c>
      <c r="H90" s="46">
        <v>39.15</v>
      </c>
      <c r="I90" s="46">
        <v>3.4</v>
      </c>
      <c r="J90" s="46">
        <v>19.97</v>
      </c>
      <c r="K90" s="46">
        <v>46.06</v>
      </c>
      <c r="L90" s="46">
        <v>19.21</v>
      </c>
      <c r="M90" s="46">
        <v>824.62</v>
      </c>
      <c r="N90" s="46">
        <v>184.44</v>
      </c>
      <c r="O90" s="46">
        <v>6.66</v>
      </c>
      <c r="P90" s="46">
        <v>414.46</v>
      </c>
      <c r="Q90" s="46">
        <v>35.89</v>
      </c>
      <c r="R90" s="46">
        <v>87.51</v>
      </c>
      <c r="S90" s="46">
        <v>362.33</v>
      </c>
      <c r="T90" s="46">
        <v>213.5</v>
      </c>
      <c r="V90" s="45">
        <v>44958</v>
      </c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4:38" x14ac:dyDescent="0.2">
      <c r="D91" s="45">
        <v>44721.666666666672</v>
      </c>
      <c r="E91" s="46">
        <v>21.18</v>
      </c>
      <c r="F91" s="46">
        <v>95.82</v>
      </c>
      <c r="G91" s="46">
        <v>10.119999999999999</v>
      </c>
      <c r="H91" s="46">
        <v>37.14</v>
      </c>
      <c r="I91" s="46">
        <v>3.6</v>
      </c>
      <c r="J91" s="46">
        <v>19.63</v>
      </c>
      <c r="K91" s="46">
        <v>42.39</v>
      </c>
      <c r="L91" s="46">
        <v>17.97</v>
      </c>
      <c r="M91" s="46">
        <v>748.41</v>
      </c>
      <c r="N91" s="46">
        <v>179.94</v>
      </c>
      <c r="O91" s="46">
        <v>6.11</v>
      </c>
      <c r="P91" s="46">
        <v>400.55</v>
      </c>
      <c r="Q91" s="46">
        <v>34.51</v>
      </c>
      <c r="R91" s="46">
        <v>84.11</v>
      </c>
      <c r="S91" s="46">
        <v>349</v>
      </c>
      <c r="T91" s="46">
        <v>206.11</v>
      </c>
      <c r="V91" s="45">
        <v>44959</v>
      </c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4:38" x14ac:dyDescent="0.2">
      <c r="D92" s="45">
        <v>44722.666666666672</v>
      </c>
      <c r="E92" s="46">
        <v>20.440000000000001</v>
      </c>
      <c r="F92" s="46">
        <v>94.34</v>
      </c>
      <c r="G92" s="46">
        <v>9.07</v>
      </c>
      <c r="H92" s="46">
        <v>34.840000000000003</v>
      </c>
      <c r="I92" s="46">
        <v>3.66</v>
      </c>
      <c r="J92" s="46">
        <v>19.170000000000002</v>
      </c>
      <c r="K92" s="46">
        <v>39.49</v>
      </c>
      <c r="L92" s="46">
        <v>16.89</v>
      </c>
      <c r="M92" s="46">
        <v>691.69</v>
      </c>
      <c r="N92" s="46">
        <v>173.42</v>
      </c>
      <c r="O92" s="46">
        <v>5.94</v>
      </c>
      <c r="P92" s="46">
        <v>381.22</v>
      </c>
      <c r="Q92" s="46">
        <v>33.17</v>
      </c>
      <c r="R92" s="46">
        <v>79.3</v>
      </c>
      <c r="S92" s="46">
        <v>334.75</v>
      </c>
      <c r="T92" s="46">
        <v>199.51</v>
      </c>
      <c r="V92" s="45">
        <v>44962</v>
      </c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4:38" x14ac:dyDescent="0.2">
      <c r="D93" s="45">
        <v>44725.666666666672</v>
      </c>
      <c r="E93" s="46">
        <v>17.920000000000002</v>
      </c>
      <c r="F93" s="46">
        <v>89.62</v>
      </c>
      <c r="G93" s="46">
        <v>8.11</v>
      </c>
      <c r="H93" s="46">
        <v>31.29</v>
      </c>
      <c r="I93" s="46">
        <v>3.64</v>
      </c>
      <c r="J93" s="46">
        <v>19.059999999999999</v>
      </c>
      <c r="K93" s="46">
        <v>34.01</v>
      </c>
      <c r="L93" s="46">
        <v>15.31</v>
      </c>
      <c r="M93" s="46">
        <v>626.94000000000005</v>
      </c>
      <c r="N93" s="46">
        <v>161.47999999999999</v>
      </c>
      <c r="O93" s="46">
        <v>5.61</v>
      </c>
      <c r="P93" s="46">
        <v>363.99</v>
      </c>
      <c r="Q93" s="46">
        <v>32.020000000000003</v>
      </c>
      <c r="R93" s="46">
        <v>73.72</v>
      </c>
      <c r="S93" s="46">
        <v>319.74</v>
      </c>
      <c r="T93" s="46">
        <v>192.26</v>
      </c>
      <c r="V93" s="45">
        <v>44963</v>
      </c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4:38" x14ac:dyDescent="0.2">
      <c r="D94" s="45">
        <v>44726.666666666672</v>
      </c>
      <c r="E94" s="46">
        <v>17.7</v>
      </c>
      <c r="F94" s="46">
        <v>89.89</v>
      </c>
      <c r="G94" s="46">
        <v>8.23</v>
      </c>
      <c r="H94" s="46">
        <v>30.35</v>
      </c>
      <c r="I94" s="46">
        <v>3.55</v>
      </c>
      <c r="J94" s="46">
        <v>19.39</v>
      </c>
      <c r="K94" s="46">
        <v>32.22</v>
      </c>
      <c r="L94" s="46">
        <v>15.24</v>
      </c>
      <c r="M94" s="46">
        <v>616.4</v>
      </c>
      <c r="N94" s="46">
        <v>161.5</v>
      </c>
      <c r="O94" s="46">
        <v>5.93</v>
      </c>
      <c r="P94" s="46">
        <v>364.78</v>
      </c>
      <c r="Q94" s="46">
        <v>31.46</v>
      </c>
      <c r="R94" s="46">
        <v>72.459999999999994</v>
      </c>
      <c r="S94" s="46">
        <v>322.14</v>
      </c>
      <c r="T94" s="46">
        <v>193.52</v>
      </c>
      <c r="V94" s="45">
        <v>44964</v>
      </c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4:38" x14ac:dyDescent="0.2">
      <c r="D95" s="45">
        <v>44727.666666666672</v>
      </c>
      <c r="E95" s="46">
        <v>18.600000000000001</v>
      </c>
      <c r="F95" s="46">
        <v>91.47</v>
      </c>
      <c r="G95" s="46">
        <v>8.51</v>
      </c>
      <c r="H95" s="46">
        <v>32.6</v>
      </c>
      <c r="I95" s="46">
        <v>3.68</v>
      </c>
      <c r="J95" s="46">
        <v>19.760000000000002</v>
      </c>
      <c r="K95" s="46">
        <v>33.130000000000003</v>
      </c>
      <c r="L95" s="46">
        <v>15.98</v>
      </c>
      <c r="M95" s="46">
        <v>672.69</v>
      </c>
      <c r="N95" s="46">
        <v>164.32</v>
      </c>
      <c r="O95" s="46">
        <v>5.94</v>
      </c>
      <c r="P95" s="46">
        <v>378.54</v>
      </c>
      <c r="Q95" s="46">
        <v>32.049999999999997</v>
      </c>
      <c r="R95" s="46">
        <v>75.83</v>
      </c>
      <c r="S95" s="46">
        <v>325.39</v>
      </c>
      <c r="T95" s="46">
        <v>196.16</v>
      </c>
      <c r="V95" s="45">
        <v>44965</v>
      </c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4:38" x14ac:dyDescent="0.2">
      <c r="D96" s="45">
        <v>44728.666666666672</v>
      </c>
      <c r="E96" s="46">
        <v>16.72</v>
      </c>
      <c r="F96" s="46">
        <v>88.38</v>
      </c>
      <c r="G96" s="46">
        <v>7.63</v>
      </c>
      <c r="H96" s="46">
        <v>30.52</v>
      </c>
      <c r="I96" s="46">
        <v>3.6</v>
      </c>
      <c r="J96" s="46">
        <v>18.93</v>
      </c>
      <c r="K96" s="46">
        <v>30.47</v>
      </c>
      <c r="L96" s="46">
        <v>14.87</v>
      </c>
      <c r="M96" s="46">
        <v>612.70000000000005</v>
      </c>
      <c r="N96" s="46">
        <v>154.30000000000001</v>
      </c>
      <c r="O96" s="46">
        <v>5.47</v>
      </c>
      <c r="P96" s="46">
        <v>359.63</v>
      </c>
      <c r="Q96" s="46">
        <v>31.85</v>
      </c>
      <c r="R96" s="46">
        <v>71.23</v>
      </c>
      <c r="S96" s="46">
        <v>308.77999999999997</v>
      </c>
      <c r="T96" s="46">
        <v>189.05</v>
      </c>
      <c r="V96" s="45">
        <v>44966</v>
      </c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4:38" x14ac:dyDescent="0.2">
      <c r="D97" s="45">
        <v>44729.666666666672</v>
      </c>
      <c r="E97" s="46">
        <v>18.3</v>
      </c>
      <c r="F97" s="46">
        <v>89.15</v>
      </c>
      <c r="G97" s="46">
        <v>8.1</v>
      </c>
      <c r="H97" s="46">
        <v>31.69</v>
      </c>
      <c r="I97" s="46">
        <v>3.8</v>
      </c>
      <c r="J97" s="46">
        <v>19.61</v>
      </c>
      <c r="K97" s="46">
        <v>32.5</v>
      </c>
      <c r="L97" s="46">
        <v>15.37</v>
      </c>
      <c r="M97" s="46">
        <v>635.22</v>
      </c>
      <c r="N97" s="46">
        <v>160.09</v>
      </c>
      <c r="O97" s="46">
        <v>5.7</v>
      </c>
      <c r="P97" s="46">
        <v>369.71</v>
      </c>
      <c r="Q97" s="46">
        <v>31.92</v>
      </c>
      <c r="R97" s="46">
        <v>72.900000000000006</v>
      </c>
      <c r="S97" s="46">
        <v>310.69</v>
      </c>
      <c r="T97" s="46">
        <v>190.01</v>
      </c>
      <c r="V97" s="45">
        <v>44969</v>
      </c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4:38" x14ac:dyDescent="0.2">
      <c r="D98" s="45">
        <v>44733.666666666672</v>
      </c>
      <c r="E98" s="46">
        <v>19.21</v>
      </c>
      <c r="F98" s="46">
        <v>89.26</v>
      </c>
      <c r="G98" s="46">
        <v>8.1</v>
      </c>
      <c r="H98" s="46">
        <v>32.83</v>
      </c>
      <c r="I98" s="46">
        <v>3.78</v>
      </c>
      <c r="J98" s="46">
        <v>19.920000000000002</v>
      </c>
      <c r="K98" s="46">
        <v>31.51</v>
      </c>
      <c r="L98" s="46">
        <v>15.95</v>
      </c>
      <c r="M98" s="46">
        <v>656.7</v>
      </c>
      <c r="N98" s="46">
        <v>163.85</v>
      </c>
      <c r="O98" s="46">
        <v>5.72</v>
      </c>
      <c r="P98" s="46">
        <v>377.43</v>
      </c>
      <c r="Q98" s="46">
        <v>32.85</v>
      </c>
      <c r="R98" s="46">
        <v>72.37</v>
      </c>
      <c r="S98" s="46">
        <v>317.39999999999998</v>
      </c>
      <c r="T98" s="46">
        <v>194.39</v>
      </c>
      <c r="V98" s="45">
        <v>44970</v>
      </c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4:38" x14ac:dyDescent="0.2">
      <c r="D99" s="45">
        <v>44734.666666666672</v>
      </c>
      <c r="E99" s="46">
        <v>19.27</v>
      </c>
      <c r="F99" s="46">
        <v>89.36</v>
      </c>
      <c r="G99" s="46">
        <v>8.1999999999999993</v>
      </c>
      <c r="H99" s="46">
        <v>33.85</v>
      </c>
      <c r="I99" s="46">
        <v>3.91</v>
      </c>
      <c r="J99" s="46">
        <v>19.489999999999998</v>
      </c>
      <c r="K99" s="46">
        <v>32.6</v>
      </c>
      <c r="L99" s="46">
        <v>16.02</v>
      </c>
      <c r="M99" s="46">
        <v>677.4</v>
      </c>
      <c r="N99" s="46">
        <v>168.28</v>
      </c>
      <c r="O99" s="46">
        <v>5.6</v>
      </c>
      <c r="P99" s="46">
        <v>380.84</v>
      </c>
      <c r="Q99" s="46">
        <v>32.6</v>
      </c>
      <c r="R99" s="46">
        <v>72.97</v>
      </c>
      <c r="S99" s="46">
        <v>316.14999999999998</v>
      </c>
      <c r="T99" s="46">
        <v>193.82</v>
      </c>
      <c r="V99" s="45">
        <v>44971</v>
      </c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4:38" x14ac:dyDescent="0.2">
      <c r="D100" s="45">
        <v>44735.666666666672</v>
      </c>
      <c r="E100" s="46">
        <v>21.66</v>
      </c>
      <c r="F100" s="46">
        <v>89.73</v>
      </c>
      <c r="G100" s="46">
        <v>8.5</v>
      </c>
      <c r="H100" s="46">
        <v>36.380000000000003</v>
      </c>
      <c r="I100" s="46">
        <v>4.16</v>
      </c>
      <c r="J100" s="46">
        <v>19.21</v>
      </c>
      <c r="K100" s="46">
        <v>35.17</v>
      </c>
      <c r="L100" s="46">
        <v>17.11</v>
      </c>
      <c r="M100" s="46">
        <v>698.64</v>
      </c>
      <c r="N100" s="46">
        <v>178.04</v>
      </c>
      <c r="O100" s="46">
        <v>5.78</v>
      </c>
      <c r="P100" s="46">
        <v>400.75</v>
      </c>
      <c r="Q100" s="46">
        <v>32.08</v>
      </c>
      <c r="R100" s="46">
        <v>73.81</v>
      </c>
      <c r="S100" s="46">
        <v>316.76</v>
      </c>
      <c r="T100" s="46">
        <v>196.64</v>
      </c>
      <c r="V100" s="45">
        <v>44972</v>
      </c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4:38" x14ac:dyDescent="0.2">
      <c r="D101" s="45">
        <v>44736.666666666672</v>
      </c>
      <c r="E101" s="46">
        <v>23.28</v>
      </c>
      <c r="F101" s="46">
        <v>94.19</v>
      </c>
      <c r="G101" s="46">
        <v>8.86</v>
      </c>
      <c r="H101" s="46">
        <v>38.520000000000003</v>
      </c>
      <c r="I101" s="46">
        <v>4.24</v>
      </c>
      <c r="J101" s="46">
        <v>20.170000000000002</v>
      </c>
      <c r="K101" s="46">
        <v>37.54</v>
      </c>
      <c r="L101" s="46">
        <v>17.850000000000001</v>
      </c>
      <c r="M101" s="46">
        <v>739.46</v>
      </c>
      <c r="N101" s="46">
        <v>185.22</v>
      </c>
      <c r="O101" s="46">
        <v>6.13</v>
      </c>
      <c r="P101" s="46">
        <v>417.62</v>
      </c>
      <c r="Q101" s="46">
        <v>32.31</v>
      </c>
      <c r="R101" s="46">
        <v>77.680000000000007</v>
      </c>
      <c r="S101" s="46">
        <v>330.5</v>
      </c>
      <c r="T101" s="46">
        <v>205.51</v>
      </c>
      <c r="V101" s="45">
        <v>44973</v>
      </c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4:38" x14ac:dyDescent="0.2">
      <c r="D102" s="45">
        <v>44739.666666666672</v>
      </c>
      <c r="E102" s="46">
        <v>22.7</v>
      </c>
      <c r="F102" s="46">
        <v>93.09</v>
      </c>
      <c r="G102" s="46">
        <v>8.84</v>
      </c>
      <c r="H102" s="46">
        <v>37.32</v>
      </c>
      <c r="I102" s="46">
        <v>4.24</v>
      </c>
      <c r="J102" s="46">
        <v>20.51</v>
      </c>
      <c r="K102" s="46">
        <v>37.5</v>
      </c>
      <c r="L102" s="46">
        <v>17.5</v>
      </c>
      <c r="M102" s="46">
        <v>717.31</v>
      </c>
      <c r="N102" s="46">
        <v>185.05</v>
      </c>
      <c r="O102" s="46">
        <v>5.93</v>
      </c>
      <c r="P102" s="46">
        <v>404.72</v>
      </c>
      <c r="Q102" s="46">
        <v>32.35</v>
      </c>
      <c r="R102" s="46">
        <v>75.94</v>
      </c>
      <c r="S102" s="46">
        <v>328.83</v>
      </c>
      <c r="T102" s="46">
        <v>203.56</v>
      </c>
      <c r="V102" s="45">
        <v>44976</v>
      </c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4:38" x14ac:dyDescent="0.2">
      <c r="D103" s="45">
        <v>44740.666666666672</v>
      </c>
      <c r="E103" s="46">
        <v>20.54</v>
      </c>
      <c r="F103" s="46">
        <v>90.62</v>
      </c>
      <c r="G103" s="46">
        <v>8.24</v>
      </c>
      <c r="H103" s="46">
        <v>35.03</v>
      </c>
      <c r="I103" s="46">
        <v>4.28</v>
      </c>
      <c r="J103" s="46">
        <v>20.32</v>
      </c>
      <c r="K103" s="46">
        <v>35.78</v>
      </c>
      <c r="L103" s="46">
        <v>16.52</v>
      </c>
      <c r="M103" s="46">
        <v>665</v>
      </c>
      <c r="N103" s="46">
        <v>177.23</v>
      </c>
      <c r="O103" s="46">
        <v>5.56</v>
      </c>
      <c r="P103" s="46">
        <v>386.29</v>
      </c>
      <c r="Q103" s="46">
        <v>32.26</v>
      </c>
      <c r="R103" s="46">
        <v>71.819999999999993</v>
      </c>
      <c r="S103" s="46">
        <v>318.29000000000002</v>
      </c>
      <c r="T103" s="46">
        <v>198.12</v>
      </c>
      <c r="V103" s="45">
        <v>44977</v>
      </c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4:38" x14ac:dyDescent="0.2">
      <c r="D104" s="45">
        <v>44741.666666666672</v>
      </c>
      <c r="E104" s="46">
        <v>19.02</v>
      </c>
      <c r="F104" s="46">
        <v>90.9</v>
      </c>
      <c r="G104" s="46">
        <v>8.08</v>
      </c>
      <c r="H104" s="46">
        <v>33.049999999999997</v>
      </c>
      <c r="I104" s="46">
        <v>4.28</v>
      </c>
      <c r="J104" s="46">
        <v>20.149999999999999</v>
      </c>
      <c r="K104" s="46">
        <v>35.54</v>
      </c>
      <c r="L104" s="46">
        <v>16.190000000000001</v>
      </c>
      <c r="M104" s="46">
        <v>660.13</v>
      </c>
      <c r="N104" s="46">
        <v>177.7</v>
      </c>
      <c r="O104" s="46">
        <v>5.54</v>
      </c>
      <c r="P104" s="46">
        <v>389.66</v>
      </c>
      <c r="Q104" s="46">
        <v>31.86</v>
      </c>
      <c r="R104" s="46">
        <v>71.47</v>
      </c>
      <c r="S104" s="46">
        <v>322.58999999999997</v>
      </c>
      <c r="T104" s="46">
        <v>199.5</v>
      </c>
      <c r="V104" s="45">
        <v>44978</v>
      </c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4:38" x14ac:dyDescent="0.2">
      <c r="D105" s="45">
        <v>44742.666666666672</v>
      </c>
      <c r="E105" s="46">
        <v>18.059999999999999</v>
      </c>
      <c r="F105" s="46">
        <v>88.97</v>
      </c>
      <c r="G105" s="46">
        <v>7.7</v>
      </c>
      <c r="H105" s="46">
        <v>31.24</v>
      </c>
      <c r="I105" s="46">
        <v>4.2300000000000004</v>
      </c>
      <c r="J105" s="46">
        <v>20.47</v>
      </c>
      <c r="K105" s="46">
        <v>33.06</v>
      </c>
      <c r="L105" s="46">
        <v>15.49</v>
      </c>
      <c r="M105" s="46">
        <v>636.87</v>
      </c>
      <c r="N105" s="46">
        <v>174.42</v>
      </c>
      <c r="O105" s="46">
        <v>5.27</v>
      </c>
      <c r="P105" s="46">
        <v>385.44</v>
      </c>
      <c r="Q105" s="46">
        <v>31.13</v>
      </c>
      <c r="R105" s="46">
        <v>69.84</v>
      </c>
      <c r="S105" s="46">
        <v>315.48</v>
      </c>
      <c r="T105" s="46">
        <v>196.89</v>
      </c>
      <c r="V105" s="45">
        <v>44979</v>
      </c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4:38" x14ac:dyDescent="0.2">
      <c r="D106" s="45">
        <v>44743.666666666672</v>
      </c>
      <c r="E106" s="46">
        <v>17.190000000000001</v>
      </c>
      <c r="F106" s="46">
        <v>92.58</v>
      </c>
      <c r="G106" s="46">
        <v>7.77</v>
      </c>
      <c r="H106" s="46">
        <v>31.41</v>
      </c>
      <c r="I106" s="46">
        <v>4.3099999999999996</v>
      </c>
      <c r="J106" s="46">
        <v>21.77</v>
      </c>
      <c r="K106" s="46">
        <v>34.93</v>
      </c>
      <c r="L106" s="46">
        <v>15.85</v>
      </c>
      <c r="M106" s="46">
        <v>659.95</v>
      </c>
      <c r="N106" s="46">
        <v>177.85</v>
      </c>
      <c r="O106" s="46">
        <v>5.41</v>
      </c>
      <c r="P106" s="46">
        <v>388.31</v>
      </c>
      <c r="Q106" s="46">
        <v>31.56</v>
      </c>
      <c r="R106" s="46">
        <v>71.400000000000006</v>
      </c>
      <c r="S106" s="46">
        <v>318.24</v>
      </c>
      <c r="T106" s="46">
        <v>199.18</v>
      </c>
      <c r="V106" s="45">
        <v>44980</v>
      </c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4:38" x14ac:dyDescent="0.2">
      <c r="D107" s="45">
        <v>44747.666666666672</v>
      </c>
      <c r="E107" s="46">
        <v>19.829999999999998</v>
      </c>
      <c r="F107" s="46">
        <v>94.11</v>
      </c>
      <c r="G107" s="46">
        <v>8.2799999999999994</v>
      </c>
      <c r="H107" s="46">
        <v>34</v>
      </c>
      <c r="I107" s="46">
        <v>4.24</v>
      </c>
      <c r="J107" s="46">
        <v>21.93</v>
      </c>
      <c r="K107" s="46">
        <v>33.770000000000003</v>
      </c>
      <c r="L107" s="46">
        <v>16.82</v>
      </c>
      <c r="M107" s="46">
        <v>713.57</v>
      </c>
      <c r="N107" s="46">
        <v>189.41</v>
      </c>
      <c r="O107" s="46">
        <v>5.84</v>
      </c>
      <c r="P107" s="46">
        <v>400.22</v>
      </c>
      <c r="Q107" s="46">
        <v>31.24</v>
      </c>
      <c r="R107" s="46">
        <v>74.400000000000006</v>
      </c>
      <c r="S107" s="46">
        <v>319.26</v>
      </c>
      <c r="T107" s="46">
        <v>200.54</v>
      </c>
      <c r="V107" s="45">
        <v>44983</v>
      </c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4:38" x14ac:dyDescent="0.2">
      <c r="D108" s="45">
        <v>44748.666666666672</v>
      </c>
      <c r="E108" s="46">
        <v>20.170000000000002</v>
      </c>
      <c r="F108" s="46">
        <v>93.86</v>
      </c>
      <c r="G108" s="46">
        <v>8.2100000000000009</v>
      </c>
      <c r="H108" s="46">
        <v>33.04</v>
      </c>
      <c r="I108" s="46">
        <v>4.32</v>
      </c>
      <c r="J108" s="46">
        <v>22.52</v>
      </c>
      <c r="K108" s="46">
        <v>32.409999999999997</v>
      </c>
      <c r="L108" s="46">
        <v>16.5</v>
      </c>
      <c r="M108" s="46">
        <v>704.55</v>
      </c>
      <c r="N108" s="46">
        <v>191.98</v>
      </c>
      <c r="O108" s="46">
        <v>5.9</v>
      </c>
      <c r="P108" s="46">
        <v>404.91</v>
      </c>
      <c r="Q108" s="46">
        <v>30.98</v>
      </c>
      <c r="R108" s="46">
        <v>73.239999999999995</v>
      </c>
      <c r="S108" s="46">
        <v>320.17</v>
      </c>
      <c r="T108" s="46">
        <v>201.12</v>
      </c>
      <c r="V108" s="45">
        <v>44984</v>
      </c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4:38" x14ac:dyDescent="0.2">
      <c r="D109" s="45">
        <v>44749.666666666672</v>
      </c>
      <c r="E109" s="46">
        <v>23.61</v>
      </c>
      <c r="F109" s="46">
        <v>93.35</v>
      </c>
      <c r="G109" s="46">
        <v>8.52</v>
      </c>
      <c r="H109" s="46">
        <v>35.33</v>
      </c>
      <c r="I109" s="46">
        <v>4.3600000000000003</v>
      </c>
      <c r="J109" s="46">
        <v>22.5</v>
      </c>
      <c r="K109" s="46">
        <v>32.76</v>
      </c>
      <c r="L109" s="46">
        <v>17.350000000000001</v>
      </c>
      <c r="M109" s="46">
        <v>721.62</v>
      </c>
      <c r="N109" s="46">
        <v>198.42</v>
      </c>
      <c r="O109" s="46">
        <v>6.26</v>
      </c>
      <c r="P109" s="46">
        <v>410.84</v>
      </c>
      <c r="Q109" s="46">
        <v>31.86</v>
      </c>
      <c r="R109" s="46">
        <v>75.040000000000006</v>
      </c>
      <c r="S109" s="46">
        <v>324.07</v>
      </c>
      <c r="T109" s="46">
        <v>202.8</v>
      </c>
      <c r="V109" s="45">
        <v>44985</v>
      </c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4:38" x14ac:dyDescent="0.2">
      <c r="D110" s="45">
        <v>44750.666666666672</v>
      </c>
      <c r="E110" s="46">
        <v>23.34</v>
      </c>
      <c r="F110" s="46">
        <v>93.06</v>
      </c>
      <c r="G110" s="46">
        <v>8.42</v>
      </c>
      <c r="H110" s="46">
        <v>35.57</v>
      </c>
      <c r="I110" s="46">
        <v>4.3600000000000003</v>
      </c>
      <c r="J110" s="46">
        <v>22.48</v>
      </c>
      <c r="K110" s="46">
        <v>32.19</v>
      </c>
      <c r="L110" s="46">
        <v>17.28</v>
      </c>
      <c r="M110" s="46">
        <v>708.63</v>
      </c>
      <c r="N110" s="46">
        <v>195.45</v>
      </c>
      <c r="O110" s="46">
        <v>6.19</v>
      </c>
      <c r="P110" s="46">
        <v>406.81</v>
      </c>
      <c r="Q110" s="46">
        <v>31.79</v>
      </c>
      <c r="R110" s="46">
        <v>73.430000000000007</v>
      </c>
      <c r="S110" s="46">
        <v>323.06</v>
      </c>
      <c r="T110" s="46">
        <v>203.57</v>
      </c>
    </row>
    <row r="111" spans="4:38" x14ac:dyDescent="0.2">
      <c r="D111" s="45">
        <v>44753.666666666672</v>
      </c>
      <c r="E111" s="46">
        <v>21.37</v>
      </c>
      <c r="F111" s="46">
        <v>92.59</v>
      </c>
      <c r="G111" s="46">
        <v>7.86</v>
      </c>
      <c r="H111" s="46">
        <v>32.32</v>
      </c>
      <c r="I111" s="46">
        <v>4.32</v>
      </c>
      <c r="J111" s="46">
        <v>21.99</v>
      </c>
      <c r="K111" s="46">
        <v>31.59</v>
      </c>
      <c r="L111" s="46">
        <v>16.190000000000001</v>
      </c>
      <c r="M111" s="46">
        <v>659.92</v>
      </c>
      <c r="N111" s="46">
        <v>187.05</v>
      </c>
      <c r="O111" s="46">
        <v>6.01</v>
      </c>
      <c r="P111" s="46">
        <v>402.56</v>
      </c>
      <c r="Q111" s="46">
        <v>31.46</v>
      </c>
      <c r="R111" s="46">
        <v>70.47</v>
      </c>
      <c r="S111" s="46">
        <v>324.19</v>
      </c>
      <c r="T111" s="46">
        <v>205.06</v>
      </c>
    </row>
    <row r="112" spans="4:38" x14ac:dyDescent="0.2">
      <c r="D112" s="45">
        <v>44754.666666666672</v>
      </c>
      <c r="E112" s="46">
        <v>22.2</v>
      </c>
      <c r="F112" s="46">
        <v>92.59</v>
      </c>
      <c r="G112" s="46">
        <v>8.5</v>
      </c>
      <c r="H112" s="46">
        <v>32.380000000000003</v>
      </c>
      <c r="I112" s="46">
        <v>4.32</v>
      </c>
      <c r="J112" s="46">
        <v>22.01</v>
      </c>
      <c r="K112" s="46">
        <v>30.95</v>
      </c>
      <c r="L112" s="46">
        <v>16.29</v>
      </c>
      <c r="M112" s="46">
        <v>653.63</v>
      </c>
      <c r="N112" s="46">
        <v>176.15</v>
      </c>
      <c r="O112" s="46">
        <v>6.04</v>
      </c>
      <c r="P112" s="46">
        <v>385.87</v>
      </c>
      <c r="Q112" s="46">
        <v>31.36</v>
      </c>
      <c r="R112" s="46">
        <v>71.430000000000007</v>
      </c>
      <c r="S112" s="46">
        <v>322.86</v>
      </c>
      <c r="T112" s="46">
        <v>204.82</v>
      </c>
    </row>
    <row r="113" spans="4:20" x14ac:dyDescent="0.2">
      <c r="D113" s="45">
        <v>44755.666666666672</v>
      </c>
      <c r="E113" s="46">
        <v>20.79</v>
      </c>
      <c r="F113" s="46">
        <v>91.87</v>
      </c>
      <c r="G113" s="46">
        <v>8.74</v>
      </c>
      <c r="H113" s="46">
        <v>32.15</v>
      </c>
      <c r="I113" s="46">
        <v>4.28</v>
      </c>
      <c r="J113" s="46">
        <v>21.91</v>
      </c>
      <c r="K113" s="46">
        <v>31.32</v>
      </c>
      <c r="L113" s="46">
        <v>16.13</v>
      </c>
      <c r="M113" s="46">
        <v>655.75</v>
      </c>
      <c r="N113" s="46">
        <v>171.08</v>
      </c>
      <c r="O113" s="46">
        <v>5.95</v>
      </c>
      <c r="P113" s="46">
        <v>383.31</v>
      </c>
      <c r="Q113" s="46">
        <v>30.84</v>
      </c>
      <c r="R113" s="46">
        <v>71.36</v>
      </c>
      <c r="S113" s="46">
        <v>323.37</v>
      </c>
      <c r="T113" s="46">
        <v>204.15</v>
      </c>
    </row>
    <row r="114" spans="4:20" x14ac:dyDescent="0.2">
      <c r="D114" s="45">
        <v>44756.666666666672</v>
      </c>
      <c r="E114" s="46">
        <v>21.82</v>
      </c>
      <c r="F114" s="46">
        <v>91.66</v>
      </c>
      <c r="G114" s="46">
        <v>8.08</v>
      </c>
      <c r="H114" s="46">
        <v>30.67</v>
      </c>
      <c r="I114" s="46">
        <v>4.4000000000000004</v>
      </c>
      <c r="J114" s="46">
        <v>21.34</v>
      </c>
      <c r="K114" s="46">
        <v>31.24</v>
      </c>
      <c r="L114" s="46">
        <v>15.74</v>
      </c>
      <c r="M114" s="46">
        <v>655.69</v>
      </c>
      <c r="N114" s="46">
        <v>171.33</v>
      </c>
      <c r="O114" s="46">
        <v>5.91</v>
      </c>
      <c r="P114" s="46">
        <v>379.87</v>
      </c>
      <c r="Q114" s="46">
        <v>30.13</v>
      </c>
      <c r="R114" s="46">
        <v>69.55</v>
      </c>
      <c r="S114" s="46">
        <v>325.02999999999997</v>
      </c>
      <c r="T114" s="46">
        <v>205.91</v>
      </c>
    </row>
    <row r="115" spans="4:20" x14ac:dyDescent="0.2">
      <c r="D115" s="45">
        <v>44757.666666666672</v>
      </c>
      <c r="E115" s="46">
        <v>23.06</v>
      </c>
      <c r="F115" s="46">
        <v>94.16</v>
      </c>
      <c r="G115" s="46">
        <v>8.59</v>
      </c>
      <c r="H115" s="46">
        <v>31.27</v>
      </c>
      <c r="I115" s="46">
        <v>4.28</v>
      </c>
      <c r="J115" s="46">
        <v>21.4</v>
      </c>
      <c r="K115" s="46">
        <v>32.75</v>
      </c>
      <c r="L115" s="46">
        <v>16.28</v>
      </c>
      <c r="M115" s="46">
        <v>689.99</v>
      </c>
      <c r="N115" s="46">
        <v>180.54</v>
      </c>
      <c r="O115" s="46">
        <v>6.29</v>
      </c>
      <c r="P115" s="46">
        <v>392.96</v>
      </c>
      <c r="Q115" s="46">
        <v>32.25</v>
      </c>
      <c r="R115" s="46">
        <v>73.91</v>
      </c>
      <c r="S115" s="46">
        <v>332.57</v>
      </c>
      <c r="T115" s="46">
        <v>210.04</v>
      </c>
    </row>
    <row r="116" spans="4:20" x14ac:dyDescent="0.2">
      <c r="D116" s="45">
        <v>44760.666666666672</v>
      </c>
      <c r="E116" s="46">
        <v>23.84</v>
      </c>
      <c r="F116" s="46">
        <v>93.97</v>
      </c>
      <c r="G116" s="46">
        <v>8.65</v>
      </c>
      <c r="H116" s="46">
        <v>32.54</v>
      </c>
      <c r="I116" s="46">
        <v>4.3600000000000003</v>
      </c>
      <c r="J116" s="46">
        <v>21.82</v>
      </c>
      <c r="K116" s="46">
        <v>33.53</v>
      </c>
      <c r="L116" s="46">
        <v>16.579999999999998</v>
      </c>
      <c r="M116" s="46">
        <v>691.84</v>
      </c>
      <c r="N116" s="46">
        <v>177.81</v>
      </c>
      <c r="O116" s="46">
        <v>6.35</v>
      </c>
      <c r="P116" s="46">
        <v>388.25</v>
      </c>
      <c r="Q116" s="46">
        <v>32.26</v>
      </c>
      <c r="R116" s="46">
        <v>74.13</v>
      </c>
      <c r="S116" s="46">
        <v>331.01</v>
      </c>
      <c r="T116" s="46">
        <v>207.21</v>
      </c>
    </row>
    <row r="117" spans="4:20" x14ac:dyDescent="0.2">
      <c r="D117" s="45">
        <v>44761.666666666672</v>
      </c>
      <c r="E117" s="46">
        <v>26.03</v>
      </c>
      <c r="F117" s="46">
        <v>97.56</v>
      </c>
      <c r="G117" s="46">
        <v>9.27</v>
      </c>
      <c r="H117" s="46">
        <v>34.369999999999997</v>
      </c>
      <c r="I117" s="46">
        <v>4.28</v>
      </c>
      <c r="J117" s="46">
        <v>22.48</v>
      </c>
      <c r="K117" s="46">
        <v>35.799999999999997</v>
      </c>
      <c r="L117" s="46">
        <v>17.440000000000001</v>
      </c>
      <c r="M117" s="46">
        <v>724.75</v>
      </c>
      <c r="N117" s="46">
        <v>183.45</v>
      </c>
      <c r="O117" s="46">
        <v>6.62</v>
      </c>
      <c r="P117" s="46">
        <v>403.86</v>
      </c>
      <c r="Q117" s="46">
        <v>33.35</v>
      </c>
      <c r="R117" s="46">
        <v>77.739999999999995</v>
      </c>
      <c r="S117" s="46">
        <v>340.38</v>
      </c>
      <c r="T117" s="46">
        <v>213.66</v>
      </c>
    </row>
    <row r="118" spans="4:20" x14ac:dyDescent="0.2">
      <c r="D118" s="45">
        <v>44762.666666666672</v>
      </c>
      <c r="E118" s="46">
        <v>29.67</v>
      </c>
      <c r="F118" s="46">
        <v>97.85</v>
      </c>
      <c r="G118" s="46">
        <v>9.5</v>
      </c>
      <c r="H118" s="46">
        <v>38.49</v>
      </c>
      <c r="I118" s="46">
        <v>4.5199999999999996</v>
      </c>
      <c r="J118" s="46">
        <v>22.5</v>
      </c>
      <c r="K118" s="46">
        <v>36.51</v>
      </c>
      <c r="L118" s="46">
        <v>18.62</v>
      </c>
      <c r="M118" s="46">
        <v>779.68</v>
      </c>
      <c r="N118" s="46">
        <v>196.44</v>
      </c>
      <c r="O118" s="46">
        <v>6.97</v>
      </c>
      <c r="P118" s="46">
        <v>420.45</v>
      </c>
      <c r="Q118" s="46">
        <v>33.36</v>
      </c>
      <c r="R118" s="46">
        <v>80.239999999999995</v>
      </c>
      <c r="S118" s="46">
        <v>341.27</v>
      </c>
      <c r="T118" s="46">
        <v>213.37</v>
      </c>
    </row>
    <row r="119" spans="4:20" x14ac:dyDescent="0.2">
      <c r="D119" s="45">
        <v>44763.666666666672</v>
      </c>
      <c r="E119" s="46">
        <v>29.75</v>
      </c>
      <c r="F119" s="46">
        <v>99.18</v>
      </c>
      <c r="G119" s="46">
        <v>9.52</v>
      </c>
      <c r="H119" s="46">
        <v>40.4</v>
      </c>
      <c r="I119" s="46">
        <v>4.4400000000000004</v>
      </c>
      <c r="J119" s="46">
        <v>23.1</v>
      </c>
      <c r="K119" s="46">
        <v>35.64</v>
      </c>
      <c r="L119" s="46">
        <v>18.88</v>
      </c>
      <c r="M119" s="46">
        <v>789.2</v>
      </c>
      <c r="N119" s="46">
        <v>199.32</v>
      </c>
      <c r="O119" s="46">
        <v>7.04</v>
      </c>
      <c r="P119" s="46">
        <v>434.7</v>
      </c>
      <c r="Q119" s="46">
        <v>33.65</v>
      </c>
      <c r="R119" s="46">
        <v>82.75</v>
      </c>
      <c r="S119" s="46">
        <v>346.92</v>
      </c>
      <c r="T119" s="46">
        <v>216.19</v>
      </c>
    </row>
    <row r="120" spans="4:20" x14ac:dyDescent="0.2">
      <c r="D120" s="45">
        <v>44764.666666666672</v>
      </c>
      <c r="E120" s="46">
        <v>26.77</v>
      </c>
      <c r="F120" s="46">
        <v>99.87</v>
      </c>
      <c r="G120" s="46">
        <v>9.17</v>
      </c>
      <c r="H120" s="46">
        <v>37.35</v>
      </c>
      <c r="I120" s="46">
        <v>4.24</v>
      </c>
      <c r="J120" s="46">
        <v>23.14</v>
      </c>
      <c r="K120" s="46">
        <v>34.549999999999997</v>
      </c>
      <c r="L120" s="46">
        <v>17.920000000000002</v>
      </c>
      <c r="M120" s="46">
        <v>763.92</v>
      </c>
      <c r="N120" s="46">
        <v>195.52</v>
      </c>
      <c r="O120" s="46">
        <v>6.62</v>
      </c>
      <c r="P120" s="46">
        <v>434.74</v>
      </c>
      <c r="Q120" s="46">
        <v>33.43</v>
      </c>
      <c r="R120" s="46">
        <v>81.05</v>
      </c>
      <c r="S120" s="46">
        <v>343.88</v>
      </c>
      <c r="T120" s="46">
        <v>213.7</v>
      </c>
    </row>
    <row r="121" spans="4:20" x14ac:dyDescent="0.2">
      <c r="D121" s="45">
        <v>44767.666666666672</v>
      </c>
      <c r="E121" s="46">
        <v>26.17</v>
      </c>
      <c r="F121" s="46">
        <v>98.05</v>
      </c>
      <c r="G121" s="46">
        <v>9.26</v>
      </c>
      <c r="H121" s="46">
        <v>36.71</v>
      </c>
      <c r="I121" s="46">
        <v>4.04</v>
      </c>
      <c r="J121" s="46">
        <v>22.88</v>
      </c>
      <c r="K121" s="46">
        <v>34.24</v>
      </c>
      <c r="L121" s="46">
        <v>17.690000000000001</v>
      </c>
      <c r="M121" s="46">
        <v>762.78</v>
      </c>
      <c r="N121" s="46">
        <v>191.8</v>
      </c>
      <c r="O121" s="46">
        <v>6.46</v>
      </c>
      <c r="P121" s="46">
        <v>426.2</v>
      </c>
      <c r="Q121" s="46">
        <v>33.729999999999997</v>
      </c>
      <c r="R121" s="46">
        <v>81.650000000000006</v>
      </c>
      <c r="S121" s="46">
        <v>344.21</v>
      </c>
      <c r="T121" s="46">
        <v>214.27</v>
      </c>
    </row>
    <row r="122" spans="4:20" x14ac:dyDescent="0.2">
      <c r="D122" s="45">
        <v>44768.666666666672</v>
      </c>
      <c r="E122" s="46">
        <v>23.1</v>
      </c>
      <c r="F122" s="46">
        <v>102.22</v>
      </c>
      <c r="G122" s="46">
        <v>8.8000000000000007</v>
      </c>
      <c r="H122" s="46">
        <v>31.55</v>
      </c>
      <c r="I122" s="46">
        <v>4.08</v>
      </c>
      <c r="J122" s="46">
        <v>22.97</v>
      </c>
      <c r="K122" s="46">
        <v>33</v>
      </c>
      <c r="L122" s="46">
        <v>16.43</v>
      </c>
      <c r="M122" s="46">
        <v>727.79</v>
      </c>
      <c r="N122" s="46">
        <v>186.96</v>
      </c>
      <c r="O122" s="46">
        <v>6.14</v>
      </c>
      <c r="P122" s="46">
        <v>414.22</v>
      </c>
      <c r="Q122" s="46">
        <v>33.049999999999997</v>
      </c>
      <c r="R122" s="46">
        <v>77.040000000000006</v>
      </c>
      <c r="S122" s="46">
        <v>341.28</v>
      </c>
      <c r="T122" s="46">
        <v>212.49</v>
      </c>
    </row>
    <row r="123" spans="4:20" x14ac:dyDescent="0.2">
      <c r="D123" s="45">
        <v>44769.666666666672</v>
      </c>
      <c r="E123" s="46">
        <v>26.04</v>
      </c>
      <c r="F123" s="46">
        <v>104.46</v>
      </c>
      <c r="G123" s="46">
        <v>9.77</v>
      </c>
      <c r="H123" s="46">
        <v>35.24</v>
      </c>
      <c r="I123" s="46">
        <v>4.2</v>
      </c>
      <c r="J123" s="46">
        <v>23.64</v>
      </c>
      <c r="K123" s="46">
        <v>34.549999999999997</v>
      </c>
      <c r="L123" s="46">
        <v>17.68</v>
      </c>
      <c r="M123" s="46">
        <v>791.67</v>
      </c>
      <c r="N123" s="46">
        <v>196.9</v>
      </c>
      <c r="O123" s="46">
        <v>6.44</v>
      </c>
      <c r="P123" s="46">
        <v>433.16</v>
      </c>
      <c r="Q123" s="46">
        <v>33.590000000000003</v>
      </c>
      <c r="R123" s="46">
        <v>86.42</v>
      </c>
      <c r="S123" s="46">
        <v>343.27</v>
      </c>
      <c r="T123" s="46">
        <v>210.47</v>
      </c>
    </row>
    <row r="124" spans="4:20" x14ac:dyDescent="0.2">
      <c r="D124" s="45">
        <v>44770.666666666672</v>
      </c>
      <c r="E124" s="46">
        <v>25.83</v>
      </c>
      <c r="F124" s="46">
        <v>105.68</v>
      </c>
      <c r="G124" s="46">
        <v>9.66</v>
      </c>
      <c r="H124" s="46">
        <v>35.909999999999997</v>
      </c>
      <c r="I124" s="46">
        <v>4.08</v>
      </c>
      <c r="J124" s="46">
        <v>24.19</v>
      </c>
      <c r="K124" s="46">
        <v>34.9</v>
      </c>
      <c r="L124" s="46">
        <v>17.940000000000001</v>
      </c>
      <c r="M124" s="46">
        <v>803.75</v>
      </c>
      <c r="N124" s="46">
        <v>202.83</v>
      </c>
      <c r="O124" s="46">
        <v>6.3</v>
      </c>
      <c r="P124" s="46">
        <v>448.59</v>
      </c>
      <c r="Q124" s="46">
        <v>33.32</v>
      </c>
      <c r="R124" s="46">
        <v>85.86</v>
      </c>
      <c r="S124" s="46">
        <v>352.45</v>
      </c>
      <c r="T124" s="46">
        <v>211.35</v>
      </c>
    </row>
    <row r="125" spans="4:20" x14ac:dyDescent="0.2">
      <c r="D125" s="45">
        <v>44771.666666666672</v>
      </c>
      <c r="E125" s="46">
        <v>26.84</v>
      </c>
      <c r="F125" s="46">
        <v>105.68</v>
      </c>
      <c r="G125" s="46">
        <v>9.58</v>
      </c>
      <c r="H125" s="46">
        <v>34.83</v>
      </c>
      <c r="I125" s="46">
        <v>4</v>
      </c>
      <c r="J125" s="46">
        <v>24.04</v>
      </c>
      <c r="K125" s="46">
        <v>36.43</v>
      </c>
      <c r="L125" s="46">
        <v>17.88</v>
      </c>
      <c r="M125" s="46">
        <v>813.71</v>
      </c>
      <c r="N125" s="46">
        <v>205.93</v>
      </c>
      <c r="O125" s="46">
        <v>6.31</v>
      </c>
      <c r="P125" s="46">
        <v>456.17</v>
      </c>
      <c r="Q125" s="46">
        <v>33.81</v>
      </c>
      <c r="R125" s="46">
        <v>86.53</v>
      </c>
      <c r="S125" s="46">
        <v>353.79</v>
      </c>
      <c r="T125" s="46">
        <v>212.11</v>
      </c>
    </row>
    <row r="126" spans="4:20" x14ac:dyDescent="0.2">
      <c r="D126" s="45">
        <v>44774.666666666672</v>
      </c>
      <c r="E126" s="46">
        <v>27.17</v>
      </c>
      <c r="F126" s="46">
        <v>106.13</v>
      </c>
      <c r="G126" s="46">
        <v>9.42</v>
      </c>
      <c r="H126" s="46">
        <v>36.44</v>
      </c>
      <c r="I126" s="46">
        <v>4</v>
      </c>
      <c r="J126" s="46">
        <v>24.44</v>
      </c>
      <c r="K126" s="46">
        <v>37.72</v>
      </c>
      <c r="L126" s="46">
        <v>18.13</v>
      </c>
      <c r="M126" s="46">
        <v>813.97</v>
      </c>
      <c r="N126" s="46">
        <v>206.53</v>
      </c>
      <c r="O126" s="46">
        <v>6.36</v>
      </c>
      <c r="P126" s="46">
        <v>448.46</v>
      </c>
      <c r="Q126" s="46">
        <v>33.71</v>
      </c>
      <c r="R126" s="46">
        <v>88.57</v>
      </c>
      <c r="S126" s="46">
        <v>350.54</v>
      </c>
      <c r="T126" s="46">
        <v>211.36</v>
      </c>
    </row>
    <row r="127" spans="4:20" x14ac:dyDescent="0.2">
      <c r="D127" s="45">
        <v>44775.666666666672</v>
      </c>
      <c r="E127" s="46">
        <v>28.15</v>
      </c>
      <c r="F127" s="46">
        <v>106.23</v>
      </c>
      <c r="G127" s="46">
        <v>9.48</v>
      </c>
      <c r="H127" s="46">
        <v>37.74</v>
      </c>
      <c r="I127" s="46">
        <v>5.08</v>
      </c>
      <c r="J127" s="46">
        <v>24.93</v>
      </c>
      <c r="K127" s="46">
        <v>38.54</v>
      </c>
      <c r="L127" s="46">
        <v>18.57</v>
      </c>
      <c r="M127" s="46">
        <v>837.59</v>
      </c>
      <c r="N127" s="46">
        <v>211.4</v>
      </c>
      <c r="O127" s="46">
        <v>6.41</v>
      </c>
      <c r="P127" s="46">
        <v>446.97</v>
      </c>
      <c r="Q127" s="46">
        <v>33.04</v>
      </c>
      <c r="R127" s="46">
        <v>89.63</v>
      </c>
      <c r="S127" s="46">
        <v>349.01</v>
      </c>
      <c r="T127" s="46">
        <v>206.26</v>
      </c>
    </row>
    <row r="128" spans="4:20" x14ac:dyDescent="0.2">
      <c r="D128" s="45">
        <v>44776.666666666672</v>
      </c>
      <c r="E128" s="46">
        <v>31.89</v>
      </c>
      <c r="F128" s="46">
        <v>108.17</v>
      </c>
      <c r="G128" s="46">
        <v>10.5</v>
      </c>
      <c r="H128" s="46">
        <v>41.93</v>
      </c>
      <c r="I128" s="46">
        <v>4.6399999999999997</v>
      </c>
      <c r="J128" s="46">
        <v>24.99</v>
      </c>
      <c r="K128" s="46">
        <v>40.5</v>
      </c>
      <c r="L128" s="46">
        <v>20.05</v>
      </c>
      <c r="M128" s="46">
        <v>890.87</v>
      </c>
      <c r="N128" s="46">
        <v>225.37</v>
      </c>
      <c r="O128" s="46">
        <v>8.23</v>
      </c>
      <c r="P128" s="46">
        <v>465.75</v>
      </c>
      <c r="Q128" s="46">
        <v>33.64</v>
      </c>
      <c r="R128" s="46">
        <v>97.92</v>
      </c>
      <c r="S128" s="46">
        <v>354.13</v>
      </c>
      <c r="T128" s="46">
        <v>208.48</v>
      </c>
    </row>
    <row r="129" spans="4:20" x14ac:dyDescent="0.2">
      <c r="D129" s="45">
        <v>44777.666666666672</v>
      </c>
      <c r="E129" s="46">
        <v>32.549999999999997</v>
      </c>
      <c r="F129" s="46">
        <v>106.66</v>
      </c>
      <c r="G129" s="46">
        <v>11.07</v>
      </c>
      <c r="H129" s="46">
        <v>41.02</v>
      </c>
      <c r="I129" s="46">
        <v>4.5599999999999996</v>
      </c>
      <c r="J129" s="46">
        <v>24.38</v>
      </c>
      <c r="K129" s="46">
        <v>43.15</v>
      </c>
      <c r="L129" s="46">
        <v>20.52</v>
      </c>
      <c r="M129" s="46">
        <v>1034.83</v>
      </c>
      <c r="N129" s="46">
        <v>226.46</v>
      </c>
      <c r="O129" s="46">
        <v>8.23</v>
      </c>
      <c r="P129" s="46">
        <v>466.3</v>
      </c>
      <c r="Q129" s="46">
        <v>33.4</v>
      </c>
      <c r="R129" s="46">
        <v>96.98</v>
      </c>
      <c r="S129" s="46">
        <v>356.07</v>
      </c>
      <c r="T129" s="46">
        <v>213.47</v>
      </c>
    </row>
    <row r="130" spans="4:20" x14ac:dyDescent="0.2">
      <c r="D130" s="45">
        <v>44778.666666666672</v>
      </c>
      <c r="E130" s="46">
        <v>33.4</v>
      </c>
      <c r="F130" s="46">
        <v>106.08</v>
      </c>
      <c r="G130" s="46">
        <v>11.07</v>
      </c>
      <c r="H130" s="46">
        <v>40.81</v>
      </c>
      <c r="I130" s="46">
        <v>4.4000000000000004</v>
      </c>
      <c r="J130" s="46">
        <v>24.98</v>
      </c>
      <c r="K130" s="46">
        <v>44.85</v>
      </c>
      <c r="L130" s="46">
        <v>20.28</v>
      </c>
      <c r="M130" s="46">
        <v>1024.81</v>
      </c>
      <c r="N130" s="46">
        <v>255.26</v>
      </c>
      <c r="O130" s="46">
        <v>7.96</v>
      </c>
      <c r="P130" s="46">
        <v>468.99</v>
      </c>
      <c r="Q130" s="46">
        <v>33.96</v>
      </c>
      <c r="R130" s="46">
        <v>95.32</v>
      </c>
      <c r="S130" s="46">
        <v>357.51</v>
      </c>
      <c r="T130" s="46">
        <v>215.87</v>
      </c>
    </row>
    <row r="131" spans="4:20" x14ac:dyDescent="0.2">
      <c r="D131" s="45">
        <v>44781.666666666672</v>
      </c>
      <c r="E131" s="46">
        <v>34.9</v>
      </c>
      <c r="F131" s="46">
        <v>104.99</v>
      </c>
      <c r="G131" s="46">
        <v>11.66</v>
      </c>
      <c r="H131" s="46">
        <v>39.770000000000003</v>
      </c>
      <c r="I131" s="46">
        <v>5</v>
      </c>
      <c r="J131" s="46">
        <v>26.04</v>
      </c>
      <c r="K131" s="46">
        <v>47.19</v>
      </c>
      <c r="L131" s="46">
        <v>20.61</v>
      </c>
      <c r="M131" s="46">
        <v>1024.25</v>
      </c>
      <c r="N131" s="46">
        <v>260.8</v>
      </c>
      <c r="O131" s="46">
        <v>7.98</v>
      </c>
      <c r="P131" s="46">
        <v>466.76</v>
      </c>
      <c r="Q131" s="46">
        <v>33.49</v>
      </c>
      <c r="R131" s="46">
        <v>96.26</v>
      </c>
      <c r="S131" s="46">
        <v>352.16</v>
      </c>
      <c r="T131" s="46">
        <v>213.32</v>
      </c>
    </row>
    <row r="132" spans="4:20" x14ac:dyDescent="0.2">
      <c r="D132" s="45">
        <v>44782.666666666672</v>
      </c>
      <c r="E132" s="46">
        <v>32.58</v>
      </c>
      <c r="F132" s="46">
        <v>105.9</v>
      </c>
      <c r="G132" s="46">
        <v>11.37</v>
      </c>
      <c r="H132" s="46">
        <v>36.75</v>
      </c>
      <c r="I132" s="46">
        <v>4.58</v>
      </c>
      <c r="J132" s="46">
        <v>25.11</v>
      </c>
      <c r="K132" s="46">
        <v>45.62</v>
      </c>
      <c r="L132" s="46">
        <v>19.54</v>
      </c>
      <c r="M132" s="46">
        <v>995.5</v>
      </c>
      <c r="N132" s="46">
        <v>261.12</v>
      </c>
      <c r="O132" s="46">
        <v>7.39</v>
      </c>
      <c r="P132" s="46">
        <v>462.07</v>
      </c>
      <c r="Q132" s="46">
        <v>33.92</v>
      </c>
      <c r="R132" s="46">
        <v>94.48</v>
      </c>
      <c r="S132" s="46">
        <v>346.54</v>
      </c>
      <c r="T132" s="46">
        <v>210.26</v>
      </c>
    </row>
    <row r="133" spans="4:20" x14ac:dyDescent="0.2">
      <c r="D133" s="45">
        <v>44783.666666666672</v>
      </c>
      <c r="E133" s="46">
        <v>36.78</v>
      </c>
      <c r="F133" s="46">
        <v>106.54</v>
      </c>
      <c r="G133" s="46">
        <v>11.94</v>
      </c>
      <c r="H133" s="46">
        <v>40.61</v>
      </c>
      <c r="I133" s="46">
        <v>4.4000000000000004</v>
      </c>
      <c r="J133" s="46">
        <v>25.39</v>
      </c>
      <c r="K133" s="46">
        <v>48.22</v>
      </c>
      <c r="L133" s="46">
        <v>20.88</v>
      </c>
      <c r="M133" s="46">
        <v>1064.23</v>
      </c>
      <c r="N133" s="46">
        <v>271.08</v>
      </c>
      <c r="O133" s="46">
        <v>7.81</v>
      </c>
      <c r="P133" s="46">
        <v>478.09</v>
      </c>
      <c r="Q133" s="46">
        <v>35.07</v>
      </c>
      <c r="R133" s="46">
        <v>98.91</v>
      </c>
      <c r="S133" s="46">
        <v>353.38</v>
      </c>
      <c r="T133" s="46">
        <v>212.1</v>
      </c>
    </row>
    <row r="134" spans="4:20" x14ac:dyDescent="0.2">
      <c r="D134" s="45">
        <v>44784.666666666672</v>
      </c>
      <c r="E134" s="46">
        <v>36.97</v>
      </c>
      <c r="F134" s="46">
        <v>107.96</v>
      </c>
      <c r="G134" s="46">
        <v>11.31</v>
      </c>
      <c r="H134" s="46">
        <v>40.42</v>
      </c>
      <c r="I134" s="46">
        <v>4.5199999999999996</v>
      </c>
      <c r="J134" s="46">
        <v>24.31</v>
      </c>
      <c r="K134" s="46">
        <v>48.04</v>
      </c>
      <c r="L134" s="46">
        <v>20.28</v>
      </c>
      <c r="M134" s="46">
        <v>1032.47</v>
      </c>
      <c r="N134" s="46">
        <v>257.61</v>
      </c>
      <c r="O134" s="46">
        <v>7.42</v>
      </c>
      <c r="P134" s="46">
        <v>478.77</v>
      </c>
      <c r="Q134" s="46">
        <v>35.909999999999997</v>
      </c>
      <c r="R134" s="46">
        <v>99.11</v>
      </c>
      <c r="S134" s="46">
        <v>350.58</v>
      </c>
      <c r="T134" s="46">
        <v>211.08</v>
      </c>
    </row>
    <row r="135" spans="4:20" x14ac:dyDescent="0.2">
      <c r="D135" s="45">
        <v>44785.666666666672</v>
      </c>
      <c r="E135" s="46">
        <v>39.19</v>
      </c>
      <c r="F135" s="46">
        <v>109.37</v>
      </c>
      <c r="G135" s="46">
        <v>12.06</v>
      </c>
      <c r="H135" s="46">
        <v>40.76</v>
      </c>
      <c r="I135" s="46">
        <v>4.3600000000000003</v>
      </c>
      <c r="J135" s="46">
        <v>24.53</v>
      </c>
      <c r="K135" s="46">
        <v>49.38</v>
      </c>
      <c r="L135" s="46">
        <v>21.06</v>
      </c>
      <c r="M135" s="46">
        <v>1081.08</v>
      </c>
      <c r="N135" s="46">
        <v>264.94</v>
      </c>
      <c r="O135" s="46">
        <v>7.65</v>
      </c>
      <c r="P135" s="46">
        <v>486.66</v>
      </c>
      <c r="Q135" s="46">
        <v>36.299999999999997</v>
      </c>
      <c r="R135" s="46">
        <v>101.1</v>
      </c>
      <c r="S135" s="46">
        <v>354.27</v>
      </c>
      <c r="T135" s="46">
        <v>211.33</v>
      </c>
    </row>
    <row r="136" spans="4:20" x14ac:dyDescent="0.2">
      <c r="D136" s="45">
        <v>44788.666666666672</v>
      </c>
      <c r="E136" s="46">
        <v>38.42</v>
      </c>
      <c r="F136" s="46">
        <v>110.16</v>
      </c>
      <c r="G136" s="46">
        <v>12.1</v>
      </c>
      <c r="H136" s="46">
        <v>39.840000000000003</v>
      </c>
      <c r="I136" s="46">
        <v>4.3</v>
      </c>
      <c r="J136" s="46">
        <v>24.9</v>
      </c>
      <c r="K136" s="46">
        <v>50.36</v>
      </c>
      <c r="L136" s="46">
        <v>21.02</v>
      </c>
      <c r="M136" s="46">
        <v>1082.6600000000001</v>
      </c>
      <c r="N136" s="46">
        <v>272.24</v>
      </c>
      <c r="O136" s="46">
        <v>7.62</v>
      </c>
      <c r="P136" s="46">
        <v>489.23</v>
      </c>
      <c r="Q136" s="46">
        <v>36.25</v>
      </c>
      <c r="R136" s="46">
        <v>101.51</v>
      </c>
      <c r="S136" s="46">
        <v>359.95</v>
      </c>
      <c r="T136" s="46">
        <v>216.42</v>
      </c>
    </row>
    <row r="137" spans="4:20" x14ac:dyDescent="0.2">
      <c r="D137" s="45">
        <v>44789.666666666672</v>
      </c>
      <c r="E137" s="46">
        <v>39.909999999999997</v>
      </c>
      <c r="F137" s="46">
        <v>110.72</v>
      </c>
      <c r="G137" s="46">
        <v>11.79</v>
      </c>
      <c r="H137" s="46">
        <v>39.58</v>
      </c>
      <c r="I137" s="46">
        <v>4.2699999999999996</v>
      </c>
      <c r="J137" s="46">
        <v>25</v>
      </c>
      <c r="K137" s="46">
        <v>51.39</v>
      </c>
      <c r="L137" s="46">
        <v>20.96</v>
      </c>
      <c r="M137" s="46">
        <v>1053.75</v>
      </c>
      <c r="N137" s="46">
        <v>271.77</v>
      </c>
      <c r="O137" s="46">
        <v>7.58</v>
      </c>
      <c r="P137" s="46">
        <v>488.18</v>
      </c>
      <c r="Q137" s="46">
        <v>36.64</v>
      </c>
      <c r="R137" s="46">
        <v>102.08</v>
      </c>
      <c r="S137" s="46">
        <v>359.25</v>
      </c>
      <c r="T137" s="46">
        <v>217.14</v>
      </c>
    </row>
    <row r="138" spans="4:20" x14ac:dyDescent="0.2">
      <c r="D138" s="45">
        <v>44790.666666666672</v>
      </c>
      <c r="E138" s="46">
        <v>37.39</v>
      </c>
      <c r="F138" s="46">
        <v>108.72</v>
      </c>
      <c r="G138" s="46">
        <v>11.72</v>
      </c>
      <c r="H138" s="46">
        <v>37.299999999999997</v>
      </c>
      <c r="I138" s="46">
        <v>4.08</v>
      </c>
      <c r="J138" s="46">
        <v>25.35</v>
      </c>
      <c r="K138" s="46">
        <v>48.26</v>
      </c>
      <c r="L138" s="46">
        <v>20.02</v>
      </c>
      <c r="M138" s="46">
        <v>997.9</v>
      </c>
      <c r="N138" s="46">
        <v>269.18</v>
      </c>
      <c r="O138" s="46">
        <v>6.88</v>
      </c>
      <c r="P138" s="46">
        <v>478.3</v>
      </c>
      <c r="Q138" s="46">
        <v>36.409999999999997</v>
      </c>
      <c r="R138" s="46">
        <v>99.42</v>
      </c>
      <c r="S138" s="46">
        <v>355.33</v>
      </c>
      <c r="T138" s="46">
        <v>214.52</v>
      </c>
    </row>
    <row r="139" spans="4:20" x14ac:dyDescent="0.2">
      <c r="D139" s="45">
        <v>44791.666666666672</v>
      </c>
      <c r="E139" s="46">
        <v>35.75</v>
      </c>
      <c r="F139" s="46">
        <v>110.55</v>
      </c>
      <c r="G139" s="46">
        <v>11.66</v>
      </c>
      <c r="H139" s="46">
        <v>36.86</v>
      </c>
      <c r="I139" s="46">
        <v>4.42</v>
      </c>
      <c r="J139" s="46">
        <v>25.99</v>
      </c>
      <c r="K139" s="46">
        <v>47.87</v>
      </c>
      <c r="L139" s="46">
        <v>19.760000000000002</v>
      </c>
      <c r="M139" s="46">
        <v>977.52</v>
      </c>
      <c r="N139" s="46">
        <v>266.48</v>
      </c>
      <c r="O139" s="46">
        <v>6.68</v>
      </c>
      <c r="P139" s="46">
        <v>477.76</v>
      </c>
      <c r="Q139" s="46">
        <v>36.28</v>
      </c>
      <c r="R139" s="46">
        <v>99.86</v>
      </c>
      <c r="S139" s="46">
        <v>357.36</v>
      </c>
      <c r="T139" s="46">
        <v>215.25</v>
      </c>
    </row>
    <row r="140" spans="4:20" x14ac:dyDescent="0.2">
      <c r="D140" s="45">
        <v>44792.666666666672</v>
      </c>
      <c r="E140" s="46">
        <v>30.92</v>
      </c>
      <c r="F140" s="46">
        <v>109.48</v>
      </c>
      <c r="G140" s="46">
        <v>9.06</v>
      </c>
      <c r="H140" s="46">
        <v>34.200000000000003</v>
      </c>
      <c r="I140" s="46">
        <v>4.04</v>
      </c>
      <c r="J140" s="46">
        <v>25.45</v>
      </c>
      <c r="K140" s="46">
        <v>45.44</v>
      </c>
      <c r="L140" s="46">
        <v>18.47</v>
      </c>
      <c r="M140" s="46">
        <v>909.76</v>
      </c>
      <c r="N140" s="46">
        <v>258.14</v>
      </c>
      <c r="O140" s="46">
        <v>6.33</v>
      </c>
      <c r="P140" s="46">
        <v>463.95</v>
      </c>
      <c r="Q140" s="46">
        <v>35.479999999999997</v>
      </c>
      <c r="R140" s="46">
        <v>96.56</v>
      </c>
      <c r="S140" s="46">
        <v>354.28</v>
      </c>
      <c r="T140" s="46">
        <v>212.82</v>
      </c>
    </row>
    <row r="141" spans="4:20" x14ac:dyDescent="0.2">
      <c r="D141" s="45">
        <v>44795.666666666672</v>
      </c>
      <c r="E141" s="46">
        <v>29.49</v>
      </c>
      <c r="F141" s="46">
        <v>106.77</v>
      </c>
      <c r="G141" s="46">
        <v>8.7200000000000006</v>
      </c>
      <c r="H141" s="46">
        <v>33.18</v>
      </c>
      <c r="I141" s="46">
        <v>4.16</v>
      </c>
      <c r="J141" s="46">
        <v>25.24</v>
      </c>
      <c r="K141" s="46">
        <v>44.24</v>
      </c>
      <c r="L141" s="46">
        <v>17.989999999999998</v>
      </c>
      <c r="M141" s="46">
        <v>878.09</v>
      </c>
      <c r="N141" s="46">
        <v>248.42</v>
      </c>
      <c r="O141" s="46">
        <v>6.1</v>
      </c>
      <c r="P141" s="46">
        <v>446.12</v>
      </c>
      <c r="Q141" s="46">
        <v>34.72</v>
      </c>
      <c r="R141" s="46">
        <v>93.58</v>
      </c>
      <c r="S141" s="46">
        <v>345.51</v>
      </c>
      <c r="T141" s="46">
        <v>208.61</v>
      </c>
    </row>
    <row r="142" spans="4:20" x14ac:dyDescent="0.2">
      <c r="D142" s="45">
        <v>44796.666666666672</v>
      </c>
      <c r="E142" s="46">
        <v>29.32</v>
      </c>
      <c r="F142" s="46">
        <v>106.01</v>
      </c>
      <c r="G142" s="46">
        <v>9.35</v>
      </c>
      <c r="H142" s="46">
        <v>32.47</v>
      </c>
      <c r="I142" s="46">
        <v>3.96</v>
      </c>
      <c r="J142" s="46">
        <v>24.59</v>
      </c>
      <c r="K142" s="46">
        <v>45.42</v>
      </c>
      <c r="L142" s="46">
        <v>17.95</v>
      </c>
      <c r="M142" s="46">
        <v>887.04</v>
      </c>
      <c r="N142" s="46">
        <v>246.99</v>
      </c>
      <c r="O142" s="46">
        <v>6.17</v>
      </c>
      <c r="P142" s="46">
        <v>449.56</v>
      </c>
      <c r="Q142" s="46">
        <v>34.409999999999997</v>
      </c>
      <c r="R142" s="46">
        <v>93.2</v>
      </c>
      <c r="S142" s="46">
        <v>340.89</v>
      </c>
      <c r="T142" s="46">
        <v>206.8</v>
      </c>
    </row>
    <row r="143" spans="4:20" x14ac:dyDescent="0.2">
      <c r="D143" s="45">
        <v>44797.666666666672</v>
      </c>
      <c r="E143" s="46">
        <v>30.23</v>
      </c>
      <c r="F143" s="46">
        <v>106.18</v>
      </c>
      <c r="G143" s="46">
        <v>9.9</v>
      </c>
      <c r="H143" s="46">
        <v>33.29</v>
      </c>
      <c r="I143" s="46">
        <v>4.12</v>
      </c>
      <c r="J143" s="46">
        <v>24.6</v>
      </c>
      <c r="K143" s="46">
        <v>46.79</v>
      </c>
      <c r="L143" s="46">
        <v>18.41</v>
      </c>
      <c r="M143" s="46">
        <v>898</v>
      </c>
      <c r="N143" s="46">
        <v>246.96</v>
      </c>
      <c r="O143" s="46">
        <v>6.45</v>
      </c>
      <c r="P143" s="46">
        <v>465.77</v>
      </c>
      <c r="Q143" s="46">
        <v>34.520000000000003</v>
      </c>
      <c r="R143" s="46">
        <v>93.76</v>
      </c>
      <c r="S143" s="46">
        <v>339.71</v>
      </c>
      <c r="T143" s="46">
        <v>206.67</v>
      </c>
    </row>
    <row r="144" spans="4:20" x14ac:dyDescent="0.2">
      <c r="D144" s="45">
        <v>44798.666666666672</v>
      </c>
      <c r="E144" s="46">
        <v>31.23</v>
      </c>
      <c r="F144" s="46">
        <v>107.27</v>
      </c>
      <c r="G144" s="46">
        <v>9.99</v>
      </c>
      <c r="H144" s="46">
        <v>34.340000000000003</v>
      </c>
      <c r="I144" s="46">
        <v>4.16</v>
      </c>
      <c r="J144" s="46">
        <v>24.79</v>
      </c>
      <c r="K144" s="46">
        <v>48.57</v>
      </c>
      <c r="L144" s="46">
        <v>18.91</v>
      </c>
      <c r="M144" s="46">
        <v>919.18</v>
      </c>
      <c r="N144" s="46">
        <v>249.88</v>
      </c>
      <c r="O144" s="46">
        <v>6.69</v>
      </c>
      <c r="P144" s="46">
        <v>465.85</v>
      </c>
      <c r="Q144" s="46">
        <v>35.14</v>
      </c>
      <c r="R144" s="46">
        <v>96.72</v>
      </c>
      <c r="S144" s="46">
        <v>344.67</v>
      </c>
      <c r="T144" s="46">
        <v>209.82</v>
      </c>
    </row>
    <row r="145" spans="4:20" x14ac:dyDescent="0.2">
      <c r="D145" s="45">
        <v>44799.666666666672</v>
      </c>
      <c r="E145" s="46">
        <v>24.57</v>
      </c>
      <c r="F145" s="46">
        <v>103.83</v>
      </c>
      <c r="G145" s="46">
        <v>9.6</v>
      </c>
      <c r="H145" s="46">
        <v>32.42</v>
      </c>
      <c r="I145" s="46">
        <v>3.88</v>
      </c>
      <c r="J145" s="46">
        <v>24.11</v>
      </c>
      <c r="K145" s="46">
        <v>45.91</v>
      </c>
      <c r="L145" s="46">
        <v>17.89</v>
      </c>
      <c r="M145" s="46">
        <v>877.8</v>
      </c>
      <c r="N145" s="46">
        <v>245.77</v>
      </c>
      <c r="O145" s="46">
        <v>6.18</v>
      </c>
      <c r="P145" s="46">
        <v>448.46</v>
      </c>
      <c r="Q145" s="46">
        <v>34.03</v>
      </c>
      <c r="R145" s="46">
        <v>92.7</v>
      </c>
      <c r="S145" s="46">
        <v>331.96</v>
      </c>
      <c r="T145" s="46">
        <v>202.89</v>
      </c>
    </row>
    <row r="146" spans="4:20" x14ac:dyDescent="0.2">
      <c r="D146" s="45">
        <v>44802.666666666672</v>
      </c>
      <c r="E146" s="46">
        <v>23.99</v>
      </c>
      <c r="F146" s="46">
        <v>103.17</v>
      </c>
      <c r="G146" s="46">
        <v>9.5399999999999991</v>
      </c>
      <c r="H146" s="46">
        <v>31.94</v>
      </c>
      <c r="I146" s="46">
        <v>3.92</v>
      </c>
      <c r="J146" s="46">
        <v>23.69</v>
      </c>
      <c r="K146" s="46">
        <v>46.05</v>
      </c>
      <c r="L146" s="46">
        <v>17.66</v>
      </c>
      <c r="M146" s="46">
        <v>875.17</v>
      </c>
      <c r="N146" s="46">
        <v>241.34</v>
      </c>
      <c r="O146" s="46">
        <v>6</v>
      </c>
      <c r="P146" s="46">
        <v>436.8</v>
      </c>
      <c r="Q146" s="46">
        <v>33.9</v>
      </c>
      <c r="R146" s="46">
        <v>92.66</v>
      </c>
      <c r="S146" s="46">
        <v>329.35</v>
      </c>
      <c r="T146" s="46">
        <v>202.33</v>
      </c>
    </row>
    <row r="147" spans="4:20" x14ac:dyDescent="0.2">
      <c r="D147" s="45">
        <v>44803.666666666672</v>
      </c>
      <c r="E147" s="46">
        <v>23.54</v>
      </c>
      <c r="F147" s="46">
        <v>101.86</v>
      </c>
      <c r="G147" s="46">
        <v>9.51</v>
      </c>
      <c r="H147" s="46">
        <v>31.36</v>
      </c>
      <c r="I147" s="46">
        <v>3.4</v>
      </c>
      <c r="J147" s="46">
        <v>23.18</v>
      </c>
      <c r="K147" s="46">
        <v>45.94</v>
      </c>
      <c r="L147" s="46">
        <v>17.62</v>
      </c>
      <c r="M147" s="46">
        <v>862.1</v>
      </c>
      <c r="N147" s="46">
        <v>242.25</v>
      </c>
      <c r="O147" s="46">
        <v>5.91</v>
      </c>
      <c r="P147" s="46">
        <v>433.2</v>
      </c>
      <c r="Q147" s="46">
        <v>34.090000000000003</v>
      </c>
      <c r="R147" s="46">
        <v>91.8</v>
      </c>
      <c r="S147" s="46">
        <v>327.81</v>
      </c>
      <c r="T147" s="46">
        <v>201.38</v>
      </c>
    </row>
    <row r="148" spans="4:20" x14ac:dyDescent="0.2">
      <c r="D148" s="45">
        <v>44804.666666666672</v>
      </c>
      <c r="E148" s="46">
        <v>23.43</v>
      </c>
      <c r="F148" s="46">
        <v>101.19</v>
      </c>
      <c r="G148" s="46">
        <v>9.48</v>
      </c>
      <c r="H148" s="46">
        <v>31.65</v>
      </c>
      <c r="I148" s="46">
        <v>3.57</v>
      </c>
      <c r="J148" s="46">
        <v>22.4</v>
      </c>
      <c r="K148" s="46">
        <v>45.29</v>
      </c>
      <c r="L148" s="46">
        <v>17.489999999999998</v>
      </c>
      <c r="M148" s="46">
        <v>855.36</v>
      </c>
      <c r="N148" s="46">
        <v>241</v>
      </c>
      <c r="O148" s="46">
        <v>5.92</v>
      </c>
      <c r="P148" s="46">
        <v>431.78</v>
      </c>
      <c r="Q148" s="46">
        <v>33.61</v>
      </c>
      <c r="R148" s="46">
        <v>93.44</v>
      </c>
      <c r="S148" s="46">
        <v>324.37</v>
      </c>
      <c r="T148" s="46">
        <v>198.71</v>
      </c>
    </row>
    <row r="149" spans="4:20" x14ac:dyDescent="0.2">
      <c r="D149" s="45">
        <v>44805.666666666672</v>
      </c>
      <c r="E149" s="46">
        <v>23.16</v>
      </c>
      <c r="F149" s="46">
        <v>103.5</v>
      </c>
      <c r="G149" s="46">
        <v>9.19</v>
      </c>
      <c r="H149" s="46">
        <v>31.27</v>
      </c>
      <c r="I149" s="46">
        <v>3.48</v>
      </c>
      <c r="J149" s="46">
        <v>22.28</v>
      </c>
      <c r="K149" s="46">
        <v>43.38</v>
      </c>
      <c r="L149" s="46">
        <v>17.22</v>
      </c>
      <c r="M149" s="46">
        <v>858.79</v>
      </c>
      <c r="N149" s="46">
        <v>237</v>
      </c>
      <c r="O149" s="46">
        <v>5.85</v>
      </c>
      <c r="P149" s="46">
        <v>425.5</v>
      </c>
      <c r="Q149" s="46">
        <v>33.47</v>
      </c>
      <c r="R149" s="46">
        <v>92.66</v>
      </c>
      <c r="S149" s="46">
        <v>325.25</v>
      </c>
      <c r="T149" s="46">
        <v>200.13</v>
      </c>
    </row>
    <row r="150" spans="4:20" x14ac:dyDescent="0.2">
      <c r="D150" s="45">
        <v>44806.666666666672</v>
      </c>
      <c r="E150" s="46">
        <v>22.45</v>
      </c>
      <c r="F150" s="46">
        <v>101.44</v>
      </c>
      <c r="G150" s="46">
        <v>8.9</v>
      </c>
      <c r="H150" s="46">
        <v>30.11</v>
      </c>
      <c r="I150" s="46">
        <v>3.49</v>
      </c>
      <c r="J150" s="46">
        <v>22.2</v>
      </c>
      <c r="K150" s="46">
        <v>42.77</v>
      </c>
      <c r="L150" s="46">
        <v>16.89</v>
      </c>
      <c r="M150" s="46">
        <v>855.91</v>
      </c>
      <c r="N150" s="46">
        <v>235.77</v>
      </c>
      <c r="O150" s="46">
        <v>5.74</v>
      </c>
      <c r="P150" s="46">
        <v>420.06</v>
      </c>
      <c r="Q150" s="46">
        <v>33.43</v>
      </c>
      <c r="R150" s="46">
        <v>91.13</v>
      </c>
      <c r="S150" s="46">
        <v>322.56</v>
      </c>
      <c r="T150" s="46">
        <v>197.76</v>
      </c>
    </row>
    <row r="151" spans="4:20" x14ac:dyDescent="0.2">
      <c r="D151" s="45">
        <v>44810.666666666672</v>
      </c>
      <c r="E151" s="46">
        <v>22.3</v>
      </c>
      <c r="F151" s="46">
        <v>104.16</v>
      </c>
      <c r="G151" s="46">
        <v>8.26</v>
      </c>
      <c r="H151" s="46">
        <v>29.84</v>
      </c>
      <c r="I151" s="46">
        <v>3.6</v>
      </c>
      <c r="J151" s="46">
        <v>22.51</v>
      </c>
      <c r="K151" s="46">
        <v>43.59</v>
      </c>
      <c r="L151" s="46">
        <v>16.63</v>
      </c>
      <c r="M151" s="46">
        <v>857.93</v>
      </c>
      <c r="N151" s="46">
        <v>238.25</v>
      </c>
      <c r="O151" s="46">
        <v>5.65</v>
      </c>
      <c r="P151" s="46">
        <v>418.76</v>
      </c>
      <c r="Q151" s="46">
        <v>33.06</v>
      </c>
      <c r="R151" s="46">
        <v>91.62</v>
      </c>
      <c r="S151" s="46">
        <v>324.08</v>
      </c>
      <c r="T151" s="46">
        <v>198.64</v>
      </c>
    </row>
    <row r="152" spans="4:20" x14ac:dyDescent="0.2">
      <c r="D152" s="45">
        <v>44811.666666666672</v>
      </c>
      <c r="E152" s="46">
        <v>23.06</v>
      </c>
      <c r="F152" s="46">
        <v>105.75</v>
      </c>
      <c r="G152" s="46">
        <v>8.76</v>
      </c>
      <c r="H152" s="46">
        <v>30.98</v>
      </c>
      <c r="I152" s="46">
        <v>3.84</v>
      </c>
      <c r="J152" s="46">
        <v>22.51</v>
      </c>
      <c r="K152" s="46">
        <v>45.23</v>
      </c>
      <c r="L152" s="46">
        <v>17.13</v>
      </c>
      <c r="M152" s="46">
        <v>887.69</v>
      </c>
      <c r="N152" s="46">
        <v>246.59</v>
      </c>
      <c r="O152" s="46">
        <v>5.82</v>
      </c>
      <c r="P152" s="46">
        <v>435.29</v>
      </c>
      <c r="Q152" s="46">
        <v>33.57</v>
      </c>
      <c r="R152" s="46">
        <v>94.97</v>
      </c>
      <c r="S152" s="46">
        <v>328.62</v>
      </c>
      <c r="T152" s="46">
        <v>200.42</v>
      </c>
    </row>
    <row r="153" spans="4:20" x14ac:dyDescent="0.2">
      <c r="D153" s="45">
        <v>44812.666666666672</v>
      </c>
      <c r="E153" s="46">
        <v>23.7</v>
      </c>
      <c r="F153" s="46">
        <v>105.78</v>
      </c>
      <c r="G153" s="46">
        <v>8.74</v>
      </c>
      <c r="H153" s="46">
        <v>31.94</v>
      </c>
      <c r="I153" s="46">
        <v>3.58</v>
      </c>
      <c r="J153" s="46">
        <v>22.7</v>
      </c>
      <c r="K153" s="46">
        <v>44.93</v>
      </c>
      <c r="L153" s="46">
        <v>17.579999999999998</v>
      </c>
      <c r="M153" s="46">
        <v>922.54</v>
      </c>
      <c r="N153" s="46">
        <v>249.9</v>
      </c>
      <c r="O153" s="46">
        <v>6.19</v>
      </c>
      <c r="P153" s="46">
        <v>439.04</v>
      </c>
      <c r="Q153" s="46">
        <v>34.65</v>
      </c>
      <c r="R153" s="46">
        <v>96.17</v>
      </c>
      <c r="S153" s="46">
        <v>330.07</v>
      </c>
      <c r="T153" s="46">
        <v>200.71</v>
      </c>
    </row>
    <row r="154" spans="4:20" x14ac:dyDescent="0.2">
      <c r="D154" s="45">
        <v>44813.666666666672</v>
      </c>
      <c r="E154" s="46">
        <v>26.25</v>
      </c>
      <c r="F154" s="46">
        <v>106.46</v>
      </c>
      <c r="G154" s="46">
        <v>9.4499999999999993</v>
      </c>
      <c r="H154" s="46">
        <v>34.81</v>
      </c>
      <c r="I154" s="46">
        <v>3.55</v>
      </c>
      <c r="J154" s="46">
        <v>23.3</v>
      </c>
      <c r="K154" s="46">
        <v>47.5</v>
      </c>
      <c r="L154" s="46">
        <v>18.489999999999998</v>
      </c>
      <c r="M154" s="46">
        <v>970.99</v>
      </c>
      <c r="N154" s="46">
        <v>258.45</v>
      </c>
      <c r="O154" s="46">
        <v>6.33</v>
      </c>
      <c r="P154" s="46">
        <v>450.03</v>
      </c>
      <c r="Q154" s="46">
        <v>34.94</v>
      </c>
      <c r="R154" s="46">
        <v>96.23</v>
      </c>
      <c r="S154" s="46">
        <v>335.85</v>
      </c>
      <c r="T154" s="46">
        <v>205.2</v>
      </c>
    </row>
    <row r="155" spans="4:20" x14ac:dyDescent="0.2">
      <c r="D155" s="45">
        <v>44816.666666666672</v>
      </c>
      <c r="E155" s="46">
        <v>26.79</v>
      </c>
      <c r="F155" s="46">
        <v>109.05</v>
      </c>
      <c r="G155" s="46">
        <v>9.7899999999999991</v>
      </c>
      <c r="H155" s="46">
        <v>35.159999999999997</v>
      </c>
      <c r="I155" s="46">
        <v>3.52</v>
      </c>
      <c r="J155" s="46">
        <v>23.6</v>
      </c>
      <c r="K155" s="46">
        <v>48.78</v>
      </c>
      <c r="L155" s="46">
        <v>19.03</v>
      </c>
      <c r="M155" s="46">
        <v>1002.01</v>
      </c>
      <c r="N155" s="46">
        <v>261.47000000000003</v>
      </c>
      <c r="O155" s="46">
        <v>6.41</v>
      </c>
      <c r="P155" s="46">
        <v>455.37</v>
      </c>
      <c r="Q155" s="46">
        <v>35.270000000000003</v>
      </c>
      <c r="R155" s="46">
        <v>97.65</v>
      </c>
      <c r="S155" s="46">
        <v>338.42</v>
      </c>
      <c r="T155" s="46">
        <v>206.63</v>
      </c>
    </row>
    <row r="156" spans="4:20" x14ac:dyDescent="0.2">
      <c r="D156" s="45">
        <v>44817.666666666672</v>
      </c>
      <c r="E156" s="46">
        <v>24.19</v>
      </c>
      <c r="F156" s="46">
        <v>105.92</v>
      </c>
      <c r="G156" s="46">
        <v>9.2799999999999994</v>
      </c>
      <c r="H156" s="46">
        <v>32.700000000000003</v>
      </c>
      <c r="I156" s="46">
        <v>3.44</v>
      </c>
      <c r="J156" s="46">
        <v>23.35</v>
      </c>
      <c r="K156" s="46">
        <v>46.95</v>
      </c>
      <c r="L156" s="46">
        <v>17.739999999999998</v>
      </c>
      <c r="M156" s="46">
        <v>943.9</v>
      </c>
      <c r="N156" s="46">
        <v>254.76</v>
      </c>
      <c r="O156" s="46">
        <v>5.84</v>
      </c>
      <c r="P156" s="46">
        <v>429.31</v>
      </c>
      <c r="Q156" s="46">
        <v>34</v>
      </c>
      <c r="R156" s="46">
        <v>95.01</v>
      </c>
      <c r="S156" s="46">
        <v>325.44</v>
      </c>
      <c r="T156" s="46">
        <v>199.67</v>
      </c>
    </row>
    <row r="157" spans="4:20" x14ac:dyDescent="0.2">
      <c r="D157" s="45">
        <v>44818.666666666672</v>
      </c>
      <c r="E157" s="46">
        <v>24.33</v>
      </c>
      <c r="F157" s="46">
        <v>105.9</v>
      </c>
      <c r="G157" s="46">
        <v>9.43</v>
      </c>
      <c r="H157" s="46">
        <v>33.69</v>
      </c>
      <c r="I157" s="46">
        <v>3.4</v>
      </c>
      <c r="J157" s="46">
        <v>23.27</v>
      </c>
      <c r="K157" s="46">
        <v>48.75</v>
      </c>
      <c r="L157" s="46">
        <v>18.13</v>
      </c>
      <c r="M157" s="46">
        <v>960.33</v>
      </c>
      <c r="N157" s="46">
        <v>257.58</v>
      </c>
      <c r="O157" s="46">
        <v>6.17</v>
      </c>
      <c r="P157" s="46">
        <v>436.84</v>
      </c>
      <c r="Q157" s="46">
        <v>33.869999999999997</v>
      </c>
      <c r="R157" s="46">
        <v>97.66</v>
      </c>
      <c r="S157" s="46">
        <v>325.85000000000002</v>
      </c>
      <c r="T157" s="46">
        <v>199.41</v>
      </c>
    </row>
    <row r="158" spans="4:20" x14ac:dyDescent="0.2">
      <c r="D158" s="45">
        <v>44819.666666666672</v>
      </c>
      <c r="E158" s="46">
        <v>23.99</v>
      </c>
      <c r="F158" s="46">
        <v>104.58</v>
      </c>
      <c r="G158" s="46">
        <v>9.48</v>
      </c>
      <c r="H158" s="46">
        <v>33.85</v>
      </c>
      <c r="I158" s="46">
        <v>3.28</v>
      </c>
      <c r="J158" s="46">
        <v>23.26</v>
      </c>
      <c r="K158" s="46">
        <v>48.47</v>
      </c>
      <c r="L158" s="46">
        <v>18.2</v>
      </c>
      <c r="M158" s="46">
        <v>965.78</v>
      </c>
      <c r="N158" s="46">
        <v>253.28</v>
      </c>
      <c r="O158" s="46">
        <v>6.41</v>
      </c>
      <c r="P158" s="46">
        <v>422.12</v>
      </c>
      <c r="Q158" s="46">
        <v>34.51</v>
      </c>
      <c r="R158" s="46">
        <v>96.4</v>
      </c>
      <c r="S158" s="46">
        <v>316.95999999999998</v>
      </c>
      <c r="T158" s="46">
        <v>195.37</v>
      </c>
    </row>
    <row r="159" spans="4:20" x14ac:dyDescent="0.2">
      <c r="D159" s="45">
        <v>44820.666666666672</v>
      </c>
      <c r="E159" s="46">
        <v>22.3</v>
      </c>
      <c r="F159" s="46">
        <v>103.61</v>
      </c>
      <c r="G159" s="46">
        <v>9.0399999999999991</v>
      </c>
      <c r="H159" s="46">
        <v>31.73</v>
      </c>
      <c r="I159" s="46">
        <v>3.16</v>
      </c>
      <c r="J159" s="46">
        <v>23.58</v>
      </c>
      <c r="K159" s="46">
        <v>47.43</v>
      </c>
      <c r="L159" s="46">
        <v>17.32</v>
      </c>
      <c r="M159" s="46">
        <v>919.11</v>
      </c>
      <c r="N159" s="46">
        <v>248.8</v>
      </c>
      <c r="O159" s="46">
        <v>6.05</v>
      </c>
      <c r="P159" s="46">
        <v>423</v>
      </c>
      <c r="Q159" s="46">
        <v>34.119999999999997</v>
      </c>
      <c r="R159" s="46">
        <v>94</v>
      </c>
      <c r="S159" s="46">
        <v>315.13</v>
      </c>
      <c r="T159" s="46">
        <v>193.3</v>
      </c>
    </row>
    <row r="160" spans="4:20" x14ac:dyDescent="0.2">
      <c r="D160" s="45">
        <v>44823.666666666672</v>
      </c>
      <c r="E160" s="46">
        <v>22.7</v>
      </c>
      <c r="F160" s="46">
        <v>103.65</v>
      </c>
      <c r="G160" s="46">
        <v>9.3800000000000008</v>
      </c>
      <c r="H160" s="46">
        <v>32.94</v>
      </c>
      <c r="I160" s="46">
        <v>2.56</v>
      </c>
      <c r="J160" s="46">
        <v>23.37</v>
      </c>
      <c r="K160" s="46">
        <v>48.15</v>
      </c>
      <c r="L160" s="46">
        <v>17.3</v>
      </c>
      <c r="M160" s="46">
        <v>933.1</v>
      </c>
      <c r="N160" s="46">
        <v>253.86</v>
      </c>
      <c r="O160" s="46">
        <v>6.08</v>
      </c>
      <c r="P160" s="46">
        <v>423.69</v>
      </c>
      <c r="Q160" s="46">
        <v>34.69</v>
      </c>
      <c r="R160" s="46">
        <v>95.03</v>
      </c>
      <c r="S160" s="46">
        <v>314.02999999999997</v>
      </c>
      <c r="T160" s="46">
        <v>193.13</v>
      </c>
    </row>
    <row r="161" spans="4:20" x14ac:dyDescent="0.2">
      <c r="D161" s="45">
        <v>44824.666666666672</v>
      </c>
      <c r="E161" s="46">
        <v>22.14</v>
      </c>
      <c r="F161" s="46">
        <v>102.17</v>
      </c>
      <c r="G161" s="46">
        <v>9.68</v>
      </c>
      <c r="H161" s="46">
        <v>30.95</v>
      </c>
      <c r="I161" s="46">
        <v>2.8</v>
      </c>
      <c r="J161" s="46">
        <v>23.58</v>
      </c>
      <c r="K161" s="46">
        <v>47.74</v>
      </c>
      <c r="L161" s="46">
        <v>16.850000000000001</v>
      </c>
      <c r="M161" s="46">
        <v>905.69</v>
      </c>
      <c r="N161" s="46">
        <v>250.41</v>
      </c>
      <c r="O161" s="46">
        <v>5.89</v>
      </c>
      <c r="P161" s="46">
        <v>417.82</v>
      </c>
      <c r="Q161" s="46">
        <v>34.17</v>
      </c>
      <c r="R161" s="46">
        <v>91.63</v>
      </c>
      <c r="S161" s="46">
        <v>313.27</v>
      </c>
      <c r="T161" s="46">
        <v>192.07</v>
      </c>
    </row>
    <row r="162" spans="4:20" x14ac:dyDescent="0.2">
      <c r="D162" s="45">
        <v>44825.666666666672</v>
      </c>
      <c r="E162" s="46">
        <v>21.33</v>
      </c>
      <c r="F162" s="46">
        <v>99.59</v>
      </c>
      <c r="G162" s="46">
        <v>9.94</v>
      </c>
      <c r="H162" s="46">
        <v>30.55</v>
      </c>
      <c r="I162" s="46">
        <v>2.8</v>
      </c>
      <c r="J162" s="46">
        <v>24.16</v>
      </c>
      <c r="K162" s="46">
        <v>46.56</v>
      </c>
      <c r="L162" s="46">
        <v>16.53</v>
      </c>
      <c r="M162" s="46">
        <v>887.5</v>
      </c>
      <c r="N162" s="46">
        <v>249.19</v>
      </c>
      <c r="O162" s="46">
        <v>5.69</v>
      </c>
      <c r="P162" s="46">
        <v>408.68</v>
      </c>
      <c r="Q162" s="46">
        <v>33.15</v>
      </c>
      <c r="R162" s="46">
        <v>91.18</v>
      </c>
      <c r="S162" s="46">
        <v>304.5</v>
      </c>
      <c r="T162" s="46">
        <v>187.02</v>
      </c>
    </row>
    <row r="163" spans="4:20" x14ac:dyDescent="0.2">
      <c r="D163" s="45">
        <v>44826.666666666672</v>
      </c>
      <c r="E163" s="46">
        <v>20</v>
      </c>
      <c r="F163" s="46">
        <v>98.56</v>
      </c>
      <c r="G163" s="46">
        <v>9.57</v>
      </c>
      <c r="H163" s="46">
        <v>28.57</v>
      </c>
      <c r="I163" s="46">
        <v>2.76</v>
      </c>
      <c r="J163" s="46">
        <v>23.72</v>
      </c>
      <c r="K163" s="46">
        <v>45.25</v>
      </c>
      <c r="L163" s="46">
        <v>15.81</v>
      </c>
      <c r="M163" s="46">
        <v>850</v>
      </c>
      <c r="N163" s="46">
        <v>241.48</v>
      </c>
      <c r="O163" s="46">
        <v>5.36</v>
      </c>
      <c r="P163" s="46">
        <v>396.71</v>
      </c>
      <c r="Q163" s="46">
        <v>32.5</v>
      </c>
      <c r="R163" s="46">
        <v>87.66</v>
      </c>
      <c r="S163" s="46">
        <v>298.36</v>
      </c>
      <c r="T163" s="46">
        <v>185.79</v>
      </c>
    </row>
    <row r="164" spans="4:20" x14ac:dyDescent="0.2">
      <c r="D164" s="45">
        <v>44827.666666666672</v>
      </c>
      <c r="E164" s="46">
        <v>19.28</v>
      </c>
      <c r="F164" s="46">
        <v>97.95</v>
      </c>
      <c r="G164" s="46">
        <v>9.27</v>
      </c>
      <c r="H164" s="46">
        <v>28.76</v>
      </c>
      <c r="I164" s="46">
        <v>2.52</v>
      </c>
      <c r="J164" s="46">
        <v>23.3</v>
      </c>
      <c r="K164" s="46">
        <v>43.98</v>
      </c>
      <c r="L164" s="46">
        <v>15.48</v>
      </c>
      <c r="M164" s="46">
        <v>815.01</v>
      </c>
      <c r="N164" s="46">
        <v>236.58</v>
      </c>
      <c r="O164" s="46">
        <v>5.31</v>
      </c>
      <c r="P164" s="46">
        <v>393.97</v>
      </c>
      <c r="Q164" s="46">
        <v>31.73</v>
      </c>
      <c r="R164" s="46">
        <v>86.97</v>
      </c>
      <c r="S164" s="46">
        <v>293.58</v>
      </c>
      <c r="T164" s="46">
        <v>183.96</v>
      </c>
    </row>
    <row r="165" spans="4:20" x14ac:dyDescent="0.2">
      <c r="D165" s="45">
        <v>44830.666666666672</v>
      </c>
      <c r="E165" s="46">
        <v>19.04</v>
      </c>
      <c r="F165" s="46">
        <v>95.9</v>
      </c>
      <c r="G165" s="46">
        <v>8.73</v>
      </c>
      <c r="H165" s="46">
        <v>28.25</v>
      </c>
      <c r="I165" s="46">
        <v>2.71</v>
      </c>
      <c r="J165" s="46">
        <v>22.23</v>
      </c>
      <c r="K165" s="46">
        <v>42.09</v>
      </c>
      <c r="L165" s="46">
        <v>15.26</v>
      </c>
      <c r="M165" s="46">
        <v>799.58</v>
      </c>
      <c r="N165" s="46">
        <v>232.48</v>
      </c>
      <c r="O165" s="46">
        <v>5.08</v>
      </c>
      <c r="P165" s="46">
        <v>395.8</v>
      </c>
      <c r="Q165" s="46">
        <v>31.03</v>
      </c>
      <c r="R165" s="46">
        <v>84.26</v>
      </c>
      <c r="S165" s="46">
        <v>290.11</v>
      </c>
      <c r="T165" s="46">
        <v>180.59</v>
      </c>
    </row>
    <row r="166" spans="4:20" x14ac:dyDescent="0.2">
      <c r="D166" s="45">
        <v>44831.666666666672</v>
      </c>
      <c r="E166" s="46">
        <v>19.39</v>
      </c>
      <c r="F166" s="46">
        <v>95.14</v>
      </c>
      <c r="G166" s="46">
        <v>9.1</v>
      </c>
      <c r="H166" s="46">
        <v>27.85</v>
      </c>
      <c r="I166" s="46">
        <v>3.73</v>
      </c>
      <c r="J166" s="46">
        <v>22.75</v>
      </c>
      <c r="K166" s="46">
        <v>44.12</v>
      </c>
      <c r="L166" s="46">
        <v>15.49</v>
      </c>
      <c r="M166" s="46">
        <v>804.69</v>
      </c>
      <c r="N166" s="46">
        <v>241.44</v>
      </c>
      <c r="O166" s="46">
        <v>5.08</v>
      </c>
      <c r="P166" s="46">
        <v>400.77</v>
      </c>
      <c r="Q166" s="46">
        <v>30.57</v>
      </c>
      <c r="R166" s="46">
        <v>85.75</v>
      </c>
      <c r="S166" s="46">
        <v>286.48</v>
      </c>
      <c r="T166" s="46">
        <v>177.87</v>
      </c>
    </row>
    <row r="167" spans="4:20" x14ac:dyDescent="0.2">
      <c r="D167" s="45">
        <v>44832.666666666672</v>
      </c>
      <c r="E167" s="46">
        <v>20.66</v>
      </c>
      <c r="F167" s="46">
        <v>96.17</v>
      </c>
      <c r="G167" s="46">
        <v>9.81</v>
      </c>
      <c r="H167" s="46">
        <v>29.24</v>
      </c>
      <c r="I167" s="46">
        <v>3.84</v>
      </c>
      <c r="J167" s="46">
        <v>23.48</v>
      </c>
      <c r="K167" s="46">
        <v>45.81</v>
      </c>
      <c r="L167" s="46">
        <v>16.18</v>
      </c>
      <c r="M167" s="46">
        <v>865.24</v>
      </c>
      <c r="N167" s="46">
        <v>251.47</v>
      </c>
      <c r="O167" s="46">
        <v>5.25</v>
      </c>
      <c r="P167" s="46">
        <v>409.29</v>
      </c>
      <c r="Q167" s="46">
        <v>31.07</v>
      </c>
      <c r="R167" s="46">
        <v>91.12</v>
      </c>
      <c r="S167" s="46">
        <v>290.18</v>
      </c>
      <c r="T167" s="46">
        <v>179.18</v>
      </c>
    </row>
    <row r="168" spans="4:20" x14ac:dyDescent="0.2">
      <c r="D168" s="45">
        <v>44833.666666666672</v>
      </c>
      <c r="E168" s="46">
        <v>19.059999999999999</v>
      </c>
      <c r="F168" s="46">
        <v>94.85</v>
      </c>
      <c r="G168" s="46">
        <v>9.07</v>
      </c>
      <c r="H168" s="46">
        <v>26.77</v>
      </c>
      <c r="I168" s="46">
        <v>3.68</v>
      </c>
      <c r="J168" s="46">
        <v>23.21</v>
      </c>
      <c r="K168" s="46">
        <v>44.61</v>
      </c>
      <c r="L168" s="46">
        <v>15.37</v>
      </c>
      <c r="M168" s="46">
        <v>829.68</v>
      </c>
      <c r="N168" s="46">
        <v>246.39</v>
      </c>
      <c r="O168" s="46">
        <v>4.84</v>
      </c>
      <c r="P168" s="46">
        <v>396.81</v>
      </c>
      <c r="Q168" s="46">
        <v>30.66</v>
      </c>
      <c r="R168" s="46">
        <v>88.7</v>
      </c>
      <c r="S168" s="46">
        <v>286.77</v>
      </c>
      <c r="T168" s="46">
        <v>180.06</v>
      </c>
    </row>
    <row r="169" spans="4:20" x14ac:dyDescent="0.2">
      <c r="D169" s="45">
        <v>44834.666666666672</v>
      </c>
      <c r="E169" s="46">
        <v>18.760000000000002</v>
      </c>
      <c r="F169" s="46">
        <v>93.57</v>
      </c>
      <c r="G169" s="46">
        <v>9.5299999999999994</v>
      </c>
      <c r="H169" s="46">
        <v>26.94</v>
      </c>
      <c r="I169" s="46">
        <v>2.5</v>
      </c>
      <c r="J169" s="46">
        <v>22.79</v>
      </c>
      <c r="K169" s="46">
        <v>44.61</v>
      </c>
      <c r="L169" s="46">
        <v>15.39</v>
      </c>
      <c r="M169" s="46">
        <v>827.78</v>
      </c>
      <c r="N169" s="46">
        <v>241.58</v>
      </c>
      <c r="O169" s="46">
        <v>4.88</v>
      </c>
      <c r="P169" s="46">
        <v>387.32</v>
      </c>
      <c r="Q169" s="46">
        <v>30.2</v>
      </c>
      <c r="R169" s="46">
        <v>86.07</v>
      </c>
      <c r="S169" s="46">
        <v>284.33999999999997</v>
      </c>
      <c r="T169" s="46">
        <v>177.65</v>
      </c>
    </row>
    <row r="170" spans="4:20" x14ac:dyDescent="0.2">
      <c r="D170" s="45">
        <v>44837.666666666672</v>
      </c>
      <c r="E170" s="46">
        <v>19.010000000000002</v>
      </c>
      <c r="F170" s="46">
        <v>95.42</v>
      </c>
      <c r="G170" s="46">
        <v>10.55</v>
      </c>
      <c r="H170" s="46">
        <v>27.76</v>
      </c>
      <c r="I170" s="46">
        <v>2.35</v>
      </c>
      <c r="J170" s="46">
        <v>23.63</v>
      </c>
      <c r="K170" s="46">
        <v>43.99</v>
      </c>
      <c r="L170" s="46">
        <v>15.77</v>
      </c>
      <c r="M170" s="46">
        <v>882.3</v>
      </c>
      <c r="N170" s="46">
        <v>243.68</v>
      </c>
      <c r="O170" s="46">
        <v>5.13</v>
      </c>
      <c r="P170" s="46">
        <v>396.8</v>
      </c>
      <c r="Q170" s="46">
        <v>31.09</v>
      </c>
      <c r="R170" s="46">
        <v>87.18</v>
      </c>
      <c r="S170" s="46">
        <v>290.48</v>
      </c>
      <c r="T170" s="46">
        <v>181.65</v>
      </c>
    </row>
    <row r="171" spans="4:20" x14ac:dyDescent="0.2">
      <c r="D171" s="45">
        <v>44838.666666666672</v>
      </c>
      <c r="E171" s="46">
        <v>21.61</v>
      </c>
      <c r="F171" s="46">
        <v>98.73</v>
      </c>
      <c r="G171" s="46">
        <v>11.69</v>
      </c>
      <c r="H171" s="46">
        <v>31.53</v>
      </c>
      <c r="I171" s="46">
        <v>2.31</v>
      </c>
      <c r="J171" s="46">
        <v>24.02</v>
      </c>
      <c r="K171" s="46">
        <v>47.49</v>
      </c>
      <c r="L171" s="46">
        <v>17.149999999999999</v>
      </c>
      <c r="M171" s="46">
        <v>948.25</v>
      </c>
      <c r="N171" s="46">
        <v>252.33</v>
      </c>
      <c r="O171" s="46">
        <v>5.4</v>
      </c>
      <c r="P171" s="46">
        <v>412.01</v>
      </c>
      <c r="Q171" s="46">
        <v>32.380000000000003</v>
      </c>
      <c r="R171" s="46">
        <v>92.79</v>
      </c>
      <c r="S171" s="46">
        <v>301.27</v>
      </c>
      <c r="T171" s="46">
        <v>185.65</v>
      </c>
    </row>
    <row r="172" spans="4:20" x14ac:dyDescent="0.2">
      <c r="D172" s="45">
        <v>44839.666666666672</v>
      </c>
      <c r="E172" s="46">
        <v>20.92</v>
      </c>
      <c r="F172" s="46">
        <v>100.55</v>
      </c>
      <c r="G172" s="46">
        <v>11.75</v>
      </c>
      <c r="H172" s="46">
        <v>30.83</v>
      </c>
      <c r="I172" s="46">
        <v>2.31</v>
      </c>
      <c r="J172" s="46">
        <v>24.15</v>
      </c>
      <c r="K172" s="46">
        <v>47.56</v>
      </c>
      <c r="L172" s="46">
        <v>16.920000000000002</v>
      </c>
      <c r="M172" s="46">
        <v>933.76</v>
      </c>
      <c r="N172" s="46">
        <v>261.33</v>
      </c>
      <c r="O172" s="46">
        <v>5.28</v>
      </c>
      <c r="P172" s="46">
        <v>413.58</v>
      </c>
      <c r="Q172" s="46">
        <v>31.92</v>
      </c>
      <c r="R172" s="46">
        <v>93.83</v>
      </c>
      <c r="S172" s="46">
        <v>304.2</v>
      </c>
      <c r="T172" s="46">
        <v>187.67</v>
      </c>
    </row>
    <row r="173" spans="4:20" x14ac:dyDescent="0.2">
      <c r="D173" s="45">
        <v>44840.666666666672</v>
      </c>
      <c r="E173" s="46">
        <v>20.95</v>
      </c>
      <c r="F173" s="46">
        <v>99.08</v>
      </c>
      <c r="G173" s="46">
        <v>11.88</v>
      </c>
      <c r="H173" s="46">
        <v>30.06</v>
      </c>
      <c r="I173" s="46">
        <v>2.3199999999999998</v>
      </c>
      <c r="J173" s="46">
        <v>23.92</v>
      </c>
      <c r="K173" s="46">
        <v>48.39</v>
      </c>
      <c r="L173" s="46">
        <v>16.829999999999998</v>
      </c>
      <c r="M173" s="46">
        <v>929.18</v>
      </c>
      <c r="N173" s="46">
        <v>264.97000000000003</v>
      </c>
      <c r="O173" s="46">
        <v>5.29</v>
      </c>
      <c r="P173" s="46">
        <v>411.32</v>
      </c>
      <c r="Q173" s="46">
        <v>31.46</v>
      </c>
      <c r="R173" s="46">
        <v>94.42</v>
      </c>
      <c r="S173" s="46">
        <v>299.23</v>
      </c>
      <c r="T173" s="46">
        <v>185.59</v>
      </c>
    </row>
    <row r="174" spans="4:20" x14ac:dyDescent="0.2">
      <c r="D174" s="45">
        <v>44841.666666666672</v>
      </c>
      <c r="E174" s="46">
        <v>18.899999999999999</v>
      </c>
      <c r="F174" s="46">
        <v>98.7</v>
      </c>
      <c r="G174" s="46">
        <v>11.64</v>
      </c>
      <c r="H174" s="46">
        <v>27.21</v>
      </c>
      <c r="I174" s="46">
        <v>2.2599999999999998</v>
      </c>
      <c r="J174" s="46">
        <v>23.63</v>
      </c>
      <c r="K174" s="46">
        <v>46.22</v>
      </c>
      <c r="L174" s="46">
        <v>15.93</v>
      </c>
      <c r="M174" s="46">
        <v>881.99</v>
      </c>
      <c r="N174" s="46">
        <v>245.81</v>
      </c>
      <c r="O174" s="46">
        <v>5.01</v>
      </c>
      <c r="P174" s="46">
        <v>392.96</v>
      </c>
      <c r="Q174" s="46">
        <v>30.75</v>
      </c>
      <c r="R174" s="46">
        <v>90.17</v>
      </c>
      <c r="S174" s="46">
        <v>294.97000000000003</v>
      </c>
      <c r="T174" s="46">
        <v>183.83</v>
      </c>
    </row>
    <row r="175" spans="4:20" x14ac:dyDescent="0.2">
      <c r="D175" s="45">
        <v>44844.666666666672</v>
      </c>
      <c r="E175" s="46">
        <v>18.59</v>
      </c>
      <c r="F175" s="46">
        <v>98.49</v>
      </c>
      <c r="G175" s="46">
        <v>11.33</v>
      </c>
      <c r="H175" s="46">
        <v>26.45</v>
      </c>
      <c r="I175" s="46">
        <v>2.08</v>
      </c>
      <c r="J175" s="46">
        <v>23.68</v>
      </c>
      <c r="K175" s="46">
        <v>46.32</v>
      </c>
      <c r="L175" s="46">
        <v>15.46</v>
      </c>
      <c r="M175" s="46">
        <v>872.6</v>
      </c>
      <c r="N175" s="46">
        <v>236.97</v>
      </c>
      <c r="O175" s="46">
        <v>4.97</v>
      </c>
      <c r="P175" s="46">
        <v>387.64</v>
      </c>
      <c r="Q175" s="46">
        <v>30.66</v>
      </c>
      <c r="R175" s="46">
        <v>84.52</v>
      </c>
      <c r="S175" s="46">
        <v>291.77999999999997</v>
      </c>
      <c r="T175" s="46">
        <v>182.18</v>
      </c>
    </row>
    <row r="176" spans="4:20" x14ac:dyDescent="0.2">
      <c r="D176" s="45">
        <v>44845.666666666672</v>
      </c>
      <c r="E176" s="46">
        <v>19.350000000000001</v>
      </c>
      <c r="F176" s="46">
        <v>95.45</v>
      </c>
      <c r="G176" s="46">
        <v>10.61</v>
      </c>
      <c r="H176" s="46">
        <v>25.67</v>
      </c>
      <c r="I176" s="46">
        <v>2.11</v>
      </c>
      <c r="J176" s="46">
        <v>23.37</v>
      </c>
      <c r="K176" s="46">
        <v>45.76</v>
      </c>
      <c r="L176" s="46">
        <v>15.14</v>
      </c>
      <c r="M176" s="46">
        <v>834.67</v>
      </c>
      <c r="N176" s="46">
        <v>229.11</v>
      </c>
      <c r="O176" s="46">
        <v>5</v>
      </c>
      <c r="P176" s="46">
        <v>383.48</v>
      </c>
      <c r="Q176" s="46">
        <v>29.77</v>
      </c>
      <c r="R176" s="46">
        <v>83.09</v>
      </c>
      <c r="S176" s="46">
        <v>286.05</v>
      </c>
      <c r="T176" s="46">
        <v>179.14</v>
      </c>
    </row>
    <row r="177" spans="4:20" x14ac:dyDescent="0.2">
      <c r="D177" s="45">
        <v>44846.666666666672</v>
      </c>
      <c r="E177" s="46">
        <v>19.809999999999999</v>
      </c>
      <c r="F177" s="46">
        <v>93.7</v>
      </c>
      <c r="G177" s="46">
        <v>10.75</v>
      </c>
      <c r="H177" s="46">
        <v>25.99</v>
      </c>
      <c r="I177" s="46">
        <v>2.2000000000000002</v>
      </c>
      <c r="J177" s="46">
        <v>23.69</v>
      </c>
      <c r="K177" s="46">
        <v>45.92</v>
      </c>
      <c r="L177" s="46">
        <v>15.3</v>
      </c>
      <c r="M177" s="46">
        <v>820.65</v>
      </c>
      <c r="N177" s="46">
        <v>225.21</v>
      </c>
      <c r="O177" s="46">
        <v>5.08</v>
      </c>
      <c r="P177" s="46">
        <v>388.06</v>
      </c>
      <c r="Q177" s="46">
        <v>29.86</v>
      </c>
      <c r="R177" s="46">
        <v>83.81</v>
      </c>
      <c r="S177" s="46">
        <v>283.38</v>
      </c>
      <c r="T177" s="46">
        <v>178.24</v>
      </c>
    </row>
    <row r="178" spans="4:20" x14ac:dyDescent="0.2">
      <c r="D178" s="45">
        <v>44847.666666666672</v>
      </c>
      <c r="E178" s="46">
        <v>18.760000000000002</v>
      </c>
      <c r="F178" s="46">
        <v>95.65</v>
      </c>
      <c r="G178" s="46">
        <v>10.77</v>
      </c>
      <c r="H178" s="46">
        <v>26.24</v>
      </c>
      <c r="I178" s="46">
        <v>2.31</v>
      </c>
      <c r="J178" s="46">
        <v>24.3</v>
      </c>
      <c r="K178" s="46">
        <v>45.35</v>
      </c>
      <c r="L178" s="46">
        <v>15.22</v>
      </c>
      <c r="M178" s="46">
        <v>822.06</v>
      </c>
      <c r="N178" s="46">
        <v>228.37</v>
      </c>
      <c r="O178" s="46">
        <v>5.09</v>
      </c>
      <c r="P178" s="46">
        <v>395.78</v>
      </c>
      <c r="Q178" s="46">
        <v>31.69</v>
      </c>
      <c r="R178" s="46">
        <v>84.04</v>
      </c>
      <c r="S178" s="46">
        <v>293.95999999999998</v>
      </c>
      <c r="T178" s="46">
        <v>184.66</v>
      </c>
    </row>
    <row r="179" spans="4:20" x14ac:dyDescent="0.2">
      <c r="D179" s="45">
        <v>44848.666666666672</v>
      </c>
      <c r="E179" s="46">
        <v>17.27</v>
      </c>
      <c r="F179" s="46">
        <v>94.14</v>
      </c>
      <c r="G179" s="46">
        <v>10.01</v>
      </c>
      <c r="H179" s="46">
        <v>26.06</v>
      </c>
      <c r="I179" s="46">
        <v>2.2000000000000002</v>
      </c>
      <c r="J179" s="46">
        <v>23.56</v>
      </c>
      <c r="K179" s="46">
        <v>42.53</v>
      </c>
      <c r="L179" s="46">
        <v>14.45</v>
      </c>
      <c r="M179" s="46">
        <v>756.88</v>
      </c>
      <c r="N179" s="46">
        <v>216.49</v>
      </c>
      <c r="O179" s="46">
        <v>4.8099999999999996</v>
      </c>
      <c r="P179" s="46">
        <v>380.11</v>
      </c>
      <c r="Q179" s="46">
        <v>31.7</v>
      </c>
      <c r="R179" s="46">
        <v>80.47</v>
      </c>
      <c r="S179" s="46">
        <v>288.69</v>
      </c>
      <c r="T179" s="46">
        <v>182.62</v>
      </c>
    </row>
    <row r="180" spans="4:20" x14ac:dyDescent="0.2">
      <c r="D180" s="45">
        <v>44851.666666666672</v>
      </c>
      <c r="E180" s="46">
        <v>18.43</v>
      </c>
      <c r="F180" s="46">
        <v>97.37</v>
      </c>
      <c r="G180" s="46">
        <v>10.69</v>
      </c>
      <c r="H180" s="46">
        <v>27.76</v>
      </c>
      <c r="I180" s="46">
        <v>2.3199999999999998</v>
      </c>
      <c r="J180" s="46">
        <v>24.59</v>
      </c>
      <c r="K180" s="46">
        <v>45.5</v>
      </c>
      <c r="L180" s="46">
        <v>15.52</v>
      </c>
      <c r="M180" s="46">
        <v>850.66</v>
      </c>
      <c r="N180" s="46">
        <v>226.85</v>
      </c>
      <c r="O180" s="46">
        <v>5.07</v>
      </c>
      <c r="P180" s="46">
        <v>403.74</v>
      </c>
      <c r="Q180" s="46">
        <v>33.619999999999997</v>
      </c>
      <c r="R180" s="46">
        <v>84.66</v>
      </c>
      <c r="S180" s="46">
        <v>295.04000000000002</v>
      </c>
      <c r="T180" s="46">
        <v>185.25</v>
      </c>
    </row>
    <row r="181" spans="4:20" x14ac:dyDescent="0.2">
      <c r="D181" s="45">
        <v>44852.666666666672</v>
      </c>
      <c r="E181" s="46">
        <v>19.53</v>
      </c>
      <c r="F181" s="46">
        <v>97.17</v>
      </c>
      <c r="G181" s="46">
        <v>10.8</v>
      </c>
      <c r="H181" s="46">
        <v>28.73</v>
      </c>
      <c r="I181" s="46">
        <v>2.2799999999999998</v>
      </c>
      <c r="J181" s="46">
        <v>25.09</v>
      </c>
      <c r="K181" s="46">
        <v>47.88</v>
      </c>
      <c r="L181" s="46">
        <v>15.64</v>
      </c>
      <c r="M181" s="46">
        <v>853.29</v>
      </c>
      <c r="N181" s="46">
        <v>230.44</v>
      </c>
      <c r="O181" s="46">
        <v>5.25</v>
      </c>
      <c r="P181" s="46">
        <v>408.65</v>
      </c>
      <c r="Q181" s="46">
        <v>34.880000000000003</v>
      </c>
      <c r="R181" s="46">
        <v>85.29</v>
      </c>
      <c r="S181" s="46">
        <v>300.38</v>
      </c>
      <c r="T181" s="46">
        <v>187.17</v>
      </c>
    </row>
    <row r="182" spans="4:20" x14ac:dyDescent="0.2">
      <c r="D182" s="45">
        <v>44853.666666666672</v>
      </c>
      <c r="E182" s="46">
        <v>17.91</v>
      </c>
      <c r="F182" s="46">
        <v>96.23</v>
      </c>
      <c r="G182" s="46">
        <v>10.42</v>
      </c>
      <c r="H182" s="46">
        <v>28.35</v>
      </c>
      <c r="I182" s="46">
        <v>2.2799999999999998</v>
      </c>
      <c r="J182" s="46">
        <v>25</v>
      </c>
      <c r="K182" s="46">
        <v>47.16</v>
      </c>
      <c r="L182" s="46">
        <v>15.13</v>
      </c>
      <c r="M182" s="46">
        <v>815.45</v>
      </c>
      <c r="N182" s="46">
        <v>221.92</v>
      </c>
      <c r="O182" s="46">
        <v>4.99</v>
      </c>
      <c r="P182" s="46">
        <v>402.07</v>
      </c>
      <c r="Q182" s="46">
        <v>33.92</v>
      </c>
      <c r="R182" s="46">
        <v>84.47</v>
      </c>
      <c r="S182" s="46">
        <v>297.76</v>
      </c>
      <c r="T182" s="46">
        <v>186.41</v>
      </c>
    </row>
    <row r="183" spans="4:20" x14ac:dyDescent="0.2">
      <c r="D183" s="45">
        <v>44854.666666666672</v>
      </c>
      <c r="E183" s="46">
        <v>18.03</v>
      </c>
      <c r="F183" s="46">
        <v>95.01</v>
      </c>
      <c r="G183" s="46">
        <v>10.1</v>
      </c>
      <c r="H183" s="46">
        <v>29.73</v>
      </c>
      <c r="I183" s="46">
        <v>2.29</v>
      </c>
      <c r="J183" s="46">
        <v>24.62</v>
      </c>
      <c r="K183" s="46">
        <v>44.95</v>
      </c>
      <c r="L183" s="46">
        <v>15.2</v>
      </c>
      <c r="M183" s="46">
        <v>820.47</v>
      </c>
      <c r="N183" s="46">
        <v>216.9</v>
      </c>
      <c r="O183" s="46">
        <v>5.01</v>
      </c>
      <c r="P183" s="46">
        <v>401.15</v>
      </c>
      <c r="Q183" s="46">
        <v>33.700000000000003</v>
      </c>
      <c r="R183" s="46">
        <v>84.78</v>
      </c>
      <c r="S183" s="46">
        <v>296.27999999999997</v>
      </c>
      <c r="T183" s="46">
        <v>187.22</v>
      </c>
    </row>
    <row r="184" spans="4:20" x14ac:dyDescent="0.2">
      <c r="D184" s="45">
        <v>44855.666666666672</v>
      </c>
      <c r="E184" s="46">
        <v>18.3</v>
      </c>
      <c r="F184" s="46">
        <v>96.74</v>
      </c>
      <c r="G184" s="46">
        <v>10.42</v>
      </c>
      <c r="H184" s="46">
        <v>29.75</v>
      </c>
      <c r="I184" s="46">
        <v>2.2400000000000002</v>
      </c>
      <c r="J184" s="46">
        <v>25.58</v>
      </c>
      <c r="K184" s="46">
        <v>45.37</v>
      </c>
      <c r="L184" s="46">
        <v>15.54</v>
      </c>
      <c r="M184" s="46">
        <v>844.9</v>
      </c>
      <c r="N184" s="46">
        <v>214.71</v>
      </c>
      <c r="O184" s="46">
        <v>5.15</v>
      </c>
      <c r="P184" s="46">
        <v>417.18</v>
      </c>
      <c r="Q184" s="46">
        <v>34.950000000000003</v>
      </c>
      <c r="R184" s="46">
        <v>83.94</v>
      </c>
      <c r="S184" s="46">
        <v>302.37</v>
      </c>
      <c r="T184" s="46">
        <v>190.37</v>
      </c>
    </row>
    <row r="185" spans="4:20" x14ac:dyDescent="0.2">
      <c r="D185" s="45">
        <v>44858.666666666672</v>
      </c>
      <c r="E185" s="46">
        <v>18.05</v>
      </c>
      <c r="F185" s="46">
        <v>97.35</v>
      </c>
      <c r="G185" s="46">
        <v>10.29</v>
      </c>
      <c r="H185" s="46">
        <v>28.75</v>
      </c>
      <c r="I185" s="46">
        <v>2.2999999999999998</v>
      </c>
      <c r="J185" s="46">
        <v>26.67</v>
      </c>
      <c r="K185" s="46">
        <v>44.16</v>
      </c>
      <c r="L185" s="46">
        <v>15.4</v>
      </c>
      <c r="M185" s="46">
        <v>827.16</v>
      </c>
      <c r="N185" s="46">
        <v>216.01</v>
      </c>
      <c r="O185" s="46">
        <v>5.17</v>
      </c>
      <c r="P185" s="46">
        <v>417.76</v>
      </c>
      <c r="Q185" s="46">
        <v>35.07</v>
      </c>
      <c r="R185" s="46">
        <v>83.32</v>
      </c>
      <c r="S185" s="46">
        <v>305.60000000000002</v>
      </c>
      <c r="T185" s="46">
        <v>190.37</v>
      </c>
    </row>
    <row r="186" spans="4:20" x14ac:dyDescent="0.2">
      <c r="D186" s="45">
        <v>44859.666666666672</v>
      </c>
      <c r="E186" s="46">
        <v>20.62</v>
      </c>
      <c r="F186" s="46">
        <v>100.08</v>
      </c>
      <c r="G186" s="46">
        <v>10.45</v>
      </c>
      <c r="H186" s="46">
        <v>29.83</v>
      </c>
      <c r="I186" s="46">
        <v>2.2400000000000002</v>
      </c>
      <c r="J186" s="46">
        <v>26.52</v>
      </c>
      <c r="K186" s="46">
        <v>44.35</v>
      </c>
      <c r="L186" s="46">
        <v>16.34</v>
      </c>
      <c r="M186" s="46">
        <v>862.97</v>
      </c>
      <c r="N186" s="46">
        <v>226.95</v>
      </c>
      <c r="O186" s="46">
        <v>5.66</v>
      </c>
      <c r="P186" s="46">
        <v>432.08</v>
      </c>
      <c r="Q186" s="46">
        <v>35.39</v>
      </c>
      <c r="R186" s="46">
        <v>89.24</v>
      </c>
      <c r="S186" s="46">
        <v>311.41000000000003</v>
      </c>
      <c r="T186" s="46">
        <v>194.38</v>
      </c>
    </row>
    <row r="187" spans="4:20" x14ac:dyDescent="0.2">
      <c r="D187" s="45">
        <v>44860.666666666672</v>
      </c>
      <c r="E187" s="46">
        <v>20.56</v>
      </c>
      <c r="F187" s="46">
        <v>101.76</v>
      </c>
      <c r="G187" s="46">
        <v>10.220000000000001</v>
      </c>
      <c r="H187" s="46">
        <v>29.06</v>
      </c>
      <c r="I187" s="46">
        <v>2.16</v>
      </c>
      <c r="J187" s="46">
        <v>26.38</v>
      </c>
      <c r="K187" s="46">
        <v>43.02</v>
      </c>
      <c r="L187" s="46">
        <v>16.170000000000002</v>
      </c>
      <c r="M187" s="46">
        <v>833.36</v>
      </c>
      <c r="N187" s="46">
        <v>226.55</v>
      </c>
      <c r="O187" s="46">
        <v>5.54</v>
      </c>
      <c r="P187" s="46">
        <v>424.39</v>
      </c>
      <c r="Q187" s="46">
        <v>35.700000000000003</v>
      </c>
      <c r="R187" s="46">
        <v>88.55</v>
      </c>
      <c r="S187" s="46">
        <v>319.51</v>
      </c>
      <c r="T187" s="46">
        <v>203.33</v>
      </c>
    </row>
    <row r="188" spans="4:20" x14ac:dyDescent="0.2">
      <c r="D188" s="45">
        <v>44861.666666666672</v>
      </c>
      <c r="E188" s="46">
        <v>20.62</v>
      </c>
      <c r="F188" s="46">
        <v>98.81</v>
      </c>
      <c r="G188" s="46">
        <v>9.89</v>
      </c>
      <c r="H188" s="46">
        <v>34.1</v>
      </c>
      <c r="I188" s="46">
        <v>2.13</v>
      </c>
      <c r="J188" s="46">
        <v>26.65</v>
      </c>
      <c r="K188" s="46">
        <v>43.81</v>
      </c>
      <c r="L188" s="46">
        <v>16.48</v>
      </c>
      <c r="M188" s="46">
        <v>836.82</v>
      </c>
      <c r="N188" s="46">
        <v>226.84</v>
      </c>
      <c r="O188" s="46">
        <v>5.35</v>
      </c>
      <c r="P188" s="46">
        <v>422</v>
      </c>
      <c r="Q188" s="46">
        <v>35.869999999999997</v>
      </c>
      <c r="R188" s="46">
        <v>87.35</v>
      </c>
      <c r="S188" s="46">
        <v>319.37</v>
      </c>
      <c r="T188" s="46">
        <v>204.29</v>
      </c>
    </row>
    <row r="189" spans="4:20" x14ac:dyDescent="0.2">
      <c r="D189" s="45">
        <v>44862.666666666672</v>
      </c>
      <c r="E189" s="46">
        <v>20.32</v>
      </c>
      <c r="F189" s="46">
        <v>102.6</v>
      </c>
      <c r="G189" s="46">
        <v>10.17</v>
      </c>
      <c r="H189" s="46">
        <v>34.19</v>
      </c>
      <c r="I189" s="46">
        <v>2.09</v>
      </c>
      <c r="J189" s="46">
        <v>26.62</v>
      </c>
      <c r="K189" s="46">
        <v>44.7</v>
      </c>
      <c r="L189" s="46">
        <v>16.760000000000002</v>
      </c>
      <c r="M189" s="46">
        <v>881.75</v>
      </c>
      <c r="N189" s="46">
        <v>228.36</v>
      </c>
      <c r="O189" s="46">
        <v>5.45</v>
      </c>
      <c r="P189" s="46">
        <v>431.79</v>
      </c>
      <c r="Q189" s="46">
        <v>36.18</v>
      </c>
      <c r="R189" s="46">
        <v>86.25</v>
      </c>
      <c r="S189" s="46">
        <v>329.47</v>
      </c>
      <c r="T189" s="46">
        <v>209.34</v>
      </c>
    </row>
    <row r="190" spans="4:20" x14ac:dyDescent="0.2">
      <c r="D190" s="45">
        <v>44865.666666666672</v>
      </c>
      <c r="E190" s="46">
        <v>20.07</v>
      </c>
      <c r="F190" s="46">
        <v>102.74</v>
      </c>
      <c r="G190" s="46">
        <v>10.5</v>
      </c>
      <c r="H190" s="46">
        <v>34.229999999999997</v>
      </c>
      <c r="I190" s="46">
        <v>2.2400000000000002</v>
      </c>
      <c r="J190" s="46">
        <v>27.03</v>
      </c>
      <c r="K190" s="46">
        <v>45.97</v>
      </c>
      <c r="L190" s="46">
        <v>16.670000000000002</v>
      </c>
      <c r="M190" s="46">
        <v>901.62</v>
      </c>
      <c r="N190" s="46">
        <v>231.79</v>
      </c>
      <c r="O190" s="46">
        <v>5.44</v>
      </c>
      <c r="P190" s="46">
        <v>427.5</v>
      </c>
      <c r="Q190" s="46">
        <v>36.04</v>
      </c>
      <c r="R190" s="46">
        <v>83.58</v>
      </c>
      <c r="S190" s="46">
        <v>328.18</v>
      </c>
      <c r="T190" s="46">
        <v>207.16</v>
      </c>
    </row>
    <row r="191" spans="4:20" x14ac:dyDescent="0.2">
      <c r="D191" s="45">
        <v>44866.666666666672</v>
      </c>
      <c r="E191" s="46">
        <v>19.46</v>
      </c>
      <c r="F191" s="46">
        <v>104.02</v>
      </c>
      <c r="G191" s="46">
        <v>11.01</v>
      </c>
      <c r="H191" s="46">
        <v>34.79</v>
      </c>
      <c r="I191" s="46">
        <v>2.21</v>
      </c>
      <c r="J191" s="46">
        <v>26.75</v>
      </c>
      <c r="K191" s="46">
        <v>46.18</v>
      </c>
      <c r="L191" s="46">
        <v>16.66</v>
      </c>
      <c r="M191" s="46">
        <v>919.34</v>
      </c>
      <c r="N191" s="46">
        <v>224.89</v>
      </c>
      <c r="O191" s="46">
        <v>5.73</v>
      </c>
      <c r="P191" s="46">
        <v>394.77</v>
      </c>
      <c r="Q191" s="46">
        <v>36.200000000000003</v>
      </c>
      <c r="R191" s="46">
        <v>83.11</v>
      </c>
      <c r="S191" s="46">
        <v>333.19</v>
      </c>
      <c r="T191" s="46">
        <v>206.93</v>
      </c>
    </row>
    <row r="192" spans="4:20" x14ac:dyDescent="0.2">
      <c r="D192" s="45">
        <v>44867.666666666672</v>
      </c>
      <c r="E192" s="46">
        <v>17.600000000000001</v>
      </c>
      <c r="F192" s="46">
        <v>100.56</v>
      </c>
      <c r="G192" s="46">
        <v>10.49</v>
      </c>
      <c r="H192" s="46">
        <v>33.51</v>
      </c>
      <c r="I192" s="46">
        <v>2.2400000000000002</v>
      </c>
      <c r="J192" s="46">
        <v>25.65</v>
      </c>
      <c r="K192" s="46">
        <v>42.28</v>
      </c>
      <c r="L192" s="46">
        <v>15.74</v>
      </c>
      <c r="M192" s="46">
        <v>851.28</v>
      </c>
      <c r="N192" s="46">
        <v>210.57</v>
      </c>
      <c r="O192" s="46">
        <v>5.12</v>
      </c>
      <c r="P192" s="46">
        <v>385.03</v>
      </c>
      <c r="Q192" s="46">
        <v>36.090000000000003</v>
      </c>
      <c r="R192" s="46">
        <v>79.45</v>
      </c>
      <c r="S192" s="46">
        <v>319.82</v>
      </c>
      <c r="T192" s="46">
        <v>200.95</v>
      </c>
    </row>
    <row r="193" spans="4:20" x14ac:dyDescent="0.2">
      <c r="D193" s="45">
        <v>44868.666666666672</v>
      </c>
      <c r="E193" s="46">
        <v>16.670000000000002</v>
      </c>
      <c r="F193" s="46">
        <v>94.57</v>
      </c>
      <c r="G193" s="46">
        <v>12.04</v>
      </c>
      <c r="H193" s="46">
        <v>33.74</v>
      </c>
      <c r="I193" s="46">
        <v>2.21</v>
      </c>
      <c r="J193" s="46">
        <v>24.91</v>
      </c>
      <c r="K193" s="46">
        <v>40.880000000000003</v>
      </c>
      <c r="L193" s="46">
        <v>15.73</v>
      </c>
      <c r="M193" s="46">
        <v>870.88</v>
      </c>
      <c r="N193" s="46">
        <v>210.95</v>
      </c>
      <c r="O193" s="46">
        <v>5.36</v>
      </c>
      <c r="P193" s="46">
        <v>364.99</v>
      </c>
      <c r="Q193" s="46">
        <v>35.89</v>
      </c>
      <c r="R193" s="46">
        <v>76.55</v>
      </c>
      <c r="S193" s="46">
        <v>309.17</v>
      </c>
      <c r="T193" s="46">
        <v>194.75</v>
      </c>
    </row>
    <row r="194" spans="4:20" x14ac:dyDescent="0.2">
      <c r="D194" s="45">
        <v>44869.666666666672</v>
      </c>
      <c r="E194" s="46">
        <v>16.12</v>
      </c>
      <c r="F194" s="46">
        <v>94.32</v>
      </c>
      <c r="G194" s="46">
        <v>10.81</v>
      </c>
      <c r="H194" s="46">
        <v>32.15</v>
      </c>
      <c r="I194" s="46">
        <v>2.4300000000000002</v>
      </c>
      <c r="J194" s="46">
        <v>24.57</v>
      </c>
      <c r="K194" s="46">
        <v>40.14</v>
      </c>
      <c r="L194" s="46">
        <v>15.26</v>
      </c>
      <c r="M194" s="46">
        <v>938.57</v>
      </c>
      <c r="N194" s="46">
        <v>201.97</v>
      </c>
      <c r="O194" s="46">
        <v>5.18</v>
      </c>
      <c r="P194" s="46">
        <v>361.19</v>
      </c>
      <c r="Q194" s="46">
        <v>36.79</v>
      </c>
      <c r="R194" s="46">
        <v>75.180000000000007</v>
      </c>
      <c r="S194" s="46">
        <v>318.37</v>
      </c>
      <c r="T194" s="46">
        <v>196.98</v>
      </c>
    </row>
    <row r="195" spans="4:20" x14ac:dyDescent="0.2">
      <c r="D195" s="45">
        <v>44872.666666666672</v>
      </c>
      <c r="E195" s="46">
        <v>15.63</v>
      </c>
      <c r="F195" s="46">
        <v>96.39</v>
      </c>
      <c r="G195" s="46">
        <v>10.7</v>
      </c>
      <c r="H195" s="46">
        <v>32.24</v>
      </c>
      <c r="I195" s="46">
        <v>2.4900000000000002</v>
      </c>
      <c r="J195" s="46">
        <v>24.7</v>
      </c>
      <c r="K195" s="46">
        <v>37.270000000000003</v>
      </c>
      <c r="L195" s="46">
        <v>15.36</v>
      </c>
      <c r="M195" s="46">
        <v>940.78</v>
      </c>
      <c r="N195" s="46">
        <v>199.71</v>
      </c>
      <c r="O195" s="46">
        <v>5.18</v>
      </c>
      <c r="P195" s="46">
        <v>370.11</v>
      </c>
      <c r="Q195" s="46">
        <v>37.01</v>
      </c>
      <c r="R195" s="46">
        <v>77.66</v>
      </c>
      <c r="S195" s="46">
        <v>325.13</v>
      </c>
      <c r="T195" s="46">
        <v>200.1</v>
      </c>
    </row>
    <row r="196" spans="4:20" x14ac:dyDescent="0.2">
      <c r="D196" s="45">
        <v>44873.666666666672</v>
      </c>
      <c r="E196" s="46">
        <v>15.64</v>
      </c>
      <c r="F196" s="46">
        <v>98.48</v>
      </c>
      <c r="G196" s="46">
        <v>10.75</v>
      </c>
      <c r="H196" s="46">
        <v>32.799999999999997</v>
      </c>
      <c r="I196" s="46">
        <v>2.78</v>
      </c>
      <c r="J196" s="46">
        <v>24.72</v>
      </c>
      <c r="K196" s="46">
        <v>39.96</v>
      </c>
      <c r="L196" s="46">
        <v>15.07</v>
      </c>
      <c r="M196" s="46">
        <v>937.08</v>
      </c>
      <c r="N196" s="46">
        <v>202.61</v>
      </c>
      <c r="O196" s="46">
        <v>5.0999999999999996</v>
      </c>
      <c r="P196" s="46">
        <v>382.57</v>
      </c>
      <c r="Q196" s="46">
        <v>37.11</v>
      </c>
      <c r="R196" s="46">
        <v>81.13</v>
      </c>
      <c r="S196" s="46">
        <v>325.75</v>
      </c>
      <c r="T196" s="46">
        <v>201.78</v>
      </c>
    </row>
    <row r="197" spans="4:20" x14ac:dyDescent="0.2">
      <c r="D197" s="45">
        <v>44874.666666666672</v>
      </c>
      <c r="E197" s="46">
        <v>12.1</v>
      </c>
      <c r="F197" s="46">
        <v>96.18</v>
      </c>
      <c r="G197" s="46">
        <v>10.23</v>
      </c>
      <c r="H197" s="46">
        <v>30.9</v>
      </c>
      <c r="I197" s="46">
        <v>2.48</v>
      </c>
      <c r="J197" s="46">
        <v>20.91</v>
      </c>
      <c r="K197" s="46">
        <v>41.84</v>
      </c>
      <c r="L197" s="46">
        <v>14.13</v>
      </c>
      <c r="M197" s="46">
        <v>897.62</v>
      </c>
      <c r="N197" s="46">
        <v>198.28</v>
      </c>
      <c r="O197" s="46">
        <v>4.9800000000000004</v>
      </c>
      <c r="P197" s="46">
        <v>368.55</v>
      </c>
      <c r="Q197" s="46">
        <v>36.520000000000003</v>
      </c>
      <c r="R197" s="46">
        <v>78.680000000000007</v>
      </c>
      <c r="S197" s="46">
        <v>315.64</v>
      </c>
      <c r="T197" s="46">
        <v>193.93</v>
      </c>
    </row>
    <row r="198" spans="4:20" x14ac:dyDescent="0.2">
      <c r="D198" s="45">
        <v>44875.666666666672</v>
      </c>
      <c r="E198" s="46">
        <v>14.99</v>
      </c>
      <c r="F198" s="46">
        <v>101</v>
      </c>
      <c r="G198" s="46">
        <v>10.220000000000001</v>
      </c>
      <c r="H198" s="46">
        <v>36.51</v>
      </c>
      <c r="I198" s="46">
        <v>2.2000000000000002</v>
      </c>
      <c r="J198" s="46">
        <v>20.64</v>
      </c>
      <c r="K198" s="46">
        <v>45.08</v>
      </c>
      <c r="L198" s="46">
        <v>15.86</v>
      </c>
      <c r="M198" s="46">
        <v>935.53</v>
      </c>
      <c r="N198" s="46">
        <v>214.4</v>
      </c>
      <c r="O198" s="46">
        <v>5.34</v>
      </c>
      <c r="P198" s="46">
        <v>403.24</v>
      </c>
      <c r="Q198" s="46">
        <v>38.130000000000003</v>
      </c>
      <c r="R198" s="46">
        <v>86.8</v>
      </c>
      <c r="S198" s="46">
        <v>337.27</v>
      </c>
      <c r="T198" s="46">
        <v>205.57</v>
      </c>
    </row>
    <row r="199" spans="4:20" x14ac:dyDescent="0.2">
      <c r="D199" s="45">
        <v>44876.666666666672</v>
      </c>
      <c r="E199" s="46">
        <v>17.010000000000002</v>
      </c>
      <c r="F199" s="46">
        <v>100.47</v>
      </c>
      <c r="G199" s="46">
        <v>11.05</v>
      </c>
      <c r="H199" s="46">
        <v>39.44</v>
      </c>
      <c r="I199" s="46">
        <v>2</v>
      </c>
      <c r="J199" s="46">
        <v>20.53</v>
      </c>
      <c r="K199" s="46">
        <v>47.3</v>
      </c>
      <c r="L199" s="46">
        <v>16.97</v>
      </c>
      <c r="M199" s="46">
        <v>974.89</v>
      </c>
      <c r="N199" s="46">
        <v>216.11</v>
      </c>
      <c r="O199" s="46">
        <v>5.95</v>
      </c>
      <c r="P199" s="46">
        <v>408.04</v>
      </c>
      <c r="Q199" s="46">
        <v>38.409999999999997</v>
      </c>
      <c r="R199" s="46">
        <v>91.03</v>
      </c>
      <c r="S199" s="46">
        <v>339.29</v>
      </c>
      <c r="T199" s="46">
        <v>205</v>
      </c>
    </row>
    <row r="200" spans="4:20" x14ac:dyDescent="0.2">
      <c r="D200" s="45">
        <v>44879.666666666672</v>
      </c>
      <c r="E200" s="46">
        <v>16.28</v>
      </c>
      <c r="F200" s="46">
        <v>100.01</v>
      </c>
      <c r="G200" s="46">
        <v>10.95</v>
      </c>
      <c r="H200" s="46">
        <v>38.4</v>
      </c>
      <c r="I200" s="46">
        <v>2.04</v>
      </c>
      <c r="J200" s="46">
        <v>19.75</v>
      </c>
      <c r="K200" s="46">
        <v>47.93</v>
      </c>
      <c r="L200" s="46">
        <v>16.489999999999998</v>
      </c>
      <c r="M200" s="46">
        <v>959.58</v>
      </c>
      <c r="N200" s="46">
        <v>213.61</v>
      </c>
      <c r="O200" s="46">
        <v>5.86</v>
      </c>
      <c r="P200" s="46">
        <v>397.66</v>
      </c>
      <c r="Q200" s="46">
        <v>37.76</v>
      </c>
      <c r="R200" s="46">
        <v>89.51</v>
      </c>
      <c r="S200" s="46">
        <v>339.37</v>
      </c>
      <c r="T200" s="46">
        <v>206.86</v>
      </c>
    </row>
    <row r="201" spans="4:20" x14ac:dyDescent="0.2">
      <c r="D201" s="45">
        <v>44880.666666666672</v>
      </c>
      <c r="E201" s="46">
        <v>17.309999999999999</v>
      </c>
      <c r="F201" s="46">
        <v>100.35</v>
      </c>
      <c r="G201" s="46">
        <v>11.39</v>
      </c>
      <c r="H201" s="46">
        <v>40.020000000000003</v>
      </c>
      <c r="I201" s="46">
        <v>2.12</v>
      </c>
      <c r="J201" s="46">
        <v>20.63</v>
      </c>
      <c r="K201" s="46">
        <v>52.47</v>
      </c>
      <c r="L201" s="46">
        <v>17.059999999999999</v>
      </c>
      <c r="M201" s="46">
        <v>1020.68</v>
      </c>
      <c r="N201" s="46">
        <v>226.92</v>
      </c>
      <c r="O201" s="46">
        <v>5.85</v>
      </c>
      <c r="P201" s="46">
        <v>407.02</v>
      </c>
      <c r="Q201" s="46">
        <v>37.700000000000003</v>
      </c>
      <c r="R201" s="46">
        <v>89.86</v>
      </c>
      <c r="S201" s="46">
        <v>343.51</v>
      </c>
      <c r="T201" s="46">
        <v>209.99</v>
      </c>
    </row>
    <row r="202" spans="4:20" x14ac:dyDescent="0.2">
      <c r="D202" s="45">
        <v>44881.666666666672</v>
      </c>
      <c r="E202" s="46">
        <v>15.12</v>
      </c>
      <c r="F202" s="46">
        <v>99.98</v>
      </c>
      <c r="G202" s="46">
        <v>10.47</v>
      </c>
      <c r="H202" s="46">
        <v>38.51</v>
      </c>
      <c r="I202" s="46">
        <v>2.12</v>
      </c>
      <c r="J202" s="46">
        <v>20.25</v>
      </c>
      <c r="K202" s="46">
        <v>48.52</v>
      </c>
      <c r="L202" s="46">
        <v>16.23</v>
      </c>
      <c r="M202" s="46">
        <v>972.82</v>
      </c>
      <c r="N202" s="46">
        <v>218.82</v>
      </c>
      <c r="O202" s="46">
        <v>5.53</v>
      </c>
      <c r="P202" s="46">
        <v>393.66</v>
      </c>
      <c r="Q202" s="46">
        <v>37.36</v>
      </c>
      <c r="R202" s="46">
        <v>87.04</v>
      </c>
      <c r="S202" s="46">
        <v>342.76</v>
      </c>
      <c r="T202" s="46">
        <v>210.14</v>
      </c>
    </row>
    <row r="203" spans="4:20" x14ac:dyDescent="0.2">
      <c r="D203" s="45">
        <v>44882.666666666672</v>
      </c>
      <c r="E203" s="46">
        <v>14.59</v>
      </c>
      <c r="F203" s="46">
        <v>98.59</v>
      </c>
      <c r="G203" s="46">
        <v>9.8699999999999992</v>
      </c>
      <c r="H203" s="46">
        <v>37.72</v>
      </c>
      <c r="I203" s="46">
        <v>2.16</v>
      </c>
      <c r="J203" s="46">
        <v>20.3</v>
      </c>
      <c r="K203" s="46">
        <v>47.39</v>
      </c>
      <c r="L203" s="46">
        <v>15.89</v>
      </c>
      <c r="M203" s="46">
        <v>927.13</v>
      </c>
      <c r="N203" s="46">
        <v>207.1</v>
      </c>
      <c r="O203" s="46">
        <v>5.38</v>
      </c>
      <c r="P203" s="46">
        <v>381.88</v>
      </c>
      <c r="Q203" s="46">
        <v>37.17</v>
      </c>
      <c r="R203" s="46">
        <v>85.64</v>
      </c>
      <c r="S203" s="46">
        <v>341.27</v>
      </c>
      <c r="T203" s="46">
        <v>210.99</v>
      </c>
    </row>
    <row r="204" spans="4:20" x14ac:dyDescent="0.2">
      <c r="D204" s="45">
        <v>44883.666666666672</v>
      </c>
      <c r="E204" s="46">
        <v>13.51</v>
      </c>
      <c r="F204" s="46">
        <v>99.86</v>
      </c>
      <c r="G204" s="46">
        <v>11.53</v>
      </c>
      <c r="H204" s="46">
        <v>36.590000000000003</v>
      </c>
      <c r="I204" s="46">
        <v>2.12</v>
      </c>
      <c r="J204" s="46">
        <v>20.46</v>
      </c>
      <c r="K204" s="46">
        <v>48.57</v>
      </c>
      <c r="L204" s="46">
        <v>15.63</v>
      </c>
      <c r="M204" s="46">
        <v>962.08</v>
      </c>
      <c r="N204" s="46">
        <v>207.36</v>
      </c>
      <c r="O204" s="46">
        <v>5.18</v>
      </c>
      <c r="P204" s="46">
        <v>380.07</v>
      </c>
      <c r="Q204" s="46">
        <v>37.19</v>
      </c>
      <c r="R204" s="46">
        <v>84.92</v>
      </c>
      <c r="S204" s="46">
        <v>343.69</v>
      </c>
      <c r="T204" s="46">
        <v>210.8</v>
      </c>
    </row>
    <row r="205" spans="4:20" x14ac:dyDescent="0.2">
      <c r="D205" s="45">
        <v>44886.666666666672</v>
      </c>
      <c r="E205" s="46">
        <v>12.96</v>
      </c>
      <c r="F205" s="46">
        <v>99.38</v>
      </c>
      <c r="G205" s="46">
        <v>11.18</v>
      </c>
      <c r="H205" s="46">
        <v>35.21</v>
      </c>
      <c r="I205" s="46">
        <v>2.0499999999999998</v>
      </c>
      <c r="J205" s="46">
        <v>20.420000000000002</v>
      </c>
      <c r="K205" s="46">
        <v>45.87</v>
      </c>
      <c r="L205" s="46">
        <v>15.04</v>
      </c>
      <c r="M205" s="46">
        <v>963.03</v>
      </c>
      <c r="N205" s="46">
        <v>205.7</v>
      </c>
      <c r="O205" s="46">
        <v>4.87</v>
      </c>
      <c r="P205" s="46">
        <v>375</v>
      </c>
      <c r="Q205" s="46">
        <v>37.31</v>
      </c>
      <c r="R205" s="46">
        <v>80.63</v>
      </c>
      <c r="S205" s="46">
        <v>338.25</v>
      </c>
      <c r="T205" s="46">
        <v>206.32</v>
      </c>
    </row>
    <row r="206" spans="4:20" x14ac:dyDescent="0.2">
      <c r="D206" s="45">
        <v>44887.666666666672</v>
      </c>
      <c r="E206" s="46">
        <v>12.67</v>
      </c>
      <c r="F206" s="46">
        <v>100.99</v>
      </c>
      <c r="G206" s="46">
        <v>11.24</v>
      </c>
      <c r="H206" s="46">
        <v>35.28</v>
      </c>
      <c r="I206" s="46">
        <v>2.08</v>
      </c>
      <c r="J206" s="46">
        <v>20.65</v>
      </c>
      <c r="K206" s="46">
        <v>44.83</v>
      </c>
      <c r="L206" s="46">
        <v>15.26</v>
      </c>
      <c r="M206" s="46">
        <v>957.16</v>
      </c>
      <c r="N206" s="46">
        <v>208.92</v>
      </c>
      <c r="O206" s="46">
        <v>4.6399999999999997</v>
      </c>
      <c r="P206" s="46">
        <v>392.23</v>
      </c>
      <c r="Q206" s="46">
        <v>37.49</v>
      </c>
      <c r="R206" s="46">
        <v>79.91</v>
      </c>
      <c r="S206" s="46">
        <v>344.96</v>
      </c>
      <c r="T206" s="46">
        <v>210.33</v>
      </c>
    </row>
    <row r="207" spans="4:20" x14ac:dyDescent="0.2">
      <c r="D207" s="45">
        <v>44888.666666666672</v>
      </c>
      <c r="E207" s="46">
        <v>13.31</v>
      </c>
      <c r="F207" s="46">
        <v>102.08</v>
      </c>
      <c r="G207" s="46">
        <v>10.44</v>
      </c>
      <c r="H207" s="46">
        <v>36.770000000000003</v>
      </c>
      <c r="I207" s="46">
        <v>2</v>
      </c>
      <c r="J207" s="46">
        <v>21.36</v>
      </c>
      <c r="K207" s="46">
        <v>45.1</v>
      </c>
      <c r="L207" s="46">
        <v>15.74</v>
      </c>
      <c r="M207" s="46">
        <v>962.43</v>
      </c>
      <c r="N207" s="46">
        <v>215.01</v>
      </c>
      <c r="O207" s="46">
        <v>4.66</v>
      </c>
      <c r="P207" s="46">
        <v>395.85</v>
      </c>
      <c r="Q207" s="46">
        <v>37.61</v>
      </c>
      <c r="R207" s="46">
        <v>80.75</v>
      </c>
      <c r="S207" s="46">
        <v>348.64</v>
      </c>
      <c r="T207" s="46">
        <v>211.73</v>
      </c>
    </row>
    <row r="208" spans="4:20" x14ac:dyDescent="0.2">
      <c r="D208" s="45">
        <v>44890.545138888891</v>
      </c>
      <c r="E208" s="46">
        <v>13.08</v>
      </c>
      <c r="F208" s="46">
        <v>102.49</v>
      </c>
      <c r="G208" s="46">
        <v>10.31</v>
      </c>
      <c r="H208" s="46">
        <v>36.79</v>
      </c>
      <c r="I208" s="46">
        <v>1.99</v>
      </c>
      <c r="J208" s="46">
        <v>21.03</v>
      </c>
      <c r="K208" s="46">
        <v>44.21</v>
      </c>
      <c r="L208" s="46">
        <v>15.6</v>
      </c>
      <c r="M208" s="46">
        <v>951.57</v>
      </c>
      <c r="N208" s="46">
        <v>215.14</v>
      </c>
      <c r="O208" s="46">
        <v>4.5999999999999996</v>
      </c>
      <c r="P208" s="46">
        <v>392.47</v>
      </c>
      <c r="Q208" s="46">
        <v>37.700000000000003</v>
      </c>
      <c r="R208" s="46">
        <v>80.08</v>
      </c>
      <c r="S208" s="46">
        <v>351.29</v>
      </c>
      <c r="T208" s="46">
        <v>213.79</v>
      </c>
    </row>
    <row r="209" spans="4:20" x14ac:dyDescent="0.2">
      <c r="D209" s="45">
        <v>44893.666666666672</v>
      </c>
      <c r="E209" s="46">
        <v>12.58</v>
      </c>
      <c r="F209" s="46">
        <v>101.76</v>
      </c>
      <c r="G209" s="46">
        <v>10.58</v>
      </c>
      <c r="H209" s="46">
        <v>38.03</v>
      </c>
      <c r="I209" s="46">
        <v>1.96</v>
      </c>
      <c r="J209" s="46">
        <v>21.32</v>
      </c>
      <c r="K209" s="46">
        <v>43.13</v>
      </c>
      <c r="L209" s="46">
        <v>15.29</v>
      </c>
      <c r="M209" s="46">
        <v>921.34</v>
      </c>
      <c r="N209" s="46">
        <v>209</v>
      </c>
      <c r="O209" s="46">
        <v>4.45</v>
      </c>
      <c r="P209" s="46">
        <v>385.64</v>
      </c>
      <c r="Q209" s="46">
        <v>36.86</v>
      </c>
      <c r="R209" s="46">
        <v>79.930000000000007</v>
      </c>
      <c r="S209" s="46">
        <v>344.59</v>
      </c>
      <c r="T209" s="46">
        <v>211.26</v>
      </c>
    </row>
    <row r="210" spans="4:20" x14ac:dyDescent="0.2">
      <c r="D210" s="45">
        <v>44894.666666666672</v>
      </c>
      <c r="E210" s="46">
        <v>12.81</v>
      </c>
      <c r="F210" s="46">
        <v>101.52</v>
      </c>
      <c r="G210" s="46">
        <v>10.92</v>
      </c>
      <c r="H210" s="46">
        <v>37.15</v>
      </c>
      <c r="I210" s="46">
        <v>1.97</v>
      </c>
      <c r="J210" s="46">
        <v>21.3</v>
      </c>
      <c r="K210" s="46">
        <v>43.49</v>
      </c>
      <c r="L210" s="46">
        <v>15.19</v>
      </c>
      <c r="M210" s="46">
        <v>889.26</v>
      </c>
      <c r="N210" s="46">
        <v>205.79</v>
      </c>
      <c r="O210" s="46">
        <v>4.5599999999999996</v>
      </c>
      <c r="P210" s="46">
        <v>379.71</v>
      </c>
      <c r="Q210" s="46">
        <v>37</v>
      </c>
      <c r="R210" s="46">
        <v>77.64</v>
      </c>
      <c r="S210" s="46">
        <v>343.13</v>
      </c>
      <c r="T210" s="46">
        <v>209.06</v>
      </c>
    </row>
    <row r="211" spans="4:20" x14ac:dyDescent="0.2">
      <c r="D211" s="45">
        <v>44895.666666666672</v>
      </c>
      <c r="E211" s="46">
        <v>13.92</v>
      </c>
      <c r="F211" s="46">
        <v>104.36</v>
      </c>
      <c r="G211" s="46">
        <v>11.68</v>
      </c>
      <c r="H211" s="46">
        <v>40.880000000000003</v>
      </c>
      <c r="I211" s="46">
        <v>2.06</v>
      </c>
      <c r="J211" s="46">
        <v>21.72</v>
      </c>
      <c r="K211" s="46">
        <v>46.34</v>
      </c>
      <c r="L211" s="46">
        <v>16.23</v>
      </c>
      <c r="M211" s="46">
        <v>930.99</v>
      </c>
      <c r="N211" s="46">
        <v>217.83</v>
      </c>
      <c r="O211" s="46">
        <v>4.83</v>
      </c>
      <c r="P211" s="46">
        <v>407.59</v>
      </c>
      <c r="Q211" s="46">
        <v>37.85</v>
      </c>
      <c r="R211" s="46">
        <v>78.41</v>
      </c>
      <c r="S211" s="46">
        <v>356.4</v>
      </c>
      <c r="T211" s="46">
        <v>217</v>
      </c>
    </row>
    <row r="212" spans="4:20" x14ac:dyDescent="0.2">
      <c r="D212" s="45">
        <v>44896.666666666672</v>
      </c>
      <c r="E212" s="46">
        <v>14.41</v>
      </c>
      <c r="F212" s="46">
        <v>105.03</v>
      </c>
      <c r="G212" s="46">
        <v>11.75</v>
      </c>
      <c r="H212" s="46">
        <v>43.4</v>
      </c>
      <c r="I212" s="46">
        <v>1.99</v>
      </c>
      <c r="J212" s="46">
        <v>22.07</v>
      </c>
      <c r="K212" s="46">
        <v>49.88</v>
      </c>
      <c r="L212" s="46">
        <v>16.420000000000002</v>
      </c>
      <c r="M212" s="46">
        <v>941.01</v>
      </c>
      <c r="N212" s="46">
        <v>223.37</v>
      </c>
      <c r="O212" s="46">
        <v>4.74</v>
      </c>
      <c r="P212" s="46">
        <v>416.07</v>
      </c>
      <c r="Q212" s="46">
        <v>36.549999999999997</v>
      </c>
      <c r="R212" s="46">
        <v>78.53</v>
      </c>
      <c r="S212" s="46">
        <v>360.8</v>
      </c>
      <c r="T212" s="46">
        <v>217</v>
      </c>
    </row>
    <row r="213" spans="4:20" x14ac:dyDescent="0.2">
      <c r="D213" s="45">
        <v>44897.666666666672</v>
      </c>
      <c r="E213" s="46">
        <v>14.62</v>
      </c>
      <c r="F213" s="46">
        <v>105.46</v>
      </c>
      <c r="G213" s="46">
        <v>11.91</v>
      </c>
      <c r="H213" s="46">
        <v>43.06</v>
      </c>
      <c r="I213" s="46">
        <v>2.1</v>
      </c>
      <c r="J213" s="46">
        <v>22.14</v>
      </c>
      <c r="K213" s="46">
        <v>50.1</v>
      </c>
      <c r="L213" s="46">
        <v>16.559999999999999</v>
      </c>
      <c r="M213" s="46">
        <v>945.07</v>
      </c>
      <c r="N213" s="46">
        <v>219.7</v>
      </c>
      <c r="O213" s="46">
        <v>4.7</v>
      </c>
      <c r="P213" s="46">
        <v>407.92</v>
      </c>
      <c r="Q213" s="46">
        <v>36.08</v>
      </c>
      <c r="R213" s="46">
        <v>74.66</v>
      </c>
      <c r="S213" s="46">
        <v>360.06</v>
      </c>
      <c r="T213" s="46">
        <v>217.66</v>
      </c>
    </row>
    <row r="214" spans="4:20" x14ac:dyDescent="0.2">
      <c r="D214" s="45">
        <v>44900.666666666672</v>
      </c>
      <c r="E214" s="46">
        <v>13</v>
      </c>
      <c r="F214" s="46">
        <v>102.19</v>
      </c>
      <c r="G214" s="46">
        <v>11.27</v>
      </c>
      <c r="H214" s="46">
        <v>40.79</v>
      </c>
      <c r="I214" s="46">
        <v>2.0699999999999998</v>
      </c>
      <c r="J214" s="46">
        <v>21.16</v>
      </c>
      <c r="K214" s="46">
        <v>47.74</v>
      </c>
      <c r="L214" s="46">
        <v>15.65</v>
      </c>
      <c r="M214" s="46">
        <v>881.9</v>
      </c>
      <c r="N214" s="46">
        <v>204.3</v>
      </c>
      <c r="O214" s="46">
        <v>4.53</v>
      </c>
      <c r="P214" s="46">
        <v>395.14</v>
      </c>
      <c r="Q214" s="46">
        <v>34.47</v>
      </c>
      <c r="R214" s="46">
        <v>73.62</v>
      </c>
      <c r="S214" s="46">
        <v>356.09</v>
      </c>
      <c r="T214" s="46">
        <v>213.68</v>
      </c>
    </row>
    <row r="215" spans="4:20" x14ac:dyDescent="0.2">
      <c r="D215" s="45">
        <v>44901.666666666672</v>
      </c>
      <c r="E215" s="46">
        <v>11.97</v>
      </c>
      <c r="F215" s="46">
        <v>100.35</v>
      </c>
      <c r="G215" s="46">
        <v>10.96</v>
      </c>
      <c r="H215" s="46">
        <v>38.97</v>
      </c>
      <c r="I215" s="46">
        <v>2.0699999999999998</v>
      </c>
      <c r="J215" s="46">
        <v>21.05</v>
      </c>
      <c r="K215" s="46">
        <v>44.73</v>
      </c>
      <c r="L215" s="46">
        <v>15.19</v>
      </c>
      <c r="M215" s="46">
        <v>863.09</v>
      </c>
      <c r="N215" s="46">
        <v>200.86</v>
      </c>
      <c r="O215" s="46">
        <v>4.32</v>
      </c>
      <c r="P215" s="46">
        <v>389.78</v>
      </c>
      <c r="Q215" s="46">
        <v>33</v>
      </c>
      <c r="R215" s="46">
        <v>72.23</v>
      </c>
      <c r="S215" s="46">
        <v>347.53</v>
      </c>
      <c r="T215" s="46">
        <v>209.08</v>
      </c>
    </row>
    <row r="216" spans="4:20" x14ac:dyDescent="0.2">
      <c r="D216" s="45">
        <v>44902.666666666672</v>
      </c>
      <c r="E216" s="46">
        <v>11.34</v>
      </c>
      <c r="F216" s="46">
        <v>100.49</v>
      </c>
      <c r="G216" s="46">
        <v>10.27</v>
      </c>
      <c r="H216" s="46">
        <v>38.49</v>
      </c>
      <c r="I216" s="46">
        <v>2.2599999999999998</v>
      </c>
      <c r="J216" s="46">
        <v>21.18</v>
      </c>
      <c r="K216" s="46">
        <v>45.52</v>
      </c>
      <c r="L216" s="46">
        <v>15.03</v>
      </c>
      <c r="M216" s="46">
        <v>863.81</v>
      </c>
      <c r="N216" s="46">
        <v>197.97</v>
      </c>
      <c r="O216" s="46">
        <v>4.3</v>
      </c>
      <c r="P216" s="46">
        <v>388.65</v>
      </c>
      <c r="Q216" s="46">
        <v>32.74</v>
      </c>
      <c r="R216" s="46">
        <v>74.42</v>
      </c>
      <c r="S216" s="46">
        <v>347.42</v>
      </c>
      <c r="T216" s="46">
        <v>207.81</v>
      </c>
    </row>
    <row r="217" spans="4:20" x14ac:dyDescent="0.2">
      <c r="D217" s="45">
        <v>44903.666666666672</v>
      </c>
      <c r="E217" s="46">
        <v>11.62</v>
      </c>
      <c r="F217" s="46">
        <v>101.46</v>
      </c>
      <c r="G217" s="46">
        <v>10.28</v>
      </c>
      <c r="H217" s="46">
        <v>38.64</v>
      </c>
      <c r="I217" s="46">
        <v>2.5</v>
      </c>
      <c r="J217" s="46">
        <v>21.06</v>
      </c>
      <c r="K217" s="46">
        <v>47.73</v>
      </c>
      <c r="L217" s="46">
        <v>15.42</v>
      </c>
      <c r="M217" s="46">
        <v>884.24</v>
      </c>
      <c r="N217" s="46">
        <v>204.76</v>
      </c>
      <c r="O217" s="46">
        <v>4.4000000000000004</v>
      </c>
      <c r="P217" s="46">
        <v>405.36</v>
      </c>
      <c r="Q217" s="46">
        <v>32.44</v>
      </c>
      <c r="R217" s="46">
        <v>74.22</v>
      </c>
      <c r="S217" s="46">
        <v>351.17</v>
      </c>
      <c r="T217" s="46">
        <v>209.1</v>
      </c>
    </row>
    <row r="218" spans="4:20" x14ac:dyDescent="0.2">
      <c r="D218" s="45">
        <v>44904.666666666672</v>
      </c>
      <c r="E218" s="46">
        <v>11.34</v>
      </c>
      <c r="F218" s="46">
        <v>100.64</v>
      </c>
      <c r="G218" s="46">
        <v>9.86</v>
      </c>
      <c r="H218" s="46">
        <v>38.380000000000003</v>
      </c>
      <c r="I218" s="46">
        <v>2.5099999999999998</v>
      </c>
      <c r="J218" s="46">
        <v>21.06</v>
      </c>
      <c r="K218" s="46">
        <v>49.52</v>
      </c>
      <c r="L218" s="46">
        <v>15.26</v>
      </c>
      <c r="M218" s="46">
        <v>896.48</v>
      </c>
      <c r="N218" s="46">
        <v>202.7</v>
      </c>
      <c r="O218" s="46">
        <v>4.34</v>
      </c>
      <c r="P218" s="46">
        <v>399.83</v>
      </c>
      <c r="Q218" s="46">
        <v>32.380000000000003</v>
      </c>
      <c r="R218" s="46">
        <v>73.569999999999993</v>
      </c>
      <c r="S218" s="46">
        <v>348.83</v>
      </c>
      <c r="T218" s="46">
        <v>208.7</v>
      </c>
    </row>
    <row r="219" spans="4:20" x14ac:dyDescent="0.2">
      <c r="D219" s="45">
        <v>44907.666666666672</v>
      </c>
      <c r="E219" s="46">
        <v>12.27</v>
      </c>
      <c r="F219" s="46">
        <v>102.47</v>
      </c>
      <c r="G219" s="46">
        <v>9.5</v>
      </c>
      <c r="H219" s="46">
        <v>38.380000000000003</v>
      </c>
      <c r="I219" s="46">
        <v>2.88</v>
      </c>
      <c r="J219" s="46">
        <v>21.1</v>
      </c>
      <c r="K219" s="46">
        <v>52.55</v>
      </c>
      <c r="L219" s="46">
        <v>15.5</v>
      </c>
      <c r="M219" s="46">
        <v>880.25</v>
      </c>
      <c r="N219" s="46">
        <v>210.52</v>
      </c>
      <c r="O219" s="46">
        <v>4.45</v>
      </c>
      <c r="P219" s="46">
        <v>410.78</v>
      </c>
      <c r="Q219" s="46">
        <v>32.729999999999997</v>
      </c>
      <c r="R219" s="46">
        <v>73.8</v>
      </c>
      <c r="S219" s="46">
        <v>358.17</v>
      </c>
      <c r="T219" s="46">
        <v>214.59</v>
      </c>
    </row>
    <row r="220" spans="4:20" x14ac:dyDescent="0.2">
      <c r="D220" s="45">
        <v>44908.666666666672</v>
      </c>
      <c r="E220" s="46">
        <v>11.78</v>
      </c>
      <c r="F220" s="46">
        <v>101.56</v>
      </c>
      <c r="G220" s="46">
        <v>9.41</v>
      </c>
      <c r="H220" s="46">
        <v>38.78</v>
      </c>
      <c r="I220" s="46">
        <v>2.68</v>
      </c>
      <c r="J220" s="46">
        <v>21.51</v>
      </c>
      <c r="K220" s="46">
        <v>53.03</v>
      </c>
      <c r="L220" s="46">
        <v>15.6</v>
      </c>
      <c r="M220" s="46">
        <v>870.65</v>
      </c>
      <c r="N220" s="46">
        <v>211.38</v>
      </c>
      <c r="O220" s="46">
        <v>4.43</v>
      </c>
      <c r="P220" s="46">
        <v>428.39</v>
      </c>
      <c r="Q220" s="46">
        <v>32.75</v>
      </c>
      <c r="R220" s="46">
        <v>73.7</v>
      </c>
      <c r="S220" s="46">
        <v>357.15</v>
      </c>
      <c r="T220" s="46">
        <v>213.04</v>
      </c>
    </row>
    <row r="221" spans="4:20" x14ac:dyDescent="0.2">
      <c r="D221" s="45">
        <v>44909.666666666672</v>
      </c>
      <c r="E221" s="46">
        <v>11.3</v>
      </c>
      <c r="F221" s="46">
        <v>101.91</v>
      </c>
      <c r="G221" s="46">
        <v>9.52</v>
      </c>
      <c r="H221" s="46">
        <v>38.24</v>
      </c>
      <c r="I221" s="46">
        <v>2.88</v>
      </c>
      <c r="J221" s="46">
        <v>21.46</v>
      </c>
      <c r="K221" s="46">
        <v>52.94</v>
      </c>
      <c r="L221" s="46">
        <v>15.59</v>
      </c>
      <c r="M221" s="46">
        <v>867.3</v>
      </c>
      <c r="N221" s="46">
        <v>209.86</v>
      </c>
      <c r="O221" s="46">
        <v>4.7</v>
      </c>
      <c r="P221" s="46">
        <v>418.92</v>
      </c>
      <c r="Q221" s="46">
        <v>32.28</v>
      </c>
      <c r="R221" s="46">
        <v>72.63</v>
      </c>
      <c r="S221" s="46">
        <v>357.51</v>
      </c>
      <c r="T221" s="46">
        <v>213.32</v>
      </c>
    </row>
    <row r="222" spans="4:20" x14ac:dyDescent="0.2">
      <c r="D222" s="45">
        <v>44910.666666666672</v>
      </c>
      <c r="E222" s="46">
        <v>10.37</v>
      </c>
      <c r="F222" s="46">
        <v>98.47</v>
      </c>
      <c r="G222" s="46">
        <v>9.16</v>
      </c>
      <c r="H222" s="46">
        <v>36.39</v>
      </c>
      <c r="I222" s="46">
        <v>2.38</v>
      </c>
      <c r="J222" s="46">
        <v>21.51</v>
      </c>
      <c r="K222" s="46">
        <v>52.24</v>
      </c>
      <c r="L222" s="46">
        <v>14.81</v>
      </c>
      <c r="M222" s="46">
        <v>835.09</v>
      </c>
      <c r="N222" s="46">
        <v>200.52</v>
      </c>
      <c r="O222" s="46">
        <v>4.63</v>
      </c>
      <c r="P222" s="46">
        <v>396.53</v>
      </c>
      <c r="Q222" s="46">
        <v>31.77</v>
      </c>
      <c r="R222" s="46">
        <v>69.77</v>
      </c>
      <c r="S222" s="46">
        <v>346.25</v>
      </c>
      <c r="T222" s="46">
        <v>207.91</v>
      </c>
    </row>
    <row r="223" spans="4:20" x14ac:dyDescent="0.2">
      <c r="D223" s="45">
        <v>44911.666666666672</v>
      </c>
      <c r="E223" s="46">
        <v>10.119999999999999</v>
      </c>
      <c r="F223" s="46">
        <v>98.58</v>
      </c>
      <c r="G223" s="46">
        <v>8.99</v>
      </c>
      <c r="H223" s="46">
        <v>36.090000000000003</v>
      </c>
      <c r="I223" s="46">
        <v>2.2799999999999998</v>
      </c>
      <c r="J223" s="46">
        <v>21.36</v>
      </c>
      <c r="K223" s="46">
        <v>51.93</v>
      </c>
      <c r="L223" s="46">
        <v>14.58</v>
      </c>
      <c r="M223" s="46">
        <v>843.98</v>
      </c>
      <c r="N223" s="46">
        <v>199.44</v>
      </c>
      <c r="O223" s="46">
        <v>4.6399999999999997</v>
      </c>
      <c r="P223" s="46">
        <v>384.98</v>
      </c>
      <c r="Q223" s="46">
        <v>31.7</v>
      </c>
      <c r="R223" s="46">
        <v>69.260000000000005</v>
      </c>
      <c r="S223" s="46">
        <v>345.84</v>
      </c>
      <c r="T223" s="46">
        <v>206.89</v>
      </c>
    </row>
    <row r="224" spans="4:20" x14ac:dyDescent="0.2">
      <c r="D224" s="45">
        <v>44914.666666666672</v>
      </c>
      <c r="E224" s="46">
        <v>9.48</v>
      </c>
      <c r="F224" s="46">
        <v>98.67</v>
      </c>
      <c r="G224" s="46">
        <v>9.3000000000000007</v>
      </c>
      <c r="H224" s="46">
        <v>35.5</v>
      </c>
      <c r="I224" s="46">
        <v>2.36</v>
      </c>
      <c r="J224" s="46">
        <v>21.11</v>
      </c>
      <c r="K224" s="46">
        <v>51.83</v>
      </c>
      <c r="L224" s="46">
        <v>14.27</v>
      </c>
      <c r="M224" s="46">
        <v>884.27</v>
      </c>
      <c r="N224" s="46">
        <v>195.61</v>
      </c>
      <c r="O224" s="46">
        <v>4.43</v>
      </c>
      <c r="P224" s="46">
        <v>383.52</v>
      </c>
      <c r="Q224" s="46">
        <v>32.06</v>
      </c>
      <c r="R224" s="46">
        <v>68.95</v>
      </c>
      <c r="S224" s="46">
        <v>341.26</v>
      </c>
      <c r="T224" s="46">
        <v>204.82</v>
      </c>
    </row>
    <row r="225" spans="4:20" x14ac:dyDescent="0.2">
      <c r="D225" s="45">
        <v>44915.666666666672</v>
      </c>
      <c r="E225" s="46">
        <v>9.44</v>
      </c>
      <c r="F225" s="46">
        <v>99.56</v>
      </c>
      <c r="G225" s="46">
        <v>9.26</v>
      </c>
      <c r="H225" s="46">
        <v>35.99</v>
      </c>
      <c r="I225" s="46">
        <v>2.36</v>
      </c>
      <c r="J225" s="46">
        <v>21.58</v>
      </c>
      <c r="K225" s="46">
        <v>53.15</v>
      </c>
      <c r="L225" s="46">
        <v>14.29</v>
      </c>
      <c r="M225" s="46">
        <v>875.91</v>
      </c>
      <c r="N225" s="46">
        <v>194.02</v>
      </c>
      <c r="O225" s="46">
        <v>4.57</v>
      </c>
      <c r="P225" s="46">
        <v>387.08</v>
      </c>
      <c r="Q225" s="46">
        <v>32.19</v>
      </c>
      <c r="R225" s="46">
        <v>68.760000000000005</v>
      </c>
      <c r="S225" s="46">
        <v>342.95</v>
      </c>
      <c r="T225" s="46">
        <v>205.36</v>
      </c>
    </row>
    <row r="226" spans="4:20" x14ac:dyDescent="0.2">
      <c r="D226" s="45">
        <v>44916.666666666672</v>
      </c>
      <c r="E226" s="46">
        <v>9.51</v>
      </c>
      <c r="F226" s="46">
        <v>101.14</v>
      </c>
      <c r="G226" s="46">
        <v>9.4700000000000006</v>
      </c>
      <c r="H226" s="46">
        <v>36.19</v>
      </c>
      <c r="I226" s="46">
        <v>2.25</v>
      </c>
      <c r="J226" s="46">
        <v>22.34</v>
      </c>
      <c r="K226" s="46">
        <v>53.34</v>
      </c>
      <c r="L226" s="46">
        <v>14.47</v>
      </c>
      <c r="M226" s="46">
        <v>900.1</v>
      </c>
      <c r="N226" s="46">
        <v>197.47</v>
      </c>
      <c r="O226" s="46">
        <v>4.6399999999999997</v>
      </c>
      <c r="P226" s="46">
        <v>393.33</v>
      </c>
      <c r="Q226" s="46">
        <v>32.68</v>
      </c>
      <c r="R226" s="46">
        <v>69.209999999999994</v>
      </c>
      <c r="S226" s="46">
        <v>345.69</v>
      </c>
      <c r="T226" s="46">
        <v>206.81</v>
      </c>
    </row>
    <row r="227" spans="4:20" x14ac:dyDescent="0.2">
      <c r="D227" s="45">
        <v>44917.666666666672</v>
      </c>
      <c r="E227" s="46">
        <v>9.15</v>
      </c>
      <c r="F227" s="46">
        <v>99.54</v>
      </c>
      <c r="G227" s="46">
        <v>9.24</v>
      </c>
      <c r="H227" s="46">
        <v>34.68</v>
      </c>
      <c r="I227" s="46">
        <v>2.16</v>
      </c>
      <c r="J227" s="46">
        <v>22.4</v>
      </c>
      <c r="K227" s="46">
        <v>53</v>
      </c>
      <c r="L227" s="46">
        <v>14.04</v>
      </c>
      <c r="M227" s="46">
        <v>873.26</v>
      </c>
      <c r="N227" s="46">
        <v>193.06</v>
      </c>
      <c r="O227" s="46">
        <v>4.58</v>
      </c>
      <c r="P227" s="46">
        <v>383.95</v>
      </c>
      <c r="Q227" s="46">
        <v>32.39</v>
      </c>
      <c r="R227" s="46">
        <v>68.569999999999993</v>
      </c>
      <c r="S227" s="46">
        <v>341.52</v>
      </c>
      <c r="T227" s="46">
        <v>205.06</v>
      </c>
    </row>
    <row r="228" spans="4:20" x14ac:dyDescent="0.2">
      <c r="D228" s="45">
        <v>44918.666666666672</v>
      </c>
      <c r="E228" s="46">
        <v>9.19</v>
      </c>
      <c r="F228" s="46">
        <v>100.46</v>
      </c>
      <c r="G228" s="46">
        <v>9.6</v>
      </c>
      <c r="H228" s="46">
        <v>33.71</v>
      </c>
      <c r="I228" s="46">
        <v>2.36</v>
      </c>
      <c r="J228" s="46">
        <v>22.45</v>
      </c>
      <c r="K228" s="46">
        <v>54.06</v>
      </c>
      <c r="L228" s="46">
        <v>13.99</v>
      </c>
      <c r="M228" s="46">
        <v>878.32</v>
      </c>
      <c r="N228" s="46">
        <v>191.93</v>
      </c>
      <c r="O228" s="46">
        <v>4.6100000000000003</v>
      </c>
      <c r="P228" s="46">
        <v>384.49</v>
      </c>
      <c r="Q228" s="46">
        <v>32.47</v>
      </c>
      <c r="R228" s="46">
        <v>69.03</v>
      </c>
      <c r="S228" s="46">
        <v>343.6</v>
      </c>
      <c r="T228" s="46">
        <v>205.83</v>
      </c>
    </row>
    <row r="229" spans="4:20" x14ac:dyDescent="0.2">
      <c r="D229" s="45">
        <v>44922.666666666672</v>
      </c>
      <c r="E229" s="46">
        <v>8.91</v>
      </c>
      <c r="F229" s="46">
        <v>100.82</v>
      </c>
      <c r="G229" s="46">
        <v>9.14</v>
      </c>
      <c r="H229" s="46">
        <v>33.39</v>
      </c>
      <c r="I229" s="46">
        <v>2.3199999999999998</v>
      </c>
      <c r="J229" s="46">
        <v>22.96</v>
      </c>
      <c r="K229" s="46">
        <v>53.74</v>
      </c>
      <c r="L229" s="46">
        <v>13.69</v>
      </c>
      <c r="M229" s="46">
        <v>854.3</v>
      </c>
      <c r="N229" s="46">
        <v>189.12</v>
      </c>
      <c r="O229" s="46">
        <v>4.3899999999999997</v>
      </c>
      <c r="P229" s="46">
        <v>383.11</v>
      </c>
      <c r="Q229" s="46">
        <v>32.53</v>
      </c>
      <c r="R229" s="46">
        <v>68.33</v>
      </c>
      <c r="S229" s="46">
        <v>346.16</v>
      </c>
      <c r="T229" s="46">
        <v>206.29</v>
      </c>
    </row>
    <row r="230" spans="4:20" x14ac:dyDescent="0.2">
      <c r="D230" s="45">
        <v>44923.666666666672</v>
      </c>
      <c r="E230" s="46">
        <v>9.0299999999999994</v>
      </c>
      <c r="F230" s="46">
        <v>99.91</v>
      </c>
      <c r="G230" s="46">
        <v>9.17</v>
      </c>
      <c r="H230" s="46">
        <v>32.64</v>
      </c>
      <c r="I230" s="46">
        <v>2.3199999999999998</v>
      </c>
      <c r="J230" s="46">
        <v>23.44</v>
      </c>
      <c r="K230" s="46">
        <v>53.45</v>
      </c>
      <c r="L230" s="46">
        <v>13.59</v>
      </c>
      <c r="M230" s="46">
        <v>839.57</v>
      </c>
      <c r="N230" s="46">
        <v>188.5</v>
      </c>
      <c r="O230" s="46">
        <v>4.37</v>
      </c>
      <c r="P230" s="46">
        <v>376.5</v>
      </c>
      <c r="Q230" s="46">
        <v>32.770000000000003</v>
      </c>
      <c r="R230" s="46">
        <v>67.55</v>
      </c>
      <c r="S230" s="46">
        <v>341.95</v>
      </c>
      <c r="T230" s="46">
        <v>204.99</v>
      </c>
    </row>
    <row r="231" spans="4:20" x14ac:dyDescent="0.2">
      <c r="D231" s="45">
        <v>44924.666666666672</v>
      </c>
      <c r="E231" s="46">
        <v>9.66</v>
      </c>
      <c r="F231" s="46">
        <v>101.5</v>
      </c>
      <c r="G231" s="46">
        <v>9.5</v>
      </c>
      <c r="H231" s="46">
        <v>35.1</v>
      </c>
      <c r="I231" s="46">
        <v>2.3199999999999998</v>
      </c>
      <c r="J231" s="46">
        <v>24.02</v>
      </c>
      <c r="K231" s="46">
        <v>56.46</v>
      </c>
      <c r="L231" s="46">
        <v>14.28</v>
      </c>
      <c r="M231" s="46">
        <v>866.28</v>
      </c>
      <c r="N231" s="46">
        <v>197.77</v>
      </c>
      <c r="O231" s="46">
        <v>4.59</v>
      </c>
      <c r="P231" s="46">
        <v>390.87</v>
      </c>
      <c r="Q231" s="46">
        <v>33.14</v>
      </c>
      <c r="R231" s="46">
        <v>70.56</v>
      </c>
      <c r="S231" s="46">
        <v>348.21</v>
      </c>
      <c r="T231" s="46">
        <v>208.06</v>
      </c>
    </row>
  </sheetData>
  <mergeCells count="3">
    <mergeCell ref="E19:T19"/>
    <mergeCell ref="W19:AL19"/>
    <mergeCell ref="W65:AL65"/>
  </mergeCells>
  <conditionalFormatting sqref="V20:AL20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131-922C-45F6-8B0E-A9859E2E90C0}">
  <sheetPr codeName="Sheet7"/>
  <dimension ref="BJ6:DN44"/>
  <sheetViews>
    <sheetView zoomScale="50" zoomScaleNormal="50" workbookViewId="0"/>
  </sheetViews>
  <sheetFormatPr baseColWidth="10" defaultColWidth="8.83203125" defaultRowHeight="15" x14ac:dyDescent="0.2"/>
  <sheetData>
    <row r="6" spans="62:65" x14ac:dyDescent="0.2">
      <c r="BJ6" s="48">
        <v>45570.862534722219</v>
      </c>
    </row>
    <row r="8" spans="62:65" x14ac:dyDescent="0.2">
      <c r="BM8" t="s">
        <v>65</v>
      </c>
    </row>
    <row r="44" spans="118:118" x14ac:dyDescent="0.2">
      <c r="DN44" t="s">
        <v>3</v>
      </c>
    </row>
  </sheetData>
  <sheetProtection algorithmName="SHA-512" hashValue="woeRRrmbTsebDe8z6zXd0im8ZbfKgbe55Xon7ylxwfM9fkZeQWsgSBqeI3LviVgFYaI6KvPryQIM2YJtClOZPg==" saltValue="8dd3P9QF+JdcgwlxvFLT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49</vt:i4>
      </vt:variant>
    </vt:vector>
  </HeadingPairs>
  <TitlesOfParts>
    <vt:vector size="55" baseType="lpstr">
      <vt:lpstr>Name</vt:lpstr>
      <vt:lpstr>1. FilteredLnRetStats</vt:lpstr>
      <vt:lpstr>2. Correlation&amp;Cholesky</vt:lpstr>
      <vt:lpstr>3. Simulations</vt:lpstr>
      <vt:lpstr>4. Graphs</vt:lpstr>
      <vt:lpstr>Unlocked_Presentation</vt:lpstr>
      <vt:lpstr>AEHL</vt:lpstr>
      <vt:lpstr>AEHL_f</vt:lpstr>
      <vt:lpstr>AFRM</vt:lpstr>
      <vt:lpstr>AFRM_f</vt:lpstr>
      <vt:lpstr>ARKF</vt:lpstr>
      <vt:lpstr>ARKF_f</vt:lpstr>
      <vt:lpstr>BAC</vt:lpstr>
      <vt:lpstr>BAC_f</vt:lpstr>
      <vt:lpstr>CORREL_MAT</vt:lpstr>
      <vt:lpstr>CORREL_MAT_f</vt:lpstr>
      <vt:lpstr>CORREL_SIM</vt:lpstr>
      <vt:lpstr>CORREL_TEST</vt:lpstr>
      <vt:lpstr>Epsilons</vt:lpstr>
      <vt:lpstr>FISV</vt:lpstr>
      <vt:lpstr>FISV_f</vt:lpstr>
      <vt:lpstr>FOUR</vt:lpstr>
      <vt:lpstr>FOUR_f</vt:lpstr>
      <vt:lpstr>IMXI</vt:lpstr>
      <vt:lpstr>IMXI_f</vt:lpstr>
      <vt:lpstr>INTU</vt:lpstr>
      <vt:lpstr>INTU_f</vt:lpstr>
      <vt:lpstr>L_epsilons</vt:lpstr>
      <vt:lpstr>L_MAT</vt:lpstr>
      <vt:lpstr>L_MAT_f</vt:lpstr>
      <vt:lpstr>lnRets</vt:lpstr>
      <vt:lpstr>lnRets_f</vt:lpstr>
      <vt:lpstr>MA</vt:lpstr>
      <vt:lpstr>MA_f</vt:lpstr>
      <vt:lpstr>MELI</vt:lpstr>
      <vt:lpstr>MELI_f</vt:lpstr>
      <vt:lpstr>mu</vt:lpstr>
      <vt:lpstr>PCTY</vt:lpstr>
      <vt:lpstr>PCTY_f</vt:lpstr>
      <vt:lpstr>PriceHistory</vt:lpstr>
      <vt:lpstr>PYPL</vt:lpstr>
      <vt:lpstr>PYPL_f</vt:lpstr>
      <vt:lpstr>randEpsilons</vt:lpstr>
      <vt:lpstr>SHOP</vt:lpstr>
      <vt:lpstr>SHOP_f</vt:lpstr>
      <vt:lpstr>sigma</vt:lpstr>
      <vt:lpstr>SIM_CORREL</vt:lpstr>
      <vt:lpstr>SIM_INPUTS</vt:lpstr>
      <vt:lpstr>SIM_RAW</vt:lpstr>
      <vt:lpstr>SOFI</vt:lpstr>
      <vt:lpstr>SOFI_f</vt:lpstr>
      <vt:lpstr>STNE</vt:lpstr>
      <vt:lpstr>STNE_f</vt:lpstr>
      <vt:lpstr>V</vt:lpstr>
      <vt:lpstr>V_f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Captain</dc:creator>
  <cp:lastModifiedBy>Eli Segman</cp:lastModifiedBy>
  <dcterms:created xsi:type="dcterms:W3CDTF">2020-09-27T03:41:29Z</dcterms:created>
  <dcterms:modified xsi:type="dcterms:W3CDTF">2024-10-10T00:18:27Z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FC3540A">
    <vt:lpwstr>2019Semester2</vt:lpwstr>
  </property>
  <property fmtid="{D5CDD505-2E9C-101B-9397-08002B2CF9AE}" pid="3" name="BFC3540B">
    <vt:lpwstr/>
  </property>
  <property fmtid="{D5CDD505-2E9C-101B-9397-08002B2CF9AE}" pid="4" name="BFC3540C">
    <vt:lpwstr/>
  </property>
  <property fmtid="{D5CDD505-2E9C-101B-9397-08002B2CF9AE}" pid="5" name="BFC3540D">
    <vt:lpwstr/>
  </property>
  <property fmtid="{D5CDD505-2E9C-101B-9397-08002B2CF9AE}" pid="6" name="BFC3540E">
    <vt:lpwstr/>
  </property>
  <property fmtid="{D5CDD505-2E9C-101B-9397-08002B2CF9AE}" pid="7" name="BFC3540F">
    <vt:lpwstr>70560</vt:lpwstr>
  </property>
</Properties>
</file>