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"/>
    </mc:Choice>
  </mc:AlternateContent>
  <xr:revisionPtr revIDLastSave="209" documentId="8_{D8CD47BF-5BDE-4379-8F3A-E78FF9B3C88E}" xr6:coauthVersionLast="47" xr6:coauthVersionMax="47" xr10:uidLastSave="{AD5ECC60-500A-4015-836B-D71724B83F95}"/>
  <bookViews>
    <workbookView xWindow="4245" yWindow="1425" windowWidth="21630" windowHeight="14145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9" i="1"/>
  <c r="D14" i="1"/>
  <c r="E14" i="1"/>
  <c r="C15" i="1"/>
  <c r="C7" i="1"/>
  <c r="C10" i="1"/>
  <c r="D15" i="1"/>
  <c r="E15" i="1"/>
  <c r="C16" i="1"/>
  <c r="D16" i="1"/>
  <c r="E16" i="1"/>
  <c r="C11" i="1"/>
  <c r="D17" i="1"/>
  <c r="F17" i="1" s="1"/>
  <c r="D18" i="1"/>
  <c r="D19" i="1"/>
  <c r="F14" i="1"/>
  <c r="F15" i="1"/>
  <c r="F16" i="1"/>
  <c r="F18" i="1" l="1"/>
  <c r="F19" i="1" s="1"/>
  <c r="E17" i="1"/>
  <c r="E18" i="1" s="1"/>
  <c r="E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<sst xmlns="http://schemas.openxmlformats.org/spreadsheetml/2006/main" count="23" uniqueCount="23">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</sst>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9" fontId="2" fillId="3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4" fillId="3" borderId="2" xfId="0" applyNumberFormat="1" applyFont="1" applyFill="1" applyBorder="1"/>
    <xf numFmtId="1" fontId="0" fillId="0" borderId="0" xfId="0" applyNumberFormat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C17" sqref="C17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20" t="s">
        <v>10</v>
      </c>
      <c r="C2" s="20"/>
      <c r="D2" s="20"/>
      <c r="E2" s="20"/>
    </row>
    <row r="4" spans="2:11" x14ac:dyDescent="0.25">
      <c r="B4" s="2" t="s">
        <v>7</v>
      </c>
      <c r="C4" s="3">
        <v>400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9">
        <f>ROUNDUP(target_brew_mass/(brew_ratio-2),0)</f>
        <v>27</v>
      </c>
    </row>
    <row r="7" spans="2:11" x14ac:dyDescent="0.25">
      <c r="B7" s="2" t="s">
        <v>1</v>
      </c>
      <c r="C7">
        <f>C6*C5</f>
        <v>459</v>
      </c>
      <c r="E7" s="12" t="s">
        <v>18</v>
      </c>
    </row>
    <row r="8" spans="2:11" x14ac:dyDescent="0.25">
      <c r="B8" s="2"/>
      <c r="E8" s="13" t="s">
        <v>19</v>
      </c>
    </row>
    <row r="9" spans="2:11" x14ac:dyDescent="0.25">
      <c r="B9" s="2" t="s">
        <v>2</v>
      </c>
      <c r="C9">
        <f>dose * 2</f>
        <v>54</v>
      </c>
      <c r="D9" s="1"/>
    </row>
    <row r="10" spans="2:11" x14ac:dyDescent="0.25">
      <c r="B10" s="6" t="s">
        <v>16</v>
      </c>
      <c r="C10" s="14">
        <f>0.4*(water-bloom)</f>
        <v>162</v>
      </c>
      <c r="E10" s="12" t="s">
        <v>20</v>
      </c>
    </row>
    <row r="11" spans="2:11" x14ac:dyDescent="0.25">
      <c r="B11" s="7" t="s">
        <v>17</v>
      </c>
      <c r="C11" s="15">
        <f>0.6*(water-bloom)</f>
        <v>243</v>
      </c>
      <c r="E11" s="13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8" t="s">
        <v>4</v>
      </c>
      <c r="D13" s="11" t="s">
        <v>8</v>
      </c>
      <c r="E13" s="8" t="s">
        <v>22</v>
      </c>
      <c r="F13" s="8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6">
        <f>bloom</f>
        <v>54</v>
      </c>
      <c r="E14" s="19">
        <f>D14</f>
        <v>54</v>
      </c>
      <c r="F14" s="19">
        <f>water-bloom</f>
        <v>405</v>
      </c>
      <c r="H14" s="2"/>
    </row>
    <row r="15" spans="2:11" ht="15.75" x14ac:dyDescent="0.25">
      <c r="B15" s="4" t="s">
        <v>11</v>
      </c>
      <c r="C15" s="9">
        <f>1/3</f>
        <v>0.33333333333333331</v>
      </c>
      <c r="D15" s="17">
        <f>C15*forty</f>
        <v>54</v>
      </c>
      <c r="E15" s="14">
        <f>E14+D15</f>
        <v>108</v>
      </c>
      <c r="F15" s="14">
        <f>F14-first_pour</f>
        <v>351</v>
      </c>
      <c r="H15" s="2"/>
    </row>
    <row r="16" spans="2:11" ht="15.75" x14ac:dyDescent="0.25">
      <c r="B16" s="4" t="s">
        <v>12</v>
      </c>
      <c r="C16" s="9">
        <f>2/3</f>
        <v>0.66666666666666663</v>
      </c>
      <c r="D16" s="17">
        <f>C16*forty</f>
        <v>108</v>
      </c>
      <c r="E16" s="14">
        <f>E15+D16</f>
        <v>216</v>
      </c>
      <c r="F16" s="14">
        <f>F15-second_pour</f>
        <v>243</v>
      </c>
      <c r="H16" s="2"/>
    </row>
    <row r="17" spans="2:8" ht="15.75" x14ac:dyDescent="0.25">
      <c r="B17" s="5" t="s">
        <v>13</v>
      </c>
      <c r="C17" s="10">
        <v>0.5</v>
      </c>
      <c r="D17" s="18">
        <f>C17*sixty</f>
        <v>121.5</v>
      </c>
      <c r="E17" s="15">
        <f>E16+D17</f>
        <v>337.5</v>
      </c>
      <c r="F17" s="15">
        <f>F16-third_pour</f>
        <v>121.5</v>
      </c>
      <c r="H17" s="2"/>
    </row>
    <row r="18" spans="2:8" ht="15.75" x14ac:dyDescent="0.25">
      <c r="B18" s="5" t="s">
        <v>14</v>
      </c>
      <c r="C18" s="10">
        <v>0.5</v>
      </c>
      <c r="D18" s="18">
        <f>C18*sixty</f>
        <v>121.5</v>
      </c>
      <c r="E18" s="15">
        <f>E17+D18</f>
        <v>459</v>
      </c>
      <c r="F18" s="15">
        <f>F17-fourth_pour</f>
        <v>0</v>
      </c>
      <c r="H18" s="2"/>
    </row>
    <row r="19" spans="2:8" ht="15.75" x14ac:dyDescent="0.25">
      <c r="B19" s="5" t="s">
        <v>15</v>
      </c>
      <c r="C19" s="10"/>
      <c r="D19" s="18">
        <f>C19*sixty</f>
        <v>0</v>
      </c>
      <c r="E19" s="15">
        <f>E18+D19</f>
        <v>459</v>
      </c>
      <c r="F19" s="15">
        <f>F18-fifth_pour</f>
        <v>0</v>
      </c>
      <c r="H19" s="2"/>
    </row>
  </sheetData>
  <mergeCells count="1">
    <mergeCell ref="B2:E2"/>
  </mergeCells>
  <dataValidations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2023-02-12T15:37:50Z</dcterms:modified>
</cp:coreProperties>
</file>