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sarperez/Desktop/Waitr Practical/Final versions/"/>
    </mc:Choice>
  </mc:AlternateContent>
  <xr:revisionPtr revIDLastSave="0" documentId="13_ncr:1_{808F7BBD-EB27-C443-A3F9-62A84F4B2C23}" xr6:coauthVersionLast="45" xr6:coauthVersionMax="45" xr10:uidLastSave="{00000000-0000-0000-0000-000000000000}"/>
  <bookViews>
    <workbookView xWindow="0" yWindow="460" windowWidth="28420" windowHeight="15960" activeTab="1" xr2:uid="{F776CB2E-0081-E24C-82DF-54FDFB90621F}"/>
  </bookViews>
  <sheets>
    <sheet name="Problem 1" sheetId="1" r:id="rId1"/>
    <sheet name="Problem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J5" i="2" l="1"/>
  <c r="L48" i="2" l="1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22" i="2"/>
  <c r="J4" i="2"/>
  <c r="K4" i="2"/>
  <c r="L4" i="2"/>
  <c r="M4" i="2"/>
  <c r="N4" i="2"/>
  <c r="O4" i="2"/>
  <c r="K5" i="2"/>
  <c r="L5" i="2"/>
  <c r="M5" i="2"/>
  <c r="N5" i="2"/>
  <c r="O5" i="2"/>
  <c r="J6" i="2"/>
  <c r="K6" i="2"/>
  <c r="L6" i="2"/>
  <c r="M6" i="2"/>
  <c r="N6" i="2"/>
  <c r="O6" i="2"/>
  <c r="J7" i="2"/>
  <c r="K7" i="2"/>
  <c r="L7" i="2"/>
  <c r="M7" i="2"/>
  <c r="N7" i="2"/>
  <c r="O7" i="2"/>
  <c r="J8" i="2"/>
  <c r="K8" i="2"/>
  <c r="L8" i="2"/>
  <c r="M8" i="2"/>
  <c r="N8" i="2"/>
  <c r="O8" i="2"/>
  <c r="J9" i="2"/>
  <c r="K9" i="2"/>
  <c r="L9" i="2"/>
  <c r="M9" i="2"/>
  <c r="N9" i="2"/>
  <c r="O9" i="2"/>
  <c r="J10" i="2"/>
  <c r="K10" i="2"/>
  <c r="L10" i="2"/>
  <c r="M10" i="2"/>
  <c r="N10" i="2"/>
  <c r="O10" i="2"/>
  <c r="J11" i="2"/>
  <c r="K11" i="2"/>
  <c r="L11" i="2"/>
  <c r="M11" i="2"/>
  <c r="N11" i="2"/>
  <c r="O11" i="2"/>
  <c r="J12" i="2"/>
  <c r="K12" i="2"/>
  <c r="L12" i="2"/>
  <c r="M12" i="2"/>
  <c r="N12" i="2"/>
  <c r="O12" i="2"/>
  <c r="J13" i="2"/>
  <c r="K13" i="2"/>
  <c r="L13" i="2"/>
  <c r="M13" i="2"/>
  <c r="N13" i="2"/>
  <c r="O13" i="2"/>
  <c r="J14" i="2"/>
  <c r="K14" i="2"/>
  <c r="L14" i="2"/>
  <c r="M14" i="2"/>
  <c r="N14" i="2"/>
  <c r="O14" i="2"/>
  <c r="J15" i="2"/>
  <c r="K15" i="2"/>
  <c r="L15" i="2"/>
  <c r="M15" i="2"/>
  <c r="N15" i="2"/>
  <c r="O15" i="2"/>
  <c r="J16" i="2"/>
  <c r="K16" i="2"/>
  <c r="L16" i="2"/>
  <c r="M16" i="2"/>
  <c r="N16" i="2"/>
  <c r="O16" i="2"/>
  <c r="J17" i="2"/>
  <c r="K17" i="2"/>
  <c r="L17" i="2"/>
  <c r="M17" i="2"/>
  <c r="N17" i="2"/>
  <c r="O17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4" i="2"/>
  <c r="K3" i="1"/>
  <c r="L3" i="1"/>
  <c r="M3" i="1"/>
  <c r="N3" i="1"/>
  <c r="O3" i="1"/>
  <c r="P3" i="1"/>
  <c r="K4" i="1"/>
  <c r="L4" i="1"/>
  <c r="M4" i="1"/>
  <c r="N4" i="1"/>
  <c r="O4" i="1"/>
  <c r="P4" i="1"/>
  <c r="J4" i="1"/>
  <c r="J3" i="1"/>
  <c r="C7" i="1" l="1"/>
  <c r="L47" i="2" s="1"/>
  <c r="L49" i="2" s="1"/>
</calcChain>
</file>

<file path=xl/sharedStrings.xml><?xml version="1.0" encoding="utf-8"?>
<sst xmlns="http://schemas.openxmlformats.org/spreadsheetml/2006/main" count="84" uniqueCount="38">
  <si>
    <t>Shift</t>
  </si>
  <si>
    <t>Max Inbound</t>
  </si>
  <si>
    <t>Agents Needed</t>
  </si>
  <si>
    <t>8:00 - 14:59</t>
  </si>
  <si>
    <t>15:00 - 21:59</t>
  </si>
  <si>
    <t>Length (hrs)</t>
  </si>
  <si>
    <t>Monday</t>
  </si>
  <si>
    <t>Tuesday</t>
  </si>
  <si>
    <t>Wednesday</t>
  </si>
  <si>
    <t>Thursday</t>
  </si>
  <si>
    <t>Friday</t>
  </si>
  <si>
    <t>Saturday</t>
  </si>
  <si>
    <t>Sunday</t>
  </si>
  <si>
    <t>Weekly Labor Hours</t>
  </si>
  <si>
    <t>Weekly Labor Cost</t>
  </si>
  <si>
    <t>Time</t>
  </si>
  <si>
    <t>Inbound Calls</t>
  </si>
  <si>
    <t>Agents Scheduled</t>
  </si>
  <si>
    <t>8am-1pm</t>
  </si>
  <si>
    <t>11am-4pm</t>
  </si>
  <si>
    <t>1pm-8pm</t>
  </si>
  <si>
    <t>5pm-10pm</t>
  </si>
  <si>
    <t>Total</t>
  </si>
  <si>
    <t>Monday, Tuesday, Saturday</t>
  </si>
  <si>
    <t>Wednesday, Thursday, Friday</t>
  </si>
  <si>
    <t>New Weekly Labor Cost</t>
  </si>
  <si>
    <t>Cost Reduction</t>
  </si>
  <si>
    <t>Current Weekly Labor Cost</t>
  </si>
  <si>
    <t>Hour</t>
  </si>
  <si>
    <t>Monday2</t>
  </si>
  <si>
    <t>Tuesday3</t>
  </si>
  <si>
    <t>Wednesday4</t>
  </si>
  <si>
    <t>Thursday5</t>
  </si>
  <si>
    <t>Friday6</t>
  </si>
  <si>
    <t>Saturday7</t>
  </si>
  <si>
    <t>Sunday8</t>
  </si>
  <si>
    <t>PROPOSED SHIFTS AND NUMBER OF AGENTS:</t>
  </si>
  <si>
    <t>SUPPLY NEEDED TO MEET VOLUME DEMAND PER HOUR: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</si>
</sst>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46">
    <border>
      <left/>
      <right/>
      <top/>
      <bottom/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BFBFBF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indexed="64"/>
      </right>
      <top/>
      <bottom style="medium">
        <color rgb="FFBFBFBF"/>
      </bottom>
      <diagonal/>
    </border>
    <border>
      <left style="medium">
        <color indexed="64"/>
      </left>
      <right style="medium">
        <color rgb="FFBFBFBF"/>
      </right>
      <top/>
      <bottom style="medium">
        <color indexed="64"/>
      </bottom>
      <diagonal/>
    </border>
    <border>
      <left/>
      <right style="medium">
        <color rgb="FFBFBFBF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BFBFBF"/>
      </bottom>
      <diagonal/>
    </border>
    <border>
      <left style="medium">
        <color indexed="64"/>
      </left>
      <right style="medium">
        <color rgb="FFBFBFBF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4" fillId="0" borderId="1" xfId="0" applyFont="1" applyBorder="1" applyAlignment="1">
      <alignment horizontal="right" vertical="center"/>
    </xf>
    <xf numFmtId="18" fontId="0" fillId="0" borderId="0" xfId="0" applyNumberFormat="1"/>
    <xf numFmtId="0" fontId="0" fillId="0" borderId="0" xfId="0"/>
    <xf numFmtId="0" fontId="0" fillId="0" borderId="0" xfId="0" applyBorder="1"/>
    <xf numFmtId="0" fontId="0" fillId="0" borderId="9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5" xfId="0" applyBorder="1"/>
    <xf numFmtId="0" fontId="0" fillId="0" borderId="19" xfId="0" applyBorder="1"/>
    <xf numFmtId="0" fontId="0" fillId="0" borderId="20" xfId="0" applyBorder="1"/>
    <xf numFmtId="0" fontId="6" fillId="0" borderId="23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0" borderId="20" xfId="0" applyBorder="1" applyAlignment="1">
      <alignment horizontal="center"/>
    </xf>
    <xf numFmtId="20" fontId="7" fillId="0" borderId="17" xfId="0" applyNumberFormat="1" applyFont="1" applyBorder="1" applyAlignment="1">
      <alignment horizontal="right" vertical="center"/>
    </xf>
    <xf numFmtId="20" fontId="7" fillId="0" borderId="22" xfId="0" applyNumberFormat="1" applyFont="1" applyBorder="1" applyAlignment="1">
      <alignment horizontal="right" vertical="center"/>
    </xf>
    <xf numFmtId="0" fontId="0" fillId="0" borderId="0" xfId="0" applyFill="1" applyBorder="1"/>
    <xf numFmtId="0" fontId="3" fillId="0" borderId="2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/>
    </xf>
    <xf numFmtId="0" fontId="0" fillId="0" borderId="28" xfId="0" applyBorder="1"/>
    <xf numFmtId="0" fontId="0" fillId="0" borderId="29" xfId="0" applyBorder="1"/>
    <xf numFmtId="0" fontId="0" fillId="0" borderId="29" xfId="0" applyFill="1" applyBorder="1"/>
    <xf numFmtId="0" fontId="0" fillId="0" borderId="30" xfId="0" applyBorder="1"/>
    <xf numFmtId="0" fontId="0" fillId="0" borderId="11" xfId="0" applyFill="1" applyBorder="1"/>
    <xf numFmtId="0" fontId="4" fillId="0" borderId="31" xfId="0" applyFont="1" applyBorder="1" applyAlignment="1">
      <alignment horizontal="right" vertical="center"/>
    </xf>
    <xf numFmtId="0" fontId="4" fillId="0" borderId="32" xfId="0" applyFont="1" applyBorder="1" applyAlignment="1">
      <alignment horizontal="right" vertical="center"/>
    </xf>
    <xf numFmtId="0" fontId="4" fillId="0" borderId="33" xfId="0" applyFont="1" applyBorder="1" applyAlignment="1">
      <alignment horizontal="right" vertical="center"/>
    </xf>
    <xf numFmtId="0" fontId="4" fillId="0" borderId="34" xfId="0" applyFont="1" applyBorder="1" applyAlignment="1">
      <alignment horizontal="right" vertical="center"/>
    </xf>
    <xf numFmtId="0" fontId="4" fillId="0" borderId="20" xfId="0" applyFont="1" applyBorder="1" applyAlignment="1">
      <alignment horizontal="right" vertical="center"/>
    </xf>
    <xf numFmtId="164" fontId="0" fillId="0" borderId="35" xfId="0" applyNumberFormat="1" applyBorder="1"/>
    <xf numFmtId="164" fontId="0" fillId="0" borderId="0" xfId="0" applyNumberFormat="1" applyBorder="1"/>
    <xf numFmtId="164" fontId="0" fillId="0" borderId="15" xfId="0" applyNumberFormat="1" applyBorder="1"/>
    <xf numFmtId="164" fontId="0" fillId="0" borderId="36" xfId="0" applyNumberFormat="1" applyBorder="1"/>
    <xf numFmtId="164" fontId="0" fillId="0" borderId="19" xfId="0" applyNumberFormat="1" applyBorder="1"/>
    <xf numFmtId="164" fontId="0" fillId="0" borderId="20" xfId="0" applyNumberFormat="1" applyBorder="1"/>
    <xf numFmtId="0" fontId="0" fillId="0" borderId="35" xfId="0" applyBorder="1"/>
    <xf numFmtId="0" fontId="0" fillId="0" borderId="36" xfId="0" applyBorder="1"/>
    <xf numFmtId="20" fontId="8" fillId="4" borderId="37" xfId="0" applyNumberFormat="1" applyFont="1" applyFill="1" applyBorder="1" applyAlignment="1">
      <alignment horizontal="right" vertical="center"/>
    </xf>
    <xf numFmtId="20" fontId="8" fillId="4" borderId="18" xfId="0" applyNumberFormat="1" applyFont="1" applyFill="1" applyBorder="1" applyAlignment="1">
      <alignment horizontal="right" vertical="center"/>
    </xf>
    <xf numFmtId="0" fontId="6" fillId="4" borderId="2" xfId="0" applyFont="1" applyFill="1" applyBorder="1" applyAlignment="1">
      <alignment horizontal="center" vertical="top"/>
    </xf>
    <xf numFmtId="0" fontId="3" fillId="4" borderId="38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9" fontId="0" fillId="0" borderId="20" xfId="2" applyFont="1" applyBorder="1" applyAlignment="1">
      <alignment horizontal="center"/>
    </xf>
    <xf numFmtId="44" fontId="0" fillId="0" borderId="42" xfId="0" applyNumberFormat="1" applyBorder="1" applyAlignment="1">
      <alignment horizontal="center"/>
    </xf>
    <xf numFmtId="44" fontId="0" fillId="0" borderId="13" xfId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39" xfId="0" applyBorder="1" applyAlignment="1">
      <alignment horizontal="center"/>
    </xf>
    <xf numFmtId="0" fontId="0" fillId="0" borderId="40" xfId="0" applyBorder="1"/>
    <xf numFmtId="0" fontId="0" fillId="0" borderId="36" xfId="0" applyBorder="1" applyAlignment="1">
      <alignment horizontal="center"/>
    </xf>
    <xf numFmtId="0" fontId="5" fillId="3" borderId="44" xfId="0" applyFont="1" applyFill="1" applyBorder="1" applyAlignment="1">
      <alignment wrapText="1"/>
    </xf>
    <xf numFmtId="0" fontId="5" fillId="3" borderId="45" xfId="0" applyFont="1" applyFill="1" applyBorder="1" applyAlignment="1">
      <alignment wrapText="1"/>
    </xf>
    <xf numFmtId="0" fontId="10" fillId="0" borderId="42" xfId="0" applyFont="1" applyBorder="1" applyAlignment="1">
      <alignment horizontal="center" vertical="center"/>
    </xf>
    <xf numFmtId="44" fontId="10" fillId="0" borderId="20" xfId="1" applyFont="1" applyBorder="1" applyAlignment="1">
      <alignment horizontal="center" vertical="center"/>
    </xf>
    <xf numFmtId="0" fontId="5" fillId="3" borderId="43" xfId="0" applyFont="1" applyFill="1" applyBorder="1"/>
    <xf numFmtId="0" fontId="5" fillId="3" borderId="16" xfId="0" applyFont="1" applyFill="1" applyBorder="1"/>
    <xf numFmtId="0" fontId="5" fillId="3" borderId="36" xfId="0" applyFont="1" applyFill="1" applyBorder="1"/>
    <xf numFmtId="0" fontId="5" fillId="3" borderId="21" xfId="0" applyFont="1" applyFill="1" applyBorder="1"/>
    <xf numFmtId="0" fontId="9" fillId="3" borderId="39" xfId="0" applyFont="1" applyFill="1" applyBorder="1" applyAlignment="1">
      <alignment horizontal="center"/>
    </xf>
    <xf numFmtId="0" fontId="9" fillId="3" borderId="29" xfId="0" applyFont="1" applyFill="1" applyBorder="1" applyAlignment="1">
      <alignment horizontal="center"/>
    </xf>
    <xf numFmtId="0" fontId="9" fillId="3" borderId="40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41" xfId="0" applyFont="1" applyFill="1" applyBorder="1"/>
    <xf numFmtId="0" fontId="5" fillId="3" borderId="26" xfId="0" applyFont="1" applyFill="1" applyBorder="1"/>
    <xf numFmtId="0" fontId="11" fillId="0" borderId="0" xfId="0" applyFont="1"/>
    <xf numFmtId="18" fontId="11" fillId="0" borderId="0" xfId="0" applyNumberFormat="1" applyFont="1"/>
  </cellXfs>
  <cellStyles count="3">
    <cellStyle name="Currency" xfId="1" builtinId="4"/>
    <cellStyle name="Normal" xfId="0" builtinId="0"/>
    <cellStyle name="Percent" xfId="2" builtinId="5"/>
  </cellStyles>
  <dxfs count="17">
    <dxf>
      <fill>
        <patternFill>
          <bgColor rgb="FFFFC7CE"/>
        </patternFill>
      </fill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4F60C3-1A19-1D43-B250-92389D39067E}" name="Table3" displayName="Table3" ref="A2:P4" totalsRowShown="0" headerRowBorderDxfId="16">
  <autoFilter ref="A2:P4" xr:uid="{EABCFFEC-B413-0A49-95FC-5EBB6FC71BF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</autoFilter>
  <tableColumns count="16">
    <tableColumn id="1" xr3:uid="{3B1CD257-C2E4-5042-87CB-5B73DBB8551E}" name="Shift" dataDxfId="15"/>
    <tableColumn id="2" xr3:uid="{982E6F29-8CD4-E64F-99C3-57D2F268E39D}" name="Length (hrs)" dataDxfId="14"/>
    <tableColumn id="3" xr3:uid="{3359DDB6-5A3C-C84C-8F3A-997D8A582088}" name="Monday" dataDxfId="13"/>
    <tableColumn id="4" xr3:uid="{5CB2777F-B96F-4F4E-A031-B5B067690B99}" name="Tuesday"/>
    <tableColumn id="5" xr3:uid="{89AAEADF-5380-CC48-8349-4FCE74E25710}" name="Wednesday"/>
    <tableColumn id="6" xr3:uid="{C8BC0CC0-AF4E-7D4D-8CB0-6553CF6E4B95}" name="Thursday"/>
    <tableColumn id="7" xr3:uid="{00A101BF-BE65-0241-A267-4F2D0233F5AA}" name="Friday"/>
    <tableColumn id="8" xr3:uid="{5A0632F2-0DF8-8846-A398-6DA318BABAEB}" name="Saturday"/>
    <tableColumn id="9" xr3:uid="{F91B3CB7-2D7D-B64E-B57B-1FC7551C8914}" name="Sunday" dataDxfId="12"/>
    <tableColumn id="10" xr3:uid="{F7D89D61-3127-3E4C-A62B-9BADEEF2C665}" name="Monday2" dataDxfId="11">
      <calculatedColumnFormula>ROUNDUP(C3/20,0)</calculatedColumnFormula>
    </tableColumn>
    <tableColumn id="11" xr3:uid="{D6770261-5761-DF4C-ACEA-A35BAC9747E0}" name="Tuesday3">
      <calculatedColumnFormula>ROUNDUP(D3/20,0)</calculatedColumnFormula>
    </tableColumn>
    <tableColumn id="12" xr3:uid="{C2AF11CD-484F-2C48-B332-05452A4E6EA5}" name="Wednesday4">
      <calculatedColumnFormula>ROUNDUP(E3/20,0)</calculatedColumnFormula>
    </tableColumn>
    <tableColumn id="13" xr3:uid="{B8259366-29F1-6E42-B2AF-580EB77E9312}" name="Thursday5">
      <calculatedColumnFormula>ROUNDUP(F3/20,0)</calculatedColumnFormula>
    </tableColumn>
    <tableColumn id="14" xr3:uid="{F95CEF8F-1594-7F49-989F-DC1802A2F4A2}" name="Friday6">
      <calculatedColumnFormula>ROUNDUP(G3/20,0)</calculatedColumnFormula>
    </tableColumn>
    <tableColumn id="15" xr3:uid="{D2A517E5-5017-D946-9588-8D91432697AD}" name="Saturday7">
      <calculatedColumnFormula>ROUNDUP(H3/20,0)</calculatedColumnFormula>
    </tableColumn>
    <tableColumn id="16" xr3:uid="{A90A8616-8A17-F641-81E2-25C400101DE6}" name="Sunday8" dataDxfId="10">
      <calculatedColumnFormula>ROUNDUP(I3/20,0)</calculatedColumnFormula>
    </tableColumn>
  </tableColumns>
  <tableStyleInfo name="TableStyleLight18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73AEF3-6B11-5F42-8088-D86A715CA49A}" name="Table1" displayName="Table1" ref="J40:Q44" totalsRowShown="0" headerRowDxfId="9" dataDxfId="7" headerRowBorderDxfId="8">
  <autoFilter ref="J40:Q44" xr:uid="{D4C19507-853D-F447-8BD5-788DCE0241B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23DE60AB-98B6-5E47-9583-0447E7E3CD7F}" name="Shift" dataDxfId="6"/>
    <tableColumn id="2" xr3:uid="{8A899C4A-D478-F140-8718-46014CCEA2FE}" name="Sunday" dataDxfId="5"/>
    <tableColumn id="3" xr3:uid="{F3C08F97-3D21-B441-8305-A16318908303}" name="Monday"/>
    <tableColumn id="4" xr3:uid="{84F94381-C520-B64A-B35D-03FD1C884C8F}" name="Tuesday"/>
    <tableColumn id="5" xr3:uid="{C64B8323-6BD4-364B-A917-9026EBA7B732}" name="Wednesday" dataDxfId="4"/>
    <tableColumn id="6" xr3:uid="{DDEB3D58-05F6-2A4C-B005-7A7CAAD7EBC9}" name="Thursday" dataDxfId="3"/>
    <tableColumn id="7" xr3:uid="{A4C44577-879F-794C-884F-42FC73237B94}" name="Friday" dataDxfId="2"/>
    <tableColumn id="8" xr3:uid="{93A7C98B-804A-5749-8879-0BB8B99E5558}" name="Saturday" dataDxfId="1"/>
  </tableColumns>
  <tableStyleInfo name="TableStyleLight2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687F8-AEA8-6A48-A3F6-8DA189B9CA4F}">
  <dimension ref="A1:P7"/>
  <sheetViews>
    <sheetView zoomScale="101" workbookViewId="0">
      <selection activeCell="C7" sqref="C7"/>
    </sheetView>
  </sheetViews>
  <sheetFormatPr baseColWidth="10" defaultRowHeight="16" x14ac:dyDescent="0.2"/>
  <cols>
    <col min="1" max="1" width="11.83203125" bestFit="1" customWidth="1"/>
    <col min="2" max="2" width="13.1640625" customWidth="1"/>
    <col min="3" max="3" width="13" bestFit="1" customWidth="1"/>
    <col min="5" max="5" width="12.83203125" customWidth="1"/>
    <col min="11" max="11" width="11" customWidth="1"/>
    <col min="12" max="12" width="13.83203125" customWidth="1"/>
    <col min="13" max="13" width="11.6640625" customWidth="1"/>
    <col min="15" max="15" width="11.5" customWidth="1"/>
  </cols>
  <sheetData>
    <row r="1" spans="1:16" ht="20" thickBot="1" x14ac:dyDescent="0.3">
      <c r="A1" s="3"/>
      <c r="B1" s="3"/>
      <c r="C1" s="76" t="s">
        <v>1</v>
      </c>
      <c r="D1" s="77"/>
      <c r="E1" s="77"/>
      <c r="F1" s="77"/>
      <c r="G1" s="77"/>
      <c r="H1" s="77"/>
      <c r="I1" s="78"/>
      <c r="J1" s="76" t="s">
        <v>2</v>
      </c>
      <c r="K1" s="77"/>
      <c r="L1" s="77"/>
      <c r="M1" s="77"/>
      <c r="N1" s="77"/>
      <c r="O1" s="77"/>
      <c r="P1" s="78"/>
    </row>
    <row r="2" spans="1:16" ht="17" thickBot="1" x14ac:dyDescent="0.25">
      <c r="A2" s="61" t="s">
        <v>0</v>
      </c>
      <c r="B2" s="62" t="s">
        <v>5</v>
      </c>
      <c r="C2" s="63" t="s">
        <v>6</v>
      </c>
      <c r="D2" s="62" t="s">
        <v>7</v>
      </c>
      <c r="E2" s="62" t="s">
        <v>8</v>
      </c>
      <c r="F2" s="62" t="s">
        <v>9</v>
      </c>
      <c r="G2" s="62" t="s">
        <v>10</v>
      </c>
      <c r="H2" s="62" t="s">
        <v>11</v>
      </c>
      <c r="I2" s="64" t="s">
        <v>12</v>
      </c>
      <c r="J2" s="63" t="s">
        <v>29</v>
      </c>
      <c r="K2" s="62" t="s">
        <v>30</v>
      </c>
      <c r="L2" s="62" t="s">
        <v>31</v>
      </c>
      <c r="M2" s="62" t="s">
        <v>32</v>
      </c>
      <c r="N2" s="62" t="s">
        <v>33</v>
      </c>
      <c r="O2" s="62" t="s">
        <v>34</v>
      </c>
      <c r="P2" s="64" t="s">
        <v>35</v>
      </c>
    </row>
    <row r="3" spans="1:16" x14ac:dyDescent="0.2">
      <c r="A3" s="65" t="s">
        <v>3</v>
      </c>
      <c r="B3" s="66">
        <v>7</v>
      </c>
      <c r="C3" s="50">
        <v>161</v>
      </c>
      <c r="D3" s="4">
        <v>225</v>
      </c>
      <c r="E3" s="4">
        <v>225</v>
      </c>
      <c r="F3" s="4">
        <v>247</v>
      </c>
      <c r="G3" s="4">
        <v>247</v>
      </c>
      <c r="H3" s="4">
        <v>247</v>
      </c>
      <c r="I3" s="10">
        <v>225</v>
      </c>
      <c r="J3" s="50">
        <f>ROUNDUP(C3/20,0)</f>
        <v>9</v>
      </c>
      <c r="K3" s="4">
        <f t="shared" ref="K3:P4" si="0">ROUNDUP(D3/20,0)</f>
        <v>12</v>
      </c>
      <c r="L3" s="4">
        <f t="shared" si="0"/>
        <v>12</v>
      </c>
      <c r="M3" s="4">
        <f t="shared" si="0"/>
        <v>13</v>
      </c>
      <c r="N3" s="4">
        <f t="shared" si="0"/>
        <v>13</v>
      </c>
      <c r="O3" s="4">
        <f t="shared" si="0"/>
        <v>13</v>
      </c>
      <c r="P3" s="10">
        <f t="shared" si="0"/>
        <v>12</v>
      </c>
    </row>
    <row r="4" spans="1:16" ht="17" thickBot="1" x14ac:dyDescent="0.25">
      <c r="A4" s="67" t="s">
        <v>4</v>
      </c>
      <c r="B4" s="12">
        <v>7</v>
      </c>
      <c r="C4" s="51">
        <v>233</v>
      </c>
      <c r="D4" s="11">
        <v>323</v>
      </c>
      <c r="E4" s="11">
        <v>323</v>
      </c>
      <c r="F4" s="11">
        <v>350</v>
      </c>
      <c r="G4" s="11">
        <v>350</v>
      </c>
      <c r="H4" s="11">
        <v>350</v>
      </c>
      <c r="I4" s="12">
        <v>323</v>
      </c>
      <c r="J4" s="51">
        <f>ROUNDUP(C4/20,0)</f>
        <v>12</v>
      </c>
      <c r="K4" s="11">
        <f t="shared" si="0"/>
        <v>17</v>
      </c>
      <c r="L4" s="11">
        <f t="shared" si="0"/>
        <v>17</v>
      </c>
      <c r="M4" s="11">
        <f t="shared" si="0"/>
        <v>18</v>
      </c>
      <c r="N4" s="11">
        <f t="shared" si="0"/>
        <v>18</v>
      </c>
      <c r="O4" s="11">
        <f t="shared" si="0"/>
        <v>18</v>
      </c>
      <c r="P4" s="12">
        <f t="shared" si="0"/>
        <v>17</v>
      </c>
    </row>
    <row r="5" spans="1:16" ht="17" thickBot="1" x14ac:dyDescent="0.25"/>
    <row r="6" spans="1:16" ht="34" x14ac:dyDescent="0.2">
      <c r="B6" s="69" t="s">
        <v>13</v>
      </c>
      <c r="C6" s="70">
        <f>SUM(J3:P4)*B3</f>
        <v>1407</v>
      </c>
    </row>
    <row r="7" spans="1:16" ht="35" thickBot="1" x14ac:dyDescent="0.25">
      <c r="B7" s="68" t="s">
        <v>14</v>
      </c>
      <c r="C7" s="71">
        <f>C6*12</f>
        <v>16884</v>
      </c>
    </row>
  </sheetData>
  <mergeCells count="2">
    <mergeCell ref="C1:I1"/>
    <mergeCell ref="J1:P1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481BF-E0BD-B346-AA66-323DD4B5C46E}">
  <dimension ref="A1:U53"/>
  <sheetViews>
    <sheetView tabSelected="1" zoomScale="99" workbookViewId="0">
      <selection activeCell="C45" sqref="C45"/>
    </sheetView>
  </sheetViews>
  <sheetFormatPr baseColWidth="10" defaultRowHeight="16" x14ac:dyDescent="0.2"/>
  <cols>
    <col min="2" max="4" width="10.83203125" customWidth="1"/>
    <col min="5" max="5" width="12.5" customWidth="1"/>
    <col min="6" max="9" width="10.83203125" customWidth="1"/>
    <col min="11" max="11" width="11.83203125" customWidth="1"/>
    <col min="12" max="12" width="11.5" bestFit="1" customWidth="1"/>
    <col min="20" max="21" width="11.5" bestFit="1" customWidth="1"/>
  </cols>
  <sheetData>
    <row r="1" spans="1:15" s="3" customFormat="1" ht="17" thickBot="1" x14ac:dyDescent="0.25">
      <c r="A1" s="84" t="s">
        <v>37</v>
      </c>
    </row>
    <row r="2" spans="1:15" ht="17" thickBot="1" x14ac:dyDescent="0.25">
      <c r="B2" s="79" t="s">
        <v>16</v>
      </c>
      <c r="C2" s="80"/>
      <c r="D2" s="80"/>
      <c r="E2" s="80"/>
      <c r="F2" s="80"/>
      <c r="G2" s="80"/>
      <c r="H2" s="81"/>
      <c r="I2" s="79" t="s">
        <v>2</v>
      </c>
      <c r="J2" s="80"/>
      <c r="K2" s="80"/>
      <c r="L2" s="80"/>
      <c r="M2" s="80"/>
      <c r="N2" s="80"/>
      <c r="O2" s="81"/>
    </row>
    <row r="3" spans="1:15" ht="17" thickBot="1" x14ac:dyDescent="0.25">
      <c r="A3" s="54" t="s">
        <v>15</v>
      </c>
      <c r="B3" s="55" t="s">
        <v>12</v>
      </c>
      <c r="C3" s="56" t="s">
        <v>6</v>
      </c>
      <c r="D3" s="56" t="s">
        <v>7</v>
      </c>
      <c r="E3" s="56" t="s">
        <v>8</v>
      </c>
      <c r="F3" s="56" t="s">
        <v>9</v>
      </c>
      <c r="G3" s="56" t="s">
        <v>10</v>
      </c>
      <c r="H3" s="57" t="s">
        <v>11</v>
      </c>
      <c r="I3" s="55" t="s">
        <v>12</v>
      </c>
      <c r="J3" s="56" t="s">
        <v>6</v>
      </c>
      <c r="K3" s="56" t="s">
        <v>7</v>
      </c>
      <c r="L3" s="56" t="s">
        <v>8</v>
      </c>
      <c r="M3" s="56" t="s">
        <v>9</v>
      </c>
      <c r="N3" s="56" t="s">
        <v>10</v>
      </c>
      <c r="O3" s="57" t="s">
        <v>11</v>
      </c>
    </row>
    <row r="4" spans="1:15" ht="17" thickBot="1" x14ac:dyDescent="0.25">
      <c r="A4" s="52">
        <v>0.33333333333333331</v>
      </c>
      <c r="B4" s="39">
        <v>9</v>
      </c>
      <c r="C4" s="1">
        <v>13</v>
      </c>
      <c r="D4" s="1">
        <v>13</v>
      </c>
      <c r="E4" s="1">
        <v>15</v>
      </c>
      <c r="F4" s="1">
        <v>15</v>
      </c>
      <c r="G4" s="1">
        <v>15</v>
      </c>
      <c r="H4" s="40">
        <v>13</v>
      </c>
      <c r="I4" s="44">
        <f>B4/20</f>
        <v>0.45</v>
      </c>
      <c r="J4" s="45">
        <f t="shared" ref="J4:O17" si="0">C4/20</f>
        <v>0.65</v>
      </c>
      <c r="K4" s="45">
        <f t="shared" si="0"/>
        <v>0.65</v>
      </c>
      <c r="L4" s="45">
        <f t="shared" si="0"/>
        <v>0.75</v>
      </c>
      <c r="M4" s="45">
        <f t="shared" si="0"/>
        <v>0.75</v>
      </c>
      <c r="N4" s="45">
        <f t="shared" si="0"/>
        <v>0.75</v>
      </c>
      <c r="O4" s="46">
        <f t="shared" si="0"/>
        <v>0.65</v>
      </c>
    </row>
    <row r="5" spans="1:15" ht="17" thickBot="1" x14ac:dyDescent="0.25">
      <c r="A5" s="52">
        <v>0.375</v>
      </c>
      <c r="B5" s="39">
        <v>13</v>
      </c>
      <c r="C5" s="1">
        <v>19</v>
      </c>
      <c r="D5" s="1">
        <v>19</v>
      </c>
      <c r="E5" s="1">
        <v>21</v>
      </c>
      <c r="F5" s="1">
        <v>21</v>
      </c>
      <c r="G5" s="1">
        <v>21</v>
      </c>
      <c r="H5" s="40">
        <v>19</v>
      </c>
      <c r="I5" s="44">
        <f t="shared" ref="I5:I17" si="1">B5/20</f>
        <v>0.65</v>
      </c>
      <c r="J5" s="45">
        <f>C5/20</f>
        <v>0.95</v>
      </c>
      <c r="K5" s="45">
        <f t="shared" si="0"/>
        <v>0.95</v>
      </c>
      <c r="L5" s="45">
        <f t="shared" si="0"/>
        <v>1.05</v>
      </c>
      <c r="M5" s="45">
        <f t="shared" si="0"/>
        <v>1.05</v>
      </c>
      <c r="N5" s="45">
        <f t="shared" si="0"/>
        <v>1.05</v>
      </c>
      <c r="O5" s="46">
        <f t="shared" si="0"/>
        <v>0.95</v>
      </c>
    </row>
    <row r="6" spans="1:15" ht="17" thickBot="1" x14ac:dyDescent="0.25">
      <c r="A6" s="52">
        <v>0.41666666666666669</v>
      </c>
      <c r="B6" s="39">
        <v>19</v>
      </c>
      <c r="C6" s="1">
        <v>27</v>
      </c>
      <c r="D6" s="1">
        <v>27</v>
      </c>
      <c r="E6" s="1">
        <v>30</v>
      </c>
      <c r="F6" s="1">
        <v>30</v>
      </c>
      <c r="G6" s="1">
        <v>30</v>
      </c>
      <c r="H6" s="40">
        <v>27</v>
      </c>
      <c r="I6" s="44">
        <f t="shared" si="1"/>
        <v>0.95</v>
      </c>
      <c r="J6" s="45">
        <f t="shared" si="0"/>
        <v>1.35</v>
      </c>
      <c r="K6" s="45">
        <f t="shared" si="0"/>
        <v>1.35</v>
      </c>
      <c r="L6" s="45">
        <f t="shared" si="0"/>
        <v>1.5</v>
      </c>
      <c r="M6" s="45">
        <f t="shared" si="0"/>
        <v>1.5</v>
      </c>
      <c r="N6" s="45">
        <f t="shared" si="0"/>
        <v>1.5</v>
      </c>
      <c r="O6" s="46">
        <f t="shared" si="0"/>
        <v>1.35</v>
      </c>
    </row>
    <row r="7" spans="1:15" ht="17" thickBot="1" x14ac:dyDescent="0.25">
      <c r="A7" s="52">
        <v>0.45833333333333331</v>
      </c>
      <c r="B7" s="39">
        <v>27</v>
      </c>
      <c r="C7" s="1">
        <v>38</v>
      </c>
      <c r="D7" s="1">
        <v>38</v>
      </c>
      <c r="E7" s="1">
        <v>42</v>
      </c>
      <c r="F7" s="1">
        <v>42</v>
      </c>
      <c r="G7" s="1">
        <v>42</v>
      </c>
      <c r="H7" s="40">
        <v>38</v>
      </c>
      <c r="I7" s="44">
        <f t="shared" si="1"/>
        <v>1.35</v>
      </c>
      <c r="J7" s="45">
        <f t="shared" si="0"/>
        <v>1.9</v>
      </c>
      <c r="K7" s="45">
        <f t="shared" si="0"/>
        <v>1.9</v>
      </c>
      <c r="L7" s="45">
        <f t="shared" si="0"/>
        <v>2.1</v>
      </c>
      <c r="M7" s="45">
        <f t="shared" si="0"/>
        <v>2.1</v>
      </c>
      <c r="N7" s="45">
        <f t="shared" si="0"/>
        <v>2.1</v>
      </c>
      <c r="O7" s="46">
        <f t="shared" si="0"/>
        <v>1.9</v>
      </c>
    </row>
    <row r="8" spans="1:15" ht="17" thickBot="1" x14ac:dyDescent="0.25">
      <c r="A8" s="52">
        <v>0.5</v>
      </c>
      <c r="B8" s="39">
        <v>49</v>
      </c>
      <c r="C8" s="1">
        <v>69</v>
      </c>
      <c r="D8" s="1">
        <v>69</v>
      </c>
      <c r="E8" s="1">
        <v>76</v>
      </c>
      <c r="F8" s="1">
        <v>76</v>
      </c>
      <c r="G8" s="1">
        <v>76</v>
      </c>
      <c r="H8" s="40">
        <v>69</v>
      </c>
      <c r="I8" s="44">
        <f t="shared" si="1"/>
        <v>2.4500000000000002</v>
      </c>
      <c r="J8" s="45">
        <f t="shared" si="0"/>
        <v>3.45</v>
      </c>
      <c r="K8" s="45">
        <f t="shared" si="0"/>
        <v>3.45</v>
      </c>
      <c r="L8" s="45">
        <f t="shared" si="0"/>
        <v>3.8</v>
      </c>
      <c r="M8" s="45">
        <f t="shared" si="0"/>
        <v>3.8</v>
      </c>
      <c r="N8" s="45">
        <f t="shared" si="0"/>
        <v>3.8</v>
      </c>
      <c r="O8" s="46">
        <f t="shared" si="0"/>
        <v>3.45</v>
      </c>
    </row>
    <row r="9" spans="1:15" ht="17" thickBot="1" x14ac:dyDescent="0.25">
      <c r="A9" s="52">
        <v>0.54166666666666663</v>
      </c>
      <c r="B9" s="39">
        <v>89</v>
      </c>
      <c r="C9" s="1">
        <v>125</v>
      </c>
      <c r="D9" s="1">
        <v>125</v>
      </c>
      <c r="E9" s="1">
        <v>137</v>
      </c>
      <c r="F9" s="1">
        <v>137</v>
      </c>
      <c r="G9" s="1">
        <v>137</v>
      </c>
      <c r="H9" s="40">
        <v>125</v>
      </c>
      <c r="I9" s="44">
        <f t="shared" si="1"/>
        <v>4.45</v>
      </c>
      <c r="J9" s="45">
        <f t="shared" si="0"/>
        <v>6.25</v>
      </c>
      <c r="K9" s="45">
        <f t="shared" si="0"/>
        <v>6.25</v>
      </c>
      <c r="L9" s="45">
        <f t="shared" si="0"/>
        <v>6.85</v>
      </c>
      <c r="M9" s="45">
        <f t="shared" si="0"/>
        <v>6.85</v>
      </c>
      <c r="N9" s="45">
        <f t="shared" si="0"/>
        <v>6.85</v>
      </c>
      <c r="O9" s="46">
        <f t="shared" si="0"/>
        <v>6.25</v>
      </c>
    </row>
    <row r="10" spans="1:15" ht="17" thickBot="1" x14ac:dyDescent="0.25">
      <c r="A10" s="52">
        <v>0.58333333333333337</v>
      </c>
      <c r="B10" s="39">
        <v>161</v>
      </c>
      <c r="C10" s="1">
        <v>225</v>
      </c>
      <c r="D10" s="1">
        <v>225</v>
      </c>
      <c r="E10" s="1">
        <v>247</v>
      </c>
      <c r="F10" s="1">
        <v>247</v>
      </c>
      <c r="G10" s="1">
        <v>247</v>
      </c>
      <c r="H10" s="40">
        <v>225</v>
      </c>
      <c r="I10" s="44">
        <f t="shared" si="1"/>
        <v>8.0500000000000007</v>
      </c>
      <c r="J10" s="45">
        <f t="shared" si="0"/>
        <v>11.25</v>
      </c>
      <c r="K10" s="45">
        <f t="shared" si="0"/>
        <v>11.25</v>
      </c>
      <c r="L10" s="45">
        <f t="shared" si="0"/>
        <v>12.35</v>
      </c>
      <c r="M10" s="45">
        <f t="shared" si="0"/>
        <v>12.35</v>
      </c>
      <c r="N10" s="45">
        <f t="shared" si="0"/>
        <v>12.35</v>
      </c>
      <c r="O10" s="46">
        <f t="shared" si="0"/>
        <v>11.25</v>
      </c>
    </row>
    <row r="11" spans="1:15" ht="17" thickBot="1" x14ac:dyDescent="0.25">
      <c r="A11" s="52">
        <v>0.625</v>
      </c>
      <c r="B11" s="39">
        <v>81</v>
      </c>
      <c r="C11" s="1">
        <v>113</v>
      </c>
      <c r="D11" s="1">
        <v>113</v>
      </c>
      <c r="E11" s="1">
        <v>124</v>
      </c>
      <c r="F11" s="1">
        <v>124</v>
      </c>
      <c r="G11" s="1">
        <v>124</v>
      </c>
      <c r="H11" s="40">
        <v>113</v>
      </c>
      <c r="I11" s="44">
        <f t="shared" si="1"/>
        <v>4.05</v>
      </c>
      <c r="J11" s="45">
        <f t="shared" si="0"/>
        <v>5.65</v>
      </c>
      <c r="K11" s="45">
        <f t="shared" si="0"/>
        <v>5.65</v>
      </c>
      <c r="L11" s="45">
        <f t="shared" si="0"/>
        <v>6.2</v>
      </c>
      <c r="M11" s="45">
        <f t="shared" si="0"/>
        <v>6.2</v>
      </c>
      <c r="N11" s="45">
        <f t="shared" si="0"/>
        <v>6.2</v>
      </c>
      <c r="O11" s="46">
        <f t="shared" si="0"/>
        <v>5.65</v>
      </c>
    </row>
    <row r="12" spans="1:15" ht="17" thickBot="1" x14ac:dyDescent="0.25">
      <c r="A12" s="52">
        <v>0.66666666666666663</v>
      </c>
      <c r="B12" s="39">
        <v>41</v>
      </c>
      <c r="C12" s="1">
        <v>57</v>
      </c>
      <c r="D12" s="1">
        <v>57</v>
      </c>
      <c r="E12" s="1">
        <v>62</v>
      </c>
      <c r="F12" s="1">
        <v>62</v>
      </c>
      <c r="G12" s="1">
        <v>62</v>
      </c>
      <c r="H12" s="40">
        <v>57</v>
      </c>
      <c r="I12" s="44">
        <f t="shared" si="1"/>
        <v>2.0499999999999998</v>
      </c>
      <c r="J12" s="45">
        <f t="shared" si="0"/>
        <v>2.85</v>
      </c>
      <c r="K12" s="45">
        <f t="shared" si="0"/>
        <v>2.85</v>
      </c>
      <c r="L12" s="45">
        <f t="shared" si="0"/>
        <v>3.1</v>
      </c>
      <c r="M12" s="45">
        <f t="shared" si="0"/>
        <v>3.1</v>
      </c>
      <c r="N12" s="45">
        <f t="shared" si="0"/>
        <v>3.1</v>
      </c>
      <c r="O12" s="46">
        <f t="shared" si="0"/>
        <v>2.85</v>
      </c>
    </row>
    <row r="13" spans="1:15" ht="17" thickBot="1" x14ac:dyDescent="0.25">
      <c r="A13" s="52">
        <v>0.70833333333333337</v>
      </c>
      <c r="B13" s="39">
        <v>103</v>
      </c>
      <c r="C13" s="1">
        <v>143</v>
      </c>
      <c r="D13" s="1">
        <v>143</v>
      </c>
      <c r="E13" s="1">
        <v>155</v>
      </c>
      <c r="F13" s="1">
        <v>155</v>
      </c>
      <c r="G13" s="1">
        <v>155</v>
      </c>
      <c r="H13" s="40">
        <v>143</v>
      </c>
      <c r="I13" s="44">
        <f t="shared" si="1"/>
        <v>5.15</v>
      </c>
      <c r="J13" s="45">
        <f t="shared" si="0"/>
        <v>7.15</v>
      </c>
      <c r="K13" s="45">
        <f t="shared" si="0"/>
        <v>7.15</v>
      </c>
      <c r="L13" s="45">
        <f t="shared" si="0"/>
        <v>7.75</v>
      </c>
      <c r="M13" s="45">
        <f t="shared" si="0"/>
        <v>7.75</v>
      </c>
      <c r="N13" s="45">
        <f t="shared" si="0"/>
        <v>7.75</v>
      </c>
      <c r="O13" s="46">
        <f t="shared" si="0"/>
        <v>7.15</v>
      </c>
    </row>
    <row r="14" spans="1:15" ht="17" thickBot="1" x14ac:dyDescent="0.25">
      <c r="A14" s="52">
        <v>0.75</v>
      </c>
      <c r="B14" s="39">
        <v>155</v>
      </c>
      <c r="C14" s="1">
        <v>215</v>
      </c>
      <c r="D14" s="1">
        <v>215</v>
      </c>
      <c r="E14" s="1">
        <v>233</v>
      </c>
      <c r="F14" s="1">
        <v>233</v>
      </c>
      <c r="G14" s="1">
        <v>233</v>
      </c>
      <c r="H14" s="40">
        <v>215</v>
      </c>
      <c r="I14" s="44">
        <f t="shared" si="1"/>
        <v>7.75</v>
      </c>
      <c r="J14" s="45">
        <f t="shared" si="0"/>
        <v>10.75</v>
      </c>
      <c r="K14" s="45">
        <f t="shared" si="0"/>
        <v>10.75</v>
      </c>
      <c r="L14" s="45">
        <f t="shared" si="0"/>
        <v>11.65</v>
      </c>
      <c r="M14" s="45">
        <f t="shared" si="0"/>
        <v>11.65</v>
      </c>
      <c r="N14" s="45">
        <f t="shared" si="0"/>
        <v>11.65</v>
      </c>
      <c r="O14" s="46">
        <f t="shared" si="0"/>
        <v>10.75</v>
      </c>
    </row>
    <row r="15" spans="1:15" ht="17" thickBot="1" x14ac:dyDescent="0.25">
      <c r="A15" s="52">
        <v>0.79166666666666663</v>
      </c>
      <c r="B15" s="39">
        <v>233</v>
      </c>
      <c r="C15" s="1">
        <v>323</v>
      </c>
      <c r="D15" s="1">
        <v>323</v>
      </c>
      <c r="E15" s="1">
        <v>350</v>
      </c>
      <c r="F15" s="1">
        <v>350</v>
      </c>
      <c r="G15" s="1">
        <v>350</v>
      </c>
      <c r="H15" s="40">
        <v>323</v>
      </c>
      <c r="I15" s="44">
        <f t="shared" si="1"/>
        <v>11.65</v>
      </c>
      <c r="J15" s="45">
        <f t="shared" si="0"/>
        <v>16.149999999999999</v>
      </c>
      <c r="K15" s="45">
        <f t="shared" si="0"/>
        <v>16.149999999999999</v>
      </c>
      <c r="L15" s="45">
        <f t="shared" si="0"/>
        <v>17.5</v>
      </c>
      <c r="M15" s="45">
        <f t="shared" si="0"/>
        <v>17.5</v>
      </c>
      <c r="N15" s="45">
        <f t="shared" si="0"/>
        <v>17.5</v>
      </c>
      <c r="O15" s="46">
        <f t="shared" si="0"/>
        <v>16.149999999999999</v>
      </c>
    </row>
    <row r="16" spans="1:15" ht="17" thickBot="1" x14ac:dyDescent="0.25">
      <c r="A16" s="52">
        <v>0.83333333333333337</v>
      </c>
      <c r="B16" s="39">
        <v>94</v>
      </c>
      <c r="C16" s="1">
        <v>130</v>
      </c>
      <c r="D16" s="1">
        <v>130</v>
      </c>
      <c r="E16" s="1">
        <v>140</v>
      </c>
      <c r="F16" s="1">
        <v>140</v>
      </c>
      <c r="G16" s="1">
        <v>140</v>
      </c>
      <c r="H16" s="40">
        <v>130</v>
      </c>
      <c r="I16" s="44">
        <f t="shared" si="1"/>
        <v>4.7</v>
      </c>
      <c r="J16" s="45">
        <f t="shared" si="0"/>
        <v>6.5</v>
      </c>
      <c r="K16" s="45">
        <f t="shared" si="0"/>
        <v>6.5</v>
      </c>
      <c r="L16" s="45">
        <f t="shared" si="0"/>
        <v>7</v>
      </c>
      <c r="M16" s="45">
        <f t="shared" si="0"/>
        <v>7</v>
      </c>
      <c r="N16" s="45">
        <f t="shared" si="0"/>
        <v>7</v>
      </c>
      <c r="O16" s="46">
        <f t="shared" si="0"/>
        <v>6.5</v>
      </c>
    </row>
    <row r="17" spans="1:16" ht="17" thickBot="1" x14ac:dyDescent="0.25">
      <c r="A17" s="53">
        <v>0.875</v>
      </c>
      <c r="B17" s="41">
        <v>29</v>
      </c>
      <c r="C17" s="42">
        <v>39</v>
      </c>
      <c r="D17" s="42">
        <v>39</v>
      </c>
      <c r="E17" s="42">
        <v>42</v>
      </c>
      <c r="F17" s="42">
        <v>42</v>
      </c>
      <c r="G17" s="42">
        <v>42</v>
      </c>
      <c r="H17" s="43">
        <v>39</v>
      </c>
      <c r="I17" s="47">
        <f t="shared" si="1"/>
        <v>1.45</v>
      </c>
      <c r="J17" s="48">
        <f t="shared" si="0"/>
        <v>1.95</v>
      </c>
      <c r="K17" s="48">
        <f t="shared" si="0"/>
        <v>1.95</v>
      </c>
      <c r="L17" s="48">
        <f t="shared" si="0"/>
        <v>2.1</v>
      </c>
      <c r="M17" s="48">
        <f t="shared" si="0"/>
        <v>2.1</v>
      </c>
      <c r="N17" s="48">
        <f t="shared" si="0"/>
        <v>2.1</v>
      </c>
      <c r="O17" s="49">
        <f t="shared" si="0"/>
        <v>1.95</v>
      </c>
    </row>
    <row r="19" spans="1:16" ht="17" thickBot="1" x14ac:dyDescent="0.25">
      <c r="A19" s="85" t="s">
        <v>36</v>
      </c>
      <c r="B19" s="2"/>
    </row>
    <row r="20" spans="1:16" ht="17" thickBot="1" x14ac:dyDescent="0.25">
      <c r="A20" s="12"/>
      <c r="B20" s="79" t="s">
        <v>12</v>
      </c>
      <c r="C20" s="80"/>
      <c r="D20" s="80"/>
      <c r="E20" s="80"/>
      <c r="F20" s="81"/>
      <c r="G20" s="80" t="s">
        <v>23</v>
      </c>
      <c r="H20" s="80"/>
      <c r="I20" s="80"/>
      <c r="J20" s="80"/>
      <c r="K20" s="81"/>
      <c r="L20" s="79" t="s">
        <v>24</v>
      </c>
      <c r="M20" s="80"/>
      <c r="N20" s="80"/>
      <c r="O20" s="80"/>
      <c r="P20" s="81"/>
    </row>
    <row r="21" spans="1:16" x14ac:dyDescent="0.2">
      <c r="A21" s="13" t="s">
        <v>28</v>
      </c>
      <c r="B21" s="14" t="s">
        <v>18</v>
      </c>
      <c r="C21" s="15" t="s">
        <v>19</v>
      </c>
      <c r="D21" s="15" t="s">
        <v>20</v>
      </c>
      <c r="E21" s="15" t="s">
        <v>21</v>
      </c>
      <c r="F21" s="13" t="s">
        <v>22</v>
      </c>
      <c r="G21" s="14" t="s">
        <v>18</v>
      </c>
      <c r="H21" s="15" t="s">
        <v>19</v>
      </c>
      <c r="I21" s="15" t="s">
        <v>20</v>
      </c>
      <c r="J21" s="15" t="s">
        <v>21</v>
      </c>
      <c r="K21" s="13" t="s">
        <v>22</v>
      </c>
      <c r="L21" s="14" t="s">
        <v>18</v>
      </c>
      <c r="M21" s="15" t="s">
        <v>19</v>
      </c>
      <c r="N21" s="15" t="s">
        <v>20</v>
      </c>
      <c r="O21" s="15" t="s">
        <v>21</v>
      </c>
      <c r="P21" s="13" t="s">
        <v>22</v>
      </c>
    </row>
    <row r="22" spans="1:16" x14ac:dyDescent="0.2">
      <c r="A22" s="28">
        <v>0.33333333333333331</v>
      </c>
      <c r="B22" s="16">
        <v>1</v>
      </c>
      <c r="C22" s="17"/>
      <c r="D22" s="17"/>
      <c r="E22" s="18"/>
      <c r="F22" s="19">
        <f>SUM(B22:E22)</f>
        <v>1</v>
      </c>
      <c r="G22" s="16">
        <v>2</v>
      </c>
      <c r="H22" s="17"/>
      <c r="I22" s="17"/>
      <c r="J22" s="18"/>
      <c r="K22" s="19">
        <f>SUM(G22:J22)</f>
        <v>2</v>
      </c>
      <c r="L22" s="16">
        <v>2</v>
      </c>
      <c r="M22" s="17"/>
      <c r="N22" s="17"/>
      <c r="O22" s="18"/>
      <c r="P22" s="19">
        <f>SUM(L22:O22)</f>
        <v>2</v>
      </c>
    </row>
    <row r="23" spans="1:16" x14ac:dyDescent="0.2">
      <c r="A23" s="28">
        <v>0.375</v>
      </c>
      <c r="B23" s="20">
        <v>1</v>
      </c>
      <c r="C23" s="21"/>
      <c r="D23" s="21"/>
      <c r="E23" s="22"/>
      <c r="F23" s="23">
        <f t="shared" ref="F23:F35" si="2">SUM(B23:E23)</f>
        <v>1</v>
      </c>
      <c r="G23" s="20">
        <v>2</v>
      </c>
      <c r="H23" s="21"/>
      <c r="I23" s="21"/>
      <c r="J23" s="22"/>
      <c r="K23" s="23">
        <f t="shared" ref="K23:K35" si="3">SUM(G23:J23)</f>
        <v>2</v>
      </c>
      <c r="L23" s="20">
        <v>2</v>
      </c>
      <c r="M23" s="21"/>
      <c r="N23" s="21"/>
      <c r="O23" s="22"/>
      <c r="P23" s="23">
        <f t="shared" ref="P23:P35" si="4">SUM(L23:O23)</f>
        <v>2</v>
      </c>
    </row>
    <row r="24" spans="1:16" x14ac:dyDescent="0.2">
      <c r="A24" s="28">
        <v>0.41666666666666669</v>
      </c>
      <c r="B24" s="20">
        <v>1</v>
      </c>
      <c r="C24" s="21"/>
      <c r="D24" s="21"/>
      <c r="E24" s="22"/>
      <c r="F24" s="23">
        <f t="shared" si="2"/>
        <v>1</v>
      </c>
      <c r="G24" s="20">
        <v>2</v>
      </c>
      <c r="H24" s="21"/>
      <c r="I24" s="21"/>
      <c r="J24" s="22"/>
      <c r="K24" s="23">
        <f t="shared" si="3"/>
        <v>2</v>
      </c>
      <c r="L24" s="20">
        <v>2</v>
      </c>
      <c r="M24" s="21"/>
      <c r="N24" s="21"/>
      <c r="O24" s="22"/>
      <c r="P24" s="23">
        <f t="shared" si="4"/>
        <v>2</v>
      </c>
    </row>
    <row r="25" spans="1:16" x14ac:dyDescent="0.2">
      <c r="A25" s="28">
        <v>0.45833333333333331</v>
      </c>
      <c r="B25" s="20">
        <v>1</v>
      </c>
      <c r="C25" s="20">
        <v>2</v>
      </c>
      <c r="D25" s="21"/>
      <c r="E25" s="22"/>
      <c r="F25" s="23">
        <f t="shared" si="2"/>
        <v>3</v>
      </c>
      <c r="G25" s="20">
        <v>2</v>
      </c>
      <c r="H25" s="20">
        <v>2</v>
      </c>
      <c r="I25" s="21"/>
      <c r="J25" s="22"/>
      <c r="K25" s="23">
        <f t="shared" si="3"/>
        <v>4</v>
      </c>
      <c r="L25" s="20">
        <v>2</v>
      </c>
      <c r="M25" s="20">
        <v>4</v>
      </c>
      <c r="N25" s="21"/>
      <c r="O25" s="22"/>
      <c r="P25" s="23">
        <f t="shared" si="4"/>
        <v>6</v>
      </c>
    </row>
    <row r="26" spans="1:16" x14ac:dyDescent="0.2">
      <c r="A26" s="28">
        <v>0.5</v>
      </c>
      <c r="B26" s="20">
        <v>1</v>
      </c>
      <c r="C26" s="20">
        <v>2</v>
      </c>
      <c r="D26" s="21"/>
      <c r="E26" s="22"/>
      <c r="F26" s="23">
        <f t="shared" si="2"/>
        <v>3</v>
      </c>
      <c r="G26" s="20">
        <v>2</v>
      </c>
      <c r="H26" s="20">
        <v>2</v>
      </c>
      <c r="I26" s="21"/>
      <c r="J26" s="22"/>
      <c r="K26" s="23">
        <f t="shared" si="3"/>
        <v>4</v>
      </c>
      <c r="L26" s="20">
        <v>2</v>
      </c>
      <c r="M26" s="20">
        <v>4</v>
      </c>
      <c r="N26" s="21"/>
      <c r="O26" s="22"/>
      <c r="P26" s="23">
        <f t="shared" si="4"/>
        <v>6</v>
      </c>
    </row>
    <row r="27" spans="1:16" x14ac:dyDescent="0.2">
      <c r="A27" s="28">
        <v>0.54166666666666663</v>
      </c>
      <c r="B27" s="21"/>
      <c r="C27" s="20">
        <v>2</v>
      </c>
      <c r="D27" s="20">
        <v>7</v>
      </c>
      <c r="E27" s="22"/>
      <c r="F27" s="23">
        <f t="shared" si="2"/>
        <v>9</v>
      </c>
      <c r="G27" s="21"/>
      <c r="H27" s="20">
        <v>2</v>
      </c>
      <c r="I27" s="20">
        <v>10</v>
      </c>
      <c r="J27" s="22"/>
      <c r="K27" s="23">
        <f t="shared" si="3"/>
        <v>12</v>
      </c>
      <c r="L27" s="21"/>
      <c r="M27" s="20">
        <v>4</v>
      </c>
      <c r="N27" s="20">
        <v>11</v>
      </c>
      <c r="O27" s="22"/>
      <c r="P27" s="23">
        <f t="shared" si="4"/>
        <v>15</v>
      </c>
    </row>
    <row r="28" spans="1:16" x14ac:dyDescent="0.2">
      <c r="A28" s="28">
        <v>0.58333333333333337</v>
      </c>
      <c r="B28" s="21"/>
      <c r="C28" s="20">
        <v>2</v>
      </c>
      <c r="D28" s="20">
        <v>7</v>
      </c>
      <c r="E28" s="22"/>
      <c r="F28" s="23">
        <f t="shared" si="2"/>
        <v>9</v>
      </c>
      <c r="G28" s="21"/>
      <c r="H28" s="20">
        <v>2</v>
      </c>
      <c r="I28" s="20">
        <v>10</v>
      </c>
      <c r="J28" s="22"/>
      <c r="K28" s="23">
        <f t="shared" si="3"/>
        <v>12</v>
      </c>
      <c r="L28" s="21"/>
      <c r="M28" s="20">
        <v>4</v>
      </c>
      <c r="N28" s="20">
        <v>11</v>
      </c>
      <c r="O28" s="22"/>
      <c r="P28" s="23">
        <f t="shared" si="4"/>
        <v>15</v>
      </c>
    </row>
    <row r="29" spans="1:16" x14ac:dyDescent="0.2">
      <c r="A29" s="28">
        <v>0.625</v>
      </c>
      <c r="B29" s="21"/>
      <c r="C29" s="20">
        <v>2</v>
      </c>
      <c r="D29" s="20">
        <v>7</v>
      </c>
      <c r="E29" s="22"/>
      <c r="F29" s="23">
        <f t="shared" si="2"/>
        <v>9</v>
      </c>
      <c r="G29" s="21"/>
      <c r="H29" s="20">
        <v>2</v>
      </c>
      <c r="I29" s="20">
        <v>10</v>
      </c>
      <c r="J29" s="22"/>
      <c r="K29" s="23">
        <f t="shared" si="3"/>
        <v>12</v>
      </c>
      <c r="L29" s="21"/>
      <c r="M29" s="20">
        <v>4</v>
      </c>
      <c r="N29" s="20">
        <v>11</v>
      </c>
      <c r="O29" s="22"/>
      <c r="P29" s="23">
        <f t="shared" si="4"/>
        <v>15</v>
      </c>
    </row>
    <row r="30" spans="1:16" x14ac:dyDescent="0.2">
      <c r="A30" s="28">
        <v>0.66666666666666663</v>
      </c>
      <c r="B30" s="21"/>
      <c r="C30" s="21"/>
      <c r="D30" s="20">
        <v>7</v>
      </c>
      <c r="E30" s="22"/>
      <c r="F30" s="23">
        <f t="shared" si="2"/>
        <v>7</v>
      </c>
      <c r="G30" s="21"/>
      <c r="H30" s="21"/>
      <c r="I30" s="20">
        <v>10</v>
      </c>
      <c r="J30" s="22"/>
      <c r="K30" s="23">
        <f t="shared" si="3"/>
        <v>10</v>
      </c>
      <c r="L30" s="21"/>
      <c r="M30" s="21"/>
      <c r="N30" s="20">
        <v>11</v>
      </c>
      <c r="O30" s="22"/>
      <c r="P30" s="23">
        <f t="shared" si="4"/>
        <v>11</v>
      </c>
    </row>
    <row r="31" spans="1:16" x14ac:dyDescent="0.2">
      <c r="A31" s="28">
        <v>0.70833333333333337</v>
      </c>
      <c r="B31" s="21"/>
      <c r="C31" s="21"/>
      <c r="D31" s="20">
        <v>7</v>
      </c>
      <c r="E31" s="24">
        <v>5</v>
      </c>
      <c r="F31" s="23">
        <f t="shared" si="2"/>
        <v>12</v>
      </c>
      <c r="G31" s="21"/>
      <c r="H31" s="21"/>
      <c r="I31" s="20">
        <v>10</v>
      </c>
      <c r="J31" s="24">
        <v>7</v>
      </c>
      <c r="K31" s="23">
        <f t="shared" si="3"/>
        <v>17</v>
      </c>
      <c r="L31" s="21"/>
      <c r="M31" s="21"/>
      <c r="N31" s="20">
        <v>11</v>
      </c>
      <c r="O31" s="24">
        <v>7</v>
      </c>
      <c r="P31" s="23">
        <f t="shared" si="4"/>
        <v>18</v>
      </c>
    </row>
    <row r="32" spans="1:16" x14ac:dyDescent="0.2">
      <c r="A32" s="28">
        <v>0.75</v>
      </c>
      <c r="B32" s="21"/>
      <c r="C32" s="21"/>
      <c r="D32" s="20">
        <v>7</v>
      </c>
      <c r="E32" s="24">
        <v>5</v>
      </c>
      <c r="F32" s="23">
        <f t="shared" si="2"/>
        <v>12</v>
      </c>
      <c r="G32" s="21"/>
      <c r="H32" s="21"/>
      <c r="I32" s="20">
        <v>10</v>
      </c>
      <c r="J32" s="24">
        <v>7</v>
      </c>
      <c r="K32" s="23">
        <f t="shared" si="3"/>
        <v>17</v>
      </c>
      <c r="L32" s="21"/>
      <c r="M32" s="21"/>
      <c r="N32" s="20">
        <v>11</v>
      </c>
      <c r="O32" s="24">
        <v>7</v>
      </c>
      <c r="P32" s="23">
        <f t="shared" si="4"/>
        <v>18</v>
      </c>
    </row>
    <row r="33" spans="1:21" x14ac:dyDescent="0.2">
      <c r="A33" s="28">
        <v>0.79166666666666663</v>
      </c>
      <c r="B33" s="21"/>
      <c r="C33" s="21"/>
      <c r="D33" s="20">
        <v>7</v>
      </c>
      <c r="E33" s="24">
        <v>5</v>
      </c>
      <c r="F33" s="23">
        <f t="shared" si="2"/>
        <v>12</v>
      </c>
      <c r="G33" s="21"/>
      <c r="H33" s="21"/>
      <c r="I33" s="20">
        <v>10</v>
      </c>
      <c r="J33" s="24">
        <v>7</v>
      </c>
      <c r="K33" s="23">
        <f t="shared" si="3"/>
        <v>17</v>
      </c>
      <c r="L33" s="21"/>
      <c r="M33" s="21"/>
      <c r="N33" s="20">
        <v>11</v>
      </c>
      <c r="O33" s="24">
        <v>7</v>
      </c>
      <c r="P33" s="23">
        <f t="shared" si="4"/>
        <v>18</v>
      </c>
    </row>
    <row r="34" spans="1:21" x14ac:dyDescent="0.2">
      <c r="A34" s="28">
        <v>0.83333333333333337</v>
      </c>
      <c r="B34" s="21"/>
      <c r="C34" s="21"/>
      <c r="D34" s="21"/>
      <c r="E34" s="24">
        <v>5</v>
      </c>
      <c r="F34" s="23">
        <f t="shared" si="2"/>
        <v>5</v>
      </c>
      <c r="G34" s="21"/>
      <c r="H34" s="21"/>
      <c r="I34" s="21"/>
      <c r="J34" s="24">
        <v>7</v>
      </c>
      <c r="K34" s="23">
        <f t="shared" si="3"/>
        <v>7</v>
      </c>
      <c r="L34" s="21"/>
      <c r="M34" s="21"/>
      <c r="N34" s="21"/>
      <c r="O34" s="24">
        <v>7</v>
      </c>
      <c r="P34" s="23">
        <f t="shared" si="4"/>
        <v>7</v>
      </c>
    </row>
    <row r="35" spans="1:21" ht="17" thickBot="1" x14ac:dyDescent="0.25">
      <c r="A35" s="29">
        <v>0.875</v>
      </c>
      <c r="B35" s="25"/>
      <c r="C35" s="25"/>
      <c r="D35" s="25"/>
      <c r="E35" s="26">
        <v>5</v>
      </c>
      <c r="F35" s="27">
        <f t="shared" si="2"/>
        <v>5</v>
      </c>
      <c r="G35" s="25"/>
      <c r="H35" s="25"/>
      <c r="I35" s="25"/>
      <c r="J35" s="26">
        <v>7</v>
      </c>
      <c r="K35" s="27">
        <f t="shared" si="3"/>
        <v>7</v>
      </c>
      <c r="L35" s="25"/>
      <c r="M35" s="25"/>
      <c r="N35" s="25"/>
      <c r="O35" s="26">
        <v>7</v>
      </c>
      <c r="P35" s="27">
        <f t="shared" si="4"/>
        <v>7</v>
      </c>
    </row>
    <row r="37" spans="1:21" ht="17" thickBot="1" x14ac:dyDescent="0.25"/>
    <row r="38" spans="1:21" ht="17" thickBot="1" x14ac:dyDescent="0.25">
      <c r="B38" s="79" t="s">
        <v>17</v>
      </c>
      <c r="C38" s="80"/>
      <c r="D38" s="80"/>
      <c r="E38" s="80"/>
      <c r="F38" s="80"/>
      <c r="G38" s="80"/>
      <c r="H38" s="81"/>
    </row>
    <row r="39" spans="1:21" ht="17" thickBot="1" x14ac:dyDescent="0.25">
      <c r="A39" s="54" t="s">
        <v>15</v>
      </c>
      <c r="B39" s="55" t="s">
        <v>12</v>
      </c>
      <c r="C39" s="56" t="s">
        <v>6</v>
      </c>
      <c r="D39" s="56" t="s">
        <v>7</v>
      </c>
      <c r="E39" s="56" t="s">
        <v>8</v>
      </c>
      <c r="F39" s="56" t="s">
        <v>9</v>
      </c>
      <c r="G39" s="56" t="s">
        <v>10</v>
      </c>
      <c r="H39" s="57" t="s">
        <v>11</v>
      </c>
    </row>
    <row r="40" spans="1:21" ht="17" thickBot="1" x14ac:dyDescent="0.25">
      <c r="A40" s="52">
        <v>0.33333333333333331</v>
      </c>
      <c r="B40" s="50">
        <v>1</v>
      </c>
      <c r="C40" s="4">
        <v>2</v>
      </c>
      <c r="D40" s="4">
        <v>2</v>
      </c>
      <c r="E40" s="4">
        <v>2</v>
      </c>
      <c r="F40" s="4">
        <v>2</v>
      </c>
      <c r="G40" s="4">
        <v>2</v>
      </c>
      <c r="H40" s="10">
        <v>2</v>
      </c>
      <c r="J40" s="33" t="s">
        <v>0</v>
      </c>
      <c r="K40" s="31" t="s">
        <v>12</v>
      </c>
      <c r="L40" s="31" t="s">
        <v>6</v>
      </c>
      <c r="M40" s="31" t="s">
        <v>7</v>
      </c>
      <c r="N40" s="31" t="s">
        <v>8</v>
      </c>
      <c r="O40" s="31" t="s">
        <v>9</v>
      </c>
      <c r="P40" s="31" t="s">
        <v>10</v>
      </c>
      <c r="Q40" s="32" t="s">
        <v>11</v>
      </c>
    </row>
    <row r="41" spans="1:21" ht="17" thickBot="1" x14ac:dyDescent="0.25">
      <c r="A41" s="52">
        <v>0.375</v>
      </c>
      <c r="B41" s="50">
        <v>1</v>
      </c>
      <c r="C41" s="4">
        <v>2</v>
      </c>
      <c r="D41" s="4">
        <v>2</v>
      </c>
      <c r="E41" s="4">
        <v>2</v>
      </c>
      <c r="F41" s="4">
        <v>2</v>
      </c>
      <c r="G41" s="4">
        <v>2</v>
      </c>
      <c r="H41" s="10">
        <v>2</v>
      </c>
      <c r="J41" s="14" t="s">
        <v>18</v>
      </c>
      <c r="K41" s="34">
        <v>1</v>
      </c>
      <c r="L41" s="35">
        <v>2</v>
      </c>
      <c r="M41" s="35">
        <v>2</v>
      </c>
      <c r="N41" s="36">
        <v>2</v>
      </c>
      <c r="O41" s="36">
        <v>2</v>
      </c>
      <c r="P41" s="36">
        <v>2</v>
      </c>
      <c r="Q41" s="37">
        <v>2</v>
      </c>
    </row>
    <row r="42" spans="1:21" ht="17" thickBot="1" x14ac:dyDescent="0.25">
      <c r="A42" s="52">
        <v>0.41666666666666669</v>
      </c>
      <c r="B42" s="50">
        <v>1</v>
      </c>
      <c r="C42" s="4">
        <v>2</v>
      </c>
      <c r="D42" s="4">
        <v>2</v>
      </c>
      <c r="E42" s="4">
        <v>2</v>
      </c>
      <c r="F42" s="4">
        <v>2</v>
      </c>
      <c r="G42" s="4">
        <v>2</v>
      </c>
      <c r="H42" s="10">
        <v>2</v>
      </c>
      <c r="J42" s="15" t="s">
        <v>19</v>
      </c>
      <c r="K42" s="6">
        <v>2</v>
      </c>
      <c r="L42" s="4">
        <v>2</v>
      </c>
      <c r="M42" s="4">
        <v>2</v>
      </c>
      <c r="N42" s="30">
        <v>4</v>
      </c>
      <c r="O42" s="30">
        <v>4</v>
      </c>
      <c r="P42" s="30">
        <v>4</v>
      </c>
      <c r="Q42" s="5">
        <v>2</v>
      </c>
    </row>
    <row r="43" spans="1:21" ht="17" thickBot="1" x14ac:dyDescent="0.25">
      <c r="A43" s="52">
        <v>0.45833333333333331</v>
      </c>
      <c r="B43" s="50">
        <v>3</v>
      </c>
      <c r="C43" s="4">
        <v>4</v>
      </c>
      <c r="D43" s="4">
        <v>4</v>
      </c>
      <c r="E43" s="4">
        <v>6</v>
      </c>
      <c r="F43" s="4">
        <v>6</v>
      </c>
      <c r="G43" s="4">
        <v>6</v>
      </c>
      <c r="H43" s="10">
        <v>4</v>
      </c>
      <c r="J43" s="15" t="s">
        <v>20</v>
      </c>
      <c r="K43" s="6">
        <v>7</v>
      </c>
      <c r="L43" s="4">
        <v>10</v>
      </c>
      <c r="M43" s="4">
        <v>10</v>
      </c>
      <c r="N43" s="30">
        <v>11</v>
      </c>
      <c r="O43" s="30">
        <v>11</v>
      </c>
      <c r="P43" s="30">
        <v>11</v>
      </c>
      <c r="Q43" s="5">
        <v>10</v>
      </c>
    </row>
    <row r="44" spans="1:21" ht="17" thickBot="1" x14ac:dyDescent="0.25">
      <c r="A44" s="52">
        <v>0.5</v>
      </c>
      <c r="B44" s="50">
        <v>3</v>
      </c>
      <c r="C44" s="4">
        <v>4</v>
      </c>
      <c r="D44" s="4">
        <v>4</v>
      </c>
      <c r="E44" s="4">
        <v>6</v>
      </c>
      <c r="F44" s="4">
        <v>6</v>
      </c>
      <c r="G44" s="4">
        <v>6</v>
      </c>
      <c r="H44" s="10">
        <v>4</v>
      </c>
      <c r="J44" s="15" t="s">
        <v>21</v>
      </c>
      <c r="K44" s="7">
        <v>5</v>
      </c>
      <c r="L44" s="8">
        <v>7</v>
      </c>
      <c r="M44" s="8">
        <v>7</v>
      </c>
      <c r="N44" s="38">
        <v>7</v>
      </c>
      <c r="O44" s="38">
        <v>7</v>
      </c>
      <c r="P44" s="38">
        <v>7</v>
      </c>
      <c r="Q44" s="9">
        <v>7</v>
      </c>
      <c r="S44" s="3"/>
      <c r="T44" s="3"/>
      <c r="U44" s="3"/>
    </row>
    <row r="45" spans="1:21" ht="17" thickBot="1" x14ac:dyDescent="0.25">
      <c r="A45" s="52">
        <v>0.54166666666666663</v>
      </c>
      <c r="B45" s="50">
        <v>9</v>
      </c>
      <c r="C45" s="4">
        <v>12</v>
      </c>
      <c r="D45" s="4">
        <v>12</v>
      </c>
      <c r="E45" s="4">
        <v>15</v>
      </c>
      <c r="F45" s="4">
        <v>15</v>
      </c>
      <c r="G45" s="4">
        <v>15</v>
      </c>
      <c r="H45" s="10">
        <v>12</v>
      </c>
    </row>
    <row r="46" spans="1:21" ht="17" thickBot="1" x14ac:dyDescent="0.25">
      <c r="A46" s="52">
        <v>0.58333333333333337</v>
      </c>
      <c r="B46" s="50">
        <v>9</v>
      </c>
      <c r="C46" s="4">
        <v>12</v>
      </c>
      <c r="D46" s="4">
        <v>12</v>
      </c>
      <c r="E46" s="4">
        <v>15</v>
      </c>
      <c r="F46" s="4">
        <v>15</v>
      </c>
      <c r="G46" s="4">
        <v>15</v>
      </c>
      <c r="H46" s="10">
        <v>12</v>
      </c>
    </row>
    <row r="47" spans="1:21" ht="17" thickBot="1" x14ac:dyDescent="0.25">
      <c r="A47" s="52">
        <v>0.625</v>
      </c>
      <c r="B47" s="50">
        <v>9</v>
      </c>
      <c r="C47" s="4">
        <v>12</v>
      </c>
      <c r="D47" s="4">
        <v>12</v>
      </c>
      <c r="E47" s="4">
        <v>15</v>
      </c>
      <c r="F47" s="4">
        <v>15</v>
      </c>
      <c r="G47" s="4">
        <v>15</v>
      </c>
      <c r="H47" s="10">
        <v>12</v>
      </c>
      <c r="J47" s="82" t="s">
        <v>27</v>
      </c>
      <c r="K47" s="83"/>
      <c r="L47" s="59">
        <f>'Problem 1'!C7</f>
        <v>16884</v>
      </c>
    </row>
    <row r="48" spans="1:21" ht="17" thickBot="1" x14ac:dyDescent="0.25">
      <c r="A48" s="52">
        <v>0.66666666666666663</v>
      </c>
      <c r="B48" s="50">
        <v>7</v>
      </c>
      <c r="C48" s="4">
        <v>10</v>
      </c>
      <c r="D48" s="4">
        <v>10</v>
      </c>
      <c r="E48" s="4">
        <v>11</v>
      </c>
      <c r="F48" s="4">
        <v>11</v>
      </c>
      <c r="G48" s="4">
        <v>11</v>
      </c>
      <c r="H48" s="10">
        <v>10</v>
      </c>
      <c r="J48" s="72" t="s">
        <v>25</v>
      </c>
      <c r="K48" s="73"/>
      <c r="L48" s="60">
        <f>SUM(B40:H53)*12</f>
        <v>10680</v>
      </c>
    </row>
    <row r="49" spans="1:12" ht="17" thickBot="1" x14ac:dyDescent="0.25">
      <c r="A49" s="52">
        <v>0.70833333333333337</v>
      </c>
      <c r="B49" s="50">
        <v>12</v>
      </c>
      <c r="C49" s="4">
        <v>17</v>
      </c>
      <c r="D49" s="4">
        <v>17</v>
      </c>
      <c r="E49" s="4">
        <v>18</v>
      </c>
      <c r="F49" s="4">
        <v>18</v>
      </c>
      <c r="G49" s="4">
        <v>18</v>
      </c>
      <c r="H49" s="10">
        <v>17</v>
      </c>
      <c r="J49" s="74" t="s">
        <v>26</v>
      </c>
      <c r="K49" s="75"/>
      <c r="L49" s="58">
        <f>(L47-L48)/L47</f>
        <v>0.36744847192608387</v>
      </c>
    </row>
    <row r="50" spans="1:12" ht="17" thickBot="1" x14ac:dyDescent="0.25">
      <c r="A50" s="52">
        <v>0.75</v>
      </c>
      <c r="B50" s="50">
        <v>12</v>
      </c>
      <c r="C50" s="4">
        <v>17</v>
      </c>
      <c r="D50" s="4">
        <v>17</v>
      </c>
      <c r="E50" s="4">
        <v>18</v>
      </c>
      <c r="F50" s="4">
        <v>18</v>
      </c>
      <c r="G50" s="4">
        <v>18</v>
      </c>
      <c r="H50" s="10">
        <v>17</v>
      </c>
    </row>
    <row r="51" spans="1:12" ht="17" thickBot="1" x14ac:dyDescent="0.25">
      <c r="A51" s="52">
        <v>0.79166666666666663</v>
      </c>
      <c r="B51" s="50">
        <v>12</v>
      </c>
      <c r="C51" s="4">
        <v>17</v>
      </c>
      <c r="D51" s="4">
        <v>17</v>
      </c>
      <c r="E51" s="4">
        <v>18</v>
      </c>
      <c r="F51" s="4">
        <v>18</v>
      </c>
      <c r="G51" s="4">
        <v>18</v>
      </c>
      <c r="H51" s="10">
        <v>17</v>
      </c>
    </row>
    <row r="52" spans="1:12" ht="17" thickBot="1" x14ac:dyDescent="0.25">
      <c r="A52" s="52">
        <v>0.83333333333333337</v>
      </c>
      <c r="B52" s="50">
        <v>5</v>
      </c>
      <c r="C52" s="4">
        <v>7</v>
      </c>
      <c r="D52" s="4">
        <v>7</v>
      </c>
      <c r="E52" s="4">
        <v>7</v>
      </c>
      <c r="F52" s="4">
        <v>7</v>
      </c>
      <c r="G52" s="4">
        <v>7</v>
      </c>
      <c r="H52" s="10">
        <v>7</v>
      </c>
    </row>
    <row r="53" spans="1:12" ht="17" thickBot="1" x14ac:dyDescent="0.25">
      <c r="A53" s="53">
        <v>0.875</v>
      </c>
      <c r="B53" s="51">
        <v>5</v>
      </c>
      <c r="C53" s="11">
        <v>7</v>
      </c>
      <c r="D53" s="11">
        <v>7</v>
      </c>
      <c r="E53" s="11">
        <v>7</v>
      </c>
      <c r="F53" s="11">
        <v>7</v>
      </c>
      <c r="G53" s="11">
        <v>7</v>
      </c>
      <c r="H53" s="12">
        <v>7</v>
      </c>
    </row>
  </sheetData>
  <mergeCells count="7">
    <mergeCell ref="B2:H2"/>
    <mergeCell ref="I2:O2"/>
    <mergeCell ref="B38:H38"/>
    <mergeCell ref="B20:F20"/>
    <mergeCell ref="G20:K20"/>
    <mergeCell ref="L20:P20"/>
    <mergeCell ref="J47:K47"/>
  </mergeCells>
  <phoneticPr fontId="2" type="noConversion"/>
  <conditionalFormatting sqref="I4:O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F22 F23:F35" formulaRange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1</vt:lpstr>
      <vt:lpstr>Problem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2019-05-26T23:27:18Z</dcterms:created>
  <dcterms:modified xsi:type="dcterms:W3CDTF">2019-11-14T17:36:11Z</dcterms:modified>
</cp:coreProperties>
</file>