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4376" windowHeight="4188" activeTab="1"/>
  </bookViews>
  <sheets>
    <sheet name="Sheet1" sheetId="1" r:id="rId1"/>
    <sheet name="Sheet2" sheetId="2" r:id="rId2"/>
  </sheets>
  <definedNames>
    <definedName name="_xlnm._FilterDatabase" localSheetId="0" hidden="1">Sheet1!$A$4:$Z$505</definedName>
  </definedNames>
  <calcPr calcId="162913"/>
  <extLst>
    <ext uri="GoogleSheetsCustomDataVersion2">
      <go:sheetsCustomData xmlns:go="http://customooxmlschemas.google.com/" r:id="rId5" roundtripDataChecksum="Fk5r449f5zevpyAisYGeHkrHHyD5qITOCX7N4tgw/lQ="/>
    </ext>
  </extLst>
</workbook>
</file>

<file path=xl/calcChain.xml><?xml version="1.0" encoding="utf-8"?>
<calcChain xmlns="http://schemas.openxmlformats.org/spreadsheetml/2006/main">
  <c r="N45" i="2" l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513" i="1"/>
  <c r="J475" i="1"/>
  <c r="N475" i="1" s="1"/>
  <c r="N474" i="1"/>
  <c r="J474" i="1"/>
  <c r="J473" i="1"/>
  <c r="N473" i="1" s="1"/>
  <c r="N472" i="1"/>
  <c r="J472" i="1"/>
  <c r="J471" i="1"/>
  <c r="N471" i="1" s="1"/>
  <c r="N470" i="1"/>
  <c r="J470" i="1"/>
  <c r="N469" i="1"/>
  <c r="N468" i="1"/>
  <c r="N467" i="1"/>
  <c r="N466" i="1"/>
  <c r="N465" i="1"/>
  <c r="N464" i="1"/>
  <c r="O461" i="1" s="1"/>
  <c r="N463" i="1"/>
  <c r="N462" i="1"/>
  <c r="N461" i="1"/>
  <c r="O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O429" i="1" s="1"/>
  <c r="N429" i="1"/>
  <c r="N428" i="1"/>
  <c r="N427" i="1"/>
  <c r="N426" i="1"/>
  <c r="N425" i="1"/>
  <c r="N424" i="1"/>
  <c r="O416" i="1"/>
  <c r="N380" i="1"/>
  <c r="N379" i="1"/>
  <c r="N378" i="1"/>
  <c r="N377" i="1"/>
  <c r="N376" i="1"/>
  <c r="N375" i="1"/>
  <c r="N374" i="1"/>
  <c r="N373" i="1"/>
  <c r="N372" i="1"/>
  <c r="O371" i="1" s="1"/>
  <c r="N358" i="1"/>
  <c r="N357" i="1"/>
  <c r="N356" i="1"/>
  <c r="N355" i="1"/>
  <c r="N354" i="1"/>
  <c r="N353" i="1"/>
  <c r="N352" i="1"/>
  <c r="N351" i="1"/>
  <c r="N350" i="1"/>
  <c r="N349" i="1"/>
  <c r="N345" i="1"/>
  <c r="N343" i="1"/>
  <c r="N342" i="1"/>
  <c r="N341" i="1"/>
  <c r="N340" i="1"/>
  <c r="N339" i="1"/>
  <c r="N338" i="1"/>
  <c r="O338" i="1" s="1"/>
  <c r="J280" i="1"/>
  <c r="N280" i="1" s="1"/>
  <c r="J279" i="1"/>
  <c r="N279" i="1" s="1"/>
  <c r="J278" i="1"/>
  <c r="N278" i="1" s="1"/>
  <c r="J277" i="1"/>
  <c r="N277" i="1" s="1"/>
  <c r="J276" i="1"/>
  <c r="N276" i="1" s="1"/>
  <c r="J275" i="1"/>
  <c r="N275" i="1" s="1"/>
  <c r="J274" i="1"/>
  <c r="N274" i="1" s="1"/>
  <c r="J273" i="1"/>
  <c r="N273" i="1" s="1"/>
  <c r="J272" i="1"/>
  <c r="N272" i="1" s="1"/>
  <c r="J271" i="1"/>
  <c r="N271" i="1" s="1"/>
  <c r="J270" i="1"/>
  <c r="N270" i="1" s="1"/>
  <c r="N269" i="1"/>
  <c r="N268" i="1"/>
  <c r="N267" i="1"/>
  <c r="N266" i="1"/>
  <c r="N265" i="1"/>
  <c r="N264" i="1"/>
  <c r="N263" i="1"/>
  <c r="N262" i="1"/>
  <c r="N261" i="1"/>
  <c r="N260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172" i="1"/>
  <c r="N171" i="1"/>
  <c r="N170" i="1"/>
  <c r="N169" i="1"/>
  <c r="N168" i="1"/>
  <c r="N167" i="1"/>
  <c r="N166" i="1"/>
  <c r="N165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O140" i="1" s="1"/>
  <c r="O126" i="1"/>
  <c r="N96" i="1"/>
  <c r="O89" i="1"/>
  <c r="N88" i="1"/>
  <c r="N87" i="1"/>
  <c r="N86" i="1"/>
  <c r="J85" i="1"/>
  <c r="N85" i="1" s="1"/>
  <c r="N84" i="1"/>
  <c r="J84" i="1"/>
  <c r="N83" i="1"/>
  <c r="J83" i="1"/>
  <c r="N82" i="1"/>
  <c r="J82" i="1"/>
  <c r="J81" i="1"/>
  <c r="N81" i="1" s="1"/>
  <c r="J80" i="1"/>
  <c r="N80" i="1" s="1"/>
  <c r="O66" i="1"/>
  <c r="N65" i="1"/>
  <c r="N64" i="1"/>
  <c r="N63" i="1"/>
  <c r="N62" i="1"/>
  <c r="N61" i="1"/>
  <c r="N60" i="1"/>
  <c r="O51" i="1"/>
  <c r="O28" i="1"/>
  <c r="O6" i="1"/>
  <c r="O80" i="1" l="1"/>
  <c r="O239" i="1"/>
</calcChain>
</file>

<file path=xl/sharedStrings.xml><?xml version="1.0" encoding="utf-8"?>
<sst xmlns="http://schemas.openxmlformats.org/spreadsheetml/2006/main" count="3281" uniqueCount="394">
  <si>
    <r>
      <rPr>
        <sz val="10"/>
        <color theme="1"/>
        <rFont val="Times New Roman"/>
      </rPr>
      <t xml:space="preserve">TRƯỜNG ĐẠI HỌC
TÀI NGUYÊN VÀ MÔI TRƯỜNG HÀ NỘI
</t>
    </r>
    <r>
      <rPr>
        <b/>
        <sz val="10"/>
        <color theme="1"/>
        <rFont val="Times New Roman"/>
      </rPr>
      <t xml:space="preserve">KHOA CÔNG NGHỆ THÔNG TIN
</t>
    </r>
  </si>
  <si>
    <t xml:space="preserve">CỘNG HÒA XÃ HỘI CHỦ NGHĨA VIỆT NAM
Độc Lập - Tự Do - Hạnh Phúc
</t>
  </si>
  <si>
    <t>BẢNG 1: TỔNG HỢP KHỐI LƯỢNG GIẢNG DẠY CỦA GIẢNG VIÊN NĂM 2023
(Thời gian: Từ 15/12/2022 đến 30/7/2023)</t>
  </si>
  <si>
    <t>BẢNG 1: TỔNG HỢP KHỐI LƯỢNG GIỜ ĐỨNG LỚP TRỰC TIẾP</t>
  </si>
  <si>
    <t>Stt</t>
  </si>
  <si>
    <t>Giảng viên</t>
  </si>
  <si>
    <t>Học phần</t>
  </si>
  <si>
    <t>Lớp</t>
  </si>
  <si>
    <t>Số TC</t>
  </si>
  <si>
    <t>Sỹ số</t>
  </si>
  <si>
    <t>Hình thức học (LT/TH)</t>
  </si>
  <si>
    <t>Số tiết</t>
  </si>
  <si>
    <t>Hệ số</t>
  </si>
  <si>
    <t>Quy đổi giờ chuẩn</t>
  </si>
  <si>
    <t xml:space="preserve">Tổng </t>
  </si>
  <si>
    <t>Ghi chú</t>
  </si>
  <si>
    <t>Tín chỉ</t>
  </si>
  <si>
    <t>Lớp đông</t>
  </si>
  <si>
    <t>Ngoài giờ</t>
  </si>
  <si>
    <t>Cao học</t>
  </si>
  <si>
    <t>Thực hành</t>
  </si>
  <si>
    <t>Nguyễn Thị Hồng Hương</t>
  </si>
  <si>
    <t>Phân tích thiết kế HTTT</t>
  </si>
  <si>
    <t>DH11C2</t>
  </si>
  <si>
    <t>LT</t>
  </si>
  <si>
    <t>2823-31.7.2023TKB HK1 NĂM HỌC 2023-2024</t>
  </si>
  <si>
    <t>Dh11C11</t>
  </si>
  <si>
    <t>DH11C8</t>
  </si>
  <si>
    <t>DH11C10</t>
  </si>
  <si>
    <t>Trần Cảnh Dương</t>
  </si>
  <si>
    <t>Kỹ thuật điện tử số</t>
  </si>
  <si>
    <t>Kỳ phụ đợt 2 - HK1</t>
  </si>
  <si>
    <t>222.49</t>
  </si>
  <si>
    <t>75-09.01.2023 TKB KỲ PHỤ ĐỢT 2 HK1 NĂM 2022-2023</t>
  </si>
  <si>
    <t>ĐH12C3</t>
  </si>
  <si>
    <t>26.84</t>
  </si>
  <si>
    <t>394-13.02.2023 TKB HK2 NĂM HỌC 2022-2023 ĐH12</t>
  </si>
  <si>
    <t>TH</t>
  </si>
  <si>
    <t>10.73</t>
  </si>
  <si>
    <t>ĐH12C4</t>
  </si>
  <si>
    <t>Xây dựng hệ thống nhúng</t>
  </si>
  <si>
    <t>Học kỳ phụ</t>
  </si>
  <si>
    <t>31.2</t>
  </si>
  <si>
    <t>TKB số 1511 /TBTKB -TĐHHN 24-4-2023</t>
  </si>
  <si>
    <t>8.58</t>
  </si>
  <si>
    <t>Kỹ thuật điện tử số (dạy cùng thầy Chiến)</t>
  </si>
  <si>
    <t>3.57</t>
  </si>
  <si>
    <t>Xử lý tín hiệu số</t>
  </si>
  <si>
    <t>Kỳ phụ đợt 2 - HK2</t>
  </si>
  <si>
    <t>Nguyễn Ngọc Khải</t>
  </si>
  <si>
    <t>Công nghệ .Net</t>
  </si>
  <si>
    <t>ĐH10C3</t>
  </si>
  <si>
    <t>TKB HK2, năm học 2022-2023, số:       4921      /TBTKB -TĐHHN; 12/12/2022</t>
  </si>
  <si>
    <t>ĐH10C4</t>
  </si>
  <si>
    <t>ĐH10C7</t>
  </si>
  <si>
    <t>ĐH10C8</t>
  </si>
  <si>
    <t>ĐH10C10</t>
  </si>
  <si>
    <t>Công nghệ phần mềm</t>
  </si>
  <si>
    <t>Lê Lan Anh</t>
  </si>
  <si>
    <t xml:space="preserve"> Lập trình hướng đối tượng</t>
  </si>
  <si>
    <t>ĐH11C12</t>
  </si>
  <si>
    <t>5068-19.12.2022 TKB HK2 NĂM 2022 - 2023 ĐH11</t>
  </si>
  <si>
    <t xml:space="preserve">Lê Lan Anh </t>
  </si>
  <si>
    <t>Lập trình hướng đối tượng</t>
  </si>
  <si>
    <t>068-19.12.2022 TKB HK2 NĂM 2022 - 2023 ĐH11</t>
  </si>
  <si>
    <t>ĐH12C15</t>
  </si>
  <si>
    <t>Lê Phú Hưng</t>
  </si>
  <si>
    <t>Mạng máy tính</t>
  </si>
  <si>
    <t>ĐH11C7</t>
  </si>
  <si>
    <t xml:space="preserve"> </t>
  </si>
  <si>
    <t>ĐH11C8</t>
  </si>
  <si>
    <t>ĐH11C9</t>
  </si>
  <si>
    <t>ĐH11C10</t>
  </si>
  <si>
    <t>ĐH11C4</t>
  </si>
  <si>
    <t>Tin học cơ sở</t>
  </si>
  <si>
    <t>ĐH12C1</t>
  </si>
  <si>
    <t>3939 /TBTKB -TĐHHN,THỜI KHÓA BIỂU HỌC KỲ 1 NĂM HỌC 2022 - 2023</t>
  </si>
  <si>
    <t>ĐH12C2</t>
  </si>
  <si>
    <t>Vũ Văn Huân</t>
  </si>
  <si>
    <t>Công nghệ.Net</t>
  </si>
  <si>
    <t>ĐH10C1</t>
  </si>
  <si>
    <t>4921 ngày 12.12.2022 TKB HK2 NĂM 2022 - 2023 ĐH10</t>
  </si>
  <si>
    <t>ĐH10C2</t>
  </si>
  <si>
    <t>ĐH10C5</t>
  </si>
  <si>
    <t>ĐH10C6</t>
  </si>
  <si>
    <t>ĐH10C9</t>
  </si>
  <si>
    <t>Phí Thị Hải Yến</t>
  </si>
  <si>
    <t>ĐH11C6</t>
  </si>
  <si>
    <r>
      <rPr>
        <sz val="10"/>
        <color theme="1"/>
        <rFont val="Times New Roman"/>
      </rPr>
      <t>5068</t>
    </r>
    <r>
      <rPr>
        <sz val="10"/>
        <color rgb="FF000000"/>
        <rFont val="Times New Roman"/>
      </rPr>
      <t>-1</t>
    </r>
    <r>
      <rPr>
        <sz val="10"/>
        <color theme="1"/>
        <rFont val="Times New Roman"/>
      </rPr>
      <t>9</t>
    </r>
    <r>
      <rPr>
        <sz val="10"/>
        <color rgb="FF000000"/>
        <rFont val="Times New Roman"/>
      </rPr>
      <t>.</t>
    </r>
    <r>
      <rPr>
        <sz val="10"/>
        <color theme="1"/>
        <rFont val="Times New Roman"/>
      </rPr>
      <t>12</t>
    </r>
    <r>
      <rPr>
        <sz val="10"/>
        <color rgb="FF000000"/>
        <rFont val="Times New Roman"/>
      </rPr>
      <t>.2022 TKB HK</t>
    </r>
    <r>
      <rPr>
        <sz val="10"/>
        <color theme="1"/>
        <rFont val="Times New Roman"/>
      </rPr>
      <t>2</t>
    </r>
    <r>
      <rPr>
        <sz val="10"/>
        <color rgb="FF000000"/>
        <rFont val="Times New Roman"/>
      </rPr>
      <t xml:space="preserve"> NĂM</t>
    </r>
    <r>
      <rPr>
        <sz val="10"/>
        <color theme="1"/>
        <rFont val="Times New Roman"/>
      </rPr>
      <t xml:space="preserve"> </t>
    </r>
    <r>
      <rPr>
        <sz val="10"/>
        <color rgb="FF000000"/>
        <rFont val="Times New Roman"/>
      </rPr>
      <t>2022 - 2023 ĐH11</t>
    </r>
  </si>
  <si>
    <r>
      <rPr>
        <sz val="10"/>
        <color theme="1"/>
        <rFont val="Times New Roman"/>
      </rPr>
      <t>5068</t>
    </r>
    <r>
      <rPr>
        <sz val="10"/>
        <color rgb="FF000000"/>
        <rFont val="Times New Roman"/>
      </rPr>
      <t>-1</t>
    </r>
    <r>
      <rPr>
        <sz val="10"/>
        <color theme="1"/>
        <rFont val="Times New Roman"/>
      </rPr>
      <t>9</t>
    </r>
    <r>
      <rPr>
        <sz val="10"/>
        <color rgb="FF000000"/>
        <rFont val="Times New Roman"/>
      </rPr>
      <t>.</t>
    </r>
    <r>
      <rPr>
        <sz val="10"/>
        <color theme="1"/>
        <rFont val="Times New Roman"/>
      </rPr>
      <t>12</t>
    </r>
    <r>
      <rPr>
        <sz val="10"/>
        <color rgb="FF000000"/>
        <rFont val="Times New Roman"/>
      </rPr>
      <t>.2022 TKB HK</t>
    </r>
    <r>
      <rPr>
        <sz val="10"/>
        <color theme="1"/>
        <rFont val="Times New Roman"/>
      </rPr>
      <t>2</t>
    </r>
    <r>
      <rPr>
        <sz val="10"/>
        <color rgb="FF000000"/>
        <rFont val="Times New Roman"/>
      </rPr>
      <t xml:space="preserve"> NĂM</t>
    </r>
    <r>
      <rPr>
        <sz val="10"/>
        <color theme="1"/>
        <rFont val="Times New Roman"/>
      </rPr>
      <t xml:space="preserve"> </t>
    </r>
    <r>
      <rPr>
        <sz val="10"/>
        <color rgb="FF000000"/>
        <rFont val="Times New Roman"/>
      </rPr>
      <t>2022 - 2023 ĐH11</t>
    </r>
  </si>
  <si>
    <t>ĐH11C13</t>
  </si>
  <si>
    <r>
      <rPr>
        <sz val="10"/>
        <color theme="1"/>
        <rFont val="Times New Roman"/>
      </rPr>
      <t>5068</t>
    </r>
    <r>
      <rPr>
        <sz val="10"/>
        <color rgb="FF000000"/>
        <rFont val="Times New Roman"/>
      </rPr>
      <t>-1</t>
    </r>
    <r>
      <rPr>
        <sz val="10"/>
        <color theme="1"/>
        <rFont val="Times New Roman"/>
      </rPr>
      <t>9</t>
    </r>
    <r>
      <rPr>
        <sz val="10"/>
        <color rgb="FF000000"/>
        <rFont val="Times New Roman"/>
      </rPr>
      <t>.</t>
    </r>
    <r>
      <rPr>
        <sz val="10"/>
        <color theme="1"/>
        <rFont val="Times New Roman"/>
      </rPr>
      <t>12</t>
    </r>
    <r>
      <rPr>
        <sz val="10"/>
        <color rgb="FF000000"/>
        <rFont val="Times New Roman"/>
      </rPr>
      <t>.2022 TKB HK</t>
    </r>
    <r>
      <rPr>
        <sz val="10"/>
        <color theme="1"/>
        <rFont val="Times New Roman"/>
      </rPr>
      <t>2</t>
    </r>
    <r>
      <rPr>
        <sz val="10"/>
        <color rgb="FF000000"/>
        <rFont val="Times New Roman"/>
      </rPr>
      <t xml:space="preserve"> NĂM</t>
    </r>
    <r>
      <rPr>
        <sz val="10"/>
        <color theme="1"/>
        <rFont val="Times New Roman"/>
      </rPr>
      <t xml:space="preserve"> </t>
    </r>
    <r>
      <rPr>
        <sz val="10"/>
        <color rgb="FF000000"/>
        <rFont val="Times New Roman"/>
      </rPr>
      <t>2022 - 2023 ĐH11</t>
    </r>
  </si>
  <si>
    <r>
      <rPr>
        <sz val="10"/>
        <color theme="1"/>
        <rFont val="Times New Roman"/>
      </rPr>
      <t>5068</t>
    </r>
    <r>
      <rPr>
        <sz val="10"/>
        <color rgb="FF000000"/>
        <rFont val="Times New Roman"/>
      </rPr>
      <t>-1</t>
    </r>
    <r>
      <rPr>
        <sz val="10"/>
        <color theme="1"/>
        <rFont val="Times New Roman"/>
      </rPr>
      <t>9</t>
    </r>
    <r>
      <rPr>
        <sz val="10"/>
        <color rgb="FF000000"/>
        <rFont val="Times New Roman"/>
      </rPr>
      <t>.</t>
    </r>
    <r>
      <rPr>
        <sz val="10"/>
        <color theme="1"/>
        <rFont val="Times New Roman"/>
      </rPr>
      <t>12</t>
    </r>
    <r>
      <rPr>
        <sz val="10"/>
        <color rgb="FF000000"/>
        <rFont val="Times New Roman"/>
      </rPr>
      <t>.2022 TKB HK</t>
    </r>
    <r>
      <rPr>
        <sz val="10"/>
        <color theme="1"/>
        <rFont val="Times New Roman"/>
      </rPr>
      <t>2</t>
    </r>
    <r>
      <rPr>
        <sz val="10"/>
        <color rgb="FF000000"/>
        <rFont val="Times New Roman"/>
      </rPr>
      <t xml:space="preserve"> NĂM</t>
    </r>
    <r>
      <rPr>
        <sz val="10"/>
        <color theme="1"/>
        <rFont val="Times New Roman"/>
      </rPr>
      <t xml:space="preserve"> </t>
    </r>
    <r>
      <rPr>
        <sz val="10"/>
        <color rgb="FF000000"/>
        <rFont val="Times New Roman"/>
      </rPr>
      <t>2022 - 2023 ĐH11</t>
    </r>
  </si>
  <si>
    <t>ĐH11C14</t>
  </si>
  <si>
    <r>
      <rPr>
        <sz val="10"/>
        <color theme="1"/>
        <rFont val="Times New Roman"/>
      </rPr>
      <t>5068</t>
    </r>
    <r>
      <rPr>
        <sz val="10"/>
        <color rgb="FF000000"/>
        <rFont val="Times New Roman"/>
      </rPr>
      <t>-1</t>
    </r>
    <r>
      <rPr>
        <sz val="10"/>
        <color theme="1"/>
        <rFont val="Times New Roman"/>
      </rPr>
      <t>9</t>
    </r>
    <r>
      <rPr>
        <sz val="10"/>
        <color rgb="FF000000"/>
        <rFont val="Times New Roman"/>
      </rPr>
      <t>.</t>
    </r>
    <r>
      <rPr>
        <sz val="10"/>
        <color theme="1"/>
        <rFont val="Times New Roman"/>
      </rPr>
      <t>12</t>
    </r>
    <r>
      <rPr>
        <sz val="10"/>
        <color rgb="FF000000"/>
        <rFont val="Times New Roman"/>
      </rPr>
      <t>.2022 TKB HK</t>
    </r>
    <r>
      <rPr>
        <sz val="10"/>
        <color theme="1"/>
        <rFont val="Times New Roman"/>
      </rPr>
      <t>2</t>
    </r>
    <r>
      <rPr>
        <sz val="10"/>
        <color rgb="FF000000"/>
        <rFont val="Times New Roman"/>
      </rPr>
      <t xml:space="preserve"> NĂM</t>
    </r>
    <r>
      <rPr>
        <sz val="10"/>
        <color theme="1"/>
        <rFont val="Times New Roman"/>
      </rPr>
      <t xml:space="preserve"> </t>
    </r>
    <r>
      <rPr>
        <sz val="10"/>
        <color rgb="FF000000"/>
        <rFont val="Times New Roman"/>
      </rPr>
      <t>2022 - 2023 ĐH11</t>
    </r>
  </si>
  <si>
    <r>
      <rPr>
        <sz val="10"/>
        <color theme="1"/>
        <rFont val="Times New Roman"/>
      </rPr>
      <t>5068</t>
    </r>
    <r>
      <rPr>
        <sz val="10"/>
        <color rgb="FF000000"/>
        <rFont val="Times New Roman"/>
      </rPr>
      <t>-1</t>
    </r>
    <r>
      <rPr>
        <sz val="10"/>
        <color theme="1"/>
        <rFont val="Times New Roman"/>
      </rPr>
      <t>9</t>
    </r>
    <r>
      <rPr>
        <sz val="10"/>
        <color rgb="FF000000"/>
        <rFont val="Times New Roman"/>
      </rPr>
      <t>.</t>
    </r>
    <r>
      <rPr>
        <sz val="10"/>
        <color theme="1"/>
        <rFont val="Times New Roman"/>
      </rPr>
      <t>12</t>
    </r>
    <r>
      <rPr>
        <sz val="10"/>
        <color rgb="FF000000"/>
        <rFont val="Times New Roman"/>
      </rPr>
      <t>.2022 TKB HK</t>
    </r>
    <r>
      <rPr>
        <sz val="10"/>
        <color theme="1"/>
        <rFont val="Times New Roman"/>
      </rPr>
      <t>2</t>
    </r>
    <r>
      <rPr>
        <sz val="10"/>
        <color rgb="FF000000"/>
        <rFont val="Times New Roman"/>
      </rPr>
      <t xml:space="preserve"> NĂM</t>
    </r>
    <r>
      <rPr>
        <sz val="10"/>
        <color theme="1"/>
        <rFont val="Times New Roman"/>
      </rPr>
      <t xml:space="preserve"> </t>
    </r>
    <r>
      <rPr>
        <sz val="10"/>
        <color rgb="FF000000"/>
        <rFont val="Times New Roman"/>
      </rPr>
      <t>2022 - 2023 ĐH11</t>
    </r>
  </si>
  <si>
    <t>Xử lý ảnh</t>
  </si>
  <si>
    <t>ĐH11C5</t>
  </si>
  <si>
    <r>
      <rPr>
        <sz val="10"/>
        <color theme="1"/>
        <rFont val="Times New Roman"/>
      </rPr>
      <t>5068</t>
    </r>
    <r>
      <rPr>
        <sz val="10"/>
        <color rgb="FF000000"/>
        <rFont val="Times New Roman"/>
      </rPr>
      <t>-1</t>
    </r>
    <r>
      <rPr>
        <sz val="10"/>
        <color theme="1"/>
        <rFont val="Times New Roman"/>
      </rPr>
      <t>9</t>
    </r>
    <r>
      <rPr>
        <sz val="10"/>
        <color rgb="FF000000"/>
        <rFont val="Times New Roman"/>
      </rPr>
      <t>.</t>
    </r>
    <r>
      <rPr>
        <sz val="10"/>
        <color theme="1"/>
        <rFont val="Times New Roman"/>
      </rPr>
      <t>12</t>
    </r>
    <r>
      <rPr>
        <sz val="10"/>
        <color rgb="FF000000"/>
        <rFont val="Times New Roman"/>
      </rPr>
      <t>.2022 TKB HK</t>
    </r>
    <r>
      <rPr>
        <sz val="10"/>
        <color theme="1"/>
        <rFont val="Times New Roman"/>
      </rPr>
      <t>2</t>
    </r>
    <r>
      <rPr>
        <sz val="10"/>
        <color rgb="FF000000"/>
        <rFont val="Times New Roman"/>
      </rPr>
      <t xml:space="preserve"> NĂM</t>
    </r>
    <r>
      <rPr>
        <sz val="10"/>
        <color theme="1"/>
        <rFont val="Times New Roman"/>
      </rPr>
      <t xml:space="preserve"> </t>
    </r>
    <r>
      <rPr>
        <sz val="10"/>
        <color rgb="FF000000"/>
        <rFont val="Times New Roman"/>
      </rPr>
      <t>2022 - 2023 ĐH11</t>
    </r>
  </si>
  <si>
    <t>ĐH11C15</t>
  </si>
  <si>
    <r>
      <rPr>
        <sz val="10"/>
        <color theme="1"/>
        <rFont val="Times New Roman"/>
      </rPr>
      <t>5068</t>
    </r>
    <r>
      <rPr>
        <sz val="10"/>
        <color rgb="FF000000"/>
        <rFont val="Times New Roman"/>
      </rPr>
      <t>-1</t>
    </r>
    <r>
      <rPr>
        <sz val="10"/>
        <color theme="1"/>
        <rFont val="Times New Roman"/>
      </rPr>
      <t>9</t>
    </r>
    <r>
      <rPr>
        <sz val="10"/>
        <color rgb="FF000000"/>
        <rFont val="Times New Roman"/>
      </rPr>
      <t>.</t>
    </r>
    <r>
      <rPr>
        <sz val="10"/>
        <color theme="1"/>
        <rFont val="Times New Roman"/>
      </rPr>
      <t>12</t>
    </r>
    <r>
      <rPr>
        <sz val="10"/>
        <color rgb="FF000000"/>
        <rFont val="Times New Roman"/>
      </rPr>
      <t>.2022 TKB HK</t>
    </r>
    <r>
      <rPr>
        <sz val="10"/>
        <color theme="1"/>
        <rFont val="Times New Roman"/>
      </rPr>
      <t>2</t>
    </r>
    <r>
      <rPr>
        <sz val="10"/>
        <color rgb="FF000000"/>
        <rFont val="Times New Roman"/>
      </rPr>
      <t xml:space="preserve"> NĂM</t>
    </r>
    <r>
      <rPr>
        <sz val="10"/>
        <color theme="1"/>
        <rFont val="Times New Roman"/>
      </rPr>
      <t xml:space="preserve"> </t>
    </r>
    <r>
      <rPr>
        <sz val="10"/>
        <color rgb="FF000000"/>
        <rFont val="Times New Roman"/>
      </rPr>
      <t>2022 - 2023 ĐH11</t>
    </r>
  </si>
  <si>
    <t>Học kỳ phụ đợt 2 - HK1</t>
  </si>
  <si>
    <t>Cấu trúc dữ liệu và giải thuật</t>
  </si>
  <si>
    <t>Học kỳ phụ đợt 2 - HK2</t>
  </si>
  <si>
    <t>2000-02.06.2023 TKB KỲ PHỤ ĐỢT 2 KỲ 2 NĂM 2022 - 2023</t>
  </si>
  <si>
    <t>Lý thuyết thông tin</t>
  </si>
  <si>
    <t>Học kỳ hè</t>
  </si>
  <si>
    <t>2565-10.07.2023 TKB HKỲ HÈ HỌC KỲ 2 NĂM HỌC 2022 - 2023</t>
  </si>
  <si>
    <t>Trí tuệ nhân tạo</t>
  </si>
  <si>
    <t>ĐH11C1</t>
  </si>
  <si>
    <t>2823-31.07.2023 TKB HK1 NĂM HỌC 2023 - 2024 DH10,11,12,</t>
  </si>
  <si>
    <t>Toán rời rạc</t>
  </si>
  <si>
    <t>Nguyễn Ngọc Hoan</t>
  </si>
  <si>
    <t>Lập Trình Hướng Đối Tượng</t>
  </si>
  <si>
    <t>ĐH11c1</t>
  </si>
  <si>
    <t>1.15</t>
  </si>
  <si>
    <t>068-19.12.2022 TKB HK2 NĂM 2022 - 2023 ĐH12</t>
  </si>
  <si>
    <t>ĐH11c2</t>
  </si>
  <si>
    <t>1.13</t>
  </si>
  <si>
    <t>068-19.12.2022 TKB HK2 NĂM 2022 - 2023 ĐH13</t>
  </si>
  <si>
    <t>068-19.12.2022 TKB HK2 NĂM 2022 - 2023 ĐH14</t>
  </si>
  <si>
    <t>ĐH11c8</t>
  </si>
  <si>
    <t>068-19.12.2022 TKB HK2 NĂM 2022 - 2023 ĐH15</t>
  </si>
  <si>
    <t>068-19.12.2022 TKB HK2 NĂM 2022 - 2023 ĐH16</t>
  </si>
  <si>
    <t>ĐH11c7</t>
  </si>
  <si>
    <t>068-19.12.2022 TKB HK2 NĂM 2022 - 2023 ĐH17</t>
  </si>
  <si>
    <t>068-19.12.2022 TKB HK2 NĂM 2022 - 2023 ĐH18</t>
  </si>
  <si>
    <t>Công Nghệ Java</t>
  </si>
  <si>
    <t>Đh10c9</t>
  </si>
  <si>
    <t>5068-19.12.2022 TKB HK2 NĂM 2022 - 2023</t>
  </si>
  <si>
    <t>ĐH10c9</t>
  </si>
  <si>
    <t>5068-19.12.2022 TKB HK2 NĂM 2022 - 2024</t>
  </si>
  <si>
    <t>ĐH10c10</t>
  </si>
  <si>
    <t>1.16</t>
  </si>
  <si>
    <t>5068-19.12.2022 TKB HK2 NĂM 2022 - 2025</t>
  </si>
  <si>
    <t>Nguyễn ngọc Hoan</t>
  </si>
  <si>
    <t>Đh10c10</t>
  </si>
  <si>
    <t>5068-19.12.2022 TKB HK2 NĂM 2022 - 2026</t>
  </si>
  <si>
    <t>Nguyễn Ngọc Hoan, Bùi Tá Hậu</t>
  </si>
  <si>
    <t>Phát triển hệ thống thông tin Enterprise</t>
  </si>
  <si>
    <t>HKP-Đợt 2</t>
  </si>
  <si>
    <t>LT+TH</t>
  </si>
  <si>
    <t>Phát triển ứng dụng mạng</t>
  </si>
  <si>
    <t xml:space="preserve">75-09.01.2023 TKB KỲ PHỤ ĐỢT 2 HK1 NĂM 2022-2023 </t>
  </si>
  <si>
    <t>Trịnh Thị Lý</t>
  </si>
  <si>
    <t>ĐH11C2</t>
  </si>
  <si>
    <t>Học kỳ phụ đợt 1 - HK2</t>
  </si>
  <si>
    <t>1511 - 24.04.2023 TKB KỲ PHỤ ĐỢT 1 HK2 NĂM 2022-2023</t>
  </si>
  <si>
    <t>Học kỳ hè - HK2</t>
  </si>
  <si>
    <t>2565 - 10.07.2023 TKB HỌC KỲ HÈ HK2 NĂM 2022-2023</t>
  </si>
  <si>
    <t>Đặng Thị Khánh Linh</t>
  </si>
  <si>
    <t>Nhập môn Cơ sở dữ liệu</t>
  </si>
  <si>
    <t>HKP</t>
  </si>
  <si>
    <t>151-24.04.2023 TKB KỲ PHỤ ĐỢT 1 HK2 NĂM 2022-2023</t>
  </si>
  <si>
    <t>Phân tích thiết kế hệ thống thông tin</t>
  </si>
  <si>
    <t>Nguyễn Văn Hách</t>
  </si>
  <si>
    <t>Linux và phần mềm nguồn mở</t>
  </si>
  <si>
    <t>0.55</t>
  </si>
  <si>
    <t>Công nghệ Java</t>
  </si>
  <si>
    <t>37.1</t>
  </si>
  <si>
    <t>36.8</t>
  </si>
  <si>
    <t>Công nghệ XML và JSON</t>
  </si>
  <si>
    <t>Số 75/TBTKB-TĐHHN, Kỳ phụ đợt 2-HK1 năm 2022-2023, ngày 09/1/2023</t>
  </si>
  <si>
    <t>Tính toán mềm</t>
  </si>
  <si>
    <t>ĐH9C_Lớp 1</t>
  </si>
  <si>
    <t>58.5</t>
  </si>
  <si>
    <t>Số 835/TBTKB-TĐHHN,TKB học phần thay thế tốt nghiệp, ngày 17/3/2023</t>
  </si>
  <si>
    <t>ĐH9C_Lớp 2</t>
  </si>
  <si>
    <t>ĐH9C_Lớp 3</t>
  </si>
  <si>
    <t>ĐH9C_Lớp 4</t>
  </si>
  <si>
    <t>Lê Thị Vui</t>
  </si>
  <si>
    <t>ĐH11C11</t>
  </si>
  <si>
    <t>Đh11C10</t>
  </si>
  <si>
    <t>Kỹ thuật đồ họa máy tính</t>
  </si>
  <si>
    <t>HKP đọt 2 kỳ 1</t>
  </si>
  <si>
    <t>Nhập môn xử lý ảnh</t>
  </si>
  <si>
    <t>Lê Thị Vui, Bùi Tá Hậu</t>
  </si>
  <si>
    <t>Phát triển ứng dụng trên thiết bị di động</t>
  </si>
  <si>
    <t>HKPđợt 1 kỳ 2</t>
  </si>
  <si>
    <t>Số 1511/TBTKB-TĐHHN ngày 24/04/2023</t>
  </si>
  <si>
    <t>Đặng Trần Chiến</t>
  </si>
  <si>
    <t>Tin học đại cương</t>
  </si>
  <si>
    <t>hkp2</t>
  </si>
  <si>
    <t>TKB số 75, 9/1/23 Năm 2022-2023 HKP2</t>
  </si>
  <si>
    <t>0,55</t>
  </si>
  <si>
    <t>ĐH12QĐ2</t>
  </si>
  <si>
    <t>1,13</t>
  </si>
  <si>
    <t>TKB số 394, 13/02/23, năm 2022-2023 HK2</t>
  </si>
  <si>
    <t>ĐH12QĐ3</t>
  </si>
  <si>
    <t>ĐH12ĐA1</t>
  </si>
  <si>
    <t>1,19</t>
  </si>
  <si>
    <t>Kỹ thuật điện tử số (dạy cùng th Trần Cảnh Dương)</t>
  </si>
  <si>
    <t>Học lại</t>
  </si>
  <si>
    <t>ĐH12LQ2</t>
  </si>
  <si>
    <t>TKB số 3939, 20/10/22</t>
  </si>
  <si>
    <t>ĐH12LA2</t>
  </si>
  <si>
    <t>ĐH12BK</t>
  </si>
  <si>
    <t>ĐH12KTNN1</t>
  </si>
  <si>
    <t>Tin học đại cương (dạy cùng Long)</t>
  </si>
  <si>
    <t>Học hè</t>
  </si>
  <si>
    <t>TKB số 565/TBTKB -TĐHHN 10/7/2023</t>
  </si>
  <si>
    <t>Vật lý Khí quyển</t>
  </si>
  <si>
    <t>CH8A.K</t>
  </si>
  <si>
    <t>2959 TBTKB-TĐHHN 8/8/2023</t>
  </si>
  <si>
    <t>Nguyễn Đức An</t>
  </si>
  <si>
    <t>Kỹ thuật vi xử lý</t>
  </si>
  <si>
    <t>ĐH12C5</t>
  </si>
  <si>
    <t>Nguyễn Đức An
Phan Huy Anh</t>
  </si>
  <si>
    <t>Phát triển ứng dụng với WCF</t>
  </si>
  <si>
    <t>835-TKB thay thế khóa luận ĐH9</t>
  </si>
  <si>
    <t>Vũ Ngọc Phan</t>
  </si>
  <si>
    <t>Kỹ thuật xử lý ảnh viễn thám và ứng dụng</t>
  </si>
  <si>
    <t>518.0</t>
  </si>
  <si>
    <t>4921-12.12.2022 TKB HK2 NĂM 2022 - 2023 ĐH10
 Dạy cùng thầy Phạm Minh Hải</t>
  </si>
  <si>
    <t>4921-12.12.2022 TKB HK2 NĂM 2022 - 2023 ĐH10
 Điều chỉnh TKB ngày 09/01/2023</t>
  </si>
  <si>
    <t>Tin học ứng dụng tài nguyên và môi trường</t>
  </si>
  <si>
    <t>Phát triển hệ thống thông tin địa lý</t>
  </si>
  <si>
    <t>ĐH11C3</t>
  </si>
  <si>
    <t>40.6</t>
  </si>
  <si>
    <t>068-19.12.2022 TKB HK2 NĂM 2022 - 2023 ĐH11
 Điều chỉnh TKB 09/01/2023</t>
  </si>
  <si>
    <t>3699/TB TKB - TĐHHN NGÀY 04/10/2022</t>
  </si>
  <si>
    <t>HKP_Đ2_HK1 2022-2023</t>
  </si>
  <si>
    <t>75-09.01.2023 TKB KỲ PHỤ ĐỢT 2 HK1 NĂM 2022-2023
 Dạy cùng cô Lê Thị Thu Hà</t>
  </si>
  <si>
    <t>Hệ thống tích hợp ứng dụng TNMT</t>
  </si>
  <si>
    <t>HKP_Đ1_HK2 2022-2023</t>
  </si>
  <si>
    <t>Trần Thị Hương</t>
  </si>
  <si>
    <t>Khai phá dữ liệu</t>
  </si>
  <si>
    <t>DH11C3</t>
  </si>
  <si>
    <t>DH11C4</t>
  </si>
  <si>
    <t>DH11C7</t>
  </si>
  <si>
    <t>DH11C11</t>
  </si>
  <si>
    <t>DH11C12</t>
  </si>
  <si>
    <t>DH11C15</t>
  </si>
  <si>
    <t>Nguyên lý hệ điều hành</t>
  </si>
  <si>
    <t>Học kì phụ</t>
  </si>
  <si>
    <t>Kiến trúc máy tính</t>
  </si>
  <si>
    <t>Trương Xuân Quang</t>
  </si>
  <si>
    <t xml:space="preserve">Tin học ứng dụng tài nguyên và môi trường
</t>
  </si>
  <si>
    <t>Nguyễn Thị Hiền</t>
  </si>
  <si>
    <t>ĐH12QM1</t>
  </si>
  <si>
    <t>TKB số 394, 13/02/23, năm 2022-2023 HK2 +
Số 734 ngày 9/3/2023 về việc điều chỉnh TKB</t>
  </si>
  <si>
    <t>ĐH12QM2</t>
  </si>
  <si>
    <t>1,14</t>
  </si>
  <si>
    <t>ĐH12QM3</t>
  </si>
  <si>
    <t>ĐH12QM4</t>
  </si>
  <si>
    <t>TKB số 2823, ngày 31/7/2023, học kỳ 1 năm 2023-2024</t>
  </si>
  <si>
    <t>Phan Huy Anh</t>
  </si>
  <si>
    <t>5-09.01.2023 TKB KỲ PHỤ ĐỢT 2</t>
  </si>
  <si>
    <t xml:space="preserve">  5-09.01.2023 TKB KỲ PHỤ ĐỢT 2 HK1 NĂM 2022-2023</t>
  </si>
  <si>
    <t>5-09.01.2023 TKB KỲ PHỤ ĐỢT 2 HK1 NĂM 2022-2023</t>
  </si>
  <si>
    <t>Quản lý dự án phần mềm</t>
  </si>
  <si>
    <t>4921-12.12.2022 TKB HK2 NĂM 2022 - 2023 ĐH10</t>
  </si>
  <si>
    <t>1511-TBTKB-TĐHHN THỜI KHÓA BIỂU KỲ PHỤ ĐỢT 1 - HỌC KỲ 2 NĂM HỌC 2022-2023</t>
  </si>
  <si>
    <t>1511-TBTKB-TĐHHN THỜI KHÓA BIỂU KỲ PHỤ ĐỢT 1 - HỌC KỲ 2 NĂM HỌC 2022-2024</t>
  </si>
  <si>
    <t xml:space="preserve">THỜI KHÓA BIỂU HỌC KỲ I - NĂM HỌC 2023-2024
Số: 2823/TBTKB -TĐHHN </t>
  </si>
  <si>
    <t>Lập trình hệ thống nhúng</t>
  </si>
  <si>
    <t>Phạm Thị Thanh Thủy</t>
  </si>
  <si>
    <t>ĐH12LQ1</t>
  </si>
  <si>
    <t>1,2</t>
  </si>
  <si>
    <t>5,94</t>
  </si>
  <si>
    <t>số 3699/TBTKB-TĐHHN</t>
  </si>
  <si>
    <t>ĐH12KTTN2</t>
  </si>
  <si>
    <t>1,06</t>
  </si>
  <si>
    <t>5,25</t>
  </si>
  <si>
    <t>1,15</t>
  </si>
  <si>
    <t>12,65</t>
  </si>
  <si>
    <t>068-19.12.2022 TKB HK2 NĂM 2022 - 2023 ĐH11
(Dạy cùng thầy Nguyễn Thanh Tùng)</t>
  </si>
  <si>
    <t>5,06</t>
  </si>
  <si>
    <t>25,30</t>
  </si>
  <si>
    <t>10,12</t>
  </si>
  <si>
    <t>1,16</t>
  </si>
  <si>
    <t>25,52</t>
  </si>
  <si>
    <t>10,21</t>
  </si>
  <si>
    <t>1,11</t>
  </si>
  <si>
    <t>38,85</t>
  </si>
  <si>
    <t>12,21</t>
  </si>
  <si>
    <t>1,17</t>
  </si>
  <si>
    <t>40,95</t>
  </si>
  <si>
    <t>12,87</t>
  </si>
  <si>
    <t>1,12</t>
  </si>
  <si>
    <t>39,20</t>
  </si>
  <si>
    <t>12,32</t>
  </si>
  <si>
    <t>40,25</t>
  </si>
  <si>
    <t>Học kỳ phụ đợt 1</t>
  </si>
  <si>
    <t>1511 - 24.4.2023 TKB HK phụ đợt 1 Kỳ 2 năm 2022-2023</t>
  </si>
  <si>
    <t>1512 - 24.4.2023 TKB HK phụ đợt 1 Kỳ 2 năm 2022-2023</t>
  </si>
  <si>
    <t>1513 - 24.4.2023 TKB HK phụ đợt 1 Kỳ 2 năm 2022-2023
(Dạy cùng cô Lê Thị Thu Hà)</t>
  </si>
  <si>
    <t>Học kỳ hè HK II</t>
  </si>
  <si>
    <t>2565-TKB học kỳ hè HK II năm 2022-2023 
(Dạy cùng cô Lê Thị Thu Hà)</t>
  </si>
  <si>
    <t>Phát triển hệ thống thông tin Tài nguyên Môi trường</t>
  </si>
  <si>
    <t>Lê Thị Thu Hà</t>
  </si>
  <si>
    <t>477.4</t>
  </si>
  <si>
    <t>ĐH12TĐ</t>
  </si>
  <si>
    <t>ĐH12TNN+T</t>
  </si>
  <si>
    <t xml:space="preserve">  068-19.12.2022 TKB HK2 NĂM 2022 - 2023 ĐH9</t>
  </si>
  <si>
    <t>28.75</t>
  </si>
  <si>
    <t>12.76</t>
  </si>
  <si>
    <t>39.2</t>
  </si>
  <si>
    <t>12.32</t>
  </si>
  <si>
    <t>39.9</t>
  </si>
  <si>
    <t>12.54</t>
  </si>
  <si>
    <t>40.25</t>
  </si>
  <si>
    <t>12.65</t>
  </si>
  <si>
    <t xml:space="preserve">ĐH C_ kỳ phụ đợt 2 </t>
  </si>
  <si>
    <t>32.5</t>
  </si>
  <si>
    <t xml:space="preserve">75-9.01.2023 TKB kỳ phụ đợt 2 HK1 NĂM 2022 - 2023 </t>
  </si>
  <si>
    <t>Hệ thống tích hợp ứng dụng tài nguyên môi trường</t>
  </si>
  <si>
    <t xml:space="preserve">ĐH C_ kỳ phụ đợt 1 </t>
  </si>
  <si>
    <t>1511, KỲ PHỤ ĐỢT 1 HK2 2022-2023</t>
  </si>
  <si>
    <t>ĐH C_ học kỳ hè</t>
  </si>
  <si>
    <t>2565, HỌC KỲ HÈ - HỌC KỲ 2 NĂM HỌC 2022-2023</t>
  </si>
  <si>
    <t>Đào Thị Phương Anh</t>
  </si>
  <si>
    <t>ĐH12QĐ1</t>
  </si>
  <si>
    <t>TKB số 394, 13/02/23, năm 2022-2023 HK2 +
 Số 734 ngày 9/3/2023 về việc điều chỉnh TKB</t>
  </si>
  <si>
    <t>ĐH12QĐ7</t>
  </si>
  <si>
    <t>ĐH12KĐ+K</t>
  </si>
  <si>
    <t>ĐH12SH+QB</t>
  </si>
  <si>
    <t>Ngôn ngữ SQL</t>
  </si>
  <si>
    <t>HK hè</t>
  </si>
  <si>
    <t>Số 2565, Hk hè ngày 10/7/2023 (dạy cùng cô Dương Thị Thúy)</t>
  </si>
  <si>
    <t>Cơ sở dữ liệu phân tán và ứng dụng</t>
  </si>
  <si>
    <t>TKB số 2823, ngày 31/7/2023, học kỳ 1 năm 2023-2025</t>
  </si>
  <si>
    <t>TKB số 2823, ngày 31/7/2023, học kỳ 1 năm 2023-2026</t>
  </si>
  <si>
    <t>TKB số 2823, ngày 31/7/2023, học kỳ 1 năm 2023-2027</t>
  </si>
  <si>
    <t>TKB số 2823, ngày 31/7/2023, học kỳ 1 năm 2023-2028</t>
  </si>
  <si>
    <t>TKB số 2823, ngày 31/7/2023, học kỳ 1 năm 2023-2029</t>
  </si>
  <si>
    <t>TKB số 2823, ngày 31/7/2023, học kỳ 1 năm 2023-2030</t>
  </si>
  <si>
    <t>TKB số 2823, ngày 31/7/2023, học kỳ 1 năm 2023-2031</t>
  </si>
  <si>
    <t>TKB số 2823, ngày 31/7/2023, học kỳ 1 năm 2023-2032</t>
  </si>
  <si>
    <t>Trần Minh Thắng</t>
  </si>
  <si>
    <t>ĐH12QĐ4</t>
  </si>
  <si>
    <t>23,73</t>
  </si>
  <si>
    <t>11,19</t>
  </si>
  <si>
    <t>Phạm Thị Hồng Thu</t>
  </si>
  <si>
    <r>
      <rPr>
        <sz val="10"/>
        <color theme="1"/>
        <rFont val="Times New Roman"/>
      </rPr>
      <t>5068</t>
    </r>
    <r>
      <rPr>
        <sz val="10"/>
        <color rgb="FF000000"/>
        <rFont val="Times New Roman"/>
      </rPr>
      <t>-1</t>
    </r>
    <r>
      <rPr>
        <sz val="10"/>
        <color theme="1"/>
        <rFont val="Times New Roman"/>
      </rPr>
      <t>9</t>
    </r>
    <r>
      <rPr>
        <sz val="10"/>
        <color rgb="FF000000"/>
        <rFont val="Times New Roman"/>
      </rPr>
      <t>.</t>
    </r>
    <r>
      <rPr>
        <sz val="10"/>
        <color theme="1"/>
        <rFont val="Times New Roman"/>
      </rPr>
      <t>12</t>
    </r>
    <r>
      <rPr>
        <sz val="10"/>
        <color rgb="FF000000"/>
        <rFont val="Times New Roman"/>
      </rPr>
      <t>.2022 TKB HK</t>
    </r>
    <r>
      <rPr>
        <sz val="10"/>
        <color theme="1"/>
        <rFont val="Times New Roman"/>
      </rPr>
      <t>2</t>
    </r>
    <r>
      <rPr>
        <sz val="10"/>
        <color rgb="FF000000"/>
        <rFont val="Times New Roman"/>
      </rPr>
      <t xml:space="preserve"> NĂM</t>
    </r>
    <r>
      <rPr>
        <sz val="10"/>
        <color theme="1"/>
        <rFont val="Times New Roman"/>
      </rPr>
      <t xml:space="preserve"> </t>
    </r>
    <r>
      <rPr>
        <sz val="10"/>
        <color rgb="FF000000"/>
        <rFont val="Times New Roman"/>
      </rPr>
      <t>2022 - 2023 ĐH11</t>
    </r>
  </si>
  <si>
    <t>Nguyễn Thị Chiên</t>
  </si>
  <si>
    <t>Kỹ năng mềm CNTT</t>
  </si>
  <si>
    <t>94-13.02.2023 TKB HK2 NĂM HỌC 2022-2023 ĐH12</t>
  </si>
  <si>
    <t>Tiếng Việt thực hành</t>
  </si>
  <si>
    <t>ĐH12NA1</t>
  </si>
  <si>
    <t>ĐH12NA2</t>
  </si>
  <si>
    <t>Phạm Hồng Hải</t>
  </si>
  <si>
    <t>học lại</t>
  </si>
  <si>
    <t>Phát triển ứng dụng trên nền web</t>
  </si>
  <si>
    <t>Nguyễn Thành Long</t>
  </si>
  <si>
    <t>Học kì</t>
  </si>
  <si>
    <t>068-19.12.2022 TKB</t>
  </si>
  <si>
    <t>ĐH12QĐ5</t>
  </si>
  <si>
    <t>ĐH12QM5</t>
  </si>
  <si>
    <t>25,0</t>
  </si>
  <si>
    <t>Dương Thị Thúy</t>
  </si>
  <si>
    <t>3939 /TBTKB -TĐHHN,THỜI KHÓA BIỂU HỌC KỲ 1 NĂM HỌC 2022 - 20233939 /TBTKB -TĐHHN,THỜI KHÓA BIỂU HỌC KỲ 1 NĂM HỌC 2022 - 2023</t>
  </si>
  <si>
    <t>-TĐHHN,THỜI KHÓA BIỂU HỌC KỲ 1 NĂM HỌC 2022 - 2023</t>
  </si>
  <si>
    <t>ĐH12ĐA2</t>
  </si>
  <si>
    <t xml:space="preserve">2565-TKB học kỳ hè HK II năm 2022-2023 
</t>
  </si>
  <si>
    <t>Cao Thị Thoa; Trần Thị Hương</t>
  </si>
  <si>
    <t>Cao Thị Thoa; Nguyễn Thành Long</t>
  </si>
  <si>
    <t>Cao Thị Thoa</t>
  </si>
  <si>
    <t>DH12QĐ6</t>
  </si>
  <si>
    <t>Cao Thị Thoa; Phí Thị Hải Yến</t>
  </si>
  <si>
    <t>Cao Thị Thoa; Phạm Hồng Hải</t>
  </si>
  <si>
    <t>2565-TKB HỌC KỲ HÈ NĂM 2022 - 2023 ĐH11</t>
  </si>
  <si>
    <t>Cao Thị Thoa; Nguyễn Thị Thuỳ Trang</t>
  </si>
  <si>
    <t>ĐH12M1</t>
  </si>
  <si>
    <t>ĐH12M2</t>
  </si>
  <si>
    <t>Trương Mạnh Đạt</t>
  </si>
  <si>
    <t>Nguyễn Hải Đăng</t>
  </si>
  <si>
    <t>DH11C1</t>
  </si>
  <si>
    <t>DH11C9</t>
  </si>
  <si>
    <t>DH11C13</t>
  </si>
  <si>
    <t>DH11C14</t>
  </si>
  <si>
    <t>Học kì phụ đợt 2 - HKI</t>
  </si>
  <si>
    <t>HKP-Đợt 1-HKII</t>
  </si>
  <si>
    <t>Nguyễn Văn Suyên</t>
  </si>
  <si>
    <t>An toàn và bảo mật hệ thống thông tin</t>
  </si>
  <si>
    <t>344.08</t>
  </si>
  <si>
    <t>Nguyễn Thị Thùy Trang</t>
  </si>
  <si>
    <t>Tin học đại cương (dạy cùng thầy Long)</t>
  </si>
  <si>
    <t>CH8.K</t>
  </si>
  <si>
    <t>Phát triển Hệ thống thông tin TNMT</t>
  </si>
  <si>
    <t>TKB 10,11,12 ngày 31/7/2023, HK1 năm 2023- 2024</t>
  </si>
  <si>
    <t>Phát triển Hệ thống thông tin Enterprise</t>
  </si>
  <si>
    <t>Số 3159 ngày 18/8/2023, HK1 năm 2023-2024 (Dạy cùng Thầy Trương Xuân Quang)</t>
  </si>
  <si>
    <t>Tin học đại cương</t>
  </si>
  <si>
    <t>ĐH13LA2</t>
  </si>
  <si>
    <t>Số: 3542 ngày 19/9/2023, HK1 năm 2023-2024</t>
  </si>
  <si>
    <t>ĐH13TĐ, ĐH13TNN</t>
  </si>
  <si>
    <t>Tin học ứng dụng Tài nguyên và Môi trường</t>
  </si>
  <si>
    <t>HK phụ 1 năm học 2023-2024</t>
  </si>
  <si>
    <t>Dạy cùng thầy Vũ Ngọc Phan</t>
  </si>
  <si>
    <t>HK phụ 1 năm học 2023-2025</t>
  </si>
  <si>
    <t>Tổng</t>
  </si>
  <si>
    <t>Số: 3542 ngày 19/9/2023, HK1 năm 2023-2024, dạy cùng cô Cao Thị Thoa</t>
  </si>
  <si>
    <t>Chưa thống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</si>
</sst>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0.0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</font>
    <font>
      <sz val="11"/>
      <name val="Calibri"/>
    </font>
    <font>
      <b/>
      <sz val="10"/>
      <color theme="1"/>
      <name val="Times New Roman"/>
    </font>
    <font>
      <b/>
      <sz val="10"/>
      <color rgb="FF000000"/>
      <name val="Times New Roman"/>
    </font>
    <font>
      <sz val="10"/>
      <color theme="1"/>
      <name val="Calibri"/>
    </font>
    <font>
      <sz val="10"/>
      <color rgb="FF000000"/>
      <name val="Times New Roman"/>
    </font>
    <font>
      <sz val="10"/>
      <color rgb="FF1F1F1F"/>
      <name val="Times New Roman"/>
    </font>
    <font>
      <sz val="10"/>
      <color theme="1"/>
      <name val="&quot;Times New Roman&quot;"/>
    </font>
    <font>
      <sz val="9"/>
      <color rgb="FF1F1F1F"/>
      <name val="Times New Roman"/>
    </font>
    <font>
      <sz val="12"/>
      <color rgb="FF000000"/>
      <name val="&quot;Times New Roman&quot;"/>
    </font>
    <font>
      <sz val="11"/>
      <color rgb="FF000000"/>
      <name val="&quot;Times New Roman&quot;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3" fillId="2" borderId="4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7" fillId="2" borderId="9" xfId="0" applyFont="1" applyFill="1" applyBorder="1"/>
    <xf numFmtId="0" fontId="7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164" fontId="8" fillId="2" borderId="18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164" fontId="8" fillId="2" borderId="17" xfId="0" applyNumberFormat="1" applyFont="1" applyFill="1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center" vertical="center" wrapText="1"/>
    </xf>
    <xf numFmtId="4" fontId="3" fillId="2" borderId="14" xfId="0" applyNumberFormat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65" fontId="3" fillId="2" borderId="10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2" fontId="3" fillId="2" borderId="14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3" fontId="8" fillId="2" borderId="17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vertical="center"/>
    </xf>
    <xf numFmtId="0" fontId="8" fillId="2" borderId="21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0" fontId="8" fillId="3" borderId="15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165" fontId="8" fillId="2" borderId="10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165" fontId="8" fillId="2" borderId="17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5" fontId="3" fillId="2" borderId="17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5" fontId="3" fillId="2" borderId="10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165" fontId="3" fillId="2" borderId="2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left" wrapText="1"/>
    </xf>
    <xf numFmtId="0" fontId="13" fillId="4" borderId="0" xfId="0" applyFont="1" applyFill="1" applyAlignment="1">
      <alignment horizontal="center"/>
    </xf>
    <xf numFmtId="0" fontId="3" fillId="2" borderId="25" xfId="0" applyFont="1" applyFill="1" applyBorder="1" applyAlignment="1">
      <alignment horizontal="center" vertical="center" wrapText="1"/>
    </xf>
    <xf numFmtId="165" fontId="3" fillId="2" borderId="15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165" fontId="3" fillId="2" borderId="15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164" fontId="8" fillId="2" borderId="10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165" fontId="8" fillId="2" borderId="5" xfId="0" applyNumberFormat="1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/>
    </xf>
    <xf numFmtId="0" fontId="14" fillId="0" borderId="10" xfId="0" applyFont="1" applyBorder="1" applyAlignment="1"/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2" borderId="10" xfId="0" applyFont="1" applyFill="1" applyBorder="1"/>
    <xf numFmtId="0" fontId="3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164" fontId="3" fillId="2" borderId="10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vertical="center" wrapText="1"/>
    </xf>
    <xf numFmtId="0" fontId="15" fillId="6" borderId="27" xfId="0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wrapText="1"/>
    </xf>
    <xf numFmtId="0" fontId="16" fillId="5" borderId="29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vertical="center" wrapText="1"/>
    </xf>
    <xf numFmtId="0" fontId="17" fillId="6" borderId="29" xfId="0" applyFont="1" applyFill="1" applyBorder="1" applyAlignment="1">
      <alignment horizontal="center" wrapText="1"/>
    </xf>
    <xf numFmtId="0" fontId="17" fillId="5" borderId="29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vertical="center" wrapText="1"/>
    </xf>
    <xf numFmtId="0" fontId="18" fillId="6" borderId="29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18" fillId="6" borderId="31" xfId="0" applyFont="1" applyFill="1" applyBorder="1" applyAlignment="1">
      <alignment horizontal="center" vertical="center" wrapText="1"/>
    </xf>
    <xf numFmtId="2" fontId="16" fillId="5" borderId="27" xfId="0" applyNumberFormat="1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vertical="center" wrapText="1"/>
    </xf>
    <xf numFmtId="0" fontId="16" fillId="7" borderId="27" xfId="0" applyFont="1" applyFill="1" applyBorder="1" applyAlignment="1">
      <alignment horizontal="center" vertical="center" wrapText="1"/>
    </xf>
    <xf numFmtId="2" fontId="16" fillId="7" borderId="27" xfId="0" applyNumberFormat="1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vertical="center" wrapText="1"/>
    </xf>
    <xf numFmtId="0" fontId="1" fillId="5" borderId="28" xfId="0" applyFont="1" applyFill="1" applyBorder="1" applyAlignment="1">
      <alignment vertical="center" wrapText="1"/>
    </xf>
    <xf numFmtId="0" fontId="18" fillId="6" borderId="30" xfId="0" applyFont="1" applyFill="1" applyBorder="1" applyAlignment="1">
      <alignment horizontal="center" vertical="center" wrapText="1"/>
    </xf>
    <xf numFmtId="0" fontId="18" fillId="6" borderId="3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18" fillId="6" borderId="34" xfId="0" applyFont="1" applyFill="1" applyBorder="1" applyAlignment="1">
      <alignment horizontal="center" vertical="center" wrapText="1"/>
    </xf>
    <xf numFmtId="0" fontId="18" fillId="6" borderId="32" xfId="0" applyFont="1" applyFill="1" applyBorder="1" applyAlignment="1">
      <alignment horizontal="center" vertical="center" wrapText="1"/>
    </xf>
    <xf numFmtId="0" fontId="18" fillId="6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5"/>
  <sheetViews>
    <sheetView workbookViewId="0">
      <selection sqref="A1:E1"/>
    </sheetView>
  </sheetViews>
  <sheetFormatPr defaultColWidth="14.44140625" defaultRowHeight="15" customHeight="1"/>
  <cols>
    <col min="1" max="1" width="5" customWidth="1"/>
    <col min="2" max="2" width="20.44140625" customWidth="1"/>
    <col min="3" max="3" width="25.21875" customWidth="1"/>
    <col min="4" max="4" width="9.77734375" customWidth="1"/>
    <col min="5" max="6" width="5.77734375" customWidth="1"/>
    <col min="7" max="8" width="7.5546875" customWidth="1"/>
    <col min="9" max="9" width="6.109375" customWidth="1"/>
    <col min="10" max="14" width="7.5546875" customWidth="1"/>
    <col min="15" max="15" width="9.21875" customWidth="1"/>
    <col min="16" max="16" width="38.77734375" customWidth="1"/>
    <col min="17" max="26" width="9.109375" customWidth="1"/>
  </cols>
  <sheetData>
    <row r="1" spans="1:26" ht="48.75" customHeight="1">
      <c r="A1" s="163" t="s">
        <v>0</v>
      </c>
      <c r="B1" s="164"/>
      <c r="C1" s="164"/>
      <c r="D1" s="164"/>
      <c r="E1" s="165"/>
      <c r="F1" s="166" t="s">
        <v>1</v>
      </c>
      <c r="G1" s="164"/>
      <c r="H1" s="164"/>
      <c r="I1" s="164"/>
      <c r="J1" s="164"/>
      <c r="K1" s="164"/>
      <c r="L1" s="164"/>
      <c r="M1" s="164"/>
      <c r="N1" s="164"/>
      <c r="O1" s="164"/>
      <c r="P1" s="165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>
      <c r="A2" s="166" t="s">
        <v>2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5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67" t="s">
        <v>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9.25" customHeight="1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168" t="s">
        <v>12</v>
      </c>
      <c r="J4" s="169"/>
      <c r="K4" s="169"/>
      <c r="L4" s="169"/>
      <c r="M4" s="170"/>
      <c r="N4" s="2" t="s">
        <v>13</v>
      </c>
      <c r="O4" s="3" t="s">
        <v>14</v>
      </c>
      <c r="P4" s="2" t="s">
        <v>15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9.75" customHeight="1">
      <c r="A5" s="5"/>
      <c r="B5" s="6"/>
      <c r="C5" s="7"/>
      <c r="D5" s="6"/>
      <c r="E5" s="6"/>
      <c r="F5" s="6"/>
      <c r="G5" s="6"/>
      <c r="H5" s="6"/>
      <c r="I5" s="8" t="s">
        <v>16</v>
      </c>
      <c r="J5" s="8" t="s">
        <v>17</v>
      </c>
      <c r="K5" s="8" t="s">
        <v>18</v>
      </c>
      <c r="L5" s="8" t="s">
        <v>19</v>
      </c>
      <c r="M5" s="8" t="s">
        <v>20</v>
      </c>
      <c r="N5" s="6"/>
      <c r="O5" s="9"/>
      <c r="P5" s="7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2.25" customHeight="1">
      <c r="A6" s="10">
        <v>1</v>
      </c>
      <c r="B6" s="11" t="s">
        <v>21</v>
      </c>
      <c r="C6" s="12" t="s">
        <v>22</v>
      </c>
      <c r="D6" s="13" t="s">
        <v>23</v>
      </c>
      <c r="E6" s="13">
        <v>3</v>
      </c>
      <c r="F6" s="13">
        <v>58</v>
      </c>
      <c r="G6" s="13" t="s">
        <v>24</v>
      </c>
      <c r="H6" s="13">
        <v>18</v>
      </c>
      <c r="I6" s="14">
        <v>1</v>
      </c>
      <c r="J6" s="14">
        <v>1.18</v>
      </c>
      <c r="K6" s="8"/>
      <c r="L6" s="8"/>
      <c r="M6" s="15"/>
      <c r="N6" s="16"/>
      <c r="O6" s="17">
        <f>H6*J6+H7*J7+H8*J8+H9*J9</f>
        <v>94.26</v>
      </c>
      <c r="P6" s="18" t="s">
        <v>25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4" customHeight="1">
      <c r="A7" s="10"/>
      <c r="B7" s="11" t="s">
        <v>21</v>
      </c>
      <c r="C7" s="12" t="s">
        <v>22</v>
      </c>
      <c r="D7" s="19" t="s">
        <v>26</v>
      </c>
      <c r="E7" s="13">
        <v>3</v>
      </c>
      <c r="F7" s="19">
        <v>61</v>
      </c>
      <c r="G7" s="13" t="s">
        <v>24</v>
      </c>
      <c r="H7" s="13">
        <v>18</v>
      </c>
      <c r="I7" s="14">
        <v>1</v>
      </c>
      <c r="J7" s="20">
        <v>1.21</v>
      </c>
      <c r="K7" s="11"/>
      <c r="L7" s="11"/>
      <c r="M7" s="4"/>
      <c r="N7" s="21"/>
      <c r="O7" s="22"/>
      <c r="P7" s="23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4" customHeight="1">
      <c r="A8" s="10"/>
      <c r="B8" s="11" t="s">
        <v>21</v>
      </c>
      <c r="C8" s="12" t="s">
        <v>22</v>
      </c>
      <c r="D8" s="19" t="s">
        <v>27</v>
      </c>
      <c r="E8" s="13">
        <v>3</v>
      </c>
      <c r="F8" s="19">
        <v>62</v>
      </c>
      <c r="G8" s="13" t="s">
        <v>24</v>
      </c>
      <c r="H8" s="19">
        <v>21</v>
      </c>
      <c r="I8" s="14">
        <v>1</v>
      </c>
      <c r="J8" s="20">
        <v>1.22</v>
      </c>
      <c r="K8" s="11"/>
      <c r="L8" s="11"/>
      <c r="M8" s="4"/>
      <c r="N8" s="21"/>
      <c r="O8" s="22"/>
      <c r="P8" s="23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>
      <c r="A9" s="10"/>
      <c r="B9" s="11" t="s">
        <v>21</v>
      </c>
      <c r="C9" s="12" t="s">
        <v>22</v>
      </c>
      <c r="D9" s="19" t="s">
        <v>28</v>
      </c>
      <c r="E9" s="13">
        <v>3</v>
      </c>
      <c r="F9" s="19">
        <v>62</v>
      </c>
      <c r="G9" s="13" t="s">
        <v>24</v>
      </c>
      <c r="H9" s="19">
        <v>21</v>
      </c>
      <c r="I9" s="14">
        <v>1</v>
      </c>
      <c r="J9" s="20">
        <v>1.22</v>
      </c>
      <c r="K9" s="11"/>
      <c r="L9" s="11"/>
      <c r="M9" s="4"/>
      <c r="N9" s="21"/>
      <c r="O9" s="22"/>
      <c r="P9" s="23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>
      <c r="A10" s="10">
        <v>2</v>
      </c>
      <c r="B10" s="11" t="s">
        <v>29</v>
      </c>
      <c r="C10" s="11" t="s">
        <v>30</v>
      </c>
      <c r="D10" s="11" t="s">
        <v>31</v>
      </c>
      <c r="E10" s="11">
        <v>2</v>
      </c>
      <c r="F10" s="11">
        <v>8</v>
      </c>
      <c r="G10" s="11" t="s">
        <v>24</v>
      </c>
      <c r="H10" s="11">
        <v>30</v>
      </c>
      <c r="I10" s="11">
        <v>1</v>
      </c>
      <c r="J10" s="11">
        <v>1</v>
      </c>
      <c r="K10" s="11">
        <v>1.3</v>
      </c>
      <c r="L10" s="11"/>
      <c r="M10" s="4"/>
      <c r="N10" s="24">
        <v>39</v>
      </c>
      <c r="O10" s="25" t="s">
        <v>32</v>
      </c>
      <c r="P10" s="11" t="s">
        <v>33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2.25" customHeight="1">
      <c r="A11" s="10"/>
      <c r="B11" s="11" t="s">
        <v>29</v>
      </c>
      <c r="C11" s="11" t="s">
        <v>30</v>
      </c>
      <c r="D11" s="11" t="s">
        <v>34</v>
      </c>
      <c r="E11" s="11">
        <v>2</v>
      </c>
      <c r="F11" s="11">
        <v>62</v>
      </c>
      <c r="G11" s="11" t="s">
        <v>24</v>
      </c>
      <c r="H11" s="11">
        <v>22</v>
      </c>
      <c r="I11" s="11">
        <v>1</v>
      </c>
      <c r="J11" s="11">
        <v>1.22</v>
      </c>
      <c r="K11" s="11"/>
      <c r="L11" s="11"/>
      <c r="M11" s="11"/>
      <c r="N11" s="24" t="s">
        <v>35</v>
      </c>
      <c r="O11" s="26"/>
      <c r="P11" s="11" t="s">
        <v>36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2.25" customHeight="1">
      <c r="A12" s="10"/>
      <c r="B12" s="11" t="s">
        <v>29</v>
      </c>
      <c r="C12" s="11" t="s">
        <v>30</v>
      </c>
      <c r="D12" s="11" t="s">
        <v>34</v>
      </c>
      <c r="E12" s="11">
        <v>2</v>
      </c>
      <c r="F12" s="11">
        <v>62</v>
      </c>
      <c r="G12" s="11" t="s">
        <v>37</v>
      </c>
      <c r="H12" s="11">
        <v>16</v>
      </c>
      <c r="I12" s="11"/>
      <c r="J12" s="11">
        <v>1.22</v>
      </c>
      <c r="K12" s="11"/>
      <c r="L12" s="11"/>
      <c r="M12" s="11">
        <v>0.55000000000000004</v>
      </c>
      <c r="N12" s="24" t="s">
        <v>38</v>
      </c>
      <c r="O12" s="26"/>
      <c r="P12" s="11" t="s">
        <v>36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2.25" customHeight="1">
      <c r="A13" s="10"/>
      <c r="B13" s="11" t="s">
        <v>29</v>
      </c>
      <c r="C13" s="11" t="s">
        <v>30</v>
      </c>
      <c r="D13" s="11" t="s">
        <v>39</v>
      </c>
      <c r="E13" s="11">
        <v>2</v>
      </c>
      <c r="F13" s="11">
        <v>62</v>
      </c>
      <c r="G13" s="11" t="s">
        <v>24</v>
      </c>
      <c r="H13" s="11">
        <v>22</v>
      </c>
      <c r="I13" s="11">
        <v>1</v>
      </c>
      <c r="J13" s="11">
        <v>1.22</v>
      </c>
      <c r="K13" s="11"/>
      <c r="L13" s="11"/>
      <c r="M13" s="11"/>
      <c r="N13" s="24" t="s">
        <v>35</v>
      </c>
      <c r="O13" s="26"/>
      <c r="P13" s="11" t="s">
        <v>36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2.25" customHeight="1">
      <c r="A14" s="10"/>
      <c r="B14" s="11" t="s">
        <v>29</v>
      </c>
      <c r="C14" s="11" t="s">
        <v>30</v>
      </c>
      <c r="D14" s="11" t="s">
        <v>39</v>
      </c>
      <c r="E14" s="11">
        <v>2</v>
      </c>
      <c r="F14" s="11">
        <v>62</v>
      </c>
      <c r="G14" s="11" t="s">
        <v>37</v>
      </c>
      <c r="H14" s="11">
        <v>16</v>
      </c>
      <c r="I14" s="11"/>
      <c r="J14" s="11">
        <v>1.22</v>
      </c>
      <c r="K14" s="11"/>
      <c r="L14" s="11"/>
      <c r="M14" s="11">
        <v>0.55000000000000004</v>
      </c>
      <c r="N14" s="24" t="s">
        <v>38</v>
      </c>
      <c r="O14" s="26"/>
      <c r="P14" s="11" t="s">
        <v>36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27"/>
      <c r="B15" s="11" t="s">
        <v>29</v>
      </c>
      <c r="C15" s="11" t="s">
        <v>40</v>
      </c>
      <c r="D15" s="11" t="s">
        <v>41</v>
      </c>
      <c r="E15" s="11">
        <v>2</v>
      </c>
      <c r="F15" s="11">
        <v>6</v>
      </c>
      <c r="G15" s="11" t="s">
        <v>24</v>
      </c>
      <c r="H15" s="11">
        <v>24</v>
      </c>
      <c r="I15" s="11">
        <v>1</v>
      </c>
      <c r="J15" s="11">
        <v>1</v>
      </c>
      <c r="K15" s="11">
        <v>1.3</v>
      </c>
      <c r="L15" s="11"/>
      <c r="M15" s="11"/>
      <c r="N15" s="24" t="s">
        <v>42</v>
      </c>
      <c r="O15" s="26"/>
      <c r="P15" s="11" t="s">
        <v>43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customHeight="1">
      <c r="A16" s="27"/>
      <c r="B16" s="11" t="s">
        <v>29</v>
      </c>
      <c r="C16" s="11" t="s">
        <v>40</v>
      </c>
      <c r="D16" s="11" t="s">
        <v>41</v>
      </c>
      <c r="E16" s="11">
        <v>2</v>
      </c>
      <c r="F16" s="11">
        <v>6</v>
      </c>
      <c r="G16" s="11" t="s">
        <v>37</v>
      </c>
      <c r="H16" s="11">
        <v>12</v>
      </c>
      <c r="I16" s="11"/>
      <c r="J16" s="11"/>
      <c r="K16" s="11">
        <v>1.3</v>
      </c>
      <c r="L16" s="11"/>
      <c r="M16" s="11">
        <v>0.55000000000000004</v>
      </c>
      <c r="N16" s="24" t="s">
        <v>44</v>
      </c>
      <c r="O16" s="26"/>
      <c r="P16" s="11" t="s">
        <v>43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customHeight="1">
      <c r="A17" s="27"/>
      <c r="B17" s="11" t="s">
        <v>29</v>
      </c>
      <c r="C17" s="11" t="s">
        <v>45</v>
      </c>
      <c r="D17" s="11" t="s">
        <v>41</v>
      </c>
      <c r="E17" s="11">
        <v>3</v>
      </c>
      <c r="F17" s="11">
        <v>20</v>
      </c>
      <c r="G17" s="11" t="s">
        <v>24</v>
      </c>
      <c r="H17" s="11">
        <v>20</v>
      </c>
      <c r="I17" s="11">
        <v>1</v>
      </c>
      <c r="J17" s="11"/>
      <c r="K17" s="11">
        <v>1.3</v>
      </c>
      <c r="L17" s="11"/>
      <c r="M17" s="11"/>
      <c r="N17" s="24">
        <v>26</v>
      </c>
      <c r="O17" s="26"/>
      <c r="P17" s="11" t="s">
        <v>43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customHeight="1">
      <c r="A18" s="27"/>
      <c r="B18" s="11" t="s">
        <v>29</v>
      </c>
      <c r="C18" s="11" t="s">
        <v>45</v>
      </c>
      <c r="D18" s="11" t="s">
        <v>41</v>
      </c>
      <c r="E18" s="11">
        <v>3</v>
      </c>
      <c r="F18" s="11">
        <v>20</v>
      </c>
      <c r="G18" s="11" t="s">
        <v>37</v>
      </c>
      <c r="H18" s="11">
        <v>5</v>
      </c>
      <c r="I18" s="11"/>
      <c r="J18" s="11"/>
      <c r="K18" s="11">
        <v>1.3</v>
      </c>
      <c r="L18" s="11"/>
      <c r="M18" s="11">
        <v>0.55000000000000004</v>
      </c>
      <c r="N18" s="24" t="s">
        <v>46</v>
      </c>
      <c r="O18" s="26"/>
      <c r="P18" s="11" t="s">
        <v>43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customHeight="1">
      <c r="A19" s="27"/>
      <c r="B19" s="11" t="s">
        <v>29</v>
      </c>
      <c r="C19" s="11" t="s">
        <v>47</v>
      </c>
      <c r="D19" s="11" t="s">
        <v>48</v>
      </c>
      <c r="E19" s="11">
        <v>2</v>
      </c>
      <c r="F19" s="11">
        <v>3</v>
      </c>
      <c r="G19" s="11" t="s">
        <v>24</v>
      </c>
      <c r="H19" s="11">
        <v>30</v>
      </c>
      <c r="I19" s="11">
        <v>1</v>
      </c>
      <c r="J19" s="11"/>
      <c r="K19" s="11">
        <v>1.3</v>
      </c>
      <c r="L19" s="11"/>
      <c r="M19" s="11"/>
      <c r="N19" s="24">
        <v>39</v>
      </c>
      <c r="O19" s="25"/>
      <c r="P19" s="28" t="s">
        <v>43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6.75" customHeight="1">
      <c r="A20" s="10">
        <v>3</v>
      </c>
      <c r="B20" s="11" t="s">
        <v>49</v>
      </c>
      <c r="C20" s="11" t="s">
        <v>50</v>
      </c>
      <c r="D20" s="29" t="s">
        <v>51</v>
      </c>
      <c r="E20" s="11">
        <v>3</v>
      </c>
      <c r="F20" s="11">
        <v>57</v>
      </c>
      <c r="G20" s="11" t="s">
        <v>24</v>
      </c>
      <c r="H20" s="11">
        <v>20</v>
      </c>
      <c r="I20" s="11">
        <v>3</v>
      </c>
      <c r="J20" s="11"/>
      <c r="K20" s="11"/>
      <c r="L20" s="11"/>
      <c r="M20" s="11"/>
      <c r="N20" s="24"/>
      <c r="O20" s="26">
        <v>185</v>
      </c>
      <c r="P20" s="11" t="s">
        <v>52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6.75" customHeight="1">
      <c r="A21" s="10"/>
      <c r="B21" s="11" t="s">
        <v>49</v>
      </c>
      <c r="C21" s="11" t="s">
        <v>50</v>
      </c>
      <c r="D21" s="11" t="s">
        <v>53</v>
      </c>
      <c r="E21" s="11">
        <v>3</v>
      </c>
      <c r="F21" s="11">
        <v>56</v>
      </c>
      <c r="G21" s="11" t="s">
        <v>24</v>
      </c>
      <c r="H21" s="11">
        <v>20</v>
      </c>
      <c r="I21" s="11">
        <v>3</v>
      </c>
      <c r="J21" s="11"/>
      <c r="K21" s="11"/>
      <c r="L21" s="11"/>
      <c r="M21" s="11"/>
      <c r="N21" s="24"/>
      <c r="O21" s="26"/>
      <c r="P21" s="11" t="s">
        <v>52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6.75" customHeight="1">
      <c r="A22" s="10"/>
      <c r="B22" s="11" t="s">
        <v>49</v>
      </c>
      <c r="C22" s="11" t="s">
        <v>50</v>
      </c>
      <c r="D22" s="11" t="s">
        <v>54</v>
      </c>
      <c r="E22" s="11">
        <v>3</v>
      </c>
      <c r="F22" s="11">
        <v>55</v>
      </c>
      <c r="G22" s="11" t="s">
        <v>24</v>
      </c>
      <c r="H22" s="11">
        <v>20</v>
      </c>
      <c r="I22" s="11">
        <v>3</v>
      </c>
      <c r="J22" s="11"/>
      <c r="K22" s="11"/>
      <c r="L22" s="11"/>
      <c r="M22" s="11"/>
      <c r="N22" s="24"/>
      <c r="O22" s="26"/>
      <c r="P22" s="11" t="s">
        <v>52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6.75" customHeight="1">
      <c r="A23" s="10"/>
      <c r="B23" s="11" t="s">
        <v>49</v>
      </c>
      <c r="C23" s="11" t="s">
        <v>50</v>
      </c>
      <c r="D23" s="11" t="s">
        <v>55</v>
      </c>
      <c r="E23" s="11">
        <v>3</v>
      </c>
      <c r="F23" s="11">
        <v>58</v>
      </c>
      <c r="G23" s="11" t="s">
        <v>24</v>
      </c>
      <c r="H23" s="11">
        <v>20</v>
      </c>
      <c r="I23" s="11">
        <v>3</v>
      </c>
      <c r="J23" s="11"/>
      <c r="K23" s="11"/>
      <c r="L23" s="11"/>
      <c r="M23" s="11"/>
      <c r="N23" s="24"/>
      <c r="O23" s="26"/>
      <c r="P23" s="11" t="s">
        <v>52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6.75" customHeight="1">
      <c r="A24" s="10"/>
      <c r="B24" s="11" t="s">
        <v>49</v>
      </c>
      <c r="C24" s="11" t="s">
        <v>50</v>
      </c>
      <c r="D24" s="11" t="s">
        <v>56</v>
      </c>
      <c r="E24" s="11">
        <v>3</v>
      </c>
      <c r="F24" s="11">
        <v>56</v>
      </c>
      <c r="G24" s="11" t="s">
        <v>24</v>
      </c>
      <c r="H24" s="11">
        <v>30</v>
      </c>
      <c r="I24" s="11">
        <v>3</v>
      </c>
      <c r="J24" s="11"/>
      <c r="K24" s="11"/>
      <c r="L24" s="11"/>
      <c r="M24" s="11"/>
      <c r="N24" s="24"/>
      <c r="O24" s="26"/>
      <c r="P24" s="11" t="s">
        <v>52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6.75" customHeight="1">
      <c r="A25" s="10"/>
      <c r="B25" s="11" t="s">
        <v>49</v>
      </c>
      <c r="C25" s="11" t="s">
        <v>50</v>
      </c>
      <c r="D25" s="11" t="s">
        <v>56</v>
      </c>
      <c r="E25" s="11">
        <v>3</v>
      </c>
      <c r="F25" s="11">
        <v>56</v>
      </c>
      <c r="G25" s="11" t="s">
        <v>37</v>
      </c>
      <c r="H25" s="11">
        <v>15</v>
      </c>
      <c r="I25" s="11">
        <v>3</v>
      </c>
      <c r="J25" s="11"/>
      <c r="K25" s="11"/>
      <c r="L25" s="11"/>
      <c r="M25" s="11"/>
      <c r="N25" s="24"/>
      <c r="O25" s="26"/>
      <c r="P25" s="11" t="s">
        <v>52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6.75" customHeight="1">
      <c r="A26" s="10"/>
      <c r="B26" s="11" t="s">
        <v>49</v>
      </c>
      <c r="C26" s="11" t="s">
        <v>57</v>
      </c>
      <c r="D26" s="11" t="s">
        <v>54</v>
      </c>
      <c r="E26" s="11">
        <v>2</v>
      </c>
      <c r="F26" s="11">
        <v>55</v>
      </c>
      <c r="G26" s="11" t="s">
        <v>24</v>
      </c>
      <c r="H26" s="11">
        <v>30</v>
      </c>
      <c r="I26" s="11">
        <v>2</v>
      </c>
      <c r="J26" s="11"/>
      <c r="K26" s="11"/>
      <c r="L26" s="11"/>
      <c r="M26" s="11"/>
      <c r="N26" s="24"/>
      <c r="O26" s="26"/>
      <c r="P26" s="11" t="s">
        <v>52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6.75" customHeight="1">
      <c r="A27" s="10"/>
      <c r="B27" s="11" t="s">
        <v>49</v>
      </c>
      <c r="C27" s="11" t="s">
        <v>57</v>
      </c>
      <c r="D27" s="11" t="s">
        <v>55</v>
      </c>
      <c r="E27" s="11">
        <v>2</v>
      </c>
      <c r="F27" s="11">
        <v>58</v>
      </c>
      <c r="G27" s="11" t="s">
        <v>24</v>
      </c>
      <c r="H27" s="11">
        <v>30</v>
      </c>
      <c r="I27" s="11">
        <v>2</v>
      </c>
      <c r="J27" s="11"/>
      <c r="K27" s="11"/>
      <c r="L27" s="11"/>
      <c r="M27" s="11"/>
      <c r="N27" s="11"/>
      <c r="O27" s="26"/>
      <c r="P27" s="11" t="s">
        <v>52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6.75" customHeight="1">
      <c r="A28" s="10">
        <v>4</v>
      </c>
      <c r="B28" s="11" t="s">
        <v>58</v>
      </c>
      <c r="C28" s="11" t="s">
        <v>59</v>
      </c>
      <c r="D28" s="11" t="s">
        <v>60</v>
      </c>
      <c r="E28" s="11">
        <v>3</v>
      </c>
      <c r="F28" s="11">
        <v>52</v>
      </c>
      <c r="G28" s="11" t="s">
        <v>24</v>
      </c>
      <c r="H28" s="11">
        <v>37</v>
      </c>
      <c r="I28" s="11">
        <v>1</v>
      </c>
      <c r="J28" s="11">
        <v>1.1200000000000001</v>
      </c>
      <c r="K28" s="11"/>
      <c r="L28" s="11"/>
      <c r="M28" s="11"/>
      <c r="N28" s="24">
        <v>41.44</v>
      </c>
      <c r="O28" s="26">
        <f>SUM(N28:N31)</f>
        <v>103.97</v>
      </c>
      <c r="P28" s="11" t="s">
        <v>61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6.75" customHeight="1">
      <c r="A29" s="10"/>
      <c r="B29" s="11" t="s">
        <v>62</v>
      </c>
      <c r="C29" s="11" t="s">
        <v>63</v>
      </c>
      <c r="D29" s="11" t="s">
        <v>60</v>
      </c>
      <c r="E29" s="11"/>
      <c r="F29" s="11">
        <v>52</v>
      </c>
      <c r="G29" s="11" t="s">
        <v>37</v>
      </c>
      <c r="H29" s="11">
        <v>16</v>
      </c>
      <c r="I29" s="11">
        <v>1</v>
      </c>
      <c r="J29" s="11">
        <v>1.1200000000000001</v>
      </c>
      <c r="K29" s="11"/>
      <c r="L29" s="11"/>
      <c r="M29" s="11">
        <v>0.55000000000000004</v>
      </c>
      <c r="N29" s="24">
        <v>9.86</v>
      </c>
      <c r="O29" s="26"/>
      <c r="P29" s="11" t="s">
        <v>64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6.75" customHeight="1">
      <c r="A30" s="10"/>
      <c r="B30" s="11" t="s">
        <v>62</v>
      </c>
      <c r="C30" s="11" t="s">
        <v>63</v>
      </c>
      <c r="D30" s="11" t="s">
        <v>65</v>
      </c>
      <c r="E30" s="11">
        <v>3</v>
      </c>
      <c r="F30" s="11">
        <v>55</v>
      </c>
      <c r="G30" s="11" t="s">
        <v>24</v>
      </c>
      <c r="H30" s="11">
        <v>37</v>
      </c>
      <c r="I30" s="11">
        <v>1</v>
      </c>
      <c r="J30" s="11">
        <v>1.1499999999999999</v>
      </c>
      <c r="K30" s="11"/>
      <c r="L30" s="11"/>
      <c r="M30" s="11"/>
      <c r="N30" s="24">
        <v>42.55</v>
      </c>
      <c r="O30" s="26"/>
      <c r="P30" s="11" t="s">
        <v>61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6.75" customHeight="1">
      <c r="A31" s="10"/>
      <c r="B31" s="11" t="s">
        <v>62</v>
      </c>
      <c r="C31" s="11" t="s">
        <v>63</v>
      </c>
      <c r="D31" s="11" t="s">
        <v>65</v>
      </c>
      <c r="E31" s="11"/>
      <c r="F31" s="11">
        <v>55</v>
      </c>
      <c r="G31" s="11" t="s">
        <v>37</v>
      </c>
      <c r="H31" s="11">
        <v>16</v>
      </c>
      <c r="I31" s="11">
        <v>1</v>
      </c>
      <c r="J31" s="11">
        <v>1.1499999999999999</v>
      </c>
      <c r="K31" s="11"/>
      <c r="L31" s="11"/>
      <c r="M31" s="11">
        <v>0.55000000000000004</v>
      </c>
      <c r="N31" s="24">
        <v>10.119999999999999</v>
      </c>
      <c r="O31" s="26"/>
      <c r="P31" s="11" t="s">
        <v>64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6.75" customHeight="1">
      <c r="A32" s="10">
        <v>5</v>
      </c>
      <c r="B32" s="11" t="s">
        <v>66</v>
      </c>
      <c r="C32" s="11" t="s">
        <v>67</v>
      </c>
      <c r="D32" s="11" t="s">
        <v>68</v>
      </c>
      <c r="E32" s="11">
        <v>3</v>
      </c>
      <c r="F32" s="11">
        <v>55</v>
      </c>
      <c r="G32" s="11" t="s">
        <v>24</v>
      </c>
      <c r="H32" s="11">
        <v>22.5</v>
      </c>
      <c r="I32" s="11">
        <v>1</v>
      </c>
      <c r="J32" s="11">
        <v>1.1499999999999999</v>
      </c>
      <c r="K32" s="11" t="s">
        <v>69</v>
      </c>
      <c r="L32" s="11" t="s">
        <v>69</v>
      </c>
      <c r="M32" s="11" t="s">
        <v>69</v>
      </c>
      <c r="N32" s="24">
        <v>25.9</v>
      </c>
      <c r="O32" s="26">
        <v>103.1</v>
      </c>
      <c r="P32" s="11" t="s">
        <v>64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6.75" customHeight="1">
      <c r="A33" s="10"/>
      <c r="B33" s="11" t="s">
        <v>66</v>
      </c>
      <c r="C33" s="11" t="s">
        <v>67</v>
      </c>
      <c r="D33" s="11" t="s">
        <v>70</v>
      </c>
      <c r="E33" s="11">
        <v>3</v>
      </c>
      <c r="F33" s="11">
        <v>52</v>
      </c>
      <c r="G33" s="11" t="s">
        <v>24</v>
      </c>
      <c r="H33" s="11">
        <v>22.5</v>
      </c>
      <c r="I33" s="11">
        <v>1</v>
      </c>
      <c r="J33" s="11">
        <v>1.1200000000000001</v>
      </c>
      <c r="K33" s="11" t="s">
        <v>69</v>
      </c>
      <c r="L33" s="11" t="s">
        <v>69</v>
      </c>
      <c r="M33" s="11" t="s">
        <v>69</v>
      </c>
      <c r="N33" s="24">
        <v>25.2</v>
      </c>
      <c r="O33" s="26"/>
      <c r="P33" s="11" t="s">
        <v>64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6.75" customHeight="1">
      <c r="A34" s="10"/>
      <c r="B34" s="11" t="s">
        <v>66</v>
      </c>
      <c r="C34" s="11" t="s">
        <v>67</v>
      </c>
      <c r="D34" s="11" t="s">
        <v>71</v>
      </c>
      <c r="E34" s="11">
        <v>3</v>
      </c>
      <c r="F34" s="11">
        <v>58</v>
      </c>
      <c r="G34" s="11" t="s">
        <v>24</v>
      </c>
      <c r="H34" s="11">
        <v>22.5</v>
      </c>
      <c r="I34" s="11">
        <v>1</v>
      </c>
      <c r="J34" s="11">
        <v>1.18</v>
      </c>
      <c r="K34" s="11" t="s">
        <v>69</v>
      </c>
      <c r="L34" s="11" t="s">
        <v>69</v>
      </c>
      <c r="M34" s="11" t="s">
        <v>69</v>
      </c>
      <c r="N34" s="24">
        <v>26.6</v>
      </c>
      <c r="O34" s="26"/>
      <c r="P34" s="11" t="s">
        <v>64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6.75" customHeight="1">
      <c r="A35" s="10"/>
      <c r="B35" s="11" t="s">
        <v>66</v>
      </c>
      <c r="C35" s="11" t="s">
        <v>67</v>
      </c>
      <c r="D35" s="11" t="s">
        <v>72</v>
      </c>
      <c r="E35" s="11">
        <v>3</v>
      </c>
      <c r="F35" s="11">
        <v>53</v>
      </c>
      <c r="G35" s="11" t="s">
        <v>24</v>
      </c>
      <c r="H35" s="11">
        <v>22.5</v>
      </c>
      <c r="I35" s="11">
        <v>1</v>
      </c>
      <c r="J35" s="11">
        <v>1.1299999999999999</v>
      </c>
      <c r="K35" s="11" t="s">
        <v>69</v>
      </c>
      <c r="L35" s="11" t="s">
        <v>69</v>
      </c>
      <c r="M35" s="11" t="s">
        <v>69</v>
      </c>
      <c r="N35" s="24">
        <v>25.4</v>
      </c>
      <c r="O35" s="26"/>
      <c r="P35" s="11" t="s">
        <v>64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6.75" customHeight="1">
      <c r="A36" s="10"/>
      <c r="B36" s="11" t="s">
        <v>66</v>
      </c>
      <c r="C36" s="11" t="s">
        <v>67</v>
      </c>
      <c r="D36" s="11" t="s">
        <v>73</v>
      </c>
      <c r="E36" s="11">
        <v>3</v>
      </c>
      <c r="F36" s="11">
        <v>56</v>
      </c>
      <c r="G36" s="11" t="s">
        <v>24</v>
      </c>
      <c r="H36" s="11">
        <v>22.5</v>
      </c>
      <c r="I36" s="11">
        <v>1</v>
      </c>
      <c r="J36" s="11">
        <v>1.1599999999999999</v>
      </c>
      <c r="K36" s="11" t="s">
        <v>69</v>
      </c>
      <c r="L36" s="11" t="s">
        <v>69</v>
      </c>
      <c r="M36" s="11" t="s">
        <v>69</v>
      </c>
      <c r="N36" s="24">
        <v>26.1</v>
      </c>
      <c r="O36" s="26"/>
      <c r="P36" s="11" t="s">
        <v>64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6.75" customHeight="1">
      <c r="A37" s="10"/>
      <c r="B37" s="11" t="s">
        <v>66</v>
      </c>
      <c r="C37" s="11" t="s">
        <v>74</v>
      </c>
      <c r="D37" s="11" t="s">
        <v>75</v>
      </c>
      <c r="E37" s="11">
        <v>3</v>
      </c>
      <c r="F37" s="11">
        <v>62</v>
      </c>
      <c r="G37" s="11" t="s">
        <v>24</v>
      </c>
      <c r="H37" s="11">
        <v>15</v>
      </c>
      <c r="I37" s="11">
        <v>1</v>
      </c>
      <c r="J37" s="11">
        <v>1.22</v>
      </c>
      <c r="K37" s="11" t="s">
        <v>69</v>
      </c>
      <c r="L37" s="11" t="s">
        <v>69</v>
      </c>
      <c r="M37" s="11" t="s">
        <v>69</v>
      </c>
      <c r="N37" s="24">
        <v>18.3</v>
      </c>
      <c r="O37" s="26"/>
      <c r="P37" s="11" t="s">
        <v>76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6.75" customHeight="1">
      <c r="A38" s="10"/>
      <c r="B38" s="11" t="s">
        <v>66</v>
      </c>
      <c r="C38" s="11" t="s">
        <v>74</v>
      </c>
      <c r="D38" s="11" t="s">
        <v>75</v>
      </c>
      <c r="E38" s="11">
        <v>3</v>
      </c>
      <c r="F38" s="11">
        <v>62</v>
      </c>
      <c r="G38" s="11" t="s">
        <v>37</v>
      </c>
      <c r="H38" s="11">
        <v>15</v>
      </c>
      <c r="I38" s="11">
        <v>1</v>
      </c>
      <c r="J38" s="11">
        <v>1.22</v>
      </c>
      <c r="K38" s="11" t="s">
        <v>69</v>
      </c>
      <c r="L38" s="11" t="s">
        <v>69</v>
      </c>
      <c r="M38" s="11">
        <v>0.55000000000000004</v>
      </c>
      <c r="N38" s="24">
        <v>10.1</v>
      </c>
      <c r="O38" s="26"/>
      <c r="P38" s="11" t="s">
        <v>76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6.75" customHeight="1">
      <c r="A39" s="10"/>
      <c r="B39" s="11" t="s">
        <v>66</v>
      </c>
      <c r="C39" s="11" t="s">
        <v>74</v>
      </c>
      <c r="D39" s="11" t="s">
        <v>77</v>
      </c>
      <c r="E39" s="11">
        <v>3</v>
      </c>
      <c r="F39" s="11">
        <v>62</v>
      </c>
      <c r="G39" s="11" t="s">
        <v>24</v>
      </c>
      <c r="H39" s="11">
        <v>15</v>
      </c>
      <c r="I39" s="11">
        <v>1</v>
      </c>
      <c r="J39" s="11">
        <v>1.22</v>
      </c>
      <c r="K39" s="11" t="s">
        <v>69</v>
      </c>
      <c r="L39" s="11" t="s">
        <v>69</v>
      </c>
      <c r="M39" s="11" t="s">
        <v>69</v>
      </c>
      <c r="N39" s="24">
        <v>18.3</v>
      </c>
      <c r="O39" s="26"/>
      <c r="P39" s="11" t="s">
        <v>76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6.75" customHeight="1">
      <c r="A40" s="10"/>
      <c r="B40" s="11" t="s">
        <v>66</v>
      </c>
      <c r="C40" s="11" t="s">
        <v>74</v>
      </c>
      <c r="D40" s="11" t="s">
        <v>77</v>
      </c>
      <c r="E40" s="11">
        <v>3</v>
      </c>
      <c r="F40" s="11">
        <v>62</v>
      </c>
      <c r="G40" s="11" t="s">
        <v>37</v>
      </c>
      <c r="H40" s="11">
        <v>15</v>
      </c>
      <c r="I40" s="11">
        <v>1</v>
      </c>
      <c r="J40" s="11">
        <v>1.22</v>
      </c>
      <c r="K40" s="11" t="s">
        <v>69</v>
      </c>
      <c r="L40" s="11" t="s">
        <v>69</v>
      </c>
      <c r="M40" s="11">
        <v>0.55000000000000004</v>
      </c>
      <c r="N40" s="24">
        <v>10.1</v>
      </c>
      <c r="O40" s="26"/>
      <c r="P40" s="11" t="s">
        <v>76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6.75" customHeight="1">
      <c r="A41" s="10">
        <v>6</v>
      </c>
      <c r="B41" s="11" t="s">
        <v>78</v>
      </c>
      <c r="C41" s="11" t="s">
        <v>79</v>
      </c>
      <c r="D41" s="11" t="s">
        <v>80</v>
      </c>
      <c r="E41" s="11">
        <v>3</v>
      </c>
      <c r="F41" s="11">
        <v>55</v>
      </c>
      <c r="G41" s="11" t="s">
        <v>24</v>
      </c>
      <c r="H41" s="11">
        <v>35</v>
      </c>
      <c r="I41" s="11">
        <v>1</v>
      </c>
      <c r="J41" s="11">
        <v>1.1499999999999999</v>
      </c>
      <c r="K41" s="11" t="s">
        <v>69</v>
      </c>
      <c r="L41" s="11" t="s">
        <v>69</v>
      </c>
      <c r="M41" s="11" t="s">
        <v>69</v>
      </c>
      <c r="N41" s="24">
        <v>40.25</v>
      </c>
      <c r="O41" s="25">
        <v>264.5</v>
      </c>
      <c r="P41" s="11" t="s">
        <v>81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6.75" customHeight="1">
      <c r="A42" s="10"/>
      <c r="B42" s="11" t="s">
        <v>78</v>
      </c>
      <c r="D42" s="11" t="s">
        <v>80</v>
      </c>
      <c r="E42" s="11">
        <v>3</v>
      </c>
      <c r="F42" s="11">
        <v>55</v>
      </c>
      <c r="G42" s="11" t="s">
        <v>37</v>
      </c>
      <c r="H42" s="11">
        <v>20</v>
      </c>
      <c r="I42" s="11">
        <v>1</v>
      </c>
      <c r="J42" s="11">
        <v>1.1499999999999999</v>
      </c>
      <c r="K42" s="11" t="s">
        <v>79</v>
      </c>
      <c r="L42" s="11" t="s">
        <v>69</v>
      </c>
      <c r="M42" s="11">
        <v>0.55000000000000004</v>
      </c>
      <c r="N42" s="24">
        <v>12.65</v>
      </c>
      <c r="O42" s="26" t="s">
        <v>69</v>
      </c>
      <c r="P42" s="11" t="s">
        <v>81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6.75" customHeight="1">
      <c r="A43" s="10"/>
      <c r="B43" s="11" t="s">
        <v>78</v>
      </c>
      <c r="C43" s="11" t="s">
        <v>79</v>
      </c>
      <c r="D43" s="11" t="s">
        <v>82</v>
      </c>
      <c r="E43" s="11">
        <v>3</v>
      </c>
      <c r="F43" s="11">
        <v>55</v>
      </c>
      <c r="G43" s="11" t="s">
        <v>24</v>
      </c>
      <c r="H43" s="11">
        <v>35</v>
      </c>
      <c r="I43" s="11">
        <v>1</v>
      </c>
      <c r="J43" s="11">
        <v>1.1499999999999999</v>
      </c>
      <c r="K43" s="11" t="s">
        <v>69</v>
      </c>
      <c r="L43" s="11" t="s">
        <v>69</v>
      </c>
      <c r="M43" s="11" t="s">
        <v>69</v>
      </c>
      <c r="N43" s="24">
        <v>40.25</v>
      </c>
      <c r="O43" s="26" t="s">
        <v>69</v>
      </c>
      <c r="P43" s="11" t="s">
        <v>81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6.75" customHeight="1">
      <c r="A44" s="10"/>
      <c r="B44" s="11" t="s">
        <v>78</v>
      </c>
      <c r="C44" s="11" t="s">
        <v>79</v>
      </c>
      <c r="D44" s="11" t="s">
        <v>82</v>
      </c>
      <c r="E44" s="11">
        <v>3</v>
      </c>
      <c r="F44" s="11">
        <v>55</v>
      </c>
      <c r="G44" s="11" t="s">
        <v>37</v>
      </c>
      <c r="H44" s="11">
        <v>20</v>
      </c>
      <c r="I44" s="11">
        <v>1</v>
      </c>
      <c r="J44" s="11">
        <v>1.1499999999999999</v>
      </c>
      <c r="K44" s="11" t="s">
        <v>69</v>
      </c>
      <c r="L44" s="11" t="s">
        <v>69</v>
      </c>
      <c r="M44" s="11">
        <v>0.55000000000000004</v>
      </c>
      <c r="N44" s="24">
        <v>12.65</v>
      </c>
      <c r="O44" s="26" t="s">
        <v>69</v>
      </c>
      <c r="P44" s="11" t="s">
        <v>81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6.75" customHeight="1">
      <c r="A45" s="10"/>
      <c r="B45" s="11" t="s">
        <v>78</v>
      </c>
      <c r="C45" s="11" t="s">
        <v>79</v>
      </c>
      <c r="D45" s="11" t="s">
        <v>83</v>
      </c>
      <c r="E45" s="11">
        <v>3</v>
      </c>
      <c r="F45" s="11">
        <v>55</v>
      </c>
      <c r="G45" s="11" t="s">
        <v>24</v>
      </c>
      <c r="H45" s="11">
        <v>35</v>
      </c>
      <c r="I45" s="11">
        <v>1</v>
      </c>
      <c r="J45" s="11">
        <v>1.1499999999999999</v>
      </c>
      <c r="K45" s="11" t="s">
        <v>69</v>
      </c>
      <c r="L45" s="11" t="s">
        <v>69</v>
      </c>
      <c r="M45" s="11" t="s">
        <v>69</v>
      </c>
      <c r="N45" s="24">
        <v>40.25</v>
      </c>
      <c r="O45" s="26" t="s">
        <v>69</v>
      </c>
      <c r="P45" s="11" t="s">
        <v>81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6.75" customHeight="1">
      <c r="A46" s="10"/>
      <c r="B46" s="11" t="s">
        <v>78</v>
      </c>
      <c r="C46" s="11" t="s">
        <v>79</v>
      </c>
      <c r="D46" s="11" t="s">
        <v>83</v>
      </c>
      <c r="E46" s="11">
        <v>3</v>
      </c>
      <c r="F46" s="11">
        <v>55</v>
      </c>
      <c r="G46" s="11" t="s">
        <v>37</v>
      </c>
      <c r="H46" s="11">
        <v>20</v>
      </c>
      <c r="I46" s="11">
        <v>1</v>
      </c>
      <c r="J46" s="11">
        <v>1.1499999999999999</v>
      </c>
      <c r="K46" s="11" t="s">
        <v>69</v>
      </c>
      <c r="L46" s="11" t="s">
        <v>69</v>
      </c>
      <c r="M46" s="11">
        <v>0.55000000000000004</v>
      </c>
      <c r="N46" s="24">
        <v>12.65</v>
      </c>
      <c r="O46" s="26" t="s">
        <v>69</v>
      </c>
      <c r="P46" s="11" t="s">
        <v>81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6.75" customHeight="1">
      <c r="A47" s="10"/>
      <c r="B47" s="11" t="s">
        <v>78</v>
      </c>
      <c r="C47" s="11" t="s">
        <v>79</v>
      </c>
      <c r="D47" s="11" t="s">
        <v>84</v>
      </c>
      <c r="E47" s="11">
        <v>3</v>
      </c>
      <c r="F47" s="11">
        <v>55</v>
      </c>
      <c r="G47" s="11" t="s">
        <v>24</v>
      </c>
      <c r="H47" s="11">
        <v>35</v>
      </c>
      <c r="I47" s="11">
        <v>1</v>
      </c>
      <c r="J47" s="11">
        <v>1.1499999999999999</v>
      </c>
      <c r="K47" s="11" t="s">
        <v>69</v>
      </c>
      <c r="L47" s="11" t="s">
        <v>69</v>
      </c>
      <c r="M47" s="11" t="s">
        <v>69</v>
      </c>
      <c r="N47" s="24">
        <v>40.25</v>
      </c>
      <c r="O47" s="26" t="s">
        <v>69</v>
      </c>
      <c r="P47" s="11" t="s">
        <v>81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6.75" customHeight="1">
      <c r="A48" s="10"/>
      <c r="B48" s="11" t="s">
        <v>78</v>
      </c>
      <c r="C48" s="11" t="s">
        <v>79</v>
      </c>
      <c r="D48" s="11" t="s">
        <v>84</v>
      </c>
      <c r="E48" s="11">
        <v>3</v>
      </c>
      <c r="F48" s="11">
        <v>55</v>
      </c>
      <c r="G48" s="11" t="s">
        <v>37</v>
      </c>
      <c r="H48" s="11">
        <v>20</v>
      </c>
      <c r="I48" s="11">
        <v>1</v>
      </c>
      <c r="J48" s="11">
        <v>1.1499999999999999</v>
      </c>
      <c r="K48" s="11" t="s">
        <v>69</v>
      </c>
      <c r="L48" s="11" t="s">
        <v>69</v>
      </c>
      <c r="M48" s="11">
        <v>0.55000000000000004</v>
      </c>
      <c r="N48" s="24">
        <v>12.65</v>
      </c>
      <c r="O48" s="26" t="s">
        <v>69</v>
      </c>
      <c r="P48" s="11" t="s">
        <v>81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6.75" customHeight="1">
      <c r="A49" s="10"/>
      <c r="B49" s="11" t="s">
        <v>78</v>
      </c>
      <c r="C49" s="11" t="s">
        <v>79</v>
      </c>
      <c r="D49" s="11" t="s">
        <v>85</v>
      </c>
      <c r="E49" s="11">
        <v>3</v>
      </c>
      <c r="F49" s="11">
        <v>55</v>
      </c>
      <c r="G49" s="11" t="s">
        <v>24</v>
      </c>
      <c r="H49" s="11">
        <v>35</v>
      </c>
      <c r="I49" s="11">
        <v>1</v>
      </c>
      <c r="J49" s="11">
        <v>1.1499999999999999</v>
      </c>
      <c r="K49" s="11" t="s">
        <v>69</v>
      </c>
      <c r="L49" s="11" t="s">
        <v>69</v>
      </c>
      <c r="M49" s="11" t="s">
        <v>69</v>
      </c>
      <c r="N49" s="24">
        <v>40.25</v>
      </c>
      <c r="O49" s="26" t="s">
        <v>69</v>
      </c>
      <c r="P49" s="11" t="s">
        <v>81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6.75" customHeight="1">
      <c r="A50" s="10"/>
      <c r="B50" s="11" t="s">
        <v>78</v>
      </c>
      <c r="C50" s="11" t="s">
        <v>79</v>
      </c>
      <c r="D50" s="11" t="s">
        <v>85</v>
      </c>
      <c r="E50" s="11">
        <v>3</v>
      </c>
      <c r="F50" s="11">
        <v>55</v>
      </c>
      <c r="G50" s="11" t="s">
        <v>37</v>
      </c>
      <c r="H50" s="11">
        <v>20</v>
      </c>
      <c r="I50" s="11">
        <v>1</v>
      </c>
      <c r="J50" s="11">
        <v>1.1499999999999999</v>
      </c>
      <c r="K50" s="11" t="s">
        <v>69</v>
      </c>
      <c r="L50" s="11" t="s">
        <v>69</v>
      </c>
      <c r="M50" s="11">
        <v>0.55000000000000004</v>
      </c>
      <c r="N50" s="24">
        <v>12.65</v>
      </c>
      <c r="O50" s="26" t="s">
        <v>69</v>
      </c>
      <c r="P50" s="11" t="s">
        <v>81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36.75" customHeight="1">
      <c r="A51" s="8">
        <v>7</v>
      </c>
      <c r="B51" s="11" t="s">
        <v>86</v>
      </c>
      <c r="C51" s="11" t="s">
        <v>63</v>
      </c>
      <c r="D51" s="11" t="s">
        <v>87</v>
      </c>
      <c r="E51" s="11">
        <v>3</v>
      </c>
      <c r="F51" s="11">
        <v>55</v>
      </c>
      <c r="G51" s="30" t="s">
        <v>24</v>
      </c>
      <c r="H51" s="11">
        <v>37</v>
      </c>
      <c r="I51" s="30">
        <v>1</v>
      </c>
      <c r="J51" s="30">
        <v>1.1499999999999999</v>
      </c>
      <c r="K51" s="30"/>
      <c r="L51" s="30"/>
      <c r="M51" s="30"/>
      <c r="N51" s="24">
        <v>42.55</v>
      </c>
      <c r="O51" s="25">
        <f>SUMIF(B51:B65,B51,N51:N65)</f>
        <v>515.46</v>
      </c>
      <c r="P51" s="11" t="s">
        <v>88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36.75" customHeight="1">
      <c r="A52" s="10"/>
      <c r="B52" s="11" t="s">
        <v>86</v>
      </c>
      <c r="C52" s="11" t="s">
        <v>63</v>
      </c>
      <c r="D52" s="11" t="s">
        <v>87</v>
      </c>
      <c r="E52" s="11">
        <v>3</v>
      </c>
      <c r="F52" s="11">
        <v>55</v>
      </c>
      <c r="G52" s="11" t="s">
        <v>37</v>
      </c>
      <c r="H52" s="11">
        <v>16</v>
      </c>
      <c r="I52" s="11">
        <v>1</v>
      </c>
      <c r="J52" s="11">
        <v>1.1499999999999999</v>
      </c>
      <c r="K52" s="11"/>
      <c r="L52" s="11"/>
      <c r="M52" s="11">
        <v>0.55000000000000004</v>
      </c>
      <c r="N52" s="24">
        <v>10.119999999999999</v>
      </c>
      <c r="O52" s="26"/>
      <c r="P52" s="11" t="s">
        <v>89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36.75" customHeight="1">
      <c r="A53" s="10"/>
      <c r="B53" s="11" t="s">
        <v>86</v>
      </c>
      <c r="C53" s="11" t="s">
        <v>63</v>
      </c>
      <c r="D53" s="11" t="s">
        <v>90</v>
      </c>
      <c r="E53" s="11">
        <v>3</v>
      </c>
      <c r="F53" s="11">
        <v>54</v>
      </c>
      <c r="G53" s="11" t="s">
        <v>24</v>
      </c>
      <c r="H53" s="11">
        <v>37</v>
      </c>
      <c r="I53" s="11">
        <v>1</v>
      </c>
      <c r="J53" s="11">
        <v>1.1399999999999999</v>
      </c>
      <c r="K53" s="11"/>
      <c r="L53" s="11"/>
      <c r="M53" s="11"/>
      <c r="N53" s="24">
        <v>42.18</v>
      </c>
      <c r="O53" s="26"/>
      <c r="P53" s="11" t="s">
        <v>91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6.75" customHeight="1">
      <c r="A54" s="10"/>
      <c r="B54" s="11" t="s">
        <v>86</v>
      </c>
      <c r="C54" s="11" t="s">
        <v>63</v>
      </c>
      <c r="D54" s="11" t="s">
        <v>90</v>
      </c>
      <c r="E54" s="11">
        <v>3</v>
      </c>
      <c r="F54" s="11">
        <v>54</v>
      </c>
      <c r="G54" s="11" t="s">
        <v>37</v>
      </c>
      <c r="H54" s="11">
        <v>16</v>
      </c>
      <c r="I54" s="11">
        <v>1</v>
      </c>
      <c r="J54" s="11">
        <v>1.1399999999999999</v>
      </c>
      <c r="K54" s="11"/>
      <c r="L54" s="11"/>
      <c r="M54" s="11">
        <v>0.55000000000000004</v>
      </c>
      <c r="N54" s="24">
        <v>10.029999999999999</v>
      </c>
      <c r="O54" s="26"/>
      <c r="P54" s="11" t="s">
        <v>92</v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36.75" customHeight="1">
      <c r="A55" s="10"/>
      <c r="B55" s="11" t="s">
        <v>86</v>
      </c>
      <c r="C55" s="11" t="s">
        <v>63</v>
      </c>
      <c r="D55" s="11" t="s">
        <v>93</v>
      </c>
      <c r="E55" s="11">
        <v>3</v>
      </c>
      <c r="F55" s="11">
        <v>55</v>
      </c>
      <c r="G55" s="11" t="s">
        <v>24</v>
      </c>
      <c r="H55" s="11">
        <v>37</v>
      </c>
      <c r="I55" s="11">
        <v>1</v>
      </c>
      <c r="J55" s="11">
        <v>1.1499999999999999</v>
      </c>
      <c r="K55" s="11"/>
      <c r="L55" s="11"/>
      <c r="M55" s="11"/>
      <c r="N55" s="24">
        <v>42.55</v>
      </c>
      <c r="O55" s="26"/>
      <c r="P55" s="11" t="s">
        <v>94</v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36.75" customHeight="1">
      <c r="A56" s="10"/>
      <c r="B56" s="11" t="s">
        <v>86</v>
      </c>
      <c r="C56" s="11" t="s">
        <v>63</v>
      </c>
      <c r="D56" s="11" t="s">
        <v>93</v>
      </c>
      <c r="E56" s="11">
        <v>3</v>
      </c>
      <c r="F56" s="11">
        <v>55</v>
      </c>
      <c r="G56" s="11" t="s">
        <v>37</v>
      </c>
      <c r="H56" s="11">
        <v>16</v>
      </c>
      <c r="I56" s="11">
        <v>1</v>
      </c>
      <c r="J56" s="11">
        <v>1.1499999999999999</v>
      </c>
      <c r="K56" s="11"/>
      <c r="L56" s="11"/>
      <c r="M56" s="11">
        <v>0.55000000000000004</v>
      </c>
      <c r="N56" s="24">
        <v>10.119999999999999</v>
      </c>
      <c r="O56" s="26"/>
      <c r="P56" s="11" t="s">
        <v>95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36.75" customHeight="1">
      <c r="A57" s="10"/>
      <c r="B57" s="11" t="s">
        <v>86</v>
      </c>
      <c r="C57" s="11" t="s">
        <v>96</v>
      </c>
      <c r="D57" s="11" t="s">
        <v>97</v>
      </c>
      <c r="E57" s="11">
        <v>2</v>
      </c>
      <c r="F57" s="11">
        <v>53</v>
      </c>
      <c r="G57" s="11" t="s">
        <v>24</v>
      </c>
      <c r="H57" s="11">
        <v>30</v>
      </c>
      <c r="I57" s="11">
        <v>1</v>
      </c>
      <c r="J57" s="11">
        <v>1.1299999999999999</v>
      </c>
      <c r="K57" s="11"/>
      <c r="L57" s="11"/>
      <c r="M57" s="11"/>
      <c r="N57" s="24">
        <v>33.9</v>
      </c>
      <c r="O57" s="26"/>
      <c r="P57" s="11" t="s">
        <v>98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36.75" customHeight="1">
      <c r="A58" s="10"/>
      <c r="B58" s="11" t="s">
        <v>86</v>
      </c>
      <c r="C58" s="11" t="s">
        <v>96</v>
      </c>
      <c r="D58" s="11" t="s">
        <v>99</v>
      </c>
      <c r="E58" s="11">
        <v>2</v>
      </c>
      <c r="F58" s="11">
        <v>53</v>
      </c>
      <c r="G58" s="11" t="s">
        <v>24</v>
      </c>
      <c r="H58" s="11">
        <v>30</v>
      </c>
      <c r="I58" s="11">
        <v>1</v>
      </c>
      <c r="J58" s="11">
        <v>1.1299999999999999</v>
      </c>
      <c r="K58" s="11"/>
      <c r="L58" s="11"/>
      <c r="M58" s="11"/>
      <c r="N58" s="24">
        <v>33.9</v>
      </c>
      <c r="O58" s="26"/>
      <c r="P58" s="11" t="s">
        <v>100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36.75" customHeight="1">
      <c r="A59" s="10"/>
      <c r="B59" s="11" t="s">
        <v>86</v>
      </c>
      <c r="C59" s="11" t="s">
        <v>63</v>
      </c>
      <c r="D59" s="11" t="s">
        <v>101</v>
      </c>
      <c r="E59" s="11">
        <v>3</v>
      </c>
      <c r="F59" s="11">
        <v>7</v>
      </c>
      <c r="G59" s="11" t="s">
        <v>37</v>
      </c>
      <c r="H59" s="11">
        <v>16</v>
      </c>
      <c r="I59" s="11">
        <v>1</v>
      </c>
      <c r="J59" s="11">
        <v>1</v>
      </c>
      <c r="K59" s="11">
        <v>1.3</v>
      </c>
      <c r="L59" s="11"/>
      <c r="M59" s="11">
        <v>0.55000000000000004</v>
      </c>
      <c r="N59" s="24">
        <v>11.44</v>
      </c>
      <c r="O59" s="26"/>
      <c r="P59" s="11" t="s">
        <v>33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36.75" customHeight="1">
      <c r="A60" s="11"/>
      <c r="B60" s="11" t="s">
        <v>86</v>
      </c>
      <c r="C60" s="11" t="s">
        <v>102</v>
      </c>
      <c r="D60" s="11" t="s">
        <v>103</v>
      </c>
      <c r="E60" s="11">
        <v>3</v>
      </c>
      <c r="F60" s="11">
        <v>20</v>
      </c>
      <c r="G60" s="11" t="s">
        <v>24</v>
      </c>
      <c r="H60" s="11">
        <v>45</v>
      </c>
      <c r="I60" s="11">
        <v>1</v>
      </c>
      <c r="J60" s="11">
        <v>1</v>
      </c>
      <c r="K60" s="11">
        <v>1.3</v>
      </c>
      <c r="L60" s="11"/>
      <c r="M60" s="11"/>
      <c r="N60" s="24">
        <f>H60*I60*J60*K60</f>
        <v>58.5</v>
      </c>
      <c r="O60" s="31"/>
      <c r="P60" s="30" t="s">
        <v>104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36.75" customHeight="1">
      <c r="A61" s="11"/>
      <c r="B61" s="11" t="s">
        <v>86</v>
      </c>
      <c r="C61" s="11" t="s">
        <v>105</v>
      </c>
      <c r="D61" s="11" t="s">
        <v>106</v>
      </c>
      <c r="E61" s="11">
        <v>2</v>
      </c>
      <c r="F61" s="20">
        <v>43</v>
      </c>
      <c r="G61" s="11" t="s">
        <v>24</v>
      </c>
      <c r="H61" s="11">
        <v>30</v>
      </c>
      <c r="I61" s="11">
        <v>1</v>
      </c>
      <c r="J61" s="20">
        <v>1.03</v>
      </c>
      <c r="K61" s="11">
        <v>1.3</v>
      </c>
      <c r="L61" s="11"/>
      <c r="M61" s="11"/>
      <c r="N61" s="24">
        <f>H61*I61*J61*$K$61</f>
        <v>40.17</v>
      </c>
      <c r="O61" s="31"/>
      <c r="P61" s="30" t="s">
        <v>107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36.75" customHeight="1">
      <c r="A62" s="10"/>
      <c r="B62" s="11" t="s">
        <v>86</v>
      </c>
      <c r="C62" s="20" t="s">
        <v>108</v>
      </c>
      <c r="D62" s="20" t="s">
        <v>109</v>
      </c>
      <c r="E62" s="20">
        <v>2</v>
      </c>
      <c r="F62" s="20">
        <v>54</v>
      </c>
      <c r="G62" s="20" t="s">
        <v>24</v>
      </c>
      <c r="H62" s="20">
        <v>30</v>
      </c>
      <c r="I62" s="20">
        <v>1</v>
      </c>
      <c r="J62" s="20">
        <v>1.1399999999999999</v>
      </c>
      <c r="K62" s="11"/>
      <c r="L62" s="11"/>
      <c r="M62" s="11"/>
      <c r="N62" s="24">
        <f t="shared" ref="N62:N65" si="0">H62*I62*J62</f>
        <v>34.199999999999996</v>
      </c>
      <c r="O62" s="32"/>
      <c r="P62" s="33" t="s">
        <v>110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36.75" customHeight="1">
      <c r="A63" s="10"/>
      <c r="B63" s="11" t="s">
        <v>86</v>
      </c>
      <c r="C63" s="20" t="s">
        <v>108</v>
      </c>
      <c r="D63" s="20" t="s">
        <v>97</v>
      </c>
      <c r="E63" s="20">
        <v>2</v>
      </c>
      <c r="F63" s="20">
        <v>63</v>
      </c>
      <c r="G63" s="20" t="s">
        <v>24</v>
      </c>
      <c r="H63" s="20">
        <v>30</v>
      </c>
      <c r="I63" s="20">
        <v>1</v>
      </c>
      <c r="J63" s="20">
        <v>1.23</v>
      </c>
      <c r="K63" s="11"/>
      <c r="L63" s="11"/>
      <c r="M63" s="11"/>
      <c r="N63" s="24">
        <f t="shared" si="0"/>
        <v>36.9</v>
      </c>
      <c r="O63" s="32"/>
      <c r="P63" s="33" t="s">
        <v>110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6.75" customHeight="1">
      <c r="A64" s="10"/>
      <c r="B64" s="11" t="s">
        <v>86</v>
      </c>
      <c r="C64" s="20" t="s">
        <v>111</v>
      </c>
      <c r="D64" s="20" t="s">
        <v>34</v>
      </c>
      <c r="E64" s="20">
        <v>3</v>
      </c>
      <c r="F64" s="20">
        <v>60</v>
      </c>
      <c r="G64" s="20" t="s">
        <v>24</v>
      </c>
      <c r="H64" s="20">
        <v>45</v>
      </c>
      <c r="I64" s="20">
        <v>1</v>
      </c>
      <c r="J64" s="20">
        <v>1.2</v>
      </c>
      <c r="K64" s="11"/>
      <c r="L64" s="11"/>
      <c r="M64" s="11"/>
      <c r="N64" s="24">
        <f t="shared" si="0"/>
        <v>54</v>
      </c>
      <c r="O64" s="32"/>
      <c r="P64" s="33" t="s">
        <v>110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36.75" customHeight="1">
      <c r="A65" s="10"/>
      <c r="B65" s="11" t="s">
        <v>86</v>
      </c>
      <c r="C65" s="20" t="s">
        <v>111</v>
      </c>
      <c r="D65" s="20" t="s">
        <v>39</v>
      </c>
      <c r="E65" s="20">
        <v>3</v>
      </c>
      <c r="F65" s="20">
        <v>62</v>
      </c>
      <c r="G65" s="20" t="s">
        <v>24</v>
      </c>
      <c r="H65" s="20">
        <v>45</v>
      </c>
      <c r="I65" s="20">
        <v>1</v>
      </c>
      <c r="J65" s="20">
        <v>1.22</v>
      </c>
      <c r="K65" s="11"/>
      <c r="L65" s="11"/>
      <c r="M65" s="11"/>
      <c r="N65" s="24">
        <f t="shared" si="0"/>
        <v>54.9</v>
      </c>
      <c r="O65" s="32"/>
      <c r="P65" s="33" t="s">
        <v>110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36.75" customHeight="1">
      <c r="A66" s="10">
        <v>8</v>
      </c>
      <c r="B66" s="11" t="s">
        <v>112</v>
      </c>
      <c r="C66" s="11" t="s">
        <v>113</v>
      </c>
      <c r="D66" s="11" t="s">
        <v>114</v>
      </c>
      <c r="E66" s="11">
        <v>3</v>
      </c>
      <c r="F66" s="11">
        <v>55</v>
      </c>
      <c r="G66" s="11" t="s">
        <v>24</v>
      </c>
      <c r="H66" s="11">
        <v>37</v>
      </c>
      <c r="I66" s="11">
        <v>3</v>
      </c>
      <c r="J66" s="11" t="s">
        <v>115</v>
      </c>
      <c r="K66" s="11"/>
      <c r="L66" s="11"/>
      <c r="M66" s="11"/>
      <c r="N66" s="24">
        <v>42.55</v>
      </c>
      <c r="O66" s="34">
        <f>SUM(N66:N77)</f>
        <v>302.41799999999995</v>
      </c>
      <c r="P66" s="35" t="s">
        <v>64</v>
      </c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36.75" customHeight="1">
      <c r="A67" s="10"/>
      <c r="B67" s="11" t="s">
        <v>112</v>
      </c>
      <c r="C67" s="11" t="s">
        <v>113</v>
      </c>
      <c r="D67" s="11" t="s">
        <v>114</v>
      </c>
      <c r="E67" s="11">
        <v>3</v>
      </c>
      <c r="F67" s="11">
        <v>55</v>
      </c>
      <c r="G67" s="11" t="s">
        <v>37</v>
      </c>
      <c r="H67" s="11">
        <v>16</v>
      </c>
      <c r="I67" s="11">
        <v>3</v>
      </c>
      <c r="J67" s="11" t="s">
        <v>115</v>
      </c>
      <c r="K67" s="11"/>
      <c r="L67" s="11"/>
      <c r="M67" s="11">
        <v>0.55000000000000004</v>
      </c>
      <c r="N67" s="24">
        <v>10.119999999999999</v>
      </c>
      <c r="O67" s="34"/>
      <c r="P67" s="35" t="s">
        <v>116</v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6.75" customHeight="1">
      <c r="A68" s="10"/>
      <c r="B68" s="11" t="s">
        <v>112</v>
      </c>
      <c r="C68" s="11" t="s">
        <v>113</v>
      </c>
      <c r="D68" s="11" t="s">
        <v>117</v>
      </c>
      <c r="E68" s="11">
        <v>3</v>
      </c>
      <c r="F68" s="11">
        <v>53</v>
      </c>
      <c r="G68" s="11" t="s">
        <v>24</v>
      </c>
      <c r="H68" s="11">
        <v>37</v>
      </c>
      <c r="I68" s="11">
        <v>3</v>
      </c>
      <c r="J68" s="11" t="s">
        <v>118</v>
      </c>
      <c r="K68" s="11"/>
      <c r="L68" s="11"/>
      <c r="M68" s="11"/>
      <c r="N68" s="24">
        <v>41.8</v>
      </c>
      <c r="O68" s="34"/>
      <c r="P68" s="35" t="s">
        <v>119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6.75" customHeight="1">
      <c r="A69" s="10"/>
      <c r="B69" s="11" t="s">
        <v>112</v>
      </c>
      <c r="C69" s="11" t="s">
        <v>113</v>
      </c>
      <c r="D69" s="11" t="s">
        <v>117</v>
      </c>
      <c r="E69" s="11">
        <v>3</v>
      </c>
      <c r="F69" s="11">
        <v>53</v>
      </c>
      <c r="G69" s="11" t="s">
        <v>37</v>
      </c>
      <c r="H69" s="11">
        <v>16</v>
      </c>
      <c r="I69" s="11">
        <v>3</v>
      </c>
      <c r="J69" s="11" t="s">
        <v>118</v>
      </c>
      <c r="K69" s="11"/>
      <c r="L69" s="11"/>
      <c r="M69" s="11">
        <v>0.55000000000000004</v>
      </c>
      <c r="N69" s="24">
        <v>9.9</v>
      </c>
      <c r="O69" s="34"/>
      <c r="P69" s="35" t="s">
        <v>120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36.75" customHeight="1">
      <c r="A70" s="10"/>
      <c r="B70" s="11" t="s">
        <v>112</v>
      </c>
      <c r="C70" s="11" t="s">
        <v>113</v>
      </c>
      <c r="D70" s="11" t="s">
        <v>121</v>
      </c>
      <c r="E70" s="11">
        <v>3</v>
      </c>
      <c r="F70" s="11">
        <v>51</v>
      </c>
      <c r="G70" s="11" t="s">
        <v>24</v>
      </c>
      <c r="H70" s="11">
        <v>37</v>
      </c>
      <c r="I70" s="11">
        <v>3</v>
      </c>
      <c r="J70" s="36">
        <v>45261</v>
      </c>
      <c r="K70" s="11"/>
      <c r="L70" s="11"/>
      <c r="M70" s="11"/>
      <c r="N70" s="24">
        <v>41.07</v>
      </c>
      <c r="O70" s="34"/>
      <c r="P70" s="35" t="s">
        <v>122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36.75" customHeight="1">
      <c r="A71" s="10"/>
      <c r="B71" s="11" t="s">
        <v>112</v>
      </c>
      <c r="C71" s="11" t="s">
        <v>113</v>
      </c>
      <c r="D71" s="11" t="s">
        <v>121</v>
      </c>
      <c r="E71" s="11">
        <v>3</v>
      </c>
      <c r="F71" s="11">
        <v>51</v>
      </c>
      <c r="G71" s="11" t="s">
        <v>37</v>
      </c>
      <c r="H71" s="11">
        <v>16</v>
      </c>
      <c r="I71" s="11">
        <v>3</v>
      </c>
      <c r="J71" s="36">
        <v>45261</v>
      </c>
      <c r="K71" s="11"/>
      <c r="L71" s="11"/>
      <c r="M71" s="11">
        <v>0.55000000000000004</v>
      </c>
      <c r="N71" s="24">
        <v>9.7680000000000007</v>
      </c>
      <c r="O71" s="34"/>
      <c r="P71" s="35" t="s">
        <v>123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36.75" customHeight="1">
      <c r="A72" s="10"/>
      <c r="B72" s="11" t="s">
        <v>112</v>
      </c>
      <c r="C72" s="11" t="s">
        <v>113</v>
      </c>
      <c r="D72" s="11" t="s">
        <v>124</v>
      </c>
      <c r="E72" s="11">
        <v>3</v>
      </c>
      <c r="F72" s="11">
        <v>50</v>
      </c>
      <c r="G72" s="11" t="s">
        <v>24</v>
      </c>
      <c r="H72" s="11">
        <v>37</v>
      </c>
      <c r="I72" s="11">
        <v>3</v>
      </c>
      <c r="J72" s="36">
        <v>45231</v>
      </c>
      <c r="K72" s="11"/>
      <c r="L72" s="11"/>
      <c r="M72" s="11"/>
      <c r="N72" s="24">
        <v>40.06</v>
      </c>
      <c r="O72" s="34"/>
      <c r="P72" s="35" t="s">
        <v>125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6.75" customHeight="1">
      <c r="A73" s="10"/>
      <c r="B73" s="11" t="s">
        <v>112</v>
      </c>
      <c r="C73" s="11" t="s">
        <v>113</v>
      </c>
      <c r="D73" s="11" t="s">
        <v>124</v>
      </c>
      <c r="E73" s="11">
        <v>3</v>
      </c>
      <c r="F73" s="11">
        <v>50</v>
      </c>
      <c r="G73" s="11" t="s">
        <v>37</v>
      </c>
      <c r="H73" s="11">
        <v>16</v>
      </c>
      <c r="I73" s="11">
        <v>3</v>
      </c>
      <c r="J73" s="36">
        <v>45231</v>
      </c>
      <c r="K73" s="11"/>
      <c r="L73" s="11"/>
      <c r="M73" s="11">
        <v>0.55000000000000004</v>
      </c>
      <c r="N73" s="24">
        <v>9.5</v>
      </c>
      <c r="O73" s="34"/>
      <c r="P73" s="35" t="s">
        <v>126</v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36.75" customHeight="1">
      <c r="A74" s="10"/>
      <c r="B74" s="11" t="s">
        <v>112</v>
      </c>
      <c r="C74" s="11" t="s">
        <v>127</v>
      </c>
      <c r="D74" s="11" t="s">
        <v>128</v>
      </c>
      <c r="E74" s="11">
        <v>2</v>
      </c>
      <c r="F74" s="11">
        <v>50</v>
      </c>
      <c r="G74" s="11" t="s">
        <v>24</v>
      </c>
      <c r="H74" s="11">
        <v>40</v>
      </c>
      <c r="I74" s="11">
        <v>2</v>
      </c>
      <c r="J74" s="36">
        <v>45231</v>
      </c>
      <c r="K74" s="11"/>
      <c r="L74" s="11"/>
      <c r="M74" s="11"/>
      <c r="N74" s="24">
        <v>41</v>
      </c>
      <c r="O74" s="34"/>
      <c r="P74" s="35" t="s">
        <v>129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36.75" customHeight="1">
      <c r="A75" s="10"/>
      <c r="B75" s="11" t="s">
        <v>112</v>
      </c>
      <c r="C75" s="11" t="s">
        <v>127</v>
      </c>
      <c r="D75" s="11" t="s">
        <v>130</v>
      </c>
      <c r="E75" s="11">
        <v>2</v>
      </c>
      <c r="F75" s="11">
        <v>50</v>
      </c>
      <c r="G75" s="11" t="s">
        <v>37</v>
      </c>
      <c r="H75" s="11">
        <v>10</v>
      </c>
      <c r="I75" s="11">
        <v>2</v>
      </c>
      <c r="J75" s="36">
        <v>45231</v>
      </c>
      <c r="K75" s="11"/>
      <c r="L75" s="11"/>
      <c r="M75" s="11">
        <v>0.55000000000000004</v>
      </c>
      <c r="N75" s="24">
        <v>4.3250000000000002</v>
      </c>
      <c r="O75" s="34"/>
      <c r="P75" s="35" t="s">
        <v>131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6.75" customHeight="1">
      <c r="A76" s="10"/>
      <c r="B76" s="11" t="s">
        <v>112</v>
      </c>
      <c r="C76" s="11" t="s">
        <v>127</v>
      </c>
      <c r="D76" s="11" t="s">
        <v>132</v>
      </c>
      <c r="E76" s="11">
        <v>2</v>
      </c>
      <c r="F76" s="11">
        <v>56</v>
      </c>
      <c r="G76" s="11" t="s">
        <v>24</v>
      </c>
      <c r="H76" s="11">
        <v>40</v>
      </c>
      <c r="I76" s="11">
        <v>2</v>
      </c>
      <c r="J76" s="11" t="s">
        <v>133</v>
      </c>
      <c r="K76" s="11"/>
      <c r="L76" s="11"/>
      <c r="M76" s="11"/>
      <c r="N76" s="24">
        <v>46</v>
      </c>
      <c r="O76" s="34"/>
      <c r="P76" s="35" t="s">
        <v>134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36.75" customHeight="1">
      <c r="A77" s="10"/>
      <c r="B77" s="20" t="s">
        <v>135</v>
      </c>
      <c r="C77" s="11" t="s">
        <v>127</v>
      </c>
      <c r="D77" s="28" t="s">
        <v>136</v>
      </c>
      <c r="E77" s="11">
        <v>2</v>
      </c>
      <c r="F77" s="11">
        <v>56</v>
      </c>
      <c r="G77" s="11" t="s">
        <v>37</v>
      </c>
      <c r="H77" s="11">
        <v>10</v>
      </c>
      <c r="I77" s="11">
        <v>2</v>
      </c>
      <c r="J77" s="11" t="s">
        <v>133</v>
      </c>
      <c r="K77" s="11"/>
      <c r="L77" s="11"/>
      <c r="M77" s="11">
        <v>0.55000000000000004</v>
      </c>
      <c r="N77" s="24">
        <v>6.3250000000000002</v>
      </c>
      <c r="O77" s="34"/>
      <c r="P77" s="35" t="s">
        <v>137</v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6.75" customHeight="1">
      <c r="A78" s="10"/>
      <c r="B78" s="20" t="s">
        <v>138</v>
      </c>
      <c r="C78" s="24" t="s">
        <v>139</v>
      </c>
      <c r="D78" s="37" t="s">
        <v>140</v>
      </c>
      <c r="E78" s="38">
        <v>3</v>
      </c>
      <c r="F78" s="11">
        <v>1</v>
      </c>
      <c r="G78" s="11" t="s">
        <v>141</v>
      </c>
      <c r="H78" s="11">
        <v>54</v>
      </c>
      <c r="I78" s="11">
        <v>1</v>
      </c>
      <c r="J78" s="11">
        <v>1</v>
      </c>
      <c r="K78" s="36">
        <v>44986</v>
      </c>
      <c r="L78" s="11"/>
      <c r="M78" s="11"/>
      <c r="N78" s="24"/>
      <c r="O78" s="26"/>
      <c r="P78" s="39" t="s">
        <v>33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6.75" customHeight="1">
      <c r="A79" s="10"/>
      <c r="B79" s="20" t="s">
        <v>138</v>
      </c>
      <c r="C79" s="24" t="s">
        <v>142</v>
      </c>
      <c r="D79" s="37" t="s">
        <v>140</v>
      </c>
      <c r="E79" s="38">
        <v>3</v>
      </c>
      <c r="F79" s="11">
        <v>2</v>
      </c>
      <c r="G79" s="11" t="s">
        <v>141</v>
      </c>
      <c r="H79" s="11">
        <v>54</v>
      </c>
      <c r="I79" s="11">
        <v>1</v>
      </c>
      <c r="J79" s="11">
        <v>1</v>
      </c>
      <c r="K79" s="36">
        <v>44986</v>
      </c>
      <c r="L79" s="11"/>
      <c r="M79" s="11"/>
      <c r="N79" s="24"/>
      <c r="O79" s="26"/>
      <c r="P79" s="33" t="s">
        <v>143</v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36.75" customHeight="1">
      <c r="A80" s="10">
        <v>9</v>
      </c>
      <c r="B80" s="11" t="s">
        <v>144</v>
      </c>
      <c r="C80" s="11" t="s">
        <v>67</v>
      </c>
      <c r="D80" s="11" t="s">
        <v>109</v>
      </c>
      <c r="E80" s="11">
        <v>3</v>
      </c>
      <c r="F80" s="11">
        <v>55</v>
      </c>
      <c r="G80" s="11" t="s">
        <v>24</v>
      </c>
      <c r="H80" s="11">
        <v>45</v>
      </c>
      <c r="I80" s="11">
        <v>1</v>
      </c>
      <c r="J80" s="11">
        <f t="shared" ref="J80:J85" si="1">1+(F80-40)*0.01</f>
        <v>1.1499999999999999</v>
      </c>
      <c r="K80" s="11"/>
      <c r="L80" s="11"/>
      <c r="M80" s="11"/>
      <c r="N80" s="24">
        <f t="shared" ref="N80:N84" si="2">H80*I80*J80</f>
        <v>51.749999999999993</v>
      </c>
      <c r="O80" s="25">
        <f>SUM(N80:N88)</f>
        <v>390.34600000000006</v>
      </c>
      <c r="P80" s="11" t="s">
        <v>61</v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6.75" customHeight="1">
      <c r="A81" s="10"/>
      <c r="B81" s="11" t="s">
        <v>144</v>
      </c>
      <c r="C81" s="11" t="s">
        <v>67</v>
      </c>
      <c r="D81" s="11" t="s">
        <v>145</v>
      </c>
      <c r="E81" s="11">
        <v>3</v>
      </c>
      <c r="F81" s="11">
        <v>53</v>
      </c>
      <c r="G81" s="11" t="s">
        <v>24</v>
      </c>
      <c r="H81" s="11">
        <v>45</v>
      </c>
      <c r="I81" s="11">
        <v>1</v>
      </c>
      <c r="J81" s="11">
        <f t="shared" si="1"/>
        <v>1.1299999999999999</v>
      </c>
      <c r="K81" s="11"/>
      <c r="L81" s="11"/>
      <c r="M81" s="11"/>
      <c r="N81" s="24">
        <f t="shared" si="2"/>
        <v>50.849999999999994</v>
      </c>
      <c r="O81" s="26"/>
      <c r="P81" s="11" t="s">
        <v>61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6.75" customHeight="1">
      <c r="A82" s="10"/>
      <c r="B82" s="11" t="s">
        <v>144</v>
      </c>
      <c r="C82" s="11" t="s">
        <v>67</v>
      </c>
      <c r="D82" s="11" t="s">
        <v>60</v>
      </c>
      <c r="E82" s="11">
        <v>3</v>
      </c>
      <c r="F82" s="11">
        <v>51</v>
      </c>
      <c r="G82" s="11" t="s">
        <v>24</v>
      </c>
      <c r="H82" s="11">
        <v>45</v>
      </c>
      <c r="I82" s="11">
        <v>1</v>
      </c>
      <c r="J82" s="11">
        <f t="shared" si="1"/>
        <v>1.1100000000000001</v>
      </c>
      <c r="K82" s="11"/>
      <c r="L82" s="11"/>
      <c r="M82" s="11"/>
      <c r="N82" s="24">
        <f t="shared" si="2"/>
        <v>49.95</v>
      </c>
      <c r="O82" s="26"/>
      <c r="P82" s="11" t="s">
        <v>61</v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36.75" customHeight="1">
      <c r="A83" s="10"/>
      <c r="B83" s="11" t="s">
        <v>144</v>
      </c>
      <c r="C83" s="11" t="s">
        <v>67</v>
      </c>
      <c r="D83" s="11" t="s">
        <v>90</v>
      </c>
      <c r="E83" s="11">
        <v>3</v>
      </c>
      <c r="F83" s="11">
        <v>54</v>
      </c>
      <c r="G83" s="11" t="s">
        <v>24</v>
      </c>
      <c r="H83" s="11">
        <v>45</v>
      </c>
      <c r="I83" s="11">
        <v>1</v>
      </c>
      <c r="J83" s="11">
        <f t="shared" si="1"/>
        <v>1.1400000000000001</v>
      </c>
      <c r="K83" s="11"/>
      <c r="L83" s="11"/>
      <c r="M83" s="11"/>
      <c r="N83" s="24">
        <f t="shared" si="2"/>
        <v>51.300000000000004</v>
      </c>
      <c r="O83" s="26"/>
      <c r="P83" s="11" t="s">
        <v>61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6.75" customHeight="1">
      <c r="A84" s="10"/>
      <c r="B84" s="11" t="s">
        <v>144</v>
      </c>
      <c r="C84" s="11" t="s">
        <v>63</v>
      </c>
      <c r="D84" s="11" t="s">
        <v>97</v>
      </c>
      <c r="E84" s="11">
        <v>3</v>
      </c>
      <c r="F84" s="11">
        <v>52</v>
      </c>
      <c r="G84" s="11" t="s">
        <v>24</v>
      </c>
      <c r="H84" s="11">
        <v>37</v>
      </c>
      <c r="I84" s="11">
        <v>1</v>
      </c>
      <c r="J84" s="11">
        <f t="shared" si="1"/>
        <v>1.1200000000000001</v>
      </c>
      <c r="K84" s="11"/>
      <c r="L84" s="11"/>
      <c r="M84" s="11"/>
      <c r="N84" s="24">
        <f t="shared" si="2"/>
        <v>41.440000000000005</v>
      </c>
      <c r="O84" s="26"/>
      <c r="P84" s="11" t="s">
        <v>61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36.75" customHeight="1">
      <c r="A85" s="10"/>
      <c r="B85" s="11" t="s">
        <v>144</v>
      </c>
      <c r="C85" s="11" t="s">
        <v>63</v>
      </c>
      <c r="D85" s="11" t="s">
        <v>97</v>
      </c>
      <c r="E85" s="11">
        <v>3</v>
      </c>
      <c r="F85" s="11">
        <v>52</v>
      </c>
      <c r="G85" s="11" t="s">
        <v>37</v>
      </c>
      <c r="H85" s="11">
        <v>16</v>
      </c>
      <c r="I85" s="11">
        <v>1</v>
      </c>
      <c r="J85" s="11">
        <f t="shared" si="1"/>
        <v>1.1200000000000001</v>
      </c>
      <c r="K85" s="11"/>
      <c r="L85" s="11"/>
      <c r="M85" s="11">
        <v>0.55000000000000004</v>
      </c>
      <c r="N85" s="24">
        <f>H85*I85*J85*M85</f>
        <v>9.8560000000000016</v>
      </c>
      <c r="O85" s="26"/>
      <c r="P85" s="11" t="s">
        <v>61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6.75" customHeight="1">
      <c r="A86" s="10"/>
      <c r="B86" s="11" t="s">
        <v>144</v>
      </c>
      <c r="C86" s="11" t="s">
        <v>63</v>
      </c>
      <c r="D86" s="11" t="s">
        <v>101</v>
      </c>
      <c r="E86" s="11">
        <v>3</v>
      </c>
      <c r="F86" s="11">
        <v>7</v>
      </c>
      <c r="G86" s="11" t="s">
        <v>24</v>
      </c>
      <c r="H86" s="11">
        <v>37</v>
      </c>
      <c r="I86" s="11">
        <v>1</v>
      </c>
      <c r="J86" s="11">
        <v>1</v>
      </c>
      <c r="K86" s="11">
        <v>1.3</v>
      </c>
      <c r="L86" s="11"/>
      <c r="M86" s="11"/>
      <c r="N86" s="24">
        <f t="shared" ref="N86:N88" si="3">H86*I86*J86*K86</f>
        <v>48.1</v>
      </c>
      <c r="O86" s="26"/>
      <c r="P86" s="11" t="s">
        <v>33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36.75" customHeight="1">
      <c r="A87" s="10"/>
      <c r="B87" s="11" t="s">
        <v>144</v>
      </c>
      <c r="C87" s="11" t="s">
        <v>74</v>
      </c>
      <c r="D87" s="11" t="s">
        <v>146</v>
      </c>
      <c r="E87" s="11">
        <v>2</v>
      </c>
      <c r="F87" s="11">
        <v>5</v>
      </c>
      <c r="G87" s="11" t="s">
        <v>24</v>
      </c>
      <c r="H87" s="11">
        <v>22</v>
      </c>
      <c r="I87" s="11">
        <v>1</v>
      </c>
      <c r="J87" s="11">
        <v>1</v>
      </c>
      <c r="K87" s="11">
        <v>1.3</v>
      </c>
      <c r="L87" s="11"/>
      <c r="M87" s="11"/>
      <c r="N87" s="24">
        <f t="shared" si="3"/>
        <v>28.6</v>
      </c>
      <c r="O87" s="25"/>
      <c r="P87" s="11" t="s">
        <v>147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6.75" customHeight="1">
      <c r="A88" s="10"/>
      <c r="B88" s="11" t="s">
        <v>144</v>
      </c>
      <c r="C88" s="11" t="s">
        <v>67</v>
      </c>
      <c r="D88" s="11" t="s">
        <v>148</v>
      </c>
      <c r="E88" s="11">
        <v>3</v>
      </c>
      <c r="F88" s="11"/>
      <c r="G88" s="11" t="s">
        <v>24</v>
      </c>
      <c r="H88" s="11">
        <v>45</v>
      </c>
      <c r="I88" s="11">
        <v>1</v>
      </c>
      <c r="J88" s="11">
        <v>1</v>
      </c>
      <c r="K88" s="11">
        <v>1.3</v>
      </c>
      <c r="L88" s="11"/>
      <c r="M88" s="11"/>
      <c r="N88" s="24">
        <f t="shared" si="3"/>
        <v>58.5</v>
      </c>
      <c r="O88" s="25"/>
      <c r="P88" s="11" t="s">
        <v>149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36.75" customHeight="1">
      <c r="A89" s="10">
        <v>10</v>
      </c>
      <c r="B89" s="11" t="s">
        <v>150</v>
      </c>
      <c r="C89" s="11" t="s">
        <v>57</v>
      </c>
      <c r="D89" s="11" t="s">
        <v>80</v>
      </c>
      <c r="E89" s="11">
        <v>2</v>
      </c>
      <c r="F89" s="11">
        <v>55</v>
      </c>
      <c r="G89" s="11" t="s">
        <v>24</v>
      </c>
      <c r="H89" s="11">
        <v>30</v>
      </c>
      <c r="I89" s="11"/>
      <c r="J89" s="11">
        <v>1.1499999999999999</v>
      </c>
      <c r="K89" s="11"/>
      <c r="L89" s="11"/>
      <c r="M89" s="11"/>
      <c r="N89" s="24">
        <v>34.5</v>
      </c>
      <c r="O89" s="25">
        <f>229.9+N96</f>
        <v>259.14999999999998</v>
      </c>
      <c r="P89" s="11" t="s">
        <v>81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36.75" customHeight="1">
      <c r="A90" s="10"/>
      <c r="B90" s="11" t="s">
        <v>150</v>
      </c>
      <c r="C90" s="11" t="s">
        <v>57</v>
      </c>
      <c r="D90" s="11" t="s">
        <v>82</v>
      </c>
      <c r="E90" s="11">
        <v>2</v>
      </c>
      <c r="F90" s="11">
        <v>56</v>
      </c>
      <c r="G90" s="11" t="s">
        <v>24</v>
      </c>
      <c r="H90" s="11">
        <v>30</v>
      </c>
      <c r="I90" s="11"/>
      <c r="J90" s="11">
        <v>1.1599999999999999</v>
      </c>
      <c r="K90" s="11"/>
      <c r="L90" s="11"/>
      <c r="M90" s="11"/>
      <c r="N90" s="24">
        <v>34.799999999999997</v>
      </c>
      <c r="O90" s="26"/>
      <c r="P90" s="11" t="s">
        <v>81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6.75" customHeight="1">
      <c r="A91" s="10"/>
      <c r="B91" s="11" t="s">
        <v>150</v>
      </c>
      <c r="C91" s="11" t="s">
        <v>57</v>
      </c>
      <c r="D91" s="11" t="s">
        <v>83</v>
      </c>
      <c r="E91" s="11">
        <v>2</v>
      </c>
      <c r="F91" s="11">
        <v>55</v>
      </c>
      <c r="G91" s="11" t="s">
        <v>24</v>
      </c>
      <c r="H91" s="11">
        <v>30</v>
      </c>
      <c r="I91" s="11"/>
      <c r="J91" s="11">
        <v>1.1499999999999999</v>
      </c>
      <c r="K91" s="11"/>
      <c r="L91" s="11"/>
      <c r="M91" s="11"/>
      <c r="N91" s="24">
        <v>34.5</v>
      </c>
      <c r="O91" s="26"/>
      <c r="P91" s="11" t="s">
        <v>81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6.75" customHeight="1">
      <c r="A92" s="10"/>
      <c r="B92" s="11" t="s">
        <v>150</v>
      </c>
      <c r="C92" s="11" t="s">
        <v>57</v>
      </c>
      <c r="D92" s="11" t="s">
        <v>84</v>
      </c>
      <c r="E92" s="11">
        <v>2</v>
      </c>
      <c r="F92" s="11">
        <v>55</v>
      </c>
      <c r="G92" s="11" t="s">
        <v>24</v>
      </c>
      <c r="H92" s="11">
        <v>30</v>
      </c>
      <c r="I92" s="11"/>
      <c r="J92" s="11">
        <v>1.1499999999999999</v>
      </c>
      <c r="K92" s="11"/>
      <c r="L92" s="11"/>
      <c r="M92" s="11"/>
      <c r="N92" s="24">
        <v>34.5</v>
      </c>
      <c r="O92" s="26"/>
      <c r="P92" s="11" t="s">
        <v>81</v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36.75" customHeight="1">
      <c r="A93" s="10"/>
      <c r="B93" s="11" t="s">
        <v>150</v>
      </c>
      <c r="C93" s="11" t="s">
        <v>57</v>
      </c>
      <c r="D93" s="11" t="s">
        <v>85</v>
      </c>
      <c r="E93" s="11">
        <v>2</v>
      </c>
      <c r="F93" s="11">
        <v>55</v>
      </c>
      <c r="G93" s="11" t="s">
        <v>24</v>
      </c>
      <c r="H93" s="11">
        <v>30</v>
      </c>
      <c r="I93" s="11"/>
      <c r="J93" s="11">
        <v>1.1499999999999999</v>
      </c>
      <c r="K93" s="11"/>
      <c r="L93" s="11"/>
      <c r="M93" s="11"/>
      <c r="N93" s="24">
        <v>34.5</v>
      </c>
      <c r="O93" s="26"/>
      <c r="P93" s="11" t="s">
        <v>81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36.75" customHeight="1">
      <c r="A94" s="10"/>
      <c r="B94" s="11" t="s">
        <v>150</v>
      </c>
      <c r="C94" s="11" t="s">
        <v>57</v>
      </c>
      <c r="D94" s="11" t="s">
        <v>56</v>
      </c>
      <c r="E94" s="11">
        <v>2</v>
      </c>
      <c r="F94" s="11">
        <v>52</v>
      </c>
      <c r="G94" s="11" t="s">
        <v>24</v>
      </c>
      <c r="H94" s="11">
        <v>30</v>
      </c>
      <c r="I94" s="11"/>
      <c r="J94" s="11">
        <v>1.1200000000000001</v>
      </c>
      <c r="K94" s="11"/>
      <c r="L94" s="11"/>
      <c r="M94" s="11"/>
      <c r="N94" s="24">
        <v>33.6</v>
      </c>
      <c r="O94" s="26"/>
      <c r="P94" s="11" t="s">
        <v>81</v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36.75" customHeight="1">
      <c r="A95" s="10"/>
      <c r="B95" s="11" t="s">
        <v>150</v>
      </c>
      <c r="C95" s="11" t="s">
        <v>151</v>
      </c>
      <c r="D95" s="11" t="s">
        <v>152</v>
      </c>
      <c r="E95" s="11">
        <v>3</v>
      </c>
      <c r="F95" s="11">
        <v>21</v>
      </c>
      <c r="G95" s="11" t="s">
        <v>24</v>
      </c>
      <c r="H95" s="11">
        <v>22.5</v>
      </c>
      <c r="I95" s="11"/>
      <c r="J95" s="11">
        <v>1</v>
      </c>
      <c r="K95" s="11"/>
      <c r="L95" s="11"/>
      <c r="M95" s="11"/>
      <c r="N95" s="24">
        <v>22.5</v>
      </c>
      <c r="O95" s="26"/>
      <c r="P95" s="11" t="s">
        <v>153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6.75" customHeight="1">
      <c r="A96" s="10"/>
      <c r="B96" s="11" t="s">
        <v>150</v>
      </c>
      <c r="C96" s="11" t="s">
        <v>154</v>
      </c>
      <c r="D96" s="11" t="s">
        <v>152</v>
      </c>
      <c r="E96" s="11">
        <v>3</v>
      </c>
      <c r="F96" s="11">
        <v>9</v>
      </c>
      <c r="G96" s="11" t="s">
        <v>24</v>
      </c>
      <c r="H96" s="11">
        <v>22.5</v>
      </c>
      <c r="I96" s="11"/>
      <c r="J96" s="11">
        <v>1</v>
      </c>
      <c r="K96" s="11">
        <v>1.3</v>
      </c>
      <c r="L96" s="11"/>
      <c r="M96" s="11"/>
      <c r="N96" s="24">
        <f>H96*J96*K96</f>
        <v>29.25</v>
      </c>
      <c r="O96" s="26"/>
      <c r="P96" s="11" t="s">
        <v>153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6.75" customHeight="1">
      <c r="A97" s="10">
        <v>11</v>
      </c>
      <c r="B97" s="11" t="s">
        <v>155</v>
      </c>
      <c r="C97" s="30" t="s">
        <v>156</v>
      </c>
      <c r="D97" s="40" t="s">
        <v>51</v>
      </c>
      <c r="E97" s="40">
        <v>2</v>
      </c>
      <c r="F97" s="40">
        <v>56</v>
      </c>
      <c r="G97" s="40" t="s">
        <v>24</v>
      </c>
      <c r="H97" s="40">
        <v>22</v>
      </c>
      <c r="I97" s="40">
        <v>1</v>
      </c>
      <c r="J97" s="40" t="s">
        <v>133</v>
      </c>
      <c r="K97" s="40"/>
      <c r="L97" s="40"/>
      <c r="M97" s="40"/>
      <c r="N97" s="41">
        <v>45010</v>
      </c>
      <c r="O97" s="25"/>
      <c r="P97" s="11" t="s">
        <v>64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6.75" customHeight="1">
      <c r="A98" s="10"/>
      <c r="B98" s="11" t="s">
        <v>155</v>
      </c>
      <c r="C98" s="42" t="s">
        <v>156</v>
      </c>
      <c r="D98" s="43" t="s">
        <v>51</v>
      </c>
      <c r="E98" s="43">
        <v>2</v>
      </c>
      <c r="F98" s="43">
        <v>56</v>
      </c>
      <c r="G98" s="43" t="s">
        <v>37</v>
      </c>
      <c r="H98" s="43">
        <v>16</v>
      </c>
      <c r="I98" s="43">
        <v>1</v>
      </c>
      <c r="J98" s="43" t="s">
        <v>133</v>
      </c>
      <c r="K98" s="43"/>
      <c r="L98" s="43"/>
      <c r="M98" s="43" t="s">
        <v>157</v>
      </c>
      <c r="N98" s="44">
        <v>45270</v>
      </c>
      <c r="O98" s="26" t="s">
        <v>69</v>
      </c>
      <c r="P98" s="11" t="s">
        <v>64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6.75" customHeight="1">
      <c r="A99" s="10"/>
      <c r="B99" s="11" t="s">
        <v>155</v>
      </c>
      <c r="C99" s="42" t="s">
        <v>156</v>
      </c>
      <c r="D99" s="43" t="s">
        <v>53</v>
      </c>
      <c r="E99" s="43">
        <v>2</v>
      </c>
      <c r="F99" s="43">
        <v>56</v>
      </c>
      <c r="G99" s="43" t="s">
        <v>24</v>
      </c>
      <c r="H99" s="43">
        <v>22</v>
      </c>
      <c r="I99" s="43">
        <v>1</v>
      </c>
      <c r="J99" s="43" t="s">
        <v>133</v>
      </c>
      <c r="K99" s="43"/>
      <c r="L99" s="43"/>
      <c r="M99" s="43"/>
      <c r="N99" s="44">
        <v>45010</v>
      </c>
      <c r="O99" s="26" t="s">
        <v>69</v>
      </c>
      <c r="P99" s="11" t="s">
        <v>64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36.75" customHeight="1">
      <c r="A100" s="10"/>
      <c r="B100" s="11" t="s">
        <v>155</v>
      </c>
      <c r="C100" s="42" t="s">
        <v>156</v>
      </c>
      <c r="D100" s="43" t="s">
        <v>53</v>
      </c>
      <c r="E100" s="43">
        <v>2</v>
      </c>
      <c r="F100" s="43">
        <v>56</v>
      </c>
      <c r="G100" s="43" t="s">
        <v>37</v>
      </c>
      <c r="H100" s="43">
        <v>16</v>
      </c>
      <c r="I100" s="43">
        <v>1</v>
      </c>
      <c r="J100" s="43" t="s">
        <v>133</v>
      </c>
      <c r="K100" s="43"/>
      <c r="L100" s="43"/>
      <c r="M100" s="43" t="s">
        <v>157</v>
      </c>
      <c r="N100" s="44">
        <v>45270</v>
      </c>
      <c r="O100" s="26" t="s">
        <v>69</v>
      </c>
      <c r="P100" s="11" t="s">
        <v>64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6.75" customHeight="1">
      <c r="A101" s="10"/>
      <c r="B101" s="11" t="s">
        <v>155</v>
      </c>
      <c r="C101" s="42" t="s">
        <v>156</v>
      </c>
      <c r="D101" s="43" t="s">
        <v>83</v>
      </c>
      <c r="E101" s="43">
        <v>2</v>
      </c>
      <c r="F101" s="43">
        <v>54</v>
      </c>
      <c r="G101" s="43" t="s">
        <v>24</v>
      </c>
      <c r="H101" s="43">
        <v>22</v>
      </c>
      <c r="I101" s="43">
        <v>1</v>
      </c>
      <c r="J101" s="43" t="s">
        <v>115</v>
      </c>
      <c r="K101" s="43"/>
      <c r="L101" s="43"/>
      <c r="M101" s="43"/>
      <c r="N101" s="44">
        <v>45010</v>
      </c>
      <c r="O101" s="26" t="s">
        <v>69</v>
      </c>
      <c r="P101" s="11" t="s">
        <v>64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36.75" customHeight="1">
      <c r="A102" s="10"/>
      <c r="B102" s="11" t="s">
        <v>155</v>
      </c>
      <c r="C102" s="42" t="s">
        <v>156</v>
      </c>
      <c r="D102" s="43" t="s">
        <v>83</v>
      </c>
      <c r="E102" s="43">
        <v>2</v>
      </c>
      <c r="F102" s="43">
        <v>54</v>
      </c>
      <c r="G102" s="43" t="s">
        <v>37</v>
      </c>
      <c r="H102" s="43">
        <v>16</v>
      </c>
      <c r="I102" s="43">
        <v>1</v>
      </c>
      <c r="J102" s="43" t="s">
        <v>115</v>
      </c>
      <c r="K102" s="43"/>
      <c r="L102" s="43"/>
      <c r="M102" s="43" t="s">
        <v>157</v>
      </c>
      <c r="N102" s="44">
        <v>45270</v>
      </c>
      <c r="O102" s="26" t="s">
        <v>69</v>
      </c>
      <c r="P102" s="11" t="s">
        <v>64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36.75" customHeight="1">
      <c r="A103" s="10"/>
      <c r="B103" s="11" t="s">
        <v>155</v>
      </c>
      <c r="C103" s="42" t="s">
        <v>156</v>
      </c>
      <c r="D103" s="43" t="s">
        <v>84</v>
      </c>
      <c r="E103" s="43">
        <v>2</v>
      </c>
      <c r="F103" s="43">
        <v>54</v>
      </c>
      <c r="G103" s="43" t="s">
        <v>24</v>
      </c>
      <c r="H103" s="43">
        <v>22</v>
      </c>
      <c r="I103" s="43">
        <v>1</v>
      </c>
      <c r="J103" s="43" t="s">
        <v>115</v>
      </c>
      <c r="K103" s="43"/>
      <c r="L103" s="43"/>
      <c r="M103" s="43"/>
      <c r="N103" s="44">
        <v>45010</v>
      </c>
      <c r="O103" s="26" t="s">
        <v>69</v>
      </c>
      <c r="P103" s="11" t="s">
        <v>64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36.75" customHeight="1">
      <c r="A104" s="10"/>
      <c r="B104" s="11" t="s">
        <v>155</v>
      </c>
      <c r="C104" s="42" t="s">
        <v>156</v>
      </c>
      <c r="D104" s="43" t="s">
        <v>84</v>
      </c>
      <c r="E104" s="43">
        <v>2</v>
      </c>
      <c r="F104" s="43">
        <v>54</v>
      </c>
      <c r="G104" s="43" t="s">
        <v>37</v>
      </c>
      <c r="H104" s="43">
        <v>16</v>
      </c>
      <c r="I104" s="43">
        <v>1</v>
      </c>
      <c r="J104" s="43" t="s">
        <v>115</v>
      </c>
      <c r="K104" s="43"/>
      <c r="L104" s="43"/>
      <c r="M104" s="43" t="s">
        <v>157</v>
      </c>
      <c r="N104" s="44">
        <v>45270</v>
      </c>
      <c r="O104" s="26" t="s">
        <v>69</v>
      </c>
      <c r="P104" s="11" t="s">
        <v>64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36.75" customHeight="1">
      <c r="A105" s="10"/>
      <c r="B105" s="11" t="s">
        <v>155</v>
      </c>
      <c r="C105" s="42" t="s">
        <v>156</v>
      </c>
      <c r="D105" s="43" t="s">
        <v>54</v>
      </c>
      <c r="E105" s="43">
        <v>2</v>
      </c>
      <c r="F105" s="43">
        <v>52</v>
      </c>
      <c r="G105" s="43" t="s">
        <v>24</v>
      </c>
      <c r="H105" s="43">
        <v>22</v>
      </c>
      <c r="I105" s="43">
        <v>1</v>
      </c>
      <c r="J105" s="43" t="s">
        <v>115</v>
      </c>
      <c r="K105" s="43"/>
      <c r="L105" s="43"/>
      <c r="M105" s="43"/>
      <c r="N105" s="44">
        <v>45010</v>
      </c>
      <c r="O105" s="26" t="s">
        <v>69</v>
      </c>
      <c r="P105" s="11" t="s">
        <v>64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36.75" customHeight="1">
      <c r="A106" s="10"/>
      <c r="B106" s="11" t="s">
        <v>155</v>
      </c>
      <c r="C106" s="42" t="s">
        <v>156</v>
      </c>
      <c r="D106" s="43" t="s">
        <v>54</v>
      </c>
      <c r="E106" s="43">
        <v>2</v>
      </c>
      <c r="F106" s="43">
        <v>52</v>
      </c>
      <c r="G106" s="43" t="s">
        <v>37</v>
      </c>
      <c r="H106" s="43">
        <v>16</v>
      </c>
      <c r="I106" s="43">
        <v>1</v>
      </c>
      <c r="J106" s="43" t="s">
        <v>115</v>
      </c>
      <c r="K106" s="43"/>
      <c r="L106" s="43"/>
      <c r="M106" s="43" t="s">
        <v>157</v>
      </c>
      <c r="N106" s="44">
        <v>45270</v>
      </c>
      <c r="O106" s="26" t="s">
        <v>69</v>
      </c>
      <c r="P106" s="11" t="s">
        <v>64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36.75" customHeight="1">
      <c r="A107" s="10"/>
      <c r="B107" s="11" t="s">
        <v>155</v>
      </c>
      <c r="C107" s="42" t="s">
        <v>156</v>
      </c>
      <c r="D107" s="43" t="s">
        <v>55</v>
      </c>
      <c r="E107" s="43">
        <v>2</v>
      </c>
      <c r="F107" s="43">
        <v>55</v>
      </c>
      <c r="G107" s="43" t="s">
        <v>24</v>
      </c>
      <c r="H107" s="43">
        <v>22</v>
      </c>
      <c r="I107" s="43">
        <v>1</v>
      </c>
      <c r="J107" s="43" t="s">
        <v>115</v>
      </c>
      <c r="K107" s="43"/>
      <c r="L107" s="43"/>
      <c r="M107" s="43"/>
      <c r="N107" s="44">
        <v>45010</v>
      </c>
      <c r="O107" s="26" t="s">
        <v>69</v>
      </c>
      <c r="P107" s="11" t="s">
        <v>64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36.75" customHeight="1">
      <c r="A108" s="10"/>
      <c r="B108" s="11" t="s">
        <v>155</v>
      </c>
      <c r="C108" s="42" t="s">
        <v>156</v>
      </c>
      <c r="D108" s="43" t="s">
        <v>55</v>
      </c>
      <c r="E108" s="43">
        <v>2</v>
      </c>
      <c r="F108" s="43">
        <v>55</v>
      </c>
      <c r="G108" s="43" t="s">
        <v>37</v>
      </c>
      <c r="H108" s="43">
        <v>16</v>
      </c>
      <c r="I108" s="43">
        <v>1</v>
      </c>
      <c r="J108" s="43" t="s">
        <v>115</v>
      </c>
      <c r="K108" s="43"/>
      <c r="L108" s="43"/>
      <c r="M108" s="43" t="s">
        <v>157</v>
      </c>
      <c r="N108" s="44">
        <v>45270</v>
      </c>
      <c r="O108" s="26" t="s">
        <v>69</v>
      </c>
      <c r="P108" s="11" t="s">
        <v>64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6.75" customHeight="1">
      <c r="A109" s="10"/>
      <c r="B109" s="11" t="s">
        <v>155</v>
      </c>
      <c r="C109" s="42" t="s">
        <v>158</v>
      </c>
      <c r="D109" s="43" t="s">
        <v>51</v>
      </c>
      <c r="E109" s="43">
        <v>3</v>
      </c>
      <c r="F109" s="43">
        <v>56</v>
      </c>
      <c r="G109" s="43" t="s">
        <v>24</v>
      </c>
      <c r="H109" s="43">
        <v>32</v>
      </c>
      <c r="I109" s="43">
        <v>1</v>
      </c>
      <c r="J109" s="43" t="s">
        <v>133</v>
      </c>
      <c r="K109" s="43"/>
      <c r="L109" s="43"/>
      <c r="M109" s="43"/>
      <c r="N109" s="45" t="s">
        <v>159</v>
      </c>
      <c r="O109" s="26"/>
      <c r="P109" s="11" t="s">
        <v>64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6.75" customHeight="1">
      <c r="A110" s="10"/>
      <c r="B110" s="11" t="s">
        <v>155</v>
      </c>
      <c r="C110" s="42" t="s">
        <v>158</v>
      </c>
      <c r="D110" s="43" t="s">
        <v>51</v>
      </c>
      <c r="E110" s="43">
        <v>3</v>
      </c>
      <c r="F110" s="43">
        <v>56</v>
      </c>
      <c r="G110" s="43" t="s">
        <v>37</v>
      </c>
      <c r="H110" s="43">
        <v>26</v>
      </c>
      <c r="I110" s="43">
        <v>1</v>
      </c>
      <c r="J110" s="43" t="s">
        <v>133</v>
      </c>
      <c r="K110" s="43"/>
      <c r="L110" s="43"/>
      <c r="M110" s="43" t="s">
        <v>157</v>
      </c>
      <c r="N110" s="44">
        <v>45093</v>
      </c>
      <c r="O110" s="26"/>
      <c r="P110" s="11" t="s">
        <v>64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36.75" customHeight="1">
      <c r="A111" s="10"/>
      <c r="B111" s="11" t="s">
        <v>155</v>
      </c>
      <c r="C111" s="42" t="s">
        <v>158</v>
      </c>
      <c r="D111" s="43" t="s">
        <v>53</v>
      </c>
      <c r="E111" s="43">
        <v>3</v>
      </c>
      <c r="F111" s="43">
        <v>56</v>
      </c>
      <c r="G111" s="43" t="s">
        <v>24</v>
      </c>
      <c r="H111" s="43">
        <v>32</v>
      </c>
      <c r="I111" s="43">
        <v>1</v>
      </c>
      <c r="J111" s="43" t="s">
        <v>133</v>
      </c>
      <c r="K111" s="43"/>
      <c r="L111" s="43"/>
      <c r="M111" s="43"/>
      <c r="N111" s="45" t="s">
        <v>159</v>
      </c>
      <c r="O111" s="26" t="s">
        <v>69</v>
      </c>
      <c r="P111" s="11" t="s">
        <v>64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6.75" customHeight="1">
      <c r="A112" s="10"/>
      <c r="B112" s="11" t="s">
        <v>155</v>
      </c>
      <c r="C112" s="42" t="s">
        <v>158</v>
      </c>
      <c r="D112" s="43" t="s">
        <v>53</v>
      </c>
      <c r="E112" s="43">
        <v>3</v>
      </c>
      <c r="F112" s="43">
        <v>56</v>
      </c>
      <c r="G112" s="43" t="s">
        <v>37</v>
      </c>
      <c r="H112" s="43">
        <v>26</v>
      </c>
      <c r="I112" s="43">
        <v>1</v>
      </c>
      <c r="J112" s="43" t="s">
        <v>133</v>
      </c>
      <c r="K112" s="43"/>
      <c r="L112" s="43"/>
      <c r="M112" s="43" t="s">
        <v>157</v>
      </c>
      <c r="N112" s="44">
        <v>45093</v>
      </c>
      <c r="O112" s="26" t="s">
        <v>69</v>
      </c>
      <c r="P112" s="11" t="s">
        <v>64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6.75" customHeight="1">
      <c r="A113" s="10"/>
      <c r="B113" s="11" t="s">
        <v>155</v>
      </c>
      <c r="C113" s="42" t="s">
        <v>158</v>
      </c>
      <c r="D113" s="43" t="s">
        <v>54</v>
      </c>
      <c r="E113" s="43">
        <v>3</v>
      </c>
      <c r="F113" s="43">
        <v>55</v>
      </c>
      <c r="G113" s="43" t="s">
        <v>24</v>
      </c>
      <c r="H113" s="43">
        <v>32</v>
      </c>
      <c r="I113" s="43">
        <v>1</v>
      </c>
      <c r="J113" s="43" t="s">
        <v>115</v>
      </c>
      <c r="K113" s="43"/>
      <c r="L113" s="43"/>
      <c r="M113" s="43"/>
      <c r="N113" s="45" t="s">
        <v>160</v>
      </c>
      <c r="O113" s="26" t="s">
        <v>69</v>
      </c>
      <c r="P113" s="11" t="s">
        <v>64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6.75" customHeight="1">
      <c r="A114" s="10"/>
      <c r="B114" s="11" t="s">
        <v>155</v>
      </c>
      <c r="C114" s="42" t="s">
        <v>158</v>
      </c>
      <c r="D114" s="43" t="s">
        <v>54</v>
      </c>
      <c r="E114" s="43">
        <v>3</v>
      </c>
      <c r="F114" s="43">
        <v>55</v>
      </c>
      <c r="G114" s="43" t="s">
        <v>37</v>
      </c>
      <c r="H114" s="43">
        <v>26</v>
      </c>
      <c r="I114" s="43">
        <v>1</v>
      </c>
      <c r="J114" s="43" t="s">
        <v>115</v>
      </c>
      <c r="K114" s="43"/>
      <c r="L114" s="43"/>
      <c r="M114" s="43" t="s">
        <v>157</v>
      </c>
      <c r="N114" s="44">
        <v>45032</v>
      </c>
      <c r="O114" s="26" t="s">
        <v>69</v>
      </c>
      <c r="P114" s="11" t="s">
        <v>64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6.75" customHeight="1">
      <c r="A115" s="10"/>
      <c r="B115" s="11" t="s">
        <v>155</v>
      </c>
      <c r="C115" s="42" t="s">
        <v>158</v>
      </c>
      <c r="D115" s="43" t="s">
        <v>55</v>
      </c>
      <c r="E115" s="43">
        <v>3</v>
      </c>
      <c r="F115" s="43">
        <v>56</v>
      </c>
      <c r="G115" s="43" t="s">
        <v>24</v>
      </c>
      <c r="H115" s="43">
        <v>32</v>
      </c>
      <c r="I115" s="43">
        <v>1</v>
      </c>
      <c r="J115" s="43" t="s">
        <v>133</v>
      </c>
      <c r="K115" s="43"/>
      <c r="L115" s="43"/>
      <c r="M115" s="43"/>
      <c r="N115" s="45" t="s">
        <v>159</v>
      </c>
      <c r="O115" s="26" t="s">
        <v>69</v>
      </c>
      <c r="P115" s="11" t="s">
        <v>64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6.75" customHeight="1">
      <c r="A116" s="10"/>
      <c r="B116" s="11" t="s">
        <v>155</v>
      </c>
      <c r="C116" s="42" t="s">
        <v>156</v>
      </c>
      <c r="D116" s="43" t="s">
        <v>85</v>
      </c>
      <c r="E116" s="43">
        <v>2</v>
      </c>
      <c r="F116" s="43">
        <v>56</v>
      </c>
      <c r="G116" s="43" t="s">
        <v>24</v>
      </c>
      <c r="H116" s="43">
        <v>22</v>
      </c>
      <c r="I116" s="43">
        <v>1</v>
      </c>
      <c r="J116" s="43" t="s">
        <v>133</v>
      </c>
      <c r="K116" s="43"/>
      <c r="L116" s="43"/>
      <c r="M116" s="43"/>
      <c r="N116" s="44">
        <v>45071</v>
      </c>
      <c r="O116" s="26" t="s">
        <v>69</v>
      </c>
      <c r="P116" s="11" t="s">
        <v>64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6.75" customHeight="1">
      <c r="A117" s="10"/>
      <c r="B117" s="11" t="s">
        <v>155</v>
      </c>
      <c r="C117" s="42" t="s">
        <v>156</v>
      </c>
      <c r="D117" s="43" t="s">
        <v>85</v>
      </c>
      <c r="E117" s="43">
        <v>2</v>
      </c>
      <c r="F117" s="43">
        <v>56</v>
      </c>
      <c r="G117" s="43" t="s">
        <v>37</v>
      </c>
      <c r="H117" s="43">
        <v>16</v>
      </c>
      <c r="I117" s="43">
        <v>1</v>
      </c>
      <c r="J117" s="43" t="s">
        <v>133</v>
      </c>
      <c r="K117" s="43"/>
      <c r="L117" s="43"/>
      <c r="M117" s="43" t="s">
        <v>157</v>
      </c>
      <c r="N117" s="44">
        <v>44967</v>
      </c>
      <c r="O117" s="26" t="s">
        <v>69</v>
      </c>
      <c r="P117" s="11" t="s">
        <v>64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6.75" customHeight="1">
      <c r="A118" s="10"/>
      <c r="B118" s="11" t="s">
        <v>155</v>
      </c>
      <c r="C118" s="42" t="s">
        <v>161</v>
      </c>
      <c r="D118" s="43" t="s">
        <v>41</v>
      </c>
      <c r="E118" s="43">
        <v>2</v>
      </c>
      <c r="F118" s="43">
        <v>2</v>
      </c>
      <c r="G118" s="43" t="s">
        <v>24</v>
      </c>
      <c r="H118" s="43">
        <v>20</v>
      </c>
      <c r="I118" s="43">
        <v>1</v>
      </c>
      <c r="J118" s="43"/>
      <c r="K118" s="43"/>
      <c r="L118" s="43"/>
      <c r="M118" s="43"/>
      <c r="N118" s="43">
        <v>20</v>
      </c>
      <c r="O118" s="26" t="s">
        <v>69</v>
      </c>
      <c r="P118" s="11" t="s">
        <v>162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6.75" customHeight="1">
      <c r="A119" s="10"/>
      <c r="B119" s="11" t="s">
        <v>155</v>
      </c>
      <c r="C119" s="42" t="s">
        <v>161</v>
      </c>
      <c r="D119" s="43" t="s">
        <v>41</v>
      </c>
      <c r="E119" s="43">
        <v>2</v>
      </c>
      <c r="F119" s="43">
        <v>2</v>
      </c>
      <c r="G119" s="43" t="s">
        <v>37</v>
      </c>
      <c r="H119" s="43">
        <v>20</v>
      </c>
      <c r="I119" s="43">
        <v>1</v>
      </c>
      <c r="J119" s="43"/>
      <c r="K119" s="43"/>
      <c r="L119" s="43"/>
      <c r="M119" s="43" t="s">
        <v>157</v>
      </c>
      <c r="N119" s="43">
        <v>11</v>
      </c>
      <c r="O119" s="26" t="s">
        <v>69</v>
      </c>
      <c r="P119" s="11" t="s">
        <v>162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6.75" customHeight="1">
      <c r="A120" s="10"/>
      <c r="B120" s="11" t="s">
        <v>155</v>
      </c>
      <c r="C120" s="42" t="s">
        <v>40</v>
      </c>
      <c r="D120" s="43" t="s">
        <v>41</v>
      </c>
      <c r="E120" s="43">
        <v>2</v>
      </c>
      <c r="F120" s="43">
        <v>1</v>
      </c>
      <c r="G120" s="43" t="s">
        <v>24</v>
      </c>
      <c r="H120" s="43">
        <v>24</v>
      </c>
      <c r="I120" s="43">
        <v>1</v>
      </c>
      <c r="J120" s="43"/>
      <c r="K120" s="43"/>
      <c r="L120" s="43"/>
      <c r="M120" s="43"/>
      <c r="N120" s="43">
        <v>24</v>
      </c>
      <c r="O120" s="26" t="s">
        <v>69</v>
      </c>
      <c r="P120" s="11" t="s">
        <v>162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36.75" customHeight="1">
      <c r="A121" s="10"/>
      <c r="B121" s="11" t="s">
        <v>155</v>
      </c>
      <c r="C121" s="42" t="s">
        <v>40</v>
      </c>
      <c r="D121" s="43" t="s">
        <v>41</v>
      </c>
      <c r="E121" s="43">
        <v>2</v>
      </c>
      <c r="F121" s="43">
        <v>1</v>
      </c>
      <c r="G121" s="43" t="s">
        <v>37</v>
      </c>
      <c r="H121" s="43">
        <v>12</v>
      </c>
      <c r="I121" s="43">
        <v>1</v>
      </c>
      <c r="J121" s="43"/>
      <c r="K121" s="43"/>
      <c r="L121" s="43"/>
      <c r="M121" s="43" t="s">
        <v>157</v>
      </c>
      <c r="N121" s="46">
        <v>45083</v>
      </c>
      <c r="O121" s="26" t="s">
        <v>69</v>
      </c>
      <c r="P121" s="11" t="s">
        <v>162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36.75" customHeight="1">
      <c r="A122" s="10"/>
      <c r="B122" s="11" t="s">
        <v>155</v>
      </c>
      <c r="C122" s="42" t="s">
        <v>163</v>
      </c>
      <c r="D122" s="43" t="s">
        <v>164</v>
      </c>
      <c r="E122" s="43">
        <v>3</v>
      </c>
      <c r="F122" s="43">
        <v>45</v>
      </c>
      <c r="G122" s="43" t="s">
        <v>24</v>
      </c>
      <c r="H122" s="43">
        <v>45</v>
      </c>
      <c r="I122" s="43">
        <v>1</v>
      </c>
      <c r="J122" s="46">
        <v>44986</v>
      </c>
      <c r="K122" s="43"/>
      <c r="L122" s="43"/>
      <c r="M122" s="43"/>
      <c r="N122" s="43" t="s">
        <v>165</v>
      </c>
      <c r="O122" s="26"/>
      <c r="P122" s="11" t="s">
        <v>166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36.75" customHeight="1">
      <c r="A123" s="10"/>
      <c r="B123" s="11" t="s">
        <v>155</v>
      </c>
      <c r="C123" s="42" t="s">
        <v>163</v>
      </c>
      <c r="D123" s="43" t="s">
        <v>167</v>
      </c>
      <c r="E123" s="43">
        <v>3</v>
      </c>
      <c r="F123" s="43">
        <v>45</v>
      </c>
      <c r="G123" s="43" t="s">
        <v>24</v>
      </c>
      <c r="H123" s="43">
        <v>45</v>
      </c>
      <c r="I123" s="43">
        <v>1</v>
      </c>
      <c r="J123" s="46">
        <v>44986</v>
      </c>
      <c r="K123" s="43"/>
      <c r="L123" s="43"/>
      <c r="M123" s="43"/>
      <c r="N123" s="43" t="s">
        <v>165</v>
      </c>
      <c r="O123" s="26"/>
      <c r="P123" s="11" t="s">
        <v>166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36.75" customHeight="1">
      <c r="A124" s="10"/>
      <c r="B124" s="11" t="s">
        <v>155</v>
      </c>
      <c r="C124" s="42" t="s">
        <v>163</v>
      </c>
      <c r="D124" s="43" t="s">
        <v>168</v>
      </c>
      <c r="E124" s="43">
        <v>3</v>
      </c>
      <c r="F124" s="43">
        <v>45</v>
      </c>
      <c r="G124" s="43" t="s">
        <v>24</v>
      </c>
      <c r="H124" s="43">
        <v>45</v>
      </c>
      <c r="I124" s="43">
        <v>1</v>
      </c>
      <c r="J124" s="46">
        <v>44986</v>
      </c>
      <c r="K124" s="43"/>
      <c r="L124" s="43"/>
      <c r="M124" s="43"/>
      <c r="N124" s="43" t="s">
        <v>165</v>
      </c>
      <c r="O124" s="26"/>
      <c r="P124" s="11" t="s">
        <v>166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36.75" customHeight="1">
      <c r="A125" s="10"/>
      <c r="B125" s="11" t="s">
        <v>155</v>
      </c>
      <c r="C125" s="42" t="s">
        <v>163</v>
      </c>
      <c r="D125" s="43" t="s">
        <v>169</v>
      </c>
      <c r="E125" s="43">
        <v>3</v>
      </c>
      <c r="F125" s="43">
        <v>45</v>
      </c>
      <c r="G125" s="43" t="s">
        <v>24</v>
      </c>
      <c r="H125" s="43">
        <v>45</v>
      </c>
      <c r="I125" s="43">
        <v>1</v>
      </c>
      <c r="J125" s="46">
        <v>44986</v>
      </c>
      <c r="K125" s="43"/>
      <c r="L125" s="43"/>
      <c r="M125" s="43"/>
      <c r="N125" s="43" t="s">
        <v>165</v>
      </c>
      <c r="O125" s="26"/>
      <c r="P125" s="11" t="s">
        <v>166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36.75" customHeight="1">
      <c r="A126" s="10">
        <v>12</v>
      </c>
      <c r="B126" s="11" t="s">
        <v>170</v>
      </c>
      <c r="C126" s="11" t="s">
        <v>63</v>
      </c>
      <c r="D126" s="11" t="s">
        <v>71</v>
      </c>
      <c r="E126" s="11">
        <v>3</v>
      </c>
      <c r="F126" s="11">
        <v>58</v>
      </c>
      <c r="G126" s="11" t="s">
        <v>24</v>
      </c>
      <c r="H126" s="11">
        <v>37</v>
      </c>
      <c r="I126" s="11">
        <v>1</v>
      </c>
      <c r="J126" s="11">
        <v>1.18</v>
      </c>
      <c r="K126" s="11" t="s">
        <v>69</v>
      </c>
      <c r="L126" s="11" t="s">
        <v>69</v>
      </c>
      <c r="M126" s="11" t="s">
        <v>69</v>
      </c>
      <c r="N126" s="24">
        <v>43.7</v>
      </c>
      <c r="O126" s="25">
        <f>SUM(N126:N139)</f>
        <v>433.74</v>
      </c>
      <c r="P126" s="11" t="s">
        <v>64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36.75" customHeight="1">
      <c r="A127" s="10"/>
      <c r="B127" s="11" t="s">
        <v>170</v>
      </c>
      <c r="C127" s="11" t="s">
        <v>63</v>
      </c>
      <c r="D127" s="11" t="s">
        <v>71</v>
      </c>
      <c r="E127" s="11">
        <v>3</v>
      </c>
      <c r="F127" s="11">
        <v>58</v>
      </c>
      <c r="G127" s="11" t="s">
        <v>37</v>
      </c>
      <c r="H127" s="11">
        <v>16</v>
      </c>
      <c r="I127" s="11">
        <v>1</v>
      </c>
      <c r="J127" s="11">
        <v>1.18</v>
      </c>
      <c r="K127" s="11" t="s">
        <v>69</v>
      </c>
      <c r="L127" s="11" t="s">
        <v>69</v>
      </c>
      <c r="M127" s="11">
        <v>0.55000000000000004</v>
      </c>
      <c r="N127" s="24">
        <v>10.4</v>
      </c>
      <c r="O127" s="26" t="s">
        <v>69</v>
      </c>
      <c r="P127" s="11" t="s">
        <v>64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36.75" customHeight="1">
      <c r="A128" s="10"/>
      <c r="B128" s="11" t="s">
        <v>170</v>
      </c>
      <c r="C128" s="11" t="s">
        <v>63</v>
      </c>
      <c r="D128" s="11" t="s">
        <v>72</v>
      </c>
      <c r="E128" s="11">
        <v>3</v>
      </c>
      <c r="F128" s="11">
        <v>53</v>
      </c>
      <c r="G128" s="11" t="s">
        <v>24</v>
      </c>
      <c r="H128" s="11">
        <v>37</v>
      </c>
      <c r="I128" s="11">
        <v>1</v>
      </c>
      <c r="J128" s="11">
        <v>1.1299999999999999</v>
      </c>
      <c r="K128" s="11" t="s">
        <v>69</v>
      </c>
      <c r="L128" s="11" t="s">
        <v>69</v>
      </c>
      <c r="M128" s="11" t="s">
        <v>69</v>
      </c>
      <c r="N128" s="24">
        <v>41.8</v>
      </c>
      <c r="O128" s="26" t="s">
        <v>69</v>
      </c>
      <c r="P128" s="11" t="s">
        <v>64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36.75" customHeight="1">
      <c r="A129" s="10"/>
      <c r="B129" s="11" t="s">
        <v>170</v>
      </c>
      <c r="C129" s="11" t="s">
        <v>63</v>
      </c>
      <c r="D129" s="11" t="s">
        <v>72</v>
      </c>
      <c r="E129" s="11">
        <v>3</v>
      </c>
      <c r="F129" s="11">
        <v>53</v>
      </c>
      <c r="G129" s="11" t="s">
        <v>37</v>
      </c>
      <c r="H129" s="11">
        <v>16</v>
      </c>
      <c r="I129" s="11">
        <v>1</v>
      </c>
      <c r="J129" s="11">
        <v>1.1299999999999999</v>
      </c>
      <c r="K129" s="11" t="s">
        <v>69</v>
      </c>
      <c r="L129" s="11" t="s">
        <v>69</v>
      </c>
      <c r="M129" s="11">
        <v>0.55000000000000004</v>
      </c>
      <c r="N129" s="24">
        <v>9.9</v>
      </c>
      <c r="O129" s="26" t="s">
        <v>69</v>
      </c>
      <c r="P129" s="11" t="s">
        <v>64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36.75" customHeight="1">
      <c r="A130" s="10"/>
      <c r="B130" s="11" t="s">
        <v>170</v>
      </c>
      <c r="C130" s="11" t="s">
        <v>63</v>
      </c>
      <c r="D130" s="11" t="s">
        <v>171</v>
      </c>
      <c r="E130" s="11">
        <v>3</v>
      </c>
      <c r="F130" s="11">
        <v>55</v>
      </c>
      <c r="G130" s="11" t="s">
        <v>24</v>
      </c>
      <c r="H130" s="11">
        <v>37</v>
      </c>
      <c r="I130" s="11">
        <v>1</v>
      </c>
      <c r="J130" s="11">
        <v>1.1499999999999999</v>
      </c>
      <c r="K130" s="11" t="s">
        <v>69</v>
      </c>
      <c r="L130" s="11" t="s">
        <v>69</v>
      </c>
      <c r="M130" s="11" t="s">
        <v>69</v>
      </c>
      <c r="N130" s="24">
        <v>42.6</v>
      </c>
      <c r="O130" s="26" t="s">
        <v>69</v>
      </c>
      <c r="P130" s="11" t="s">
        <v>64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36.75" customHeight="1">
      <c r="A131" s="10"/>
      <c r="B131" s="11" t="s">
        <v>170</v>
      </c>
      <c r="C131" s="11" t="s">
        <v>63</v>
      </c>
      <c r="D131" s="11" t="s">
        <v>171</v>
      </c>
      <c r="E131" s="11">
        <v>3</v>
      </c>
      <c r="F131" s="11">
        <v>55</v>
      </c>
      <c r="G131" s="11" t="s">
        <v>37</v>
      </c>
      <c r="H131" s="11">
        <v>16</v>
      </c>
      <c r="I131" s="11">
        <v>1</v>
      </c>
      <c r="J131" s="11">
        <v>1.1499999999999999</v>
      </c>
      <c r="K131" s="11" t="s">
        <v>69</v>
      </c>
      <c r="L131" s="11" t="s">
        <v>69</v>
      </c>
      <c r="M131" s="11">
        <v>0.55000000000000004</v>
      </c>
      <c r="N131" s="24">
        <v>10.1</v>
      </c>
      <c r="O131" s="26" t="s">
        <v>69</v>
      </c>
      <c r="P131" s="11" t="s">
        <v>64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36.75" customHeight="1">
      <c r="A132" s="10"/>
      <c r="B132" s="11" t="s">
        <v>170</v>
      </c>
      <c r="C132" s="11" t="s">
        <v>96</v>
      </c>
      <c r="D132" s="11" t="s">
        <v>145</v>
      </c>
      <c r="E132" s="11">
        <v>2</v>
      </c>
      <c r="F132" s="11">
        <v>53</v>
      </c>
      <c r="G132" s="11" t="s">
        <v>24</v>
      </c>
      <c r="H132" s="11">
        <v>30</v>
      </c>
      <c r="I132" s="11">
        <v>1</v>
      </c>
      <c r="J132" s="11">
        <v>1.1299999999999999</v>
      </c>
      <c r="K132" s="11" t="s">
        <v>69</v>
      </c>
      <c r="L132" s="11" t="s">
        <v>69</v>
      </c>
      <c r="M132" s="11" t="s">
        <v>69</v>
      </c>
      <c r="N132" s="24">
        <v>33.9</v>
      </c>
      <c r="O132" s="26" t="s">
        <v>69</v>
      </c>
      <c r="P132" s="11" t="s">
        <v>64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36.75" customHeight="1">
      <c r="A133" s="10"/>
      <c r="B133" s="11" t="s">
        <v>170</v>
      </c>
      <c r="C133" s="11" t="s">
        <v>96</v>
      </c>
      <c r="D133" s="11" t="s">
        <v>71</v>
      </c>
      <c r="E133" s="11">
        <v>2</v>
      </c>
      <c r="F133" s="11">
        <v>58</v>
      </c>
      <c r="G133" s="11" t="s">
        <v>24</v>
      </c>
      <c r="H133" s="11">
        <v>30</v>
      </c>
      <c r="I133" s="11">
        <v>1</v>
      </c>
      <c r="J133" s="11">
        <v>1.18</v>
      </c>
      <c r="K133" s="11" t="s">
        <v>69</v>
      </c>
      <c r="L133" s="11" t="s">
        <v>69</v>
      </c>
      <c r="M133" s="11" t="s">
        <v>69</v>
      </c>
      <c r="N133" s="24">
        <v>35.4</v>
      </c>
      <c r="O133" s="26" t="s">
        <v>69</v>
      </c>
      <c r="P133" s="11" t="s">
        <v>64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36.75" customHeight="1">
      <c r="A134" s="10"/>
      <c r="B134" s="11" t="s">
        <v>170</v>
      </c>
      <c r="C134" s="11" t="s">
        <v>96</v>
      </c>
      <c r="D134" s="11" t="s">
        <v>172</v>
      </c>
      <c r="E134" s="11">
        <v>2</v>
      </c>
      <c r="F134" s="11">
        <v>53</v>
      </c>
      <c r="G134" s="11" t="s">
        <v>24</v>
      </c>
      <c r="H134" s="11">
        <v>30</v>
      </c>
      <c r="I134" s="11">
        <v>1</v>
      </c>
      <c r="J134" s="11">
        <v>1.1299999999999999</v>
      </c>
      <c r="K134" s="11" t="s">
        <v>69</v>
      </c>
      <c r="L134" s="11" t="s">
        <v>69</v>
      </c>
      <c r="M134" s="11" t="s">
        <v>69</v>
      </c>
      <c r="N134" s="24">
        <v>33.9</v>
      </c>
      <c r="O134" s="26" t="s">
        <v>69</v>
      </c>
      <c r="P134" s="11" t="s">
        <v>64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36.75" customHeight="1">
      <c r="A135" s="10"/>
      <c r="B135" s="11" t="s">
        <v>170</v>
      </c>
      <c r="C135" s="11" t="s">
        <v>96</v>
      </c>
      <c r="D135" s="11" t="s">
        <v>171</v>
      </c>
      <c r="E135" s="11">
        <v>2</v>
      </c>
      <c r="F135" s="11">
        <v>55</v>
      </c>
      <c r="G135" s="11" t="s">
        <v>24</v>
      </c>
      <c r="H135" s="11">
        <v>30</v>
      </c>
      <c r="I135" s="11">
        <v>1</v>
      </c>
      <c r="J135" s="11">
        <v>1.1499999999999999</v>
      </c>
      <c r="K135" s="11" t="s">
        <v>69</v>
      </c>
      <c r="L135" s="11" t="s">
        <v>69</v>
      </c>
      <c r="M135" s="11" t="s">
        <v>69</v>
      </c>
      <c r="N135" s="24">
        <v>34.5</v>
      </c>
      <c r="O135" s="26" t="s">
        <v>69</v>
      </c>
      <c r="P135" s="11" t="s">
        <v>64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36.75" customHeight="1">
      <c r="A136" s="10"/>
      <c r="B136" s="11" t="s">
        <v>170</v>
      </c>
      <c r="C136" s="11" t="s">
        <v>173</v>
      </c>
      <c r="D136" s="11" t="s">
        <v>174</v>
      </c>
      <c r="E136" s="11">
        <v>2</v>
      </c>
      <c r="F136" s="11">
        <v>18</v>
      </c>
      <c r="G136" s="11" t="s">
        <v>24</v>
      </c>
      <c r="H136" s="11">
        <v>30</v>
      </c>
      <c r="I136" s="11">
        <v>1</v>
      </c>
      <c r="J136" s="11">
        <v>1</v>
      </c>
      <c r="K136" s="11">
        <v>1.3</v>
      </c>
      <c r="L136" s="11" t="s">
        <v>69</v>
      </c>
      <c r="M136" s="11" t="s">
        <v>69</v>
      </c>
      <c r="N136" s="24">
        <v>39</v>
      </c>
      <c r="O136" s="26" t="s">
        <v>69</v>
      </c>
      <c r="P136" s="11" t="s">
        <v>33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36.75" customHeight="1">
      <c r="A137" s="10"/>
      <c r="B137" s="11" t="s">
        <v>170</v>
      </c>
      <c r="C137" s="11" t="s">
        <v>175</v>
      </c>
      <c r="D137" s="11" t="s">
        <v>174</v>
      </c>
      <c r="E137" s="11">
        <v>3</v>
      </c>
      <c r="F137" s="11">
        <v>1</v>
      </c>
      <c r="G137" s="11" t="s">
        <v>24</v>
      </c>
      <c r="H137" s="11">
        <v>45</v>
      </c>
      <c r="I137" s="11">
        <v>1</v>
      </c>
      <c r="J137" s="11">
        <v>1</v>
      </c>
      <c r="K137" s="11">
        <v>1.3</v>
      </c>
      <c r="L137" s="11" t="s">
        <v>69</v>
      </c>
      <c r="M137" s="11" t="s">
        <v>69</v>
      </c>
      <c r="N137" s="24">
        <v>58.5</v>
      </c>
      <c r="O137" s="26" t="s">
        <v>69</v>
      </c>
      <c r="P137" s="11" t="s">
        <v>33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36.75" customHeight="1">
      <c r="A138" s="10"/>
      <c r="B138" s="20" t="s">
        <v>176</v>
      </c>
      <c r="C138" s="11" t="s">
        <v>177</v>
      </c>
      <c r="D138" s="11" t="s">
        <v>178</v>
      </c>
      <c r="E138" s="11">
        <v>2</v>
      </c>
      <c r="F138" s="11">
        <v>1</v>
      </c>
      <c r="G138" s="11" t="s">
        <v>24</v>
      </c>
      <c r="H138" s="11">
        <v>22</v>
      </c>
      <c r="I138" s="11">
        <v>1</v>
      </c>
      <c r="J138" s="11">
        <v>1</v>
      </c>
      <c r="K138" s="11">
        <v>1.3</v>
      </c>
      <c r="L138" s="11"/>
      <c r="M138" s="11"/>
      <c r="N138" s="24">
        <v>28.6</v>
      </c>
      <c r="O138" s="26"/>
      <c r="P138" s="11" t="s">
        <v>179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36.75" customHeight="1">
      <c r="A139" s="10"/>
      <c r="B139" s="20" t="s">
        <v>176</v>
      </c>
      <c r="C139" s="11" t="s">
        <v>177</v>
      </c>
      <c r="D139" s="11" t="s">
        <v>178</v>
      </c>
      <c r="E139" s="11">
        <v>2</v>
      </c>
      <c r="F139" s="11">
        <v>1</v>
      </c>
      <c r="G139" s="11" t="s">
        <v>37</v>
      </c>
      <c r="H139" s="11">
        <v>16</v>
      </c>
      <c r="I139" s="11">
        <v>1</v>
      </c>
      <c r="J139" s="11">
        <v>1</v>
      </c>
      <c r="K139" s="11">
        <v>1.3</v>
      </c>
      <c r="L139" s="11"/>
      <c r="M139" s="11">
        <v>0.55000000000000004</v>
      </c>
      <c r="N139" s="47">
        <v>11.44</v>
      </c>
      <c r="O139" s="26"/>
      <c r="P139" s="11" t="s">
        <v>179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36.75" customHeight="1">
      <c r="A140" s="10">
        <v>13</v>
      </c>
      <c r="B140" s="11" t="s">
        <v>180</v>
      </c>
      <c r="C140" s="11" t="s">
        <v>181</v>
      </c>
      <c r="D140" s="11" t="s">
        <v>182</v>
      </c>
      <c r="E140" s="11">
        <v>2</v>
      </c>
      <c r="F140" s="11"/>
      <c r="G140" s="11" t="s">
        <v>24</v>
      </c>
      <c r="H140" s="11">
        <v>21</v>
      </c>
      <c r="I140" s="11">
        <v>1</v>
      </c>
      <c r="J140" s="11"/>
      <c r="K140" s="11">
        <v>1.3</v>
      </c>
      <c r="L140" s="11"/>
      <c r="M140" s="11"/>
      <c r="N140" s="24">
        <f>H140*K140</f>
        <v>27.3</v>
      </c>
      <c r="O140" s="25" t="e">
        <f>SUM(N140:N156)</f>
        <v>#VALUE!</v>
      </c>
      <c r="P140" s="11" t="s">
        <v>183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36.75" customHeight="1">
      <c r="A141" s="10"/>
      <c r="B141" s="11" t="s">
        <v>180</v>
      </c>
      <c r="C141" s="11" t="s">
        <v>181</v>
      </c>
      <c r="D141" s="11" t="s">
        <v>182</v>
      </c>
      <c r="E141" s="11">
        <v>2</v>
      </c>
      <c r="F141" s="11"/>
      <c r="G141" s="11" t="s">
        <v>37</v>
      </c>
      <c r="H141" s="11">
        <v>18</v>
      </c>
      <c r="I141" s="11">
        <v>1</v>
      </c>
      <c r="J141" s="11"/>
      <c r="K141" s="11">
        <v>1.3</v>
      </c>
      <c r="L141" s="11"/>
      <c r="M141" s="11" t="s">
        <v>184</v>
      </c>
      <c r="N141" s="24" t="e">
        <f>H141*K141*M141</f>
        <v>#VALUE!</v>
      </c>
      <c r="O141" s="26"/>
      <c r="P141" s="11" t="s">
        <v>183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36.75" customHeight="1">
      <c r="A142" s="10"/>
      <c r="B142" s="11" t="s">
        <v>180</v>
      </c>
      <c r="C142" s="11" t="s">
        <v>181</v>
      </c>
      <c r="D142" s="11" t="s">
        <v>185</v>
      </c>
      <c r="E142" s="11">
        <v>2</v>
      </c>
      <c r="F142" s="11">
        <v>53</v>
      </c>
      <c r="G142" s="11" t="s">
        <v>24</v>
      </c>
      <c r="H142" s="11">
        <v>21</v>
      </c>
      <c r="I142" s="11">
        <v>1</v>
      </c>
      <c r="J142" s="11" t="s">
        <v>186</v>
      </c>
      <c r="K142" s="11"/>
      <c r="L142" s="11"/>
      <c r="M142" s="11"/>
      <c r="N142" s="24" t="e">
        <f>H142*J142</f>
        <v>#VALUE!</v>
      </c>
      <c r="O142" s="26"/>
      <c r="P142" s="11" t="s">
        <v>187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36.75" customHeight="1">
      <c r="A143" s="10"/>
      <c r="B143" s="11" t="s">
        <v>180</v>
      </c>
      <c r="C143" s="11" t="s">
        <v>181</v>
      </c>
      <c r="D143" s="11" t="s">
        <v>185</v>
      </c>
      <c r="E143" s="11">
        <v>2</v>
      </c>
      <c r="F143" s="11">
        <v>53</v>
      </c>
      <c r="G143" s="11" t="s">
        <v>37</v>
      </c>
      <c r="H143" s="11">
        <v>18</v>
      </c>
      <c r="I143" s="11">
        <v>1</v>
      </c>
      <c r="J143" s="11" t="s">
        <v>186</v>
      </c>
      <c r="K143" s="11"/>
      <c r="L143" s="11"/>
      <c r="M143" s="11" t="s">
        <v>184</v>
      </c>
      <c r="N143" s="24" t="e">
        <f>H143*J143*M143</f>
        <v>#VALUE!</v>
      </c>
      <c r="O143" s="26"/>
      <c r="P143" s="11" t="s">
        <v>187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36.75" customHeight="1">
      <c r="A144" s="10"/>
      <c r="B144" s="11" t="s">
        <v>180</v>
      </c>
      <c r="C144" s="11" t="s">
        <v>181</v>
      </c>
      <c r="D144" s="11" t="s">
        <v>188</v>
      </c>
      <c r="E144" s="11">
        <v>2</v>
      </c>
      <c r="F144" s="11">
        <v>53</v>
      </c>
      <c r="G144" s="11" t="s">
        <v>24</v>
      </c>
      <c r="H144" s="11">
        <v>21</v>
      </c>
      <c r="I144" s="11">
        <v>1</v>
      </c>
      <c r="J144" s="11" t="s">
        <v>186</v>
      </c>
      <c r="K144" s="11"/>
      <c r="L144" s="11"/>
      <c r="M144" s="11"/>
      <c r="N144" s="24" t="e">
        <f>H144*J144</f>
        <v>#VALUE!</v>
      </c>
      <c r="O144" s="26"/>
      <c r="P144" s="11" t="s">
        <v>187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36.75" customHeight="1">
      <c r="A145" s="10"/>
      <c r="B145" s="11" t="s">
        <v>180</v>
      </c>
      <c r="C145" s="11" t="s">
        <v>181</v>
      </c>
      <c r="D145" s="11" t="s">
        <v>188</v>
      </c>
      <c r="E145" s="11">
        <v>2</v>
      </c>
      <c r="F145" s="11">
        <v>53</v>
      </c>
      <c r="G145" s="11" t="s">
        <v>37</v>
      </c>
      <c r="H145" s="11">
        <v>18</v>
      </c>
      <c r="I145" s="11">
        <v>1</v>
      </c>
      <c r="J145" s="11" t="s">
        <v>186</v>
      </c>
      <c r="K145" s="11"/>
      <c r="L145" s="11"/>
      <c r="M145" s="11" t="s">
        <v>184</v>
      </c>
      <c r="N145" s="24" t="e">
        <f>H145*J145*M145</f>
        <v>#VALUE!</v>
      </c>
      <c r="O145" s="26"/>
      <c r="P145" s="11" t="s">
        <v>187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36.75" customHeight="1">
      <c r="A146" s="10"/>
      <c r="B146" s="11" t="s">
        <v>180</v>
      </c>
      <c r="C146" s="11" t="s">
        <v>181</v>
      </c>
      <c r="D146" s="11" t="s">
        <v>189</v>
      </c>
      <c r="E146" s="11">
        <v>2</v>
      </c>
      <c r="F146" s="11">
        <v>59</v>
      </c>
      <c r="G146" s="11" t="s">
        <v>24</v>
      </c>
      <c r="H146" s="11">
        <v>21</v>
      </c>
      <c r="I146" s="11">
        <v>1</v>
      </c>
      <c r="J146" s="11" t="s">
        <v>190</v>
      </c>
      <c r="K146" s="11"/>
      <c r="L146" s="11"/>
      <c r="M146" s="11"/>
      <c r="N146" s="24" t="e">
        <f>H146*J146</f>
        <v>#VALUE!</v>
      </c>
      <c r="O146" s="26"/>
      <c r="P146" s="11" t="s">
        <v>187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36.75" customHeight="1">
      <c r="A147" s="10"/>
      <c r="B147" s="11" t="s">
        <v>180</v>
      </c>
      <c r="C147" s="11" t="s">
        <v>181</v>
      </c>
      <c r="D147" s="11" t="s">
        <v>189</v>
      </c>
      <c r="E147" s="11">
        <v>2</v>
      </c>
      <c r="F147" s="11">
        <v>59</v>
      </c>
      <c r="G147" s="11" t="s">
        <v>37</v>
      </c>
      <c r="H147" s="11">
        <v>18</v>
      </c>
      <c r="I147" s="11">
        <v>1</v>
      </c>
      <c r="J147" s="11" t="s">
        <v>190</v>
      </c>
      <c r="K147" s="11"/>
      <c r="L147" s="11"/>
      <c r="M147" s="11" t="s">
        <v>184</v>
      </c>
      <c r="N147" s="24" t="e">
        <f>H147*J147*M147</f>
        <v>#VALUE!</v>
      </c>
      <c r="O147" s="26"/>
      <c r="P147" s="11" t="s">
        <v>187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36.75" customHeight="1">
      <c r="A148" s="10"/>
      <c r="B148" s="11" t="s">
        <v>180</v>
      </c>
      <c r="C148" s="11" t="s">
        <v>191</v>
      </c>
      <c r="D148" s="11" t="s">
        <v>192</v>
      </c>
      <c r="E148" s="11">
        <v>3</v>
      </c>
      <c r="F148" s="11">
        <v>20</v>
      </c>
      <c r="G148" s="11" t="s">
        <v>24</v>
      </c>
      <c r="H148" s="11">
        <v>15</v>
      </c>
      <c r="I148" s="11">
        <v>1</v>
      </c>
      <c r="J148" s="36"/>
      <c r="K148" s="11">
        <v>1.3</v>
      </c>
      <c r="L148" s="11"/>
      <c r="M148" s="11"/>
      <c r="N148" s="24">
        <f>H148*K148</f>
        <v>19.5</v>
      </c>
      <c r="O148" s="26"/>
      <c r="P148" s="11" t="s">
        <v>43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36.75" customHeight="1">
      <c r="A149" s="10"/>
      <c r="B149" s="11" t="s">
        <v>180</v>
      </c>
      <c r="C149" s="11" t="s">
        <v>191</v>
      </c>
      <c r="D149" s="11" t="s">
        <v>192</v>
      </c>
      <c r="E149" s="11">
        <v>3</v>
      </c>
      <c r="F149" s="11">
        <v>20</v>
      </c>
      <c r="G149" s="11" t="s">
        <v>37</v>
      </c>
      <c r="H149" s="11">
        <v>15</v>
      </c>
      <c r="I149" s="11">
        <v>1</v>
      </c>
      <c r="J149" s="11"/>
      <c r="K149" s="11">
        <v>1.3</v>
      </c>
      <c r="L149" s="11"/>
      <c r="M149" s="11">
        <v>0.55000000000000004</v>
      </c>
      <c r="N149" s="24">
        <f>H149*I149*K149*M149</f>
        <v>10.725000000000001</v>
      </c>
      <c r="O149" s="26"/>
      <c r="P149" s="11" t="s">
        <v>43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36.75" customHeight="1">
      <c r="A150" s="10"/>
      <c r="B150" s="11" t="s">
        <v>180</v>
      </c>
      <c r="C150" s="11" t="s">
        <v>181</v>
      </c>
      <c r="D150" s="11" t="s">
        <v>193</v>
      </c>
      <c r="E150" s="11">
        <v>2</v>
      </c>
      <c r="F150" s="11">
        <v>60</v>
      </c>
      <c r="G150" s="11" t="s">
        <v>37</v>
      </c>
      <c r="H150" s="11">
        <v>18</v>
      </c>
      <c r="I150" s="11">
        <v>1</v>
      </c>
      <c r="J150" s="11">
        <v>1.2</v>
      </c>
      <c r="K150" s="11"/>
      <c r="L150" s="11"/>
      <c r="M150" s="11">
        <v>0.55000000000000004</v>
      </c>
      <c r="N150" s="24">
        <f t="shared" ref="N150:N153" si="4">H150*I150*J150*M150</f>
        <v>11.879999999999999</v>
      </c>
      <c r="O150" s="26"/>
      <c r="P150" s="11" t="s">
        <v>194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36.75" customHeight="1">
      <c r="A151" s="10"/>
      <c r="B151" s="11" t="s">
        <v>180</v>
      </c>
      <c r="C151" s="11" t="s">
        <v>181</v>
      </c>
      <c r="D151" s="11" t="s">
        <v>195</v>
      </c>
      <c r="E151" s="11">
        <v>2</v>
      </c>
      <c r="F151" s="11">
        <v>69</v>
      </c>
      <c r="G151" s="11" t="s">
        <v>37</v>
      </c>
      <c r="H151" s="11">
        <v>18</v>
      </c>
      <c r="I151" s="11">
        <v>1</v>
      </c>
      <c r="J151" s="11">
        <v>1.29</v>
      </c>
      <c r="K151" s="11"/>
      <c r="L151" s="11"/>
      <c r="M151" s="11">
        <v>0.55000000000000004</v>
      </c>
      <c r="N151" s="24">
        <f t="shared" si="4"/>
        <v>12.771000000000001</v>
      </c>
      <c r="O151" s="26"/>
      <c r="P151" s="11" t="s">
        <v>194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36.75" customHeight="1">
      <c r="A152" s="10"/>
      <c r="B152" s="11" t="s">
        <v>180</v>
      </c>
      <c r="C152" s="11" t="s">
        <v>181</v>
      </c>
      <c r="D152" s="11" t="s">
        <v>196</v>
      </c>
      <c r="E152" s="11">
        <v>2</v>
      </c>
      <c r="F152" s="11">
        <v>50</v>
      </c>
      <c r="G152" s="11" t="s">
        <v>37</v>
      </c>
      <c r="H152" s="11">
        <v>18</v>
      </c>
      <c r="I152" s="11">
        <v>1</v>
      </c>
      <c r="J152" s="11">
        <v>1.1000000000000001</v>
      </c>
      <c r="K152" s="11"/>
      <c r="L152" s="11"/>
      <c r="M152" s="11">
        <v>0.55000000000000004</v>
      </c>
      <c r="N152" s="24">
        <f t="shared" si="4"/>
        <v>10.89</v>
      </c>
      <c r="O152" s="26"/>
      <c r="P152" s="11" t="s">
        <v>194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36.75" customHeight="1">
      <c r="A153" s="10"/>
      <c r="B153" s="11" t="s">
        <v>180</v>
      </c>
      <c r="C153" s="11" t="s">
        <v>181</v>
      </c>
      <c r="D153" s="11" t="s">
        <v>197</v>
      </c>
      <c r="E153" s="11">
        <v>2</v>
      </c>
      <c r="F153" s="11">
        <v>45</v>
      </c>
      <c r="G153" s="11" t="s">
        <v>37</v>
      </c>
      <c r="H153" s="11">
        <v>18</v>
      </c>
      <c r="I153" s="11">
        <v>1</v>
      </c>
      <c r="J153" s="11">
        <v>1</v>
      </c>
      <c r="K153" s="11"/>
      <c r="L153" s="11"/>
      <c r="M153" s="11">
        <v>0.55000000000000004</v>
      </c>
      <c r="N153" s="24">
        <f t="shared" si="4"/>
        <v>9.9</v>
      </c>
      <c r="O153" s="26"/>
      <c r="P153" s="11" t="s">
        <v>194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36.75" customHeight="1">
      <c r="A154" s="10"/>
      <c r="B154" s="11" t="s">
        <v>180</v>
      </c>
      <c r="C154" s="11" t="s">
        <v>198</v>
      </c>
      <c r="D154" s="11" t="s">
        <v>199</v>
      </c>
      <c r="E154" s="11">
        <v>2</v>
      </c>
      <c r="F154" s="11">
        <v>34</v>
      </c>
      <c r="G154" s="11" t="s">
        <v>24</v>
      </c>
      <c r="H154" s="11">
        <v>11</v>
      </c>
      <c r="I154" s="11">
        <v>1</v>
      </c>
      <c r="J154" s="11">
        <v>1</v>
      </c>
      <c r="K154" s="11">
        <v>1.3</v>
      </c>
      <c r="L154" s="11"/>
      <c r="M154" s="11"/>
      <c r="N154" s="24">
        <f>H154*I154*J154*K154</f>
        <v>14.3</v>
      </c>
      <c r="O154" s="26"/>
      <c r="P154" s="11" t="s">
        <v>200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36.75" customHeight="1">
      <c r="A155" s="10"/>
      <c r="B155" s="11" t="s">
        <v>180</v>
      </c>
      <c r="C155" s="11" t="s">
        <v>198</v>
      </c>
      <c r="D155" s="11" t="s">
        <v>199</v>
      </c>
      <c r="E155" s="11">
        <v>2</v>
      </c>
      <c r="F155" s="11">
        <v>34</v>
      </c>
      <c r="G155" s="11" t="s">
        <v>37</v>
      </c>
      <c r="H155" s="11">
        <v>9</v>
      </c>
      <c r="I155" s="11">
        <v>1</v>
      </c>
      <c r="J155" s="11">
        <v>1</v>
      </c>
      <c r="K155" s="11">
        <v>1.3</v>
      </c>
      <c r="L155" s="11"/>
      <c r="M155" s="11">
        <v>0.55000000000000004</v>
      </c>
      <c r="N155" s="24">
        <f>H155*I155*J155*K155*M155</f>
        <v>6.4350000000000014</v>
      </c>
      <c r="O155" s="26"/>
      <c r="P155" s="11" t="s">
        <v>200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36.75" customHeight="1">
      <c r="A156" s="10"/>
      <c r="B156" s="11" t="s">
        <v>180</v>
      </c>
      <c r="C156" s="20" t="s">
        <v>201</v>
      </c>
      <c r="D156" s="20" t="s">
        <v>202</v>
      </c>
      <c r="E156" s="20">
        <v>2</v>
      </c>
      <c r="F156" s="20">
        <v>6</v>
      </c>
      <c r="G156" s="20" t="s">
        <v>24</v>
      </c>
      <c r="H156" s="20">
        <v>15</v>
      </c>
      <c r="I156" s="20">
        <v>1</v>
      </c>
      <c r="J156" s="20">
        <v>1</v>
      </c>
      <c r="K156" s="20">
        <v>1.3</v>
      </c>
      <c r="L156" s="20">
        <v>1.95</v>
      </c>
      <c r="M156" s="11"/>
      <c r="N156" s="48">
        <f>H156*K156*L156</f>
        <v>38.024999999999999</v>
      </c>
      <c r="O156" s="26"/>
      <c r="P156" s="49" t="s">
        <v>203</v>
      </c>
      <c r="Q156" s="50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36.75" customHeight="1">
      <c r="A157" s="10">
        <v>14</v>
      </c>
      <c r="B157" s="11" t="s">
        <v>204</v>
      </c>
      <c r="C157" s="11" t="s">
        <v>205</v>
      </c>
      <c r="D157" s="11" t="s">
        <v>41</v>
      </c>
      <c r="E157" s="11">
        <v>2</v>
      </c>
      <c r="F157" s="11">
        <v>6</v>
      </c>
      <c r="G157" s="11" t="s">
        <v>24</v>
      </c>
      <c r="H157" s="11">
        <v>27</v>
      </c>
      <c r="I157" s="11">
        <v>1</v>
      </c>
      <c r="J157" s="11">
        <v>1</v>
      </c>
      <c r="K157" s="11">
        <v>1.3</v>
      </c>
      <c r="L157" s="11"/>
      <c r="M157" s="11"/>
      <c r="N157" s="24">
        <v>35.1</v>
      </c>
      <c r="O157" s="26"/>
      <c r="P157" s="11" t="s">
        <v>33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36.75" customHeight="1">
      <c r="A158" s="10"/>
      <c r="B158" s="11" t="s">
        <v>204</v>
      </c>
      <c r="C158" s="11" t="s">
        <v>205</v>
      </c>
      <c r="D158" s="11" t="s">
        <v>41</v>
      </c>
      <c r="E158" s="11">
        <v>2</v>
      </c>
      <c r="F158" s="11">
        <v>6</v>
      </c>
      <c r="G158" s="11" t="s">
        <v>37</v>
      </c>
      <c r="H158" s="11">
        <v>6</v>
      </c>
      <c r="I158" s="11">
        <v>1</v>
      </c>
      <c r="J158" s="11">
        <v>1</v>
      </c>
      <c r="K158" s="11">
        <v>1.3</v>
      </c>
      <c r="L158" s="11"/>
      <c r="M158" s="11">
        <v>0.55000000000000004</v>
      </c>
      <c r="N158" s="24">
        <v>4.29</v>
      </c>
      <c r="O158" s="26"/>
      <c r="P158" s="11" t="s">
        <v>33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36.75" customHeight="1">
      <c r="A159" s="10"/>
      <c r="B159" s="11" t="s">
        <v>204</v>
      </c>
      <c r="C159" s="11" t="s">
        <v>30</v>
      </c>
      <c r="D159" s="11" t="s">
        <v>75</v>
      </c>
      <c r="E159" s="11">
        <v>2</v>
      </c>
      <c r="F159" s="11">
        <v>62</v>
      </c>
      <c r="G159" s="11" t="s">
        <v>24</v>
      </c>
      <c r="H159" s="11">
        <v>22</v>
      </c>
      <c r="I159" s="11">
        <v>1</v>
      </c>
      <c r="J159" s="11">
        <v>1.22</v>
      </c>
      <c r="K159" s="11"/>
      <c r="L159" s="11"/>
      <c r="M159" s="11"/>
      <c r="N159" s="24">
        <v>26.84</v>
      </c>
      <c r="O159" s="26"/>
      <c r="P159" s="11" t="s">
        <v>36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36.75" customHeight="1">
      <c r="A160" s="10"/>
      <c r="B160" s="11" t="s">
        <v>204</v>
      </c>
      <c r="C160" s="11" t="s">
        <v>30</v>
      </c>
      <c r="D160" s="11" t="s">
        <v>75</v>
      </c>
      <c r="E160" s="11">
        <v>2</v>
      </c>
      <c r="F160" s="11">
        <v>62</v>
      </c>
      <c r="G160" s="11" t="s">
        <v>37</v>
      </c>
      <c r="H160" s="11">
        <v>16</v>
      </c>
      <c r="I160" s="11">
        <v>1</v>
      </c>
      <c r="J160" s="11">
        <v>1.22</v>
      </c>
      <c r="K160" s="11"/>
      <c r="L160" s="11"/>
      <c r="M160" s="11">
        <v>0.55000000000000004</v>
      </c>
      <c r="N160" s="24">
        <v>10.73</v>
      </c>
      <c r="O160" s="26"/>
      <c r="P160" s="11" t="s">
        <v>36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36.75" customHeight="1">
      <c r="A161" s="10"/>
      <c r="B161" s="11" t="s">
        <v>204</v>
      </c>
      <c r="C161" s="11" t="s">
        <v>30</v>
      </c>
      <c r="D161" s="11" t="s">
        <v>77</v>
      </c>
      <c r="E161" s="11">
        <v>2</v>
      </c>
      <c r="F161" s="11">
        <v>61</v>
      </c>
      <c r="G161" s="11" t="s">
        <v>24</v>
      </c>
      <c r="H161" s="11">
        <v>22</v>
      </c>
      <c r="I161" s="11">
        <v>1</v>
      </c>
      <c r="J161" s="11">
        <v>1.21</v>
      </c>
      <c r="K161" s="11"/>
      <c r="L161" s="11"/>
      <c r="M161" s="11"/>
      <c r="N161" s="24">
        <v>26.62</v>
      </c>
      <c r="O161" s="26"/>
      <c r="P161" s="11" t="s">
        <v>36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36.75" customHeight="1">
      <c r="A162" s="10"/>
      <c r="B162" s="11" t="s">
        <v>204</v>
      </c>
      <c r="C162" s="11" t="s">
        <v>30</v>
      </c>
      <c r="D162" s="11" t="s">
        <v>77</v>
      </c>
      <c r="E162" s="11">
        <v>2</v>
      </c>
      <c r="F162" s="11">
        <v>61</v>
      </c>
      <c r="G162" s="11" t="s">
        <v>37</v>
      </c>
      <c r="H162" s="11">
        <v>16</v>
      </c>
      <c r="I162" s="11">
        <v>1</v>
      </c>
      <c r="J162" s="11">
        <v>1.21</v>
      </c>
      <c r="K162" s="11"/>
      <c r="L162" s="11"/>
      <c r="M162" s="11">
        <v>0.55000000000000004</v>
      </c>
      <c r="N162" s="24">
        <v>10.64</v>
      </c>
      <c r="O162" s="26"/>
      <c r="P162" s="11" t="s">
        <v>36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36.75" customHeight="1">
      <c r="A163" s="10"/>
      <c r="B163" s="11" t="s">
        <v>204</v>
      </c>
      <c r="C163" s="11" t="s">
        <v>30</v>
      </c>
      <c r="D163" s="11" t="s">
        <v>206</v>
      </c>
      <c r="E163" s="11">
        <v>2</v>
      </c>
      <c r="F163" s="11">
        <v>59</v>
      </c>
      <c r="G163" s="11" t="s">
        <v>24</v>
      </c>
      <c r="H163" s="11">
        <v>22</v>
      </c>
      <c r="I163" s="11">
        <v>1</v>
      </c>
      <c r="J163" s="11">
        <v>1.19</v>
      </c>
      <c r="K163" s="11"/>
      <c r="L163" s="11"/>
      <c r="M163" s="11"/>
      <c r="N163" s="11">
        <v>26.18</v>
      </c>
      <c r="O163" s="26"/>
      <c r="P163" s="11" t="s">
        <v>36</v>
      </c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36.75" customHeight="1">
      <c r="A164" s="10"/>
      <c r="B164" s="11" t="s">
        <v>204</v>
      </c>
      <c r="C164" s="11" t="s">
        <v>30</v>
      </c>
      <c r="D164" s="11" t="s">
        <v>206</v>
      </c>
      <c r="E164" s="11">
        <v>2</v>
      </c>
      <c r="F164" s="11">
        <v>59</v>
      </c>
      <c r="G164" s="11" t="s">
        <v>37</v>
      </c>
      <c r="H164" s="11">
        <v>16</v>
      </c>
      <c r="I164" s="11">
        <v>1</v>
      </c>
      <c r="J164" s="11">
        <v>1.19</v>
      </c>
      <c r="K164" s="11"/>
      <c r="L164" s="11"/>
      <c r="M164" s="11">
        <v>0.55000000000000004</v>
      </c>
      <c r="N164" s="24">
        <v>10.472</v>
      </c>
      <c r="O164" s="52"/>
      <c r="P164" s="11" t="s">
        <v>36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36.75" customHeight="1">
      <c r="A165" s="10"/>
      <c r="B165" s="11" t="s">
        <v>207</v>
      </c>
      <c r="C165" s="38" t="s">
        <v>208</v>
      </c>
      <c r="D165" s="38" t="s">
        <v>164</v>
      </c>
      <c r="E165" s="38">
        <v>3</v>
      </c>
      <c r="F165" s="38">
        <v>45</v>
      </c>
      <c r="G165" s="38" t="s">
        <v>24</v>
      </c>
      <c r="H165" s="11">
        <v>32</v>
      </c>
      <c r="I165" s="38">
        <v>1</v>
      </c>
      <c r="J165" s="38">
        <v>1.3</v>
      </c>
      <c r="K165" s="38"/>
      <c r="L165" s="38"/>
      <c r="M165" s="38"/>
      <c r="N165" s="38">
        <f>H165*I165*J165</f>
        <v>41.6</v>
      </c>
      <c r="O165" s="52"/>
      <c r="P165" s="38" t="s">
        <v>209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36.75" customHeight="1">
      <c r="A166" s="10"/>
      <c r="B166" s="11" t="s">
        <v>207</v>
      </c>
      <c r="C166" s="53" t="s">
        <v>208</v>
      </c>
      <c r="D166" s="53" t="s">
        <v>164</v>
      </c>
      <c r="E166" s="53">
        <v>3</v>
      </c>
      <c r="F166" s="53">
        <v>45</v>
      </c>
      <c r="G166" s="53" t="s">
        <v>37</v>
      </c>
      <c r="H166" s="11">
        <v>26</v>
      </c>
      <c r="I166" s="53">
        <v>1</v>
      </c>
      <c r="J166" s="53">
        <v>1.3</v>
      </c>
      <c r="K166" s="53"/>
      <c r="L166" s="53"/>
      <c r="M166" s="53">
        <v>0.55000000000000004</v>
      </c>
      <c r="N166" s="54">
        <f>H166*I166*J166*M166</f>
        <v>18.590000000000003</v>
      </c>
      <c r="O166" s="55"/>
      <c r="P166" s="53" t="s">
        <v>209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36.75" customHeight="1">
      <c r="A167" s="10"/>
      <c r="B167" s="11" t="s">
        <v>207</v>
      </c>
      <c r="C167" s="53" t="s">
        <v>208</v>
      </c>
      <c r="D167" s="53" t="s">
        <v>167</v>
      </c>
      <c r="E167" s="53">
        <v>3</v>
      </c>
      <c r="F167" s="53">
        <v>45</v>
      </c>
      <c r="G167" s="53" t="s">
        <v>24</v>
      </c>
      <c r="H167" s="11">
        <v>32</v>
      </c>
      <c r="I167" s="53">
        <v>1</v>
      </c>
      <c r="J167" s="53">
        <v>1.3</v>
      </c>
      <c r="K167" s="53"/>
      <c r="L167" s="53"/>
      <c r="M167" s="53"/>
      <c r="N167" s="53">
        <f>H167*I167*J167</f>
        <v>41.6</v>
      </c>
      <c r="O167" s="55"/>
      <c r="P167" s="53" t="s">
        <v>209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36.75" customHeight="1">
      <c r="A168" s="10"/>
      <c r="B168" s="11" t="s">
        <v>207</v>
      </c>
      <c r="C168" s="53" t="s">
        <v>208</v>
      </c>
      <c r="D168" s="53" t="s">
        <v>167</v>
      </c>
      <c r="E168" s="53">
        <v>3</v>
      </c>
      <c r="F168" s="53">
        <v>45</v>
      </c>
      <c r="G168" s="53" t="s">
        <v>37</v>
      </c>
      <c r="H168" s="11">
        <v>26</v>
      </c>
      <c r="I168" s="53">
        <v>1</v>
      </c>
      <c r="J168" s="53">
        <v>1.3</v>
      </c>
      <c r="K168" s="53"/>
      <c r="L168" s="53"/>
      <c r="M168" s="53">
        <v>0.55000000000000004</v>
      </c>
      <c r="N168" s="54">
        <f>H168*I168*J168*M168</f>
        <v>18.590000000000003</v>
      </c>
      <c r="O168" s="55"/>
      <c r="P168" s="53" t="s">
        <v>209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36.75" customHeight="1">
      <c r="A169" s="10"/>
      <c r="B169" s="11" t="s">
        <v>207</v>
      </c>
      <c r="C169" s="53" t="s">
        <v>208</v>
      </c>
      <c r="D169" s="53" t="s">
        <v>168</v>
      </c>
      <c r="E169" s="53">
        <v>3</v>
      </c>
      <c r="F169" s="53">
        <v>45</v>
      </c>
      <c r="G169" s="53" t="s">
        <v>24</v>
      </c>
      <c r="H169" s="11">
        <v>32</v>
      </c>
      <c r="I169" s="53">
        <v>1</v>
      </c>
      <c r="J169" s="53">
        <v>1.3</v>
      </c>
      <c r="K169" s="53"/>
      <c r="L169" s="53"/>
      <c r="M169" s="53"/>
      <c r="N169" s="53">
        <f>H169*I169*J169</f>
        <v>41.6</v>
      </c>
      <c r="O169" s="55"/>
      <c r="P169" s="53" t="s">
        <v>209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36.75" customHeight="1">
      <c r="A170" s="10"/>
      <c r="B170" s="11" t="s">
        <v>207</v>
      </c>
      <c r="C170" s="53" t="s">
        <v>208</v>
      </c>
      <c r="D170" s="53" t="s">
        <v>168</v>
      </c>
      <c r="E170" s="53">
        <v>3</v>
      </c>
      <c r="F170" s="53">
        <v>45</v>
      </c>
      <c r="G170" s="53" t="s">
        <v>37</v>
      </c>
      <c r="H170" s="11">
        <v>26</v>
      </c>
      <c r="I170" s="53">
        <v>1</v>
      </c>
      <c r="J170" s="53">
        <v>1.3</v>
      </c>
      <c r="K170" s="53"/>
      <c r="L170" s="53"/>
      <c r="M170" s="53">
        <v>0.55000000000000004</v>
      </c>
      <c r="N170" s="54">
        <f>H170*I170*J170*M170</f>
        <v>18.590000000000003</v>
      </c>
      <c r="O170" s="55"/>
      <c r="P170" s="53" t="s">
        <v>209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36.75" customHeight="1">
      <c r="A171" s="10"/>
      <c r="B171" s="11" t="s">
        <v>207</v>
      </c>
      <c r="C171" s="53" t="s">
        <v>208</v>
      </c>
      <c r="D171" s="53" t="s">
        <v>169</v>
      </c>
      <c r="E171" s="53">
        <v>3</v>
      </c>
      <c r="F171" s="53">
        <v>45</v>
      </c>
      <c r="G171" s="53" t="s">
        <v>24</v>
      </c>
      <c r="H171" s="11">
        <v>32</v>
      </c>
      <c r="I171" s="53">
        <v>1</v>
      </c>
      <c r="J171" s="53">
        <v>1.3</v>
      </c>
      <c r="K171" s="53"/>
      <c r="L171" s="53"/>
      <c r="M171" s="53"/>
      <c r="N171" s="53">
        <f>H171*I171*J171</f>
        <v>41.6</v>
      </c>
      <c r="O171" s="55"/>
      <c r="P171" s="53" t="s">
        <v>209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36.75" customHeight="1">
      <c r="A172" s="10"/>
      <c r="B172" s="11" t="s">
        <v>207</v>
      </c>
      <c r="C172" s="53" t="s">
        <v>208</v>
      </c>
      <c r="D172" s="53" t="s">
        <v>169</v>
      </c>
      <c r="E172" s="53">
        <v>3</v>
      </c>
      <c r="F172" s="53">
        <v>45</v>
      </c>
      <c r="G172" s="53" t="s">
        <v>37</v>
      </c>
      <c r="H172" s="11">
        <v>26</v>
      </c>
      <c r="I172" s="53">
        <v>1</v>
      </c>
      <c r="J172" s="53">
        <v>1.3</v>
      </c>
      <c r="K172" s="53"/>
      <c r="L172" s="53"/>
      <c r="M172" s="53">
        <v>0.55000000000000004</v>
      </c>
      <c r="N172" s="54">
        <f>H172*I172*J172*M172</f>
        <v>18.590000000000003</v>
      </c>
      <c r="O172" s="55"/>
      <c r="P172" s="53" t="s">
        <v>209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36.75" customHeight="1">
      <c r="A173" s="10">
        <v>15</v>
      </c>
      <c r="B173" s="11" t="s">
        <v>210</v>
      </c>
      <c r="C173" s="11" t="s">
        <v>211</v>
      </c>
      <c r="D173" s="11" t="s">
        <v>51</v>
      </c>
      <c r="E173" s="11">
        <v>2</v>
      </c>
      <c r="F173" s="11">
        <v>57</v>
      </c>
      <c r="G173" s="11" t="s">
        <v>24</v>
      </c>
      <c r="H173" s="11">
        <v>12</v>
      </c>
      <c r="I173" s="11">
        <v>1</v>
      </c>
      <c r="J173" s="11">
        <v>1.17</v>
      </c>
      <c r="K173" s="11" t="s">
        <v>69</v>
      </c>
      <c r="L173" s="11" t="s">
        <v>69</v>
      </c>
      <c r="M173" s="11" t="s">
        <v>69</v>
      </c>
      <c r="N173" s="11">
        <v>14</v>
      </c>
      <c r="O173" s="31" t="s">
        <v>212</v>
      </c>
      <c r="P173" s="30" t="s">
        <v>213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36.75" customHeight="1">
      <c r="A174" s="10"/>
      <c r="B174" s="11" t="s">
        <v>210</v>
      </c>
      <c r="C174" s="11" t="s">
        <v>211</v>
      </c>
      <c r="D174" s="11" t="s">
        <v>51</v>
      </c>
      <c r="E174" s="11">
        <v>2</v>
      </c>
      <c r="F174" s="11">
        <v>57</v>
      </c>
      <c r="G174" s="11" t="s">
        <v>37</v>
      </c>
      <c r="H174" s="11">
        <v>16</v>
      </c>
      <c r="I174" s="11">
        <v>1</v>
      </c>
      <c r="J174" s="11">
        <v>1.17</v>
      </c>
      <c r="K174" s="11" t="s">
        <v>69</v>
      </c>
      <c r="L174" s="11" t="s">
        <v>69</v>
      </c>
      <c r="M174" s="11">
        <v>0.55000000000000004</v>
      </c>
      <c r="N174" s="24">
        <v>10.3</v>
      </c>
      <c r="O174" s="26" t="s">
        <v>69</v>
      </c>
      <c r="P174" s="30" t="s">
        <v>213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36.75" customHeight="1">
      <c r="A175" s="8"/>
      <c r="B175" s="56" t="s">
        <v>210</v>
      </c>
      <c r="C175" s="57" t="s">
        <v>211</v>
      </c>
      <c r="D175" s="40" t="s">
        <v>53</v>
      </c>
      <c r="E175" s="40">
        <v>2</v>
      </c>
      <c r="F175" s="40">
        <v>56</v>
      </c>
      <c r="G175" s="40" t="s">
        <v>24</v>
      </c>
      <c r="H175" s="40">
        <v>22</v>
      </c>
      <c r="I175" s="40">
        <v>1</v>
      </c>
      <c r="J175" s="40" t="s">
        <v>133</v>
      </c>
      <c r="K175" s="40"/>
      <c r="L175" s="40"/>
      <c r="M175" s="40"/>
      <c r="N175" s="41">
        <v>45071</v>
      </c>
      <c r="O175" s="26"/>
      <c r="P175" s="30" t="s">
        <v>214</v>
      </c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36.75" customHeight="1">
      <c r="A176" s="8"/>
      <c r="B176" s="58" t="s">
        <v>210</v>
      </c>
      <c r="C176" s="59" t="s">
        <v>211</v>
      </c>
      <c r="D176" s="43" t="s">
        <v>53</v>
      </c>
      <c r="E176" s="43">
        <v>2</v>
      </c>
      <c r="F176" s="43">
        <v>56</v>
      </c>
      <c r="G176" s="43" t="s">
        <v>37</v>
      </c>
      <c r="H176" s="43">
        <v>16</v>
      </c>
      <c r="I176" s="43">
        <v>1</v>
      </c>
      <c r="J176" s="43" t="s">
        <v>133</v>
      </c>
      <c r="K176" s="43"/>
      <c r="L176" s="43"/>
      <c r="M176" s="43" t="s">
        <v>157</v>
      </c>
      <c r="N176" s="44">
        <v>44967</v>
      </c>
      <c r="O176" s="26"/>
      <c r="P176" s="42" t="s">
        <v>214</v>
      </c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36.75" customHeight="1">
      <c r="A177" s="8"/>
      <c r="B177" s="58" t="s">
        <v>210</v>
      </c>
      <c r="C177" s="59" t="s">
        <v>215</v>
      </c>
      <c r="D177" s="43" t="s">
        <v>83</v>
      </c>
      <c r="E177" s="43">
        <v>2</v>
      </c>
      <c r="F177" s="43">
        <v>55</v>
      </c>
      <c r="G177" s="43" t="s">
        <v>24</v>
      </c>
      <c r="H177" s="43">
        <v>25</v>
      </c>
      <c r="I177" s="43">
        <v>1</v>
      </c>
      <c r="J177" s="43" t="s">
        <v>115</v>
      </c>
      <c r="K177" s="43"/>
      <c r="L177" s="43"/>
      <c r="M177" s="43"/>
      <c r="N177" s="44">
        <v>45166</v>
      </c>
      <c r="O177" s="26"/>
      <c r="P177" s="42" t="s">
        <v>214</v>
      </c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36.75" customHeight="1">
      <c r="A178" s="10"/>
      <c r="B178" s="58" t="s">
        <v>210</v>
      </c>
      <c r="C178" s="59" t="s">
        <v>215</v>
      </c>
      <c r="D178" s="43" t="s">
        <v>83</v>
      </c>
      <c r="E178" s="43">
        <v>2</v>
      </c>
      <c r="F178" s="43">
        <v>55</v>
      </c>
      <c r="G178" s="43" t="s">
        <v>37</v>
      </c>
      <c r="H178" s="43">
        <v>10</v>
      </c>
      <c r="I178" s="43">
        <v>1</v>
      </c>
      <c r="J178" s="43" t="s">
        <v>115</v>
      </c>
      <c r="K178" s="43"/>
      <c r="L178" s="43"/>
      <c r="M178" s="43" t="s">
        <v>157</v>
      </c>
      <c r="N178" s="44">
        <v>44991</v>
      </c>
      <c r="O178" s="26"/>
      <c r="P178" s="42" t="s">
        <v>214</v>
      </c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36.75" customHeight="1">
      <c r="A179" s="10"/>
      <c r="B179" s="11" t="s">
        <v>210</v>
      </c>
      <c r="C179" s="11" t="s">
        <v>216</v>
      </c>
      <c r="D179" s="11" t="s">
        <v>55</v>
      </c>
      <c r="E179" s="11">
        <v>2</v>
      </c>
      <c r="F179" s="11">
        <v>56</v>
      </c>
      <c r="G179" s="11" t="s">
        <v>24</v>
      </c>
      <c r="H179" s="11">
        <v>22</v>
      </c>
      <c r="I179" s="11">
        <v>1</v>
      </c>
      <c r="J179" s="11">
        <v>1.1599999999999999</v>
      </c>
      <c r="K179" s="11" t="s">
        <v>69</v>
      </c>
      <c r="L179" s="11" t="s">
        <v>69</v>
      </c>
      <c r="M179" s="11" t="s">
        <v>69</v>
      </c>
      <c r="N179" s="24">
        <v>25.5</v>
      </c>
      <c r="O179" s="26" t="s">
        <v>69</v>
      </c>
      <c r="P179" s="11" t="s">
        <v>64</v>
      </c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36.75" customHeight="1">
      <c r="A180" s="10"/>
      <c r="B180" s="11" t="s">
        <v>210</v>
      </c>
      <c r="C180" s="11" t="s">
        <v>216</v>
      </c>
      <c r="D180" s="11" t="s">
        <v>55</v>
      </c>
      <c r="E180" s="11">
        <v>2</v>
      </c>
      <c r="F180" s="11">
        <v>56</v>
      </c>
      <c r="G180" s="11" t="s">
        <v>37</v>
      </c>
      <c r="H180" s="11">
        <v>16</v>
      </c>
      <c r="I180" s="11">
        <v>1</v>
      </c>
      <c r="J180" s="11">
        <v>1.1599999999999999</v>
      </c>
      <c r="K180" s="11" t="s">
        <v>69</v>
      </c>
      <c r="L180" s="11" t="s">
        <v>69</v>
      </c>
      <c r="M180" s="11">
        <v>0.55000000000000004</v>
      </c>
      <c r="N180" s="24">
        <v>10.199999999999999</v>
      </c>
      <c r="O180" s="26" t="s">
        <v>69</v>
      </c>
      <c r="P180" s="11" t="s">
        <v>64</v>
      </c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36.75" customHeight="1">
      <c r="A181" s="10"/>
      <c r="B181" s="11" t="s">
        <v>210</v>
      </c>
      <c r="C181" s="11" t="s">
        <v>215</v>
      </c>
      <c r="D181" s="11" t="s">
        <v>56</v>
      </c>
      <c r="E181" s="11">
        <v>2</v>
      </c>
      <c r="F181" s="11">
        <v>56</v>
      </c>
      <c r="G181" s="11" t="s">
        <v>24</v>
      </c>
      <c r="H181" s="11">
        <v>25</v>
      </c>
      <c r="I181" s="11">
        <v>1</v>
      </c>
      <c r="J181" s="11">
        <v>1.1599999999999999</v>
      </c>
      <c r="K181" s="11" t="s">
        <v>69</v>
      </c>
      <c r="L181" s="11" t="s">
        <v>69</v>
      </c>
      <c r="M181" s="11" t="s">
        <v>69</v>
      </c>
      <c r="N181" s="24">
        <v>29</v>
      </c>
      <c r="O181" s="26" t="s">
        <v>69</v>
      </c>
      <c r="P181" s="11" t="s">
        <v>64</v>
      </c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36.75" customHeight="1">
      <c r="A182" s="10"/>
      <c r="B182" s="11" t="s">
        <v>210</v>
      </c>
      <c r="C182" s="11" t="s">
        <v>215</v>
      </c>
      <c r="D182" s="11" t="s">
        <v>56</v>
      </c>
      <c r="E182" s="11">
        <v>2</v>
      </c>
      <c r="F182" s="11">
        <v>56</v>
      </c>
      <c r="G182" s="11" t="s">
        <v>37</v>
      </c>
      <c r="H182" s="11">
        <v>10</v>
      </c>
      <c r="I182" s="11">
        <v>1</v>
      </c>
      <c r="J182" s="11">
        <v>1.1599999999999999</v>
      </c>
      <c r="K182" s="11" t="s">
        <v>69</v>
      </c>
      <c r="L182" s="11" t="s">
        <v>69</v>
      </c>
      <c r="M182" s="11">
        <v>0.55000000000000004</v>
      </c>
      <c r="N182" s="24">
        <v>6.4</v>
      </c>
      <c r="O182" s="26" t="s">
        <v>69</v>
      </c>
      <c r="P182" s="11" t="s">
        <v>64</v>
      </c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36.75" customHeight="1">
      <c r="A183" s="10"/>
      <c r="B183" s="11" t="s">
        <v>210</v>
      </c>
      <c r="C183" s="11" t="s">
        <v>216</v>
      </c>
      <c r="D183" s="11" t="s">
        <v>145</v>
      </c>
      <c r="E183" s="11">
        <v>3</v>
      </c>
      <c r="F183" s="11">
        <v>53</v>
      </c>
      <c r="G183" s="11" t="s">
        <v>24</v>
      </c>
      <c r="H183" s="11">
        <v>35</v>
      </c>
      <c r="I183" s="11">
        <v>1</v>
      </c>
      <c r="J183" s="11">
        <v>1.1299999999999999</v>
      </c>
      <c r="K183" s="11" t="s">
        <v>69</v>
      </c>
      <c r="L183" s="11" t="s">
        <v>69</v>
      </c>
      <c r="M183" s="11" t="s">
        <v>69</v>
      </c>
      <c r="N183" s="24">
        <v>39.6</v>
      </c>
      <c r="O183" s="26" t="s">
        <v>69</v>
      </c>
      <c r="P183" s="11" t="s">
        <v>64</v>
      </c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36.75" customHeight="1">
      <c r="A184" s="10"/>
      <c r="B184" s="11" t="s">
        <v>210</v>
      </c>
      <c r="C184" s="11" t="s">
        <v>216</v>
      </c>
      <c r="D184" s="11" t="s">
        <v>145</v>
      </c>
      <c r="E184" s="11">
        <v>3</v>
      </c>
      <c r="F184" s="11">
        <v>53</v>
      </c>
      <c r="G184" s="11" t="s">
        <v>37</v>
      </c>
      <c r="H184" s="11">
        <v>20</v>
      </c>
      <c r="I184" s="11">
        <v>1</v>
      </c>
      <c r="J184" s="11">
        <v>1.1299999999999999</v>
      </c>
      <c r="K184" s="11" t="s">
        <v>69</v>
      </c>
      <c r="L184" s="11" t="s">
        <v>69</v>
      </c>
      <c r="M184" s="11">
        <v>0.55000000000000004</v>
      </c>
      <c r="N184" s="24">
        <v>12.4</v>
      </c>
      <c r="O184" s="26" t="s">
        <v>69</v>
      </c>
      <c r="P184" s="11" t="s">
        <v>64</v>
      </c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36.75" customHeight="1">
      <c r="A185" s="10"/>
      <c r="B185" s="11" t="s">
        <v>210</v>
      </c>
      <c r="C185" s="11" t="s">
        <v>216</v>
      </c>
      <c r="D185" s="11" t="s">
        <v>217</v>
      </c>
      <c r="E185" s="11">
        <v>3</v>
      </c>
      <c r="F185" s="11">
        <v>55</v>
      </c>
      <c r="G185" s="11" t="s">
        <v>24</v>
      </c>
      <c r="H185" s="11">
        <v>35</v>
      </c>
      <c r="I185" s="11">
        <v>1</v>
      </c>
      <c r="J185" s="11">
        <v>1.1499999999999999</v>
      </c>
      <c r="K185" s="11" t="s">
        <v>69</v>
      </c>
      <c r="L185" s="11" t="s">
        <v>69</v>
      </c>
      <c r="M185" s="11" t="s">
        <v>69</v>
      </c>
      <c r="N185" s="24">
        <v>40.299999999999997</v>
      </c>
      <c r="O185" s="26" t="s">
        <v>69</v>
      </c>
      <c r="P185" s="11" t="s">
        <v>64</v>
      </c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36.75" customHeight="1">
      <c r="A186" s="10"/>
      <c r="B186" s="11" t="s">
        <v>210</v>
      </c>
      <c r="C186" s="11" t="s">
        <v>216</v>
      </c>
      <c r="D186" s="11" t="s">
        <v>217</v>
      </c>
      <c r="E186" s="11">
        <v>3</v>
      </c>
      <c r="F186" s="11">
        <v>55</v>
      </c>
      <c r="G186" s="11" t="s">
        <v>37</v>
      </c>
      <c r="H186" s="11">
        <v>20</v>
      </c>
      <c r="I186" s="11">
        <v>1</v>
      </c>
      <c r="J186" s="11">
        <v>1.1499999999999999</v>
      </c>
      <c r="K186" s="11" t="s">
        <v>69</v>
      </c>
      <c r="L186" s="11" t="s">
        <v>69</v>
      </c>
      <c r="M186" s="11">
        <v>0.55000000000000004</v>
      </c>
      <c r="N186" s="24">
        <v>12.7</v>
      </c>
      <c r="O186" s="26" t="s">
        <v>69</v>
      </c>
      <c r="P186" s="11" t="s">
        <v>64</v>
      </c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36.75" customHeight="1">
      <c r="A187" s="10"/>
      <c r="B187" s="11" t="s">
        <v>210</v>
      </c>
      <c r="C187" s="11" t="s">
        <v>216</v>
      </c>
      <c r="D187" s="11" t="s">
        <v>73</v>
      </c>
      <c r="E187" s="11">
        <v>3</v>
      </c>
      <c r="F187" s="11">
        <v>56</v>
      </c>
      <c r="G187" s="11" t="s">
        <v>24</v>
      </c>
      <c r="H187" s="11">
        <v>35</v>
      </c>
      <c r="I187" s="11">
        <v>1</v>
      </c>
      <c r="J187" s="11">
        <v>1.1599999999999999</v>
      </c>
      <c r="K187" s="11" t="s">
        <v>69</v>
      </c>
      <c r="L187" s="11" t="s">
        <v>69</v>
      </c>
      <c r="M187" s="11" t="s">
        <v>69</v>
      </c>
      <c r="N187" s="24">
        <v>40.6</v>
      </c>
      <c r="O187" s="26" t="s">
        <v>69</v>
      </c>
      <c r="P187" s="11" t="s">
        <v>64</v>
      </c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36.75" customHeight="1">
      <c r="A188" s="10"/>
      <c r="B188" s="11" t="s">
        <v>210</v>
      </c>
      <c r="C188" s="11" t="s">
        <v>216</v>
      </c>
      <c r="D188" s="11" t="s">
        <v>73</v>
      </c>
      <c r="E188" s="11">
        <v>3</v>
      </c>
      <c r="F188" s="11">
        <v>56</v>
      </c>
      <c r="G188" s="11" t="s">
        <v>37</v>
      </c>
      <c r="H188" s="11">
        <v>20</v>
      </c>
      <c r="I188" s="11">
        <v>1</v>
      </c>
      <c r="J188" s="11">
        <v>1.1599999999999999</v>
      </c>
      <c r="K188" s="11" t="s">
        <v>69</v>
      </c>
      <c r="L188" s="11" t="s">
        <v>69</v>
      </c>
      <c r="M188" s="11">
        <v>0.55000000000000004</v>
      </c>
      <c r="N188" s="24">
        <v>12.8</v>
      </c>
      <c r="O188" s="26" t="s">
        <v>69</v>
      </c>
      <c r="P188" s="11" t="s">
        <v>64</v>
      </c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36.75" customHeight="1">
      <c r="A189" s="10"/>
      <c r="B189" s="56" t="s">
        <v>210</v>
      </c>
      <c r="C189" s="57" t="s">
        <v>216</v>
      </c>
      <c r="D189" s="40" t="s">
        <v>97</v>
      </c>
      <c r="E189" s="40">
        <v>3</v>
      </c>
      <c r="F189" s="40">
        <v>56</v>
      </c>
      <c r="G189" s="40" t="s">
        <v>24</v>
      </c>
      <c r="H189" s="40">
        <v>35</v>
      </c>
      <c r="I189" s="40">
        <v>1</v>
      </c>
      <c r="J189" s="40" t="s">
        <v>133</v>
      </c>
      <c r="K189" s="40"/>
      <c r="L189" s="40"/>
      <c r="M189" s="40"/>
      <c r="N189" s="60" t="s">
        <v>218</v>
      </c>
      <c r="O189" s="61"/>
      <c r="P189" s="57" t="s">
        <v>219</v>
      </c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36.75" customHeight="1">
      <c r="A190" s="10"/>
      <c r="B190" s="11" t="s">
        <v>210</v>
      </c>
      <c r="C190" s="11" t="s">
        <v>216</v>
      </c>
      <c r="D190" s="11" t="s">
        <v>97</v>
      </c>
      <c r="E190" s="11">
        <v>3</v>
      </c>
      <c r="F190" s="11">
        <v>56</v>
      </c>
      <c r="G190" s="11" t="s">
        <v>37</v>
      </c>
      <c r="H190" s="11">
        <v>20</v>
      </c>
      <c r="I190" s="11">
        <v>1</v>
      </c>
      <c r="J190" s="11">
        <v>1.1599999999999999</v>
      </c>
      <c r="K190" s="11" t="s">
        <v>69</v>
      </c>
      <c r="L190" s="11" t="s">
        <v>69</v>
      </c>
      <c r="M190" s="11">
        <v>0.55000000000000004</v>
      </c>
      <c r="N190" s="24">
        <v>12.8</v>
      </c>
      <c r="O190" s="26" t="s">
        <v>69</v>
      </c>
      <c r="P190" s="57" t="s">
        <v>219</v>
      </c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36.75" customHeight="1">
      <c r="A191" s="10"/>
      <c r="B191" s="11" t="s">
        <v>210</v>
      </c>
      <c r="C191" s="11" t="s">
        <v>216</v>
      </c>
      <c r="D191" s="11" t="s">
        <v>99</v>
      </c>
      <c r="E191" s="11">
        <v>3</v>
      </c>
      <c r="F191" s="11">
        <v>55</v>
      </c>
      <c r="G191" s="11" t="s">
        <v>24</v>
      </c>
      <c r="H191" s="11">
        <v>35</v>
      </c>
      <c r="I191" s="11">
        <v>1</v>
      </c>
      <c r="J191" s="11">
        <v>1.1499999999999999</v>
      </c>
      <c r="K191" s="11" t="s">
        <v>69</v>
      </c>
      <c r="L191" s="11" t="s">
        <v>69</v>
      </c>
      <c r="M191" s="11" t="s">
        <v>69</v>
      </c>
      <c r="N191" s="24">
        <v>40.299999999999997</v>
      </c>
      <c r="O191" s="26" t="s">
        <v>69</v>
      </c>
      <c r="P191" s="11" t="s">
        <v>64</v>
      </c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36.75" customHeight="1">
      <c r="A192" s="10"/>
      <c r="B192" s="11" t="s">
        <v>210</v>
      </c>
      <c r="C192" s="11" t="s">
        <v>216</v>
      </c>
      <c r="D192" s="11" t="s">
        <v>99</v>
      </c>
      <c r="E192" s="11">
        <v>3</v>
      </c>
      <c r="F192" s="11">
        <v>55</v>
      </c>
      <c r="G192" s="11" t="s">
        <v>37</v>
      </c>
      <c r="H192" s="11">
        <v>12</v>
      </c>
      <c r="I192" s="11">
        <v>1</v>
      </c>
      <c r="J192" s="11">
        <v>1.1499999999999999</v>
      </c>
      <c r="K192" s="11" t="s">
        <v>69</v>
      </c>
      <c r="L192" s="11" t="s">
        <v>69</v>
      </c>
      <c r="M192" s="11">
        <v>0.55000000000000004</v>
      </c>
      <c r="N192" s="24">
        <v>7.6</v>
      </c>
      <c r="O192" s="26" t="s">
        <v>69</v>
      </c>
      <c r="P192" s="11" t="s">
        <v>64</v>
      </c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36.75" customHeight="1">
      <c r="A193" s="10"/>
      <c r="B193" s="11" t="s">
        <v>210</v>
      </c>
      <c r="C193" s="11" t="s">
        <v>74</v>
      </c>
      <c r="D193" s="11" t="s">
        <v>206</v>
      </c>
      <c r="E193" s="11">
        <v>3</v>
      </c>
      <c r="F193" s="11">
        <v>60</v>
      </c>
      <c r="G193" s="11" t="s">
        <v>24</v>
      </c>
      <c r="H193" s="11">
        <v>30</v>
      </c>
      <c r="I193" s="11">
        <v>1</v>
      </c>
      <c r="J193" s="11">
        <v>1.2</v>
      </c>
      <c r="K193" s="11" t="s">
        <v>69</v>
      </c>
      <c r="L193" s="11" t="s">
        <v>69</v>
      </c>
      <c r="M193" s="11" t="s">
        <v>69</v>
      </c>
      <c r="N193" s="24">
        <v>36</v>
      </c>
      <c r="O193" s="26" t="s">
        <v>69</v>
      </c>
      <c r="P193" s="11" t="s">
        <v>220</v>
      </c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36.75" customHeight="1">
      <c r="A194" s="10"/>
      <c r="B194" s="11" t="s">
        <v>210</v>
      </c>
      <c r="C194" s="11" t="s">
        <v>74</v>
      </c>
      <c r="D194" s="11" t="s">
        <v>206</v>
      </c>
      <c r="E194" s="11">
        <v>3</v>
      </c>
      <c r="F194" s="11">
        <v>60</v>
      </c>
      <c r="G194" s="11" t="s">
        <v>37</v>
      </c>
      <c r="H194" s="11">
        <v>15</v>
      </c>
      <c r="I194" s="11">
        <v>1</v>
      </c>
      <c r="J194" s="11">
        <v>1.2</v>
      </c>
      <c r="K194" s="11" t="s">
        <v>69</v>
      </c>
      <c r="L194" s="11" t="s">
        <v>69</v>
      </c>
      <c r="M194" s="11">
        <v>0.55000000000000004</v>
      </c>
      <c r="N194" s="24">
        <v>9.9</v>
      </c>
      <c r="O194" s="26" t="s">
        <v>69</v>
      </c>
      <c r="P194" s="11" t="s">
        <v>220</v>
      </c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36.75" customHeight="1">
      <c r="A195" s="10"/>
      <c r="B195" s="11" t="s">
        <v>210</v>
      </c>
      <c r="C195" s="11" t="s">
        <v>215</v>
      </c>
      <c r="D195" s="30" t="s">
        <v>221</v>
      </c>
      <c r="E195" s="11">
        <v>2</v>
      </c>
      <c r="F195" s="11">
        <v>9</v>
      </c>
      <c r="G195" s="11" t="s">
        <v>24</v>
      </c>
      <c r="H195" s="11">
        <v>0</v>
      </c>
      <c r="I195" s="11">
        <v>1</v>
      </c>
      <c r="J195" s="11">
        <v>1</v>
      </c>
      <c r="K195" s="11">
        <v>1.3</v>
      </c>
      <c r="L195" s="11" t="s">
        <v>69</v>
      </c>
      <c r="M195" s="11" t="s">
        <v>69</v>
      </c>
      <c r="N195" s="24">
        <v>0</v>
      </c>
      <c r="O195" s="26" t="s">
        <v>69</v>
      </c>
      <c r="P195" s="30" t="s">
        <v>222</v>
      </c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36.75" customHeight="1">
      <c r="A196" s="10"/>
      <c r="B196" s="11" t="s">
        <v>210</v>
      </c>
      <c r="C196" s="11" t="s">
        <v>215</v>
      </c>
      <c r="D196" s="42" t="s">
        <v>221</v>
      </c>
      <c r="E196" s="11">
        <v>2</v>
      </c>
      <c r="F196" s="11">
        <v>9</v>
      </c>
      <c r="G196" s="11" t="s">
        <v>37</v>
      </c>
      <c r="H196" s="11">
        <v>10</v>
      </c>
      <c r="I196" s="11">
        <v>1</v>
      </c>
      <c r="J196" s="11">
        <v>1</v>
      </c>
      <c r="K196" s="11">
        <v>1.3</v>
      </c>
      <c r="L196" s="11" t="s">
        <v>69</v>
      </c>
      <c r="M196" s="11">
        <v>0.55000000000000004</v>
      </c>
      <c r="N196" s="24">
        <v>7.2</v>
      </c>
      <c r="O196" s="26" t="s">
        <v>69</v>
      </c>
      <c r="P196" s="42" t="s">
        <v>222</v>
      </c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36.75" customHeight="1">
      <c r="A197" s="10"/>
      <c r="B197" s="56" t="s">
        <v>210</v>
      </c>
      <c r="C197" s="57" t="s">
        <v>223</v>
      </c>
      <c r="D197" s="42" t="s">
        <v>224</v>
      </c>
      <c r="E197" s="40">
        <v>2</v>
      </c>
      <c r="F197" s="40">
        <v>1</v>
      </c>
      <c r="G197" s="40" t="s">
        <v>24</v>
      </c>
      <c r="H197" s="40">
        <v>30</v>
      </c>
      <c r="I197" s="40">
        <v>1</v>
      </c>
      <c r="J197" s="40">
        <v>1</v>
      </c>
      <c r="K197" s="62">
        <v>44986</v>
      </c>
      <c r="L197" s="40"/>
      <c r="M197" s="40"/>
      <c r="N197" s="60">
        <v>39</v>
      </c>
      <c r="O197" s="61"/>
      <c r="P197" s="57" t="s">
        <v>153</v>
      </c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36.75" customHeight="1">
      <c r="A198" s="10">
        <v>16</v>
      </c>
      <c r="B198" s="11" t="s">
        <v>225</v>
      </c>
      <c r="C198" s="11" t="s">
        <v>226</v>
      </c>
      <c r="D198" s="11" t="s">
        <v>227</v>
      </c>
      <c r="E198" s="11">
        <v>2</v>
      </c>
      <c r="F198" s="11">
        <v>52</v>
      </c>
      <c r="G198" s="11" t="s">
        <v>24</v>
      </c>
      <c r="H198" s="11">
        <v>30</v>
      </c>
      <c r="I198" s="11">
        <v>1</v>
      </c>
      <c r="J198" s="11">
        <v>1.1200000000000001</v>
      </c>
      <c r="K198" s="11"/>
      <c r="L198" s="11"/>
      <c r="M198" s="11"/>
      <c r="N198" s="11">
        <v>16.8</v>
      </c>
      <c r="O198" s="25">
        <v>151.69999999999999</v>
      </c>
      <c r="P198" s="20" t="s">
        <v>61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36.75" customHeight="1">
      <c r="A199" s="10"/>
      <c r="B199" s="11" t="s">
        <v>225</v>
      </c>
      <c r="C199" s="11" t="s">
        <v>226</v>
      </c>
      <c r="D199" s="11" t="s">
        <v>228</v>
      </c>
      <c r="E199" s="11">
        <v>2</v>
      </c>
      <c r="F199" s="11">
        <v>56</v>
      </c>
      <c r="G199" s="11" t="s">
        <v>24</v>
      </c>
      <c r="H199" s="11">
        <v>30</v>
      </c>
      <c r="I199" s="11">
        <v>1</v>
      </c>
      <c r="J199" s="11">
        <v>1.1599999999999999</v>
      </c>
      <c r="K199" s="11"/>
      <c r="L199" s="11"/>
      <c r="M199" s="11"/>
      <c r="N199" s="24">
        <v>17.399999999999999</v>
      </c>
      <c r="O199" s="26"/>
      <c r="P199" s="20" t="s">
        <v>61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36.75" customHeight="1">
      <c r="A200" s="10"/>
      <c r="B200" s="11" t="s">
        <v>225</v>
      </c>
      <c r="C200" s="11" t="s">
        <v>226</v>
      </c>
      <c r="D200" s="11" t="s">
        <v>229</v>
      </c>
      <c r="E200" s="11">
        <v>2</v>
      </c>
      <c r="F200" s="11">
        <v>55</v>
      </c>
      <c r="G200" s="11" t="s">
        <v>24</v>
      </c>
      <c r="H200" s="11">
        <v>30</v>
      </c>
      <c r="I200" s="11">
        <v>1</v>
      </c>
      <c r="J200" s="11">
        <v>1.1499999999999999</v>
      </c>
      <c r="K200" s="11"/>
      <c r="L200" s="11"/>
      <c r="M200" s="11"/>
      <c r="N200" s="24">
        <v>17.3</v>
      </c>
      <c r="O200" s="26"/>
      <c r="P200" s="20" t="s">
        <v>61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36.75" customHeight="1">
      <c r="A201" s="10"/>
      <c r="B201" s="11" t="s">
        <v>225</v>
      </c>
      <c r="C201" s="11" t="s">
        <v>226</v>
      </c>
      <c r="D201" s="11" t="s">
        <v>230</v>
      </c>
      <c r="E201" s="11">
        <v>2</v>
      </c>
      <c r="F201" s="11">
        <v>55</v>
      </c>
      <c r="G201" s="11" t="s">
        <v>24</v>
      </c>
      <c r="H201" s="11">
        <v>30</v>
      </c>
      <c r="I201" s="11">
        <v>1</v>
      </c>
      <c r="J201" s="11">
        <v>1.1499999999999999</v>
      </c>
      <c r="K201" s="11"/>
      <c r="L201" s="11"/>
      <c r="M201" s="11"/>
      <c r="N201" s="24">
        <v>17.3</v>
      </c>
      <c r="O201" s="26"/>
      <c r="P201" s="20" t="s">
        <v>61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36.75" customHeight="1">
      <c r="A202" s="10"/>
      <c r="B202" s="11" t="s">
        <v>225</v>
      </c>
      <c r="C202" s="11" t="s">
        <v>226</v>
      </c>
      <c r="D202" s="11" t="s">
        <v>231</v>
      </c>
      <c r="E202" s="11">
        <v>2</v>
      </c>
      <c r="F202" s="11">
        <v>52</v>
      </c>
      <c r="G202" s="11" t="s">
        <v>24</v>
      </c>
      <c r="H202" s="11">
        <v>30</v>
      </c>
      <c r="I202" s="11">
        <v>1</v>
      </c>
      <c r="J202" s="11">
        <v>1.1200000000000001</v>
      </c>
      <c r="K202" s="11"/>
      <c r="L202" s="11"/>
      <c r="M202" s="11"/>
      <c r="N202" s="24">
        <v>16.8</v>
      </c>
      <c r="O202" s="26"/>
      <c r="P202" s="20" t="s">
        <v>61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36.75" customHeight="1">
      <c r="A203" s="10"/>
      <c r="B203" s="11" t="s">
        <v>225</v>
      </c>
      <c r="C203" s="11" t="s">
        <v>226</v>
      </c>
      <c r="D203" s="11" t="s">
        <v>232</v>
      </c>
      <c r="E203" s="11">
        <v>2</v>
      </c>
      <c r="F203" s="11">
        <v>55</v>
      </c>
      <c r="G203" s="11" t="s">
        <v>24</v>
      </c>
      <c r="H203" s="11">
        <v>30</v>
      </c>
      <c r="I203" s="11">
        <v>1</v>
      </c>
      <c r="J203" s="11">
        <v>1.1499999999999999</v>
      </c>
      <c r="K203" s="11"/>
      <c r="L203" s="11"/>
      <c r="M203" s="11"/>
      <c r="N203" s="24">
        <v>17.3</v>
      </c>
      <c r="O203" s="26"/>
      <c r="P203" s="20" t="s">
        <v>61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36.75" customHeight="1">
      <c r="A204" s="10"/>
      <c r="B204" s="11" t="s">
        <v>225</v>
      </c>
      <c r="C204" s="11" t="s">
        <v>233</v>
      </c>
      <c r="D204" s="11" t="s">
        <v>234</v>
      </c>
      <c r="E204" s="11">
        <v>2</v>
      </c>
      <c r="F204" s="11">
        <v>1</v>
      </c>
      <c r="G204" s="11" t="s">
        <v>24</v>
      </c>
      <c r="H204" s="11">
        <v>30</v>
      </c>
      <c r="I204" s="11">
        <v>1</v>
      </c>
      <c r="J204" s="11"/>
      <c r="K204" s="11">
        <v>1.3</v>
      </c>
      <c r="L204" s="11"/>
      <c r="M204" s="11"/>
      <c r="N204" s="24">
        <v>19.5</v>
      </c>
      <c r="O204" s="26"/>
      <c r="P204" s="11" t="s">
        <v>33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36.75" customHeight="1">
      <c r="A205" s="10"/>
      <c r="B205" s="11" t="s">
        <v>225</v>
      </c>
      <c r="C205" s="11" t="s">
        <v>235</v>
      </c>
      <c r="D205" s="11" t="s">
        <v>234</v>
      </c>
      <c r="E205" s="11">
        <v>3</v>
      </c>
      <c r="F205" s="11">
        <v>8</v>
      </c>
      <c r="G205" s="11" t="s">
        <v>24</v>
      </c>
      <c r="H205" s="11">
        <v>45</v>
      </c>
      <c r="I205" s="11">
        <v>1</v>
      </c>
      <c r="J205" s="11"/>
      <c r="K205" s="11">
        <v>1.3</v>
      </c>
      <c r="L205" s="11"/>
      <c r="M205" s="11"/>
      <c r="N205" s="24">
        <v>29.3</v>
      </c>
      <c r="O205" s="26"/>
      <c r="P205" s="11" t="s">
        <v>33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42.75" customHeight="1">
      <c r="A206" s="27">
        <v>17</v>
      </c>
      <c r="B206" s="11" t="s">
        <v>236</v>
      </c>
      <c r="C206" s="11" t="s">
        <v>237</v>
      </c>
      <c r="D206" s="11" t="s">
        <v>80</v>
      </c>
      <c r="E206" s="11">
        <v>2</v>
      </c>
      <c r="F206" s="11">
        <v>55</v>
      </c>
      <c r="G206" s="11" t="s">
        <v>24</v>
      </c>
      <c r="H206" s="11">
        <v>25</v>
      </c>
      <c r="I206" s="11"/>
      <c r="J206" s="11">
        <v>1.1499999999999999</v>
      </c>
      <c r="K206" s="11"/>
      <c r="L206" s="11"/>
      <c r="M206" s="11"/>
      <c r="N206" s="24">
        <f>H206*J206</f>
        <v>28.749999999999996</v>
      </c>
      <c r="O206" s="63">
        <v>283.75</v>
      </c>
      <c r="P206" s="11" t="s">
        <v>162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42.75" customHeight="1">
      <c r="A207" s="27"/>
      <c r="B207" s="11" t="s">
        <v>236</v>
      </c>
      <c r="C207" s="11" t="s">
        <v>237</v>
      </c>
      <c r="D207" s="11" t="s">
        <v>80</v>
      </c>
      <c r="E207" s="11">
        <v>2</v>
      </c>
      <c r="F207" s="11">
        <v>55</v>
      </c>
      <c r="G207" s="11" t="s">
        <v>37</v>
      </c>
      <c r="H207" s="11">
        <v>10</v>
      </c>
      <c r="I207" s="11"/>
      <c r="J207" s="11">
        <v>1.1499999999999999</v>
      </c>
      <c r="K207" s="11"/>
      <c r="L207" s="11"/>
      <c r="M207" s="11">
        <v>0.55000000000000004</v>
      </c>
      <c r="N207" s="24">
        <f>H207*J207*M207</f>
        <v>6.3250000000000002</v>
      </c>
      <c r="O207" s="34"/>
      <c r="P207" s="11" t="s">
        <v>162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42.75" customHeight="1">
      <c r="A208" s="27"/>
      <c r="B208" s="11" t="s">
        <v>236</v>
      </c>
      <c r="C208" s="11" t="s">
        <v>237</v>
      </c>
      <c r="D208" s="11" t="s">
        <v>82</v>
      </c>
      <c r="E208" s="64">
        <v>2</v>
      </c>
      <c r="F208" s="64">
        <v>56</v>
      </c>
      <c r="G208" s="11" t="s">
        <v>24</v>
      </c>
      <c r="H208" s="11">
        <v>25</v>
      </c>
      <c r="I208" s="64"/>
      <c r="J208" s="11">
        <v>1.1599999999999999</v>
      </c>
      <c r="K208" s="64"/>
      <c r="L208" s="64"/>
      <c r="M208" s="64"/>
      <c r="N208" s="65">
        <f>H208*J208</f>
        <v>28.999999999999996</v>
      </c>
      <c r="O208" s="34"/>
      <c r="P208" s="11" t="s">
        <v>162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42.75" customHeight="1">
      <c r="A209" s="27"/>
      <c r="B209" s="11" t="s">
        <v>236</v>
      </c>
      <c r="C209" s="11" t="s">
        <v>237</v>
      </c>
      <c r="D209" s="11" t="s">
        <v>82</v>
      </c>
      <c r="E209" s="64">
        <v>2</v>
      </c>
      <c r="F209" s="64">
        <v>56</v>
      </c>
      <c r="G209" s="11" t="s">
        <v>37</v>
      </c>
      <c r="H209" s="11">
        <v>10</v>
      </c>
      <c r="I209" s="64"/>
      <c r="J209" s="64">
        <v>1.1599999999999999</v>
      </c>
      <c r="K209" s="64"/>
      <c r="L209" s="64"/>
      <c r="M209" s="64">
        <v>0.55000000000000004</v>
      </c>
      <c r="N209" s="65">
        <f>H209*J209*M209</f>
        <v>6.38</v>
      </c>
      <c r="O209" s="34"/>
      <c r="P209" s="11" t="s">
        <v>162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42.75" customHeight="1">
      <c r="A210" s="27"/>
      <c r="B210" s="11" t="s">
        <v>236</v>
      </c>
      <c r="C210" s="11" t="s">
        <v>237</v>
      </c>
      <c r="D210" s="11" t="s">
        <v>51</v>
      </c>
      <c r="E210" s="11">
        <v>2</v>
      </c>
      <c r="F210" s="11">
        <v>57</v>
      </c>
      <c r="G210" s="11" t="s">
        <v>24</v>
      </c>
      <c r="H210" s="11">
        <v>25</v>
      </c>
      <c r="I210" s="11"/>
      <c r="J210" s="11">
        <v>1.17</v>
      </c>
      <c r="K210" s="11"/>
      <c r="L210" s="11"/>
      <c r="M210" s="11"/>
      <c r="N210" s="24">
        <f>H210*J210</f>
        <v>29.25</v>
      </c>
      <c r="O210" s="34"/>
      <c r="P210" s="11" t="s">
        <v>162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42.75" customHeight="1">
      <c r="A211" s="27"/>
      <c r="B211" s="11" t="s">
        <v>236</v>
      </c>
      <c r="C211" s="11" t="s">
        <v>237</v>
      </c>
      <c r="D211" s="11" t="s">
        <v>51</v>
      </c>
      <c r="E211" s="11">
        <v>2</v>
      </c>
      <c r="F211" s="11">
        <v>57</v>
      </c>
      <c r="G211" s="11" t="s">
        <v>37</v>
      </c>
      <c r="H211" s="11">
        <v>10</v>
      </c>
      <c r="I211" s="11"/>
      <c r="J211" s="11">
        <v>1.17</v>
      </c>
      <c r="K211" s="11"/>
      <c r="L211" s="11"/>
      <c r="M211" s="11">
        <v>0.55000000000000004</v>
      </c>
      <c r="N211" s="24">
        <f>H211*J211*M211</f>
        <v>6.4350000000000005</v>
      </c>
      <c r="O211" s="34"/>
      <c r="P211" s="11" t="s">
        <v>162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42.75" customHeight="1">
      <c r="A212" s="27"/>
      <c r="B212" s="11" t="s">
        <v>236</v>
      </c>
      <c r="C212" s="11" t="s">
        <v>237</v>
      </c>
      <c r="D212" s="11" t="s">
        <v>53</v>
      </c>
      <c r="E212" s="64">
        <v>2</v>
      </c>
      <c r="F212" s="64">
        <v>55</v>
      </c>
      <c r="G212" s="11" t="s">
        <v>24</v>
      </c>
      <c r="H212" s="11">
        <v>25</v>
      </c>
      <c r="I212" s="64"/>
      <c r="J212" s="64">
        <v>1.1499999999999999</v>
      </c>
      <c r="K212" s="64"/>
      <c r="L212" s="64"/>
      <c r="M212" s="64"/>
      <c r="N212" s="65">
        <f>H212*J212</f>
        <v>28.749999999999996</v>
      </c>
      <c r="O212" s="34"/>
      <c r="P212" s="11" t="s">
        <v>162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42.75" customHeight="1">
      <c r="A213" s="27"/>
      <c r="B213" s="11" t="s">
        <v>236</v>
      </c>
      <c r="C213" s="11" t="s">
        <v>237</v>
      </c>
      <c r="D213" s="11" t="s">
        <v>53</v>
      </c>
      <c r="E213" s="64">
        <v>2</v>
      </c>
      <c r="F213" s="64">
        <v>55</v>
      </c>
      <c r="G213" s="11" t="s">
        <v>37</v>
      </c>
      <c r="H213" s="11">
        <v>10</v>
      </c>
      <c r="I213" s="64"/>
      <c r="J213" s="64">
        <v>1.1499999999999999</v>
      </c>
      <c r="K213" s="64"/>
      <c r="L213" s="64"/>
      <c r="M213" s="64">
        <v>0.55000000000000004</v>
      </c>
      <c r="N213" s="65">
        <f>H213*J213*0.55</f>
        <v>6.3250000000000002</v>
      </c>
      <c r="O213" s="34"/>
      <c r="P213" s="11" t="s">
        <v>162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42.75" customHeight="1">
      <c r="A214" s="27"/>
      <c r="B214" s="11" t="s">
        <v>236</v>
      </c>
      <c r="C214" s="11" t="s">
        <v>216</v>
      </c>
      <c r="D214" s="11" t="s">
        <v>80</v>
      </c>
      <c r="E214" s="11">
        <v>2</v>
      </c>
      <c r="F214" s="11">
        <v>55</v>
      </c>
      <c r="G214" s="11" t="s">
        <v>24</v>
      </c>
      <c r="H214" s="65">
        <v>22</v>
      </c>
      <c r="I214" s="64"/>
      <c r="J214" s="11">
        <v>1.1499999999999999</v>
      </c>
      <c r="K214" s="64"/>
      <c r="L214" s="64"/>
      <c r="M214" s="64"/>
      <c r="N214" s="65">
        <f>H214*J214</f>
        <v>25.299999999999997</v>
      </c>
      <c r="O214" s="34"/>
      <c r="P214" s="11" t="s">
        <v>162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42.75" customHeight="1">
      <c r="A215" s="27"/>
      <c r="B215" s="11" t="s">
        <v>236</v>
      </c>
      <c r="C215" s="11" t="s">
        <v>216</v>
      </c>
      <c r="D215" s="11" t="s">
        <v>80</v>
      </c>
      <c r="E215" s="11">
        <v>2</v>
      </c>
      <c r="F215" s="11">
        <v>55</v>
      </c>
      <c r="G215" s="11" t="s">
        <v>37</v>
      </c>
      <c r="H215" s="65">
        <v>16</v>
      </c>
      <c r="I215" s="64"/>
      <c r="J215" s="11">
        <v>1.1499999999999999</v>
      </c>
      <c r="K215" s="64"/>
      <c r="L215" s="64"/>
      <c r="M215" s="64">
        <v>0.55000000000000004</v>
      </c>
      <c r="N215" s="65">
        <f>H215*J215*M215</f>
        <v>10.119999999999999</v>
      </c>
      <c r="O215" s="34"/>
      <c r="P215" s="11" t="s">
        <v>162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42.75" customHeight="1">
      <c r="A216" s="27"/>
      <c r="B216" s="11" t="s">
        <v>236</v>
      </c>
      <c r="C216" s="11" t="s">
        <v>216</v>
      </c>
      <c r="D216" s="11" t="s">
        <v>82</v>
      </c>
      <c r="E216" s="64">
        <v>2</v>
      </c>
      <c r="F216" s="64">
        <v>56</v>
      </c>
      <c r="G216" s="11" t="s">
        <v>24</v>
      </c>
      <c r="H216" s="65">
        <v>22</v>
      </c>
      <c r="I216" s="64"/>
      <c r="J216" s="11">
        <v>1.1599999999999999</v>
      </c>
      <c r="K216" s="64"/>
      <c r="L216" s="64"/>
      <c r="M216" s="64"/>
      <c r="N216" s="65">
        <f>H216*J216</f>
        <v>25.52</v>
      </c>
      <c r="O216" s="34"/>
      <c r="P216" s="11" t="s">
        <v>162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42.75" customHeight="1">
      <c r="A217" s="27"/>
      <c r="B217" s="11" t="s">
        <v>236</v>
      </c>
      <c r="C217" s="11" t="s">
        <v>216</v>
      </c>
      <c r="D217" s="11" t="s">
        <v>82</v>
      </c>
      <c r="E217" s="64">
        <v>2</v>
      </c>
      <c r="F217" s="64">
        <v>56</v>
      </c>
      <c r="G217" s="11" t="s">
        <v>37</v>
      </c>
      <c r="H217" s="65">
        <v>16</v>
      </c>
      <c r="I217" s="64"/>
      <c r="J217" s="64">
        <v>1.1599999999999999</v>
      </c>
      <c r="K217" s="64"/>
      <c r="L217" s="64"/>
      <c r="M217" s="64">
        <v>0.55000000000000004</v>
      </c>
      <c r="N217" s="65">
        <f>H217*J217*M217</f>
        <v>10.208</v>
      </c>
      <c r="O217" s="34"/>
      <c r="P217" s="11" t="s">
        <v>162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42.75" customHeight="1">
      <c r="A218" s="27"/>
      <c r="B218" s="11" t="s">
        <v>236</v>
      </c>
      <c r="C218" s="11" t="s">
        <v>216</v>
      </c>
      <c r="D218" s="11" t="s">
        <v>51</v>
      </c>
      <c r="E218" s="11">
        <v>2</v>
      </c>
      <c r="F218" s="11">
        <v>57</v>
      </c>
      <c r="G218" s="11" t="s">
        <v>24</v>
      </c>
      <c r="H218" s="65">
        <v>22</v>
      </c>
      <c r="I218" s="64"/>
      <c r="J218" s="11">
        <v>1.17</v>
      </c>
      <c r="K218" s="64"/>
      <c r="L218" s="64"/>
      <c r="M218" s="64"/>
      <c r="N218" s="65">
        <f>H218*J218</f>
        <v>25.74</v>
      </c>
      <c r="O218" s="34"/>
      <c r="P218" s="11" t="s">
        <v>162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42.75" customHeight="1">
      <c r="A219" s="27"/>
      <c r="B219" s="11" t="s">
        <v>236</v>
      </c>
      <c r="C219" s="11" t="s">
        <v>216</v>
      </c>
      <c r="D219" s="11" t="s">
        <v>51</v>
      </c>
      <c r="E219" s="11">
        <v>2</v>
      </c>
      <c r="F219" s="11">
        <v>57</v>
      </c>
      <c r="G219" s="11" t="s">
        <v>37</v>
      </c>
      <c r="H219" s="65">
        <v>16</v>
      </c>
      <c r="I219" s="64"/>
      <c r="J219" s="11">
        <v>1.17</v>
      </c>
      <c r="K219" s="64"/>
      <c r="L219" s="64"/>
      <c r="M219" s="64">
        <v>0.55000000000000004</v>
      </c>
      <c r="N219" s="65">
        <f>H219*J219*M219</f>
        <v>10.295999999999999</v>
      </c>
      <c r="O219" s="34"/>
      <c r="P219" s="11" t="s">
        <v>162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42.75" customHeight="1">
      <c r="A220" s="27"/>
      <c r="B220" s="11" t="s">
        <v>236</v>
      </c>
      <c r="C220" s="11" t="s">
        <v>216</v>
      </c>
      <c r="D220" s="11" t="s">
        <v>53</v>
      </c>
      <c r="E220" s="64">
        <v>2</v>
      </c>
      <c r="F220" s="64">
        <v>55</v>
      </c>
      <c r="G220" s="11" t="s">
        <v>24</v>
      </c>
      <c r="H220" s="65">
        <v>22</v>
      </c>
      <c r="I220" s="64"/>
      <c r="J220" s="64">
        <v>1.1499999999999999</v>
      </c>
      <c r="K220" s="64"/>
      <c r="L220" s="64"/>
      <c r="M220" s="64"/>
      <c r="N220" s="65">
        <f>H220*J220</f>
        <v>25.299999999999997</v>
      </c>
      <c r="O220" s="34"/>
      <c r="P220" s="11" t="s">
        <v>162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42.75" customHeight="1">
      <c r="A221" s="27"/>
      <c r="B221" s="11" t="s">
        <v>236</v>
      </c>
      <c r="C221" s="11" t="s">
        <v>216</v>
      </c>
      <c r="D221" s="11" t="s">
        <v>53</v>
      </c>
      <c r="E221" s="64">
        <v>2</v>
      </c>
      <c r="F221" s="64">
        <v>55</v>
      </c>
      <c r="G221" s="11" t="s">
        <v>37</v>
      </c>
      <c r="H221" s="65">
        <v>16</v>
      </c>
      <c r="I221" s="64"/>
      <c r="J221" s="64">
        <v>1.1499999999999999</v>
      </c>
      <c r="K221" s="64"/>
      <c r="L221" s="64"/>
      <c r="M221" s="64">
        <v>0.55000000000000004</v>
      </c>
      <c r="N221" s="65">
        <f>H221*J221*M221</f>
        <v>10.119999999999999</v>
      </c>
      <c r="O221" s="34"/>
      <c r="P221" s="11" t="s">
        <v>162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36.75" customHeight="1">
      <c r="A222" s="10">
        <v>18</v>
      </c>
      <c r="B222" s="11" t="s">
        <v>238</v>
      </c>
      <c r="C222" s="11" t="s">
        <v>233</v>
      </c>
      <c r="D222" s="11" t="s">
        <v>234</v>
      </c>
      <c r="E222" s="11">
        <v>2</v>
      </c>
      <c r="F222" s="11">
        <v>1</v>
      </c>
      <c r="G222" s="11" t="s">
        <v>24</v>
      </c>
      <c r="H222" s="11">
        <v>30</v>
      </c>
      <c r="I222" s="11">
        <v>1</v>
      </c>
      <c r="J222" s="11"/>
      <c r="K222" s="11">
        <v>1.3</v>
      </c>
      <c r="L222" s="11"/>
      <c r="M222" s="11"/>
      <c r="N222" s="24">
        <v>19.5</v>
      </c>
      <c r="O222" s="26"/>
      <c r="P222" s="11" t="s">
        <v>33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36.75" customHeight="1">
      <c r="A223" s="10"/>
      <c r="B223" s="11" t="s">
        <v>238</v>
      </c>
      <c r="C223" s="11" t="s">
        <v>235</v>
      </c>
      <c r="D223" s="11" t="s">
        <v>234</v>
      </c>
      <c r="E223" s="11">
        <v>3</v>
      </c>
      <c r="F223" s="11">
        <v>8</v>
      </c>
      <c r="G223" s="11" t="s">
        <v>24</v>
      </c>
      <c r="H223" s="11">
        <v>45</v>
      </c>
      <c r="I223" s="11">
        <v>1</v>
      </c>
      <c r="J223" s="11"/>
      <c r="K223" s="11">
        <v>1.3</v>
      </c>
      <c r="L223" s="11"/>
      <c r="M223" s="11"/>
      <c r="N223" s="24">
        <v>29.3</v>
      </c>
      <c r="O223" s="26"/>
      <c r="P223" s="11" t="s">
        <v>33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36.75" customHeight="1">
      <c r="A224" s="10"/>
      <c r="B224" s="11" t="s">
        <v>238</v>
      </c>
      <c r="C224" s="11" t="s">
        <v>181</v>
      </c>
      <c r="D224" s="11" t="s">
        <v>239</v>
      </c>
      <c r="E224" s="11">
        <v>2</v>
      </c>
      <c r="F224" s="20">
        <v>56</v>
      </c>
      <c r="G224" s="11" t="s">
        <v>24</v>
      </c>
      <c r="H224" s="11">
        <v>21</v>
      </c>
      <c r="I224" s="11">
        <v>1</v>
      </c>
      <c r="J224" s="20">
        <v>1.1599999999999999</v>
      </c>
      <c r="K224" s="11"/>
      <c r="L224" s="11"/>
      <c r="M224" s="11"/>
      <c r="N224" s="66">
        <v>24.4</v>
      </c>
      <c r="O224" s="26"/>
      <c r="P224" s="11" t="s">
        <v>240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36.75" customHeight="1">
      <c r="A225" s="10"/>
      <c r="B225" s="11" t="s">
        <v>238</v>
      </c>
      <c r="C225" s="11" t="s">
        <v>181</v>
      </c>
      <c r="D225" s="11" t="s">
        <v>239</v>
      </c>
      <c r="E225" s="11">
        <v>2</v>
      </c>
      <c r="F225" s="20">
        <v>56</v>
      </c>
      <c r="G225" s="11" t="s">
        <v>37</v>
      </c>
      <c r="H225" s="11">
        <v>18</v>
      </c>
      <c r="I225" s="11">
        <v>1</v>
      </c>
      <c r="J225" s="20">
        <v>1.1599999999999999</v>
      </c>
      <c r="K225" s="11"/>
      <c r="L225" s="11"/>
      <c r="M225" s="11" t="s">
        <v>184</v>
      </c>
      <c r="N225" s="66">
        <v>11.5</v>
      </c>
      <c r="O225" s="26"/>
      <c r="P225" s="11" t="s">
        <v>240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36.75" customHeight="1">
      <c r="A226" s="10"/>
      <c r="B226" s="11" t="s">
        <v>238</v>
      </c>
      <c r="C226" s="11" t="s">
        <v>181</v>
      </c>
      <c r="D226" s="11" t="s">
        <v>241</v>
      </c>
      <c r="E226" s="11">
        <v>2</v>
      </c>
      <c r="F226" s="11">
        <v>54</v>
      </c>
      <c r="G226" s="11" t="s">
        <v>24</v>
      </c>
      <c r="H226" s="11">
        <v>21</v>
      </c>
      <c r="I226" s="11">
        <v>1</v>
      </c>
      <c r="J226" s="11" t="s">
        <v>242</v>
      </c>
      <c r="K226" s="11"/>
      <c r="L226" s="11"/>
      <c r="M226" s="11"/>
      <c r="N226" s="24">
        <v>23.9</v>
      </c>
      <c r="O226" s="26"/>
      <c r="P226" s="11" t="s">
        <v>240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36.75" customHeight="1">
      <c r="A227" s="10"/>
      <c r="B227" s="11" t="s">
        <v>238</v>
      </c>
      <c r="C227" s="11" t="s">
        <v>181</v>
      </c>
      <c r="D227" s="11" t="s">
        <v>241</v>
      </c>
      <c r="E227" s="11">
        <v>2</v>
      </c>
      <c r="F227" s="11">
        <v>54</v>
      </c>
      <c r="G227" s="11" t="s">
        <v>37</v>
      </c>
      <c r="H227" s="11">
        <v>18</v>
      </c>
      <c r="I227" s="11">
        <v>1</v>
      </c>
      <c r="J227" s="11" t="s">
        <v>242</v>
      </c>
      <c r="K227" s="11"/>
      <c r="L227" s="11"/>
      <c r="M227" s="11" t="s">
        <v>184</v>
      </c>
      <c r="N227" s="24">
        <v>11.3</v>
      </c>
      <c r="O227" s="26"/>
      <c r="P227" s="11" t="s">
        <v>240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36.75" customHeight="1">
      <c r="A228" s="10"/>
      <c r="B228" s="11" t="s">
        <v>238</v>
      </c>
      <c r="C228" s="11" t="s">
        <v>181</v>
      </c>
      <c r="D228" s="11" t="s">
        <v>243</v>
      </c>
      <c r="E228" s="11">
        <v>2</v>
      </c>
      <c r="F228" s="20">
        <v>57</v>
      </c>
      <c r="G228" s="11" t="s">
        <v>24</v>
      </c>
      <c r="H228" s="11">
        <v>21</v>
      </c>
      <c r="I228" s="11">
        <v>1</v>
      </c>
      <c r="J228" s="20">
        <v>1.17</v>
      </c>
      <c r="K228" s="11"/>
      <c r="L228" s="11"/>
      <c r="M228" s="11"/>
      <c r="N228" s="66">
        <v>24.6</v>
      </c>
      <c r="O228" s="26"/>
      <c r="P228" s="11" t="s">
        <v>240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36.75" customHeight="1">
      <c r="A229" s="10"/>
      <c r="B229" s="11" t="s">
        <v>238</v>
      </c>
      <c r="C229" s="11" t="s">
        <v>181</v>
      </c>
      <c r="D229" s="11" t="s">
        <v>243</v>
      </c>
      <c r="E229" s="11">
        <v>2</v>
      </c>
      <c r="F229" s="20">
        <v>57</v>
      </c>
      <c r="G229" s="11" t="s">
        <v>37</v>
      </c>
      <c r="H229" s="11">
        <v>18</v>
      </c>
      <c r="I229" s="11">
        <v>1</v>
      </c>
      <c r="J229" s="20">
        <v>1.17</v>
      </c>
      <c r="K229" s="11"/>
      <c r="L229" s="11"/>
      <c r="M229" s="11" t="s">
        <v>184</v>
      </c>
      <c r="N229" s="66">
        <v>11.6</v>
      </c>
      <c r="O229" s="26"/>
      <c r="P229" s="11" t="s">
        <v>240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36.75" customHeight="1">
      <c r="A230" s="10"/>
      <c r="B230" s="11" t="s">
        <v>238</v>
      </c>
      <c r="C230" s="11" t="s">
        <v>181</v>
      </c>
      <c r="D230" s="11" t="s">
        <v>244</v>
      </c>
      <c r="E230" s="11">
        <v>2</v>
      </c>
      <c r="F230" s="20">
        <v>60</v>
      </c>
      <c r="G230" s="11" t="s">
        <v>24</v>
      </c>
      <c r="H230" s="11">
        <v>21</v>
      </c>
      <c r="I230" s="11">
        <v>1</v>
      </c>
      <c r="J230" s="20">
        <v>1.2</v>
      </c>
      <c r="K230" s="11"/>
      <c r="L230" s="11"/>
      <c r="M230" s="11"/>
      <c r="N230" s="66">
        <v>25.2</v>
      </c>
      <c r="O230" s="26"/>
      <c r="P230" s="11" t="s">
        <v>240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36.75" customHeight="1">
      <c r="A231" s="10"/>
      <c r="B231" s="11" t="s">
        <v>238</v>
      </c>
      <c r="C231" s="11" t="s">
        <v>181</v>
      </c>
      <c r="D231" s="11" t="s">
        <v>244</v>
      </c>
      <c r="E231" s="11">
        <v>2</v>
      </c>
      <c r="F231" s="20">
        <v>60</v>
      </c>
      <c r="G231" s="11" t="s">
        <v>37</v>
      </c>
      <c r="H231" s="11">
        <v>18</v>
      </c>
      <c r="I231" s="11">
        <v>1</v>
      </c>
      <c r="J231" s="20">
        <v>1.2</v>
      </c>
      <c r="K231" s="11"/>
      <c r="L231" s="11"/>
      <c r="M231" s="11" t="s">
        <v>184</v>
      </c>
      <c r="N231" s="66">
        <v>11.9</v>
      </c>
      <c r="O231" s="26"/>
      <c r="P231" s="11" t="s">
        <v>240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36.75" customHeight="1">
      <c r="A232" s="10"/>
      <c r="B232" s="20" t="s">
        <v>238</v>
      </c>
      <c r="C232" s="20" t="s">
        <v>57</v>
      </c>
      <c r="D232" s="20" t="s">
        <v>171</v>
      </c>
      <c r="E232" s="20">
        <v>2</v>
      </c>
      <c r="F232" s="20">
        <v>61</v>
      </c>
      <c r="G232" s="20" t="s">
        <v>24</v>
      </c>
      <c r="H232" s="20">
        <v>30</v>
      </c>
      <c r="I232" s="20">
        <v>1</v>
      </c>
      <c r="J232" s="20">
        <v>1.21</v>
      </c>
      <c r="K232" s="11"/>
      <c r="L232" s="11"/>
      <c r="M232" s="11"/>
      <c r="N232" s="66">
        <v>36.299999999999997</v>
      </c>
      <c r="O232" s="26"/>
      <c r="P232" s="20" t="s">
        <v>245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36.75" customHeight="1">
      <c r="A233" s="10"/>
      <c r="B233" s="20" t="s">
        <v>238</v>
      </c>
      <c r="C233" s="20" t="s">
        <v>57</v>
      </c>
      <c r="D233" s="20" t="s">
        <v>87</v>
      </c>
      <c r="E233" s="20">
        <v>2</v>
      </c>
      <c r="F233" s="20">
        <v>61</v>
      </c>
      <c r="G233" s="20" t="s">
        <v>24</v>
      </c>
      <c r="H233" s="20">
        <v>15</v>
      </c>
      <c r="I233" s="20">
        <v>1</v>
      </c>
      <c r="J233" s="20">
        <v>1.21</v>
      </c>
      <c r="K233" s="11"/>
      <c r="L233" s="11"/>
      <c r="M233" s="11"/>
      <c r="N233" s="66">
        <v>18.2</v>
      </c>
      <c r="O233" s="26"/>
      <c r="P233" s="20" t="s">
        <v>245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36.75" customHeight="1">
      <c r="A234" s="10"/>
      <c r="B234" s="20" t="s">
        <v>238</v>
      </c>
      <c r="C234" s="20" t="s">
        <v>235</v>
      </c>
      <c r="D234" s="20" t="s">
        <v>75</v>
      </c>
      <c r="E234" s="20">
        <v>2</v>
      </c>
      <c r="F234" s="20">
        <v>64</v>
      </c>
      <c r="G234" s="20" t="s">
        <v>24</v>
      </c>
      <c r="H234" s="20">
        <v>30</v>
      </c>
      <c r="I234" s="20">
        <v>1</v>
      </c>
      <c r="J234" s="20">
        <v>1.24</v>
      </c>
      <c r="K234" s="11"/>
      <c r="L234" s="11"/>
      <c r="M234" s="11"/>
      <c r="N234" s="66">
        <v>37.200000000000003</v>
      </c>
      <c r="O234" s="26"/>
      <c r="P234" s="20" t="s">
        <v>245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36.75" customHeight="1">
      <c r="A235" s="10"/>
      <c r="B235" s="20" t="s">
        <v>238</v>
      </c>
      <c r="C235" s="20" t="s">
        <v>235</v>
      </c>
      <c r="D235" s="20" t="s">
        <v>34</v>
      </c>
      <c r="E235" s="20">
        <v>2</v>
      </c>
      <c r="F235" s="20">
        <v>60</v>
      </c>
      <c r="G235" s="20" t="s">
        <v>24</v>
      </c>
      <c r="H235" s="20">
        <v>30</v>
      </c>
      <c r="I235" s="20">
        <v>1</v>
      </c>
      <c r="J235" s="20">
        <v>1.2</v>
      </c>
      <c r="K235" s="11"/>
      <c r="L235" s="11"/>
      <c r="M235" s="11"/>
      <c r="N235" s="66">
        <v>36</v>
      </c>
      <c r="O235" s="26"/>
      <c r="P235" s="20" t="s">
        <v>245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36.75" customHeight="1">
      <c r="A236" s="10"/>
      <c r="B236" s="20" t="s">
        <v>238</v>
      </c>
      <c r="C236" s="20" t="s">
        <v>235</v>
      </c>
      <c r="D236" s="20" t="s">
        <v>39</v>
      </c>
      <c r="E236" s="20">
        <v>2</v>
      </c>
      <c r="F236" s="20">
        <v>63</v>
      </c>
      <c r="G236" s="20" t="s">
        <v>24</v>
      </c>
      <c r="H236" s="20">
        <v>30</v>
      </c>
      <c r="I236" s="20">
        <v>1</v>
      </c>
      <c r="J236" s="20">
        <v>1.23</v>
      </c>
      <c r="K236" s="11"/>
      <c r="L236" s="11"/>
      <c r="M236" s="11"/>
      <c r="N236" s="66">
        <v>36.9</v>
      </c>
      <c r="O236" s="26"/>
      <c r="P236" s="20" t="s">
        <v>245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36.75" customHeight="1">
      <c r="A237" s="10"/>
      <c r="B237" s="20" t="s">
        <v>238</v>
      </c>
      <c r="C237" s="20" t="s">
        <v>233</v>
      </c>
      <c r="D237" s="20" t="s">
        <v>39</v>
      </c>
      <c r="E237" s="20">
        <v>2</v>
      </c>
      <c r="F237" s="20">
        <v>62</v>
      </c>
      <c r="G237" s="20" t="s">
        <v>24</v>
      </c>
      <c r="H237" s="20">
        <v>15</v>
      </c>
      <c r="I237" s="20">
        <v>1</v>
      </c>
      <c r="J237" s="20">
        <v>1.22</v>
      </c>
      <c r="K237" s="11"/>
      <c r="L237" s="11"/>
      <c r="M237" s="11"/>
      <c r="N237" s="66">
        <v>18.3</v>
      </c>
      <c r="O237" s="26"/>
      <c r="P237" s="20" t="s">
        <v>245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36.75" customHeight="1">
      <c r="A238" s="10"/>
      <c r="B238" s="20" t="s">
        <v>238</v>
      </c>
      <c r="C238" s="20" t="s">
        <v>233</v>
      </c>
      <c r="D238" s="20" t="s">
        <v>34</v>
      </c>
      <c r="E238" s="20">
        <v>2</v>
      </c>
      <c r="F238" s="20">
        <v>60</v>
      </c>
      <c r="G238" s="20" t="s">
        <v>24</v>
      </c>
      <c r="H238" s="20">
        <v>15</v>
      </c>
      <c r="I238" s="20">
        <v>1</v>
      </c>
      <c r="J238" s="20">
        <v>1.2</v>
      </c>
      <c r="K238" s="11"/>
      <c r="L238" s="11"/>
      <c r="M238" s="11"/>
      <c r="N238" s="66">
        <v>18</v>
      </c>
      <c r="O238" s="26"/>
      <c r="P238" s="20" t="s">
        <v>245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36.75" customHeight="1">
      <c r="A239" s="10">
        <v>19</v>
      </c>
      <c r="B239" s="11" t="s">
        <v>246</v>
      </c>
      <c r="C239" s="11" t="s">
        <v>74</v>
      </c>
      <c r="D239" s="11" t="s">
        <v>75</v>
      </c>
      <c r="E239" s="11">
        <v>3</v>
      </c>
      <c r="F239" s="11">
        <v>30</v>
      </c>
      <c r="G239" s="11" t="s">
        <v>24</v>
      </c>
      <c r="H239" s="11">
        <v>10</v>
      </c>
      <c r="I239" s="11">
        <v>1</v>
      </c>
      <c r="J239" s="11">
        <v>62</v>
      </c>
      <c r="K239" s="11"/>
      <c r="L239" s="11"/>
      <c r="M239" s="11">
        <v>0.55000000000000004</v>
      </c>
      <c r="N239" s="24">
        <v>18.3</v>
      </c>
      <c r="O239" s="25">
        <f>SUM(N239:N280)</f>
        <v>898.82000000000016</v>
      </c>
      <c r="P239" s="11" t="s">
        <v>76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36.75" customHeight="1">
      <c r="A240" s="10"/>
      <c r="B240" s="11" t="s">
        <v>246</v>
      </c>
      <c r="C240" s="11" t="s">
        <v>74</v>
      </c>
      <c r="D240" s="11" t="s">
        <v>75</v>
      </c>
      <c r="E240" s="11">
        <v>3</v>
      </c>
      <c r="F240" s="11">
        <v>30</v>
      </c>
      <c r="G240" s="11" t="s">
        <v>37</v>
      </c>
      <c r="H240" s="11">
        <v>8</v>
      </c>
      <c r="I240" s="11">
        <v>1</v>
      </c>
      <c r="J240" s="11">
        <v>62</v>
      </c>
      <c r="K240" s="11"/>
      <c r="L240" s="11"/>
      <c r="M240" s="11" t="s">
        <v>69</v>
      </c>
      <c r="N240" s="24">
        <v>10.1</v>
      </c>
      <c r="O240" s="26"/>
      <c r="P240" s="11" t="s">
        <v>76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36.75" customHeight="1">
      <c r="A241" s="10"/>
      <c r="B241" s="11" t="s">
        <v>246</v>
      </c>
      <c r="C241" s="11" t="s">
        <v>74</v>
      </c>
      <c r="D241" s="11" t="s">
        <v>77</v>
      </c>
      <c r="E241" s="11">
        <v>3</v>
      </c>
      <c r="F241" s="11">
        <v>30</v>
      </c>
      <c r="G241" s="11" t="s">
        <v>24</v>
      </c>
      <c r="H241" s="11">
        <v>10</v>
      </c>
      <c r="I241" s="11">
        <v>1</v>
      </c>
      <c r="J241" s="11">
        <v>62</v>
      </c>
      <c r="K241" s="11"/>
      <c r="L241" s="11"/>
      <c r="M241" s="11">
        <v>0.55000000000000004</v>
      </c>
      <c r="N241" s="24">
        <v>18.3</v>
      </c>
      <c r="O241" s="26"/>
      <c r="P241" s="11" t="s">
        <v>76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36.75" customHeight="1">
      <c r="A242" s="10"/>
      <c r="B242" s="11" t="s">
        <v>246</v>
      </c>
      <c r="C242" s="11" t="s">
        <v>74</v>
      </c>
      <c r="D242" s="11" t="s">
        <v>77</v>
      </c>
      <c r="E242" s="11">
        <v>3</v>
      </c>
      <c r="F242" s="11">
        <v>30</v>
      </c>
      <c r="G242" s="11" t="s">
        <v>37</v>
      </c>
      <c r="H242" s="11">
        <v>8</v>
      </c>
      <c r="I242" s="11">
        <v>1</v>
      </c>
      <c r="J242" s="11">
        <v>62</v>
      </c>
      <c r="K242" s="11"/>
      <c r="L242" s="11"/>
      <c r="M242" s="11">
        <v>0.55000000000000004</v>
      </c>
      <c r="N242" s="24">
        <v>10.1</v>
      </c>
      <c r="O242" s="26"/>
      <c r="P242" s="11" t="s">
        <v>76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36.75" customHeight="1">
      <c r="A243" s="10"/>
      <c r="B243" s="11" t="s">
        <v>246</v>
      </c>
      <c r="C243" s="11" t="s">
        <v>67</v>
      </c>
      <c r="D243" s="11" t="s">
        <v>152</v>
      </c>
      <c r="E243" s="11">
        <v>3</v>
      </c>
      <c r="F243" s="11">
        <v>3</v>
      </c>
      <c r="G243" s="11" t="s">
        <v>24</v>
      </c>
      <c r="H243" s="11">
        <v>45</v>
      </c>
      <c r="I243" s="11">
        <v>1</v>
      </c>
      <c r="J243" s="11"/>
      <c r="K243" s="11">
        <v>1.3</v>
      </c>
      <c r="L243" s="11"/>
      <c r="M243" s="11"/>
      <c r="N243" s="11">
        <v>58.5</v>
      </c>
      <c r="O243" s="26"/>
      <c r="P243" s="11" t="s">
        <v>247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36.75" customHeight="1">
      <c r="A244" s="10"/>
      <c r="B244" s="11" t="s">
        <v>246</v>
      </c>
      <c r="C244" s="11" t="s">
        <v>74</v>
      </c>
      <c r="D244" s="11" t="s">
        <v>152</v>
      </c>
      <c r="E244" s="11">
        <v>2</v>
      </c>
      <c r="F244" s="11">
        <v>3</v>
      </c>
      <c r="G244" s="11" t="s">
        <v>24</v>
      </c>
      <c r="H244" s="11">
        <v>11</v>
      </c>
      <c r="I244" s="11">
        <v>1</v>
      </c>
      <c r="J244" s="11"/>
      <c r="K244" s="11">
        <v>1.3</v>
      </c>
      <c r="L244" s="11"/>
      <c r="M244" s="11"/>
      <c r="N244" s="11">
        <v>14.3</v>
      </c>
      <c r="O244" s="26"/>
      <c r="P244" s="11" t="s">
        <v>248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36.75" customHeight="1">
      <c r="A245" s="10"/>
      <c r="B245" s="11" t="s">
        <v>246</v>
      </c>
      <c r="C245" s="11" t="s">
        <v>74</v>
      </c>
      <c r="D245" s="11" t="s">
        <v>152</v>
      </c>
      <c r="E245" s="11">
        <v>2</v>
      </c>
      <c r="F245" s="11">
        <v>3</v>
      </c>
      <c r="G245" s="11" t="s">
        <v>37</v>
      </c>
      <c r="H245" s="11">
        <v>8</v>
      </c>
      <c r="I245" s="11">
        <v>1</v>
      </c>
      <c r="J245" s="11"/>
      <c r="K245" s="11">
        <v>1.3</v>
      </c>
      <c r="L245" s="11"/>
      <c r="M245" s="11"/>
      <c r="N245" s="24">
        <v>10.4</v>
      </c>
      <c r="O245" s="26"/>
      <c r="P245" s="11" t="s">
        <v>249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36.75" customHeight="1">
      <c r="A246" s="10"/>
      <c r="B246" s="11" t="s">
        <v>246</v>
      </c>
      <c r="C246" s="11" t="s">
        <v>250</v>
      </c>
      <c r="D246" s="11" t="s">
        <v>152</v>
      </c>
      <c r="E246" s="11">
        <v>2</v>
      </c>
      <c r="F246" s="11">
        <v>3</v>
      </c>
      <c r="G246" s="11" t="s">
        <v>24</v>
      </c>
      <c r="H246" s="11">
        <v>30</v>
      </c>
      <c r="I246" s="11">
        <v>1</v>
      </c>
      <c r="J246" s="11"/>
      <c r="K246" s="11">
        <v>1.3</v>
      </c>
      <c r="L246" s="11"/>
      <c r="M246" s="11"/>
      <c r="N246" s="24">
        <v>39</v>
      </c>
      <c r="O246" s="26"/>
      <c r="P246" s="11" t="s">
        <v>249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36.75" customHeight="1">
      <c r="A247" s="10"/>
      <c r="B247" s="11" t="s">
        <v>246</v>
      </c>
      <c r="C247" s="11" t="s">
        <v>156</v>
      </c>
      <c r="D247" s="11" t="s">
        <v>80</v>
      </c>
      <c r="E247" s="11">
        <v>2</v>
      </c>
      <c r="F247" s="11">
        <v>55</v>
      </c>
      <c r="G247" s="11" t="s">
        <v>24</v>
      </c>
      <c r="H247" s="11">
        <v>22</v>
      </c>
      <c r="I247" s="11">
        <v>1</v>
      </c>
      <c r="J247" s="11">
        <v>1.1499999999999999</v>
      </c>
      <c r="K247" s="11"/>
      <c r="L247" s="11"/>
      <c r="M247" s="11" t="s">
        <v>69</v>
      </c>
      <c r="N247" s="24">
        <v>25.3</v>
      </c>
      <c r="O247" s="26"/>
      <c r="P247" s="11" t="s">
        <v>251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36.75" customHeight="1">
      <c r="A248" s="10"/>
      <c r="B248" s="11" t="s">
        <v>246</v>
      </c>
      <c r="C248" s="11" t="s">
        <v>156</v>
      </c>
      <c r="D248" s="11" t="s">
        <v>80</v>
      </c>
      <c r="E248" s="11">
        <v>2</v>
      </c>
      <c r="F248" s="11">
        <v>55</v>
      </c>
      <c r="G248" s="11" t="s">
        <v>37</v>
      </c>
      <c r="H248" s="11">
        <v>16</v>
      </c>
      <c r="I248" s="11">
        <v>1</v>
      </c>
      <c r="J248" s="11">
        <v>1.1499999999999999</v>
      </c>
      <c r="K248" s="11"/>
      <c r="L248" s="11"/>
      <c r="M248" s="11">
        <v>0.55000000000000004</v>
      </c>
      <c r="N248" s="24">
        <v>10.1</v>
      </c>
      <c r="O248" s="26"/>
      <c r="P248" s="11" t="s">
        <v>251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36.75" customHeight="1">
      <c r="A249" s="10"/>
      <c r="B249" s="11" t="s">
        <v>246</v>
      </c>
      <c r="C249" s="11" t="s">
        <v>156</v>
      </c>
      <c r="D249" s="11" t="s">
        <v>82</v>
      </c>
      <c r="E249" s="11">
        <v>2</v>
      </c>
      <c r="F249" s="11">
        <v>55</v>
      </c>
      <c r="G249" s="11" t="s">
        <v>24</v>
      </c>
      <c r="H249" s="11">
        <v>22</v>
      </c>
      <c r="I249" s="11">
        <v>1</v>
      </c>
      <c r="J249" s="11">
        <v>1.1499999999999999</v>
      </c>
      <c r="K249" s="11"/>
      <c r="L249" s="11"/>
      <c r="M249" s="11" t="s">
        <v>69</v>
      </c>
      <c r="N249" s="24">
        <v>25.3</v>
      </c>
      <c r="O249" s="26"/>
      <c r="P249" s="11" t="s">
        <v>251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36.75" customHeight="1">
      <c r="A250" s="10"/>
      <c r="B250" s="11" t="s">
        <v>246</v>
      </c>
      <c r="C250" s="11" t="s">
        <v>156</v>
      </c>
      <c r="D250" s="11" t="s">
        <v>82</v>
      </c>
      <c r="E250" s="11">
        <v>2</v>
      </c>
      <c r="F250" s="11">
        <v>55</v>
      </c>
      <c r="G250" s="11" t="s">
        <v>37</v>
      </c>
      <c r="H250" s="11">
        <v>16</v>
      </c>
      <c r="I250" s="11">
        <v>1</v>
      </c>
      <c r="J250" s="11">
        <v>1.1499999999999999</v>
      </c>
      <c r="K250" s="11"/>
      <c r="L250" s="11"/>
      <c r="M250" s="11">
        <v>0.55000000000000004</v>
      </c>
      <c r="N250" s="24">
        <v>10.1</v>
      </c>
      <c r="O250" s="26"/>
      <c r="P250" s="11" t="s">
        <v>251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36.75" customHeight="1">
      <c r="A251" s="10"/>
      <c r="B251" s="11" t="s">
        <v>246</v>
      </c>
      <c r="C251" s="11" t="s">
        <v>156</v>
      </c>
      <c r="D251" s="11" t="s">
        <v>85</v>
      </c>
      <c r="E251" s="11">
        <v>2</v>
      </c>
      <c r="F251" s="11">
        <v>56</v>
      </c>
      <c r="G251" s="11" t="s">
        <v>24</v>
      </c>
      <c r="H251" s="11">
        <v>11</v>
      </c>
      <c r="I251" s="11">
        <v>1</v>
      </c>
      <c r="J251" s="11">
        <v>1.1599999999999999</v>
      </c>
      <c r="K251" s="11"/>
      <c r="L251" s="11"/>
      <c r="M251" s="11" t="s">
        <v>69</v>
      </c>
      <c r="N251" s="24">
        <v>12.8</v>
      </c>
      <c r="O251" s="26"/>
      <c r="P251" s="11" t="s">
        <v>251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36.75" customHeight="1">
      <c r="A252" s="10"/>
      <c r="B252" s="11" t="s">
        <v>246</v>
      </c>
      <c r="C252" s="11" t="s">
        <v>156</v>
      </c>
      <c r="D252" s="11" t="s">
        <v>85</v>
      </c>
      <c r="E252" s="11">
        <v>2</v>
      </c>
      <c r="F252" s="11">
        <v>56</v>
      </c>
      <c r="G252" s="11" t="s">
        <v>37</v>
      </c>
      <c r="H252" s="11">
        <v>8</v>
      </c>
      <c r="I252" s="11">
        <v>1</v>
      </c>
      <c r="J252" s="11">
        <v>1.1599999999999999</v>
      </c>
      <c r="K252" s="11"/>
      <c r="L252" s="11"/>
      <c r="M252" s="11">
        <v>0.55000000000000004</v>
      </c>
      <c r="N252" s="24">
        <v>5.0999999999999996</v>
      </c>
      <c r="O252" s="26"/>
      <c r="P252" s="11" t="s">
        <v>251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36.75" customHeight="1">
      <c r="A253" s="10"/>
      <c r="B253" s="11" t="s">
        <v>246</v>
      </c>
      <c r="C253" s="11" t="s">
        <v>156</v>
      </c>
      <c r="D253" s="11" t="s">
        <v>56</v>
      </c>
      <c r="E253" s="11">
        <v>2</v>
      </c>
      <c r="F253" s="11">
        <v>56</v>
      </c>
      <c r="G253" s="11" t="s">
        <v>24</v>
      </c>
      <c r="H253" s="11">
        <v>11</v>
      </c>
      <c r="I253" s="11">
        <v>1</v>
      </c>
      <c r="J253" s="11">
        <v>1.1599999999999999</v>
      </c>
      <c r="K253" s="11"/>
      <c r="L253" s="11"/>
      <c r="M253" s="11" t="s">
        <v>69</v>
      </c>
      <c r="N253" s="24">
        <v>12.8</v>
      </c>
      <c r="O253" s="26"/>
      <c r="P253" s="11" t="s">
        <v>251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36.75" customHeight="1">
      <c r="A254" s="10"/>
      <c r="B254" s="11" t="s">
        <v>246</v>
      </c>
      <c r="C254" s="11" t="s">
        <v>156</v>
      </c>
      <c r="D254" s="11" t="s">
        <v>56</v>
      </c>
      <c r="E254" s="11">
        <v>2</v>
      </c>
      <c r="F254" s="11">
        <v>56</v>
      </c>
      <c r="G254" s="11" t="s">
        <v>37</v>
      </c>
      <c r="H254" s="11">
        <v>8</v>
      </c>
      <c r="I254" s="11">
        <v>1</v>
      </c>
      <c r="J254" s="11">
        <v>1.1599999999999999</v>
      </c>
      <c r="K254" s="11"/>
      <c r="L254" s="11"/>
      <c r="M254" s="11">
        <v>0.55000000000000004</v>
      </c>
      <c r="N254" s="24">
        <v>5.0999999999999996</v>
      </c>
      <c r="O254" s="26"/>
      <c r="P254" s="11" t="s">
        <v>251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36.75" customHeight="1">
      <c r="A255" s="10"/>
      <c r="B255" s="11" t="s">
        <v>246</v>
      </c>
      <c r="C255" s="11" t="s">
        <v>67</v>
      </c>
      <c r="D255" s="11" t="s">
        <v>68</v>
      </c>
      <c r="E255" s="11">
        <v>3</v>
      </c>
      <c r="F255" s="11">
        <v>55</v>
      </c>
      <c r="G255" s="11" t="s">
        <v>24</v>
      </c>
      <c r="H255" s="11">
        <v>22.5</v>
      </c>
      <c r="I255" s="11">
        <v>1</v>
      </c>
      <c r="J255" s="11">
        <v>1.1499999999999999</v>
      </c>
      <c r="K255" s="11"/>
      <c r="L255" s="11"/>
      <c r="M255" s="11"/>
      <c r="N255" s="24">
        <v>25.9</v>
      </c>
      <c r="O255" s="26"/>
      <c r="P255" s="11" t="s">
        <v>61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36.75" customHeight="1">
      <c r="A256" s="10"/>
      <c r="B256" s="11" t="s">
        <v>246</v>
      </c>
      <c r="C256" s="11" t="s">
        <v>67</v>
      </c>
      <c r="D256" s="11" t="s">
        <v>70</v>
      </c>
      <c r="E256" s="11">
        <v>3</v>
      </c>
      <c r="F256" s="11">
        <v>52</v>
      </c>
      <c r="G256" s="11" t="s">
        <v>24</v>
      </c>
      <c r="H256" s="11">
        <v>22.5</v>
      </c>
      <c r="I256" s="11">
        <v>1</v>
      </c>
      <c r="J256" s="11">
        <v>1.1200000000000001</v>
      </c>
      <c r="K256" s="11"/>
      <c r="L256" s="11"/>
      <c r="M256" s="11"/>
      <c r="N256" s="24">
        <v>25.2</v>
      </c>
      <c r="O256" s="26"/>
      <c r="P256" s="11" t="s">
        <v>61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36.75" customHeight="1">
      <c r="A257" s="10"/>
      <c r="B257" s="11" t="s">
        <v>246</v>
      </c>
      <c r="C257" s="11" t="s">
        <v>67</v>
      </c>
      <c r="D257" s="11" t="s">
        <v>71</v>
      </c>
      <c r="E257" s="11">
        <v>3</v>
      </c>
      <c r="F257" s="11">
        <v>58</v>
      </c>
      <c r="G257" s="11" t="s">
        <v>24</v>
      </c>
      <c r="H257" s="11">
        <v>22.5</v>
      </c>
      <c r="I257" s="11">
        <v>1</v>
      </c>
      <c r="J257" s="11">
        <v>1.18</v>
      </c>
      <c r="K257" s="11"/>
      <c r="L257" s="11"/>
      <c r="M257" s="11"/>
      <c r="N257" s="24">
        <v>26.6</v>
      </c>
      <c r="O257" s="26"/>
      <c r="P257" s="11" t="s">
        <v>61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36.75" customHeight="1">
      <c r="A258" s="10"/>
      <c r="B258" s="11" t="s">
        <v>246</v>
      </c>
      <c r="C258" s="11" t="s">
        <v>67</v>
      </c>
      <c r="D258" s="11" t="s">
        <v>72</v>
      </c>
      <c r="E258" s="11">
        <v>3</v>
      </c>
      <c r="F258" s="11">
        <v>53</v>
      </c>
      <c r="G258" s="11" t="s">
        <v>24</v>
      </c>
      <c r="H258" s="11">
        <v>22.5</v>
      </c>
      <c r="I258" s="11">
        <v>1</v>
      </c>
      <c r="J258" s="11">
        <v>1.1299999999999999</v>
      </c>
      <c r="K258" s="11"/>
      <c r="L258" s="11"/>
      <c r="M258" s="11"/>
      <c r="N258" s="24">
        <v>25.4</v>
      </c>
      <c r="O258" s="26"/>
      <c r="P258" s="11" t="s">
        <v>61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36.75" customHeight="1">
      <c r="A259" s="10"/>
      <c r="B259" s="11" t="s">
        <v>246</v>
      </c>
      <c r="C259" s="11" t="s">
        <v>67</v>
      </c>
      <c r="D259" s="11" t="s">
        <v>73</v>
      </c>
      <c r="E259" s="11">
        <v>3</v>
      </c>
      <c r="F259" s="11">
        <v>56</v>
      </c>
      <c r="G259" s="11" t="s">
        <v>24</v>
      </c>
      <c r="H259" s="11">
        <v>22.5</v>
      </c>
      <c r="I259" s="11">
        <v>1</v>
      </c>
      <c r="J259" s="11">
        <v>1.1599999999999999</v>
      </c>
      <c r="K259" s="11" t="s">
        <v>69</v>
      </c>
      <c r="L259" s="11" t="s">
        <v>69</v>
      </c>
      <c r="M259" s="11" t="s">
        <v>69</v>
      </c>
      <c r="N259" s="24">
        <v>26.1</v>
      </c>
      <c r="O259" s="26"/>
      <c r="P259" s="11" t="s">
        <v>129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36.75" customHeight="1">
      <c r="A260" s="10"/>
      <c r="B260" s="11" t="s">
        <v>246</v>
      </c>
      <c r="C260" s="11" t="s">
        <v>208</v>
      </c>
      <c r="D260" s="11" t="s">
        <v>164</v>
      </c>
      <c r="E260" s="11">
        <v>3</v>
      </c>
      <c r="F260" s="11">
        <v>45</v>
      </c>
      <c r="G260" s="11" t="s">
        <v>24</v>
      </c>
      <c r="H260" s="20">
        <v>16</v>
      </c>
      <c r="I260" s="11">
        <v>1</v>
      </c>
      <c r="J260" s="11">
        <v>1.3</v>
      </c>
      <c r="K260" s="11"/>
      <c r="L260" s="11"/>
      <c r="M260" s="11"/>
      <c r="N260" s="24">
        <f>H260*I260*J260</f>
        <v>20.8</v>
      </c>
      <c r="O260" s="26"/>
      <c r="P260" s="11" t="s">
        <v>209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36.75" customHeight="1">
      <c r="A261" s="10"/>
      <c r="B261" s="11" t="s">
        <v>246</v>
      </c>
      <c r="C261" s="11" t="s">
        <v>208</v>
      </c>
      <c r="D261" s="11" t="s">
        <v>164</v>
      </c>
      <c r="E261" s="11">
        <v>3</v>
      </c>
      <c r="F261" s="11">
        <v>45</v>
      </c>
      <c r="G261" s="11" t="s">
        <v>37</v>
      </c>
      <c r="H261" s="20">
        <v>13</v>
      </c>
      <c r="I261" s="11">
        <v>1</v>
      </c>
      <c r="J261" s="11">
        <v>1.3</v>
      </c>
      <c r="K261" s="11"/>
      <c r="L261" s="11"/>
      <c r="M261" s="11">
        <v>0.55000000000000004</v>
      </c>
      <c r="N261" s="67">
        <f>H261*I261*J261*M261</f>
        <v>9.2950000000000017</v>
      </c>
      <c r="O261" s="26"/>
      <c r="P261" s="11" t="s">
        <v>209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36.75" customHeight="1">
      <c r="A262" s="10"/>
      <c r="B262" s="11" t="s">
        <v>246</v>
      </c>
      <c r="C262" s="11" t="s">
        <v>208</v>
      </c>
      <c r="D262" s="11" t="s">
        <v>167</v>
      </c>
      <c r="E262" s="11">
        <v>3</v>
      </c>
      <c r="F262" s="11">
        <v>45</v>
      </c>
      <c r="G262" s="11" t="s">
        <v>24</v>
      </c>
      <c r="H262" s="20">
        <v>16</v>
      </c>
      <c r="I262" s="11">
        <v>1</v>
      </c>
      <c r="J262" s="11">
        <v>1.3</v>
      </c>
      <c r="K262" s="11"/>
      <c r="L262" s="11"/>
      <c r="M262" s="11"/>
      <c r="N262" s="24">
        <f>H262*I262*J262</f>
        <v>20.8</v>
      </c>
      <c r="O262" s="26"/>
      <c r="P262" s="11" t="s">
        <v>209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36.75" customHeight="1">
      <c r="A263" s="10"/>
      <c r="B263" s="11" t="s">
        <v>246</v>
      </c>
      <c r="C263" s="11" t="s">
        <v>208</v>
      </c>
      <c r="D263" s="11" t="s">
        <v>167</v>
      </c>
      <c r="E263" s="11">
        <v>3</v>
      </c>
      <c r="F263" s="11">
        <v>45</v>
      </c>
      <c r="G263" s="11" t="s">
        <v>37</v>
      </c>
      <c r="H263" s="20">
        <v>13</v>
      </c>
      <c r="I263" s="11">
        <v>1</v>
      </c>
      <c r="J263" s="11">
        <v>1.3</v>
      </c>
      <c r="K263" s="11"/>
      <c r="L263" s="11"/>
      <c r="M263" s="11">
        <v>0.55000000000000004</v>
      </c>
      <c r="N263" s="67">
        <f>H263*I263*J263*M263</f>
        <v>9.2950000000000017</v>
      </c>
      <c r="O263" s="26"/>
      <c r="P263" s="11" t="s">
        <v>209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36.75" customHeight="1">
      <c r="A264" s="10"/>
      <c r="B264" s="11" t="s">
        <v>246</v>
      </c>
      <c r="C264" s="11" t="s">
        <v>208</v>
      </c>
      <c r="D264" s="11" t="s">
        <v>168</v>
      </c>
      <c r="E264" s="11">
        <v>3</v>
      </c>
      <c r="F264" s="11">
        <v>45</v>
      </c>
      <c r="G264" s="11" t="s">
        <v>24</v>
      </c>
      <c r="H264" s="20">
        <v>16</v>
      </c>
      <c r="I264" s="11">
        <v>1</v>
      </c>
      <c r="J264" s="11">
        <v>1.3</v>
      </c>
      <c r="K264" s="11"/>
      <c r="L264" s="11"/>
      <c r="M264" s="11"/>
      <c r="N264" s="24">
        <f>H264*I264*J264</f>
        <v>20.8</v>
      </c>
      <c r="O264" s="26"/>
      <c r="P264" s="11" t="s">
        <v>209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36.75" customHeight="1">
      <c r="A265" s="10"/>
      <c r="B265" s="11" t="s">
        <v>246</v>
      </c>
      <c r="C265" s="11" t="s">
        <v>208</v>
      </c>
      <c r="D265" s="11" t="s">
        <v>168</v>
      </c>
      <c r="E265" s="11">
        <v>3</v>
      </c>
      <c r="F265" s="11">
        <v>45</v>
      </c>
      <c r="G265" s="11" t="s">
        <v>37</v>
      </c>
      <c r="H265" s="20">
        <v>13</v>
      </c>
      <c r="I265" s="11">
        <v>1</v>
      </c>
      <c r="J265" s="11">
        <v>1.3</v>
      </c>
      <c r="K265" s="11"/>
      <c r="L265" s="11"/>
      <c r="M265" s="11">
        <v>0.55000000000000004</v>
      </c>
      <c r="N265" s="67">
        <f>H265*I265*J265*M265</f>
        <v>9.2950000000000017</v>
      </c>
      <c r="O265" s="26"/>
      <c r="P265" s="11" t="s">
        <v>209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36.75" customHeight="1">
      <c r="A266" s="10"/>
      <c r="B266" s="11" t="s">
        <v>246</v>
      </c>
      <c r="C266" s="11" t="s">
        <v>208</v>
      </c>
      <c r="D266" s="11" t="s">
        <v>169</v>
      </c>
      <c r="E266" s="11">
        <v>3</v>
      </c>
      <c r="F266" s="11">
        <v>45</v>
      </c>
      <c r="G266" s="11" t="s">
        <v>24</v>
      </c>
      <c r="H266" s="20">
        <v>16</v>
      </c>
      <c r="I266" s="11">
        <v>1</v>
      </c>
      <c r="J266" s="11">
        <v>1.3</v>
      </c>
      <c r="K266" s="11"/>
      <c r="L266" s="11"/>
      <c r="M266" s="11"/>
      <c r="N266" s="24">
        <f>H266*I266*J266</f>
        <v>20.8</v>
      </c>
      <c r="O266" s="26"/>
      <c r="P266" s="11" t="s">
        <v>209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36.75" customHeight="1">
      <c r="A267" s="10"/>
      <c r="B267" s="11" t="s">
        <v>246</v>
      </c>
      <c r="C267" s="11" t="s">
        <v>208</v>
      </c>
      <c r="D267" s="11" t="s">
        <v>169</v>
      </c>
      <c r="E267" s="11">
        <v>3</v>
      </c>
      <c r="F267" s="11">
        <v>45</v>
      </c>
      <c r="G267" s="11" t="s">
        <v>37</v>
      </c>
      <c r="H267" s="20">
        <v>13</v>
      </c>
      <c r="I267" s="11">
        <v>1</v>
      </c>
      <c r="J267" s="11">
        <v>1.3</v>
      </c>
      <c r="K267" s="11"/>
      <c r="L267" s="11"/>
      <c r="M267" s="11">
        <v>0.55000000000000004</v>
      </c>
      <c r="N267" s="67">
        <f>H267*I267*J267*M267</f>
        <v>9.2950000000000017</v>
      </c>
      <c r="O267" s="26"/>
      <c r="P267" s="11" t="s">
        <v>209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36.75" customHeight="1">
      <c r="A268" s="10"/>
      <c r="B268" s="11" t="s">
        <v>246</v>
      </c>
      <c r="C268" s="11" t="s">
        <v>156</v>
      </c>
      <c r="D268" s="11" t="s">
        <v>152</v>
      </c>
      <c r="E268" s="11">
        <v>2</v>
      </c>
      <c r="F268" s="11">
        <v>2</v>
      </c>
      <c r="G268" s="11" t="s">
        <v>24</v>
      </c>
      <c r="H268" s="11">
        <v>22</v>
      </c>
      <c r="I268" s="11">
        <v>1</v>
      </c>
      <c r="J268" s="11">
        <v>1.3</v>
      </c>
      <c r="K268" s="11"/>
      <c r="L268" s="11"/>
      <c r="M268" s="11"/>
      <c r="N268" s="24">
        <f>H268*I268*J268</f>
        <v>28.6</v>
      </c>
      <c r="O268" s="26"/>
      <c r="P268" s="11" t="s">
        <v>252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36.75" customHeight="1">
      <c r="A269" s="10"/>
      <c r="B269" s="11" t="s">
        <v>246</v>
      </c>
      <c r="C269" s="11" t="s">
        <v>156</v>
      </c>
      <c r="D269" s="11" t="s">
        <v>152</v>
      </c>
      <c r="E269" s="11">
        <v>2</v>
      </c>
      <c r="F269" s="11">
        <v>2</v>
      </c>
      <c r="G269" s="11" t="s">
        <v>37</v>
      </c>
      <c r="H269" s="11">
        <v>16</v>
      </c>
      <c r="I269" s="11">
        <v>1</v>
      </c>
      <c r="J269" s="11">
        <v>1.3</v>
      </c>
      <c r="K269" s="11"/>
      <c r="L269" s="11"/>
      <c r="M269" s="11">
        <v>0.55000000000000004</v>
      </c>
      <c r="N269" s="67">
        <f>H269*I269*J269*M269</f>
        <v>11.440000000000001</v>
      </c>
      <c r="O269" s="26"/>
      <c r="P269" s="11" t="s">
        <v>253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36.75" customHeight="1">
      <c r="A270" s="10"/>
      <c r="B270" s="11" t="s">
        <v>246</v>
      </c>
      <c r="C270" s="11" t="s">
        <v>156</v>
      </c>
      <c r="D270" s="20" t="s">
        <v>109</v>
      </c>
      <c r="E270" s="20">
        <v>3</v>
      </c>
      <c r="F270" s="20">
        <v>65</v>
      </c>
      <c r="G270" s="11" t="s">
        <v>24</v>
      </c>
      <c r="H270" s="20">
        <v>24</v>
      </c>
      <c r="I270" s="11">
        <v>1</v>
      </c>
      <c r="J270" s="11">
        <f t="shared" ref="J270:J280" si="5">(F270-40)*0.01+1</f>
        <v>1.25</v>
      </c>
      <c r="K270" s="11"/>
      <c r="L270" s="11"/>
      <c r="M270" s="11"/>
      <c r="N270" s="24">
        <f>H270*I270*J270</f>
        <v>30</v>
      </c>
      <c r="O270" s="26"/>
      <c r="P270" s="20" t="s">
        <v>254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36.75" customHeight="1">
      <c r="A271" s="10"/>
      <c r="B271" s="11" t="s">
        <v>246</v>
      </c>
      <c r="C271" s="11" t="s">
        <v>156</v>
      </c>
      <c r="D271" s="20" t="s">
        <v>109</v>
      </c>
      <c r="E271" s="20">
        <v>3</v>
      </c>
      <c r="F271" s="20">
        <v>65</v>
      </c>
      <c r="G271" s="11" t="s">
        <v>37</v>
      </c>
      <c r="H271" s="20">
        <v>42</v>
      </c>
      <c r="I271" s="11">
        <v>1</v>
      </c>
      <c r="J271" s="11">
        <f t="shared" si="5"/>
        <v>1.25</v>
      </c>
      <c r="K271" s="11"/>
      <c r="L271" s="11"/>
      <c r="M271" s="11">
        <v>0.55000000000000004</v>
      </c>
      <c r="N271" s="67">
        <f>H271*I271*J271*M271</f>
        <v>28.875000000000004</v>
      </c>
      <c r="O271" s="26"/>
      <c r="P271" s="20" t="s">
        <v>254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36.75" customHeight="1">
      <c r="A272" s="10"/>
      <c r="B272" s="11" t="s">
        <v>246</v>
      </c>
      <c r="C272" s="11" t="s">
        <v>156</v>
      </c>
      <c r="D272" s="20" t="s">
        <v>145</v>
      </c>
      <c r="E272" s="20">
        <v>3</v>
      </c>
      <c r="F272" s="20">
        <v>65</v>
      </c>
      <c r="G272" s="11" t="s">
        <v>24</v>
      </c>
      <c r="H272" s="20">
        <v>24</v>
      </c>
      <c r="I272" s="11">
        <v>1</v>
      </c>
      <c r="J272" s="11">
        <f t="shared" si="5"/>
        <v>1.25</v>
      </c>
      <c r="K272" s="11"/>
      <c r="L272" s="11"/>
      <c r="M272" s="11"/>
      <c r="N272" s="24">
        <f>H272*I272*J272</f>
        <v>30</v>
      </c>
      <c r="O272" s="26"/>
      <c r="P272" s="20" t="s">
        <v>254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36.75" customHeight="1">
      <c r="A273" s="10"/>
      <c r="B273" s="11" t="s">
        <v>246</v>
      </c>
      <c r="C273" s="11" t="s">
        <v>156</v>
      </c>
      <c r="D273" s="20" t="s">
        <v>145</v>
      </c>
      <c r="E273" s="20">
        <v>3</v>
      </c>
      <c r="F273" s="20">
        <v>65</v>
      </c>
      <c r="G273" s="11" t="s">
        <v>37</v>
      </c>
      <c r="H273" s="20">
        <v>42</v>
      </c>
      <c r="I273" s="11">
        <v>1</v>
      </c>
      <c r="J273" s="11">
        <f t="shared" si="5"/>
        <v>1.25</v>
      </c>
      <c r="K273" s="11"/>
      <c r="L273" s="11"/>
      <c r="M273" s="11">
        <v>0.55000000000000004</v>
      </c>
      <c r="N273" s="67">
        <f>H273*I273*J273*M273</f>
        <v>28.875000000000004</v>
      </c>
      <c r="O273" s="26"/>
      <c r="P273" s="20" t="s">
        <v>254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36.75" customHeight="1">
      <c r="A274" s="10"/>
      <c r="B274" s="11" t="s">
        <v>246</v>
      </c>
      <c r="C274" s="11" t="s">
        <v>156</v>
      </c>
      <c r="D274" s="20" t="s">
        <v>217</v>
      </c>
      <c r="E274" s="20">
        <v>3</v>
      </c>
      <c r="F274" s="20">
        <v>65</v>
      </c>
      <c r="G274" s="11" t="s">
        <v>24</v>
      </c>
      <c r="H274" s="20">
        <v>24</v>
      </c>
      <c r="I274" s="11">
        <v>1</v>
      </c>
      <c r="J274" s="11">
        <f t="shared" si="5"/>
        <v>1.25</v>
      </c>
      <c r="K274" s="11"/>
      <c r="L274" s="11"/>
      <c r="M274" s="11"/>
      <c r="N274" s="24">
        <f>H274*I274*J274</f>
        <v>30</v>
      </c>
      <c r="O274" s="26"/>
      <c r="P274" s="20" t="s">
        <v>254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36.75" customHeight="1">
      <c r="A275" s="10"/>
      <c r="B275" s="11" t="s">
        <v>246</v>
      </c>
      <c r="C275" s="11" t="s">
        <v>156</v>
      </c>
      <c r="D275" s="20" t="s">
        <v>217</v>
      </c>
      <c r="E275" s="20">
        <v>3</v>
      </c>
      <c r="F275" s="20">
        <v>65</v>
      </c>
      <c r="G275" s="11" t="s">
        <v>37</v>
      </c>
      <c r="H275" s="20">
        <v>42</v>
      </c>
      <c r="I275" s="11">
        <v>1</v>
      </c>
      <c r="J275" s="11">
        <f t="shared" si="5"/>
        <v>1.25</v>
      </c>
      <c r="K275" s="11"/>
      <c r="L275" s="11"/>
      <c r="M275" s="11">
        <v>0.55000000000000004</v>
      </c>
      <c r="N275" s="67">
        <f>H275*I275*J275*M275</f>
        <v>28.875000000000004</v>
      </c>
      <c r="O275" s="26"/>
      <c r="P275" s="20" t="s">
        <v>254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36.75" customHeight="1">
      <c r="A276" s="10"/>
      <c r="B276" s="11" t="s">
        <v>246</v>
      </c>
      <c r="C276" s="11" t="s">
        <v>156</v>
      </c>
      <c r="D276" s="20" t="s">
        <v>90</v>
      </c>
      <c r="E276" s="20">
        <v>3</v>
      </c>
      <c r="F276" s="20">
        <v>65</v>
      </c>
      <c r="G276" s="11" t="s">
        <v>24</v>
      </c>
      <c r="H276" s="20">
        <v>24</v>
      </c>
      <c r="I276" s="11">
        <v>1</v>
      </c>
      <c r="J276" s="11">
        <f t="shared" si="5"/>
        <v>1.25</v>
      </c>
      <c r="K276" s="11"/>
      <c r="L276" s="11"/>
      <c r="M276" s="11"/>
      <c r="N276" s="24">
        <f>H276*I276*J276</f>
        <v>30</v>
      </c>
      <c r="O276" s="26"/>
      <c r="P276" s="20" t="s">
        <v>254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36.75" customHeight="1">
      <c r="A277" s="10"/>
      <c r="B277" s="11" t="s">
        <v>246</v>
      </c>
      <c r="C277" s="11" t="s">
        <v>156</v>
      </c>
      <c r="D277" s="20" t="s">
        <v>90</v>
      </c>
      <c r="E277" s="20">
        <v>3</v>
      </c>
      <c r="F277" s="20">
        <v>65</v>
      </c>
      <c r="G277" s="11" t="s">
        <v>37</v>
      </c>
      <c r="H277" s="20">
        <v>42</v>
      </c>
      <c r="I277" s="11">
        <v>1</v>
      </c>
      <c r="J277" s="11">
        <f t="shared" si="5"/>
        <v>1.25</v>
      </c>
      <c r="K277" s="11"/>
      <c r="L277" s="11"/>
      <c r="M277" s="11">
        <v>0.55000000000000004</v>
      </c>
      <c r="N277" s="67">
        <f>H277*I277*J277*M277</f>
        <v>28.875000000000004</v>
      </c>
      <c r="O277" s="26"/>
      <c r="P277" s="20" t="s">
        <v>254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36.75" customHeight="1">
      <c r="A278" s="10"/>
      <c r="B278" s="11" t="s">
        <v>246</v>
      </c>
      <c r="C278" s="20" t="s">
        <v>255</v>
      </c>
      <c r="D278" s="20" t="s">
        <v>145</v>
      </c>
      <c r="E278" s="20">
        <v>3</v>
      </c>
      <c r="F278" s="20">
        <v>65</v>
      </c>
      <c r="G278" s="11" t="s">
        <v>24</v>
      </c>
      <c r="H278" s="68">
        <v>27</v>
      </c>
      <c r="I278" s="20">
        <v>1</v>
      </c>
      <c r="J278" s="11">
        <f t="shared" si="5"/>
        <v>1.25</v>
      </c>
      <c r="K278" s="11"/>
      <c r="L278" s="11"/>
      <c r="M278" s="11"/>
      <c r="N278" s="24">
        <f>H278*I278*J278</f>
        <v>33.75</v>
      </c>
      <c r="O278" s="26"/>
      <c r="P278" s="20" t="s">
        <v>254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36.75" customHeight="1">
      <c r="A279" s="10"/>
      <c r="B279" s="11" t="s">
        <v>246</v>
      </c>
      <c r="C279" s="20" t="s">
        <v>255</v>
      </c>
      <c r="D279" s="20" t="s">
        <v>145</v>
      </c>
      <c r="E279" s="20">
        <v>3</v>
      </c>
      <c r="F279" s="20">
        <v>65</v>
      </c>
      <c r="G279" s="11" t="s">
        <v>37</v>
      </c>
      <c r="H279" s="68">
        <v>28</v>
      </c>
      <c r="I279" s="20">
        <v>1</v>
      </c>
      <c r="J279" s="11">
        <f t="shared" si="5"/>
        <v>1.25</v>
      </c>
      <c r="K279" s="11"/>
      <c r="L279" s="11"/>
      <c r="M279" s="11">
        <v>0.55000000000000004</v>
      </c>
      <c r="N279" s="67">
        <f>H279*I279*J279*M279</f>
        <v>19.25</v>
      </c>
      <c r="O279" s="26"/>
      <c r="P279" s="20" t="s">
        <v>254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36.75" customHeight="1">
      <c r="A280" s="10"/>
      <c r="B280" s="11" t="s">
        <v>246</v>
      </c>
      <c r="C280" s="20" t="s">
        <v>250</v>
      </c>
      <c r="D280" s="20" t="s">
        <v>85</v>
      </c>
      <c r="E280" s="20">
        <v>2</v>
      </c>
      <c r="F280" s="20">
        <v>57</v>
      </c>
      <c r="G280" s="20" t="s">
        <v>24</v>
      </c>
      <c r="H280" s="20">
        <v>30</v>
      </c>
      <c r="I280" s="20">
        <v>1</v>
      </c>
      <c r="J280" s="11">
        <f t="shared" si="5"/>
        <v>1.17</v>
      </c>
      <c r="K280" s="11"/>
      <c r="L280" s="11"/>
      <c r="M280" s="11"/>
      <c r="N280" s="24">
        <f>H280*I280*J280</f>
        <v>35.099999999999994</v>
      </c>
      <c r="O280" s="26"/>
      <c r="P280" s="20" t="s">
        <v>254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36.75" customHeight="1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67"/>
      <c r="O281" s="26"/>
      <c r="P281" s="11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36.75" customHeight="1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67"/>
      <c r="O282" s="26"/>
      <c r="P282" s="11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36.75" customHeight="1">
      <c r="A283" s="10">
        <v>20</v>
      </c>
      <c r="B283" s="11" t="s">
        <v>256</v>
      </c>
      <c r="C283" s="11" t="s">
        <v>181</v>
      </c>
      <c r="D283" s="11" t="s">
        <v>257</v>
      </c>
      <c r="E283" s="11">
        <v>2</v>
      </c>
      <c r="F283" s="11">
        <v>60</v>
      </c>
      <c r="G283" s="11" t="s">
        <v>37</v>
      </c>
      <c r="H283" s="11">
        <v>9</v>
      </c>
      <c r="I283" s="11">
        <v>1</v>
      </c>
      <c r="J283" s="11" t="s">
        <v>258</v>
      </c>
      <c r="K283" s="11" t="s">
        <v>69</v>
      </c>
      <c r="L283" s="11" t="s">
        <v>69</v>
      </c>
      <c r="M283" s="11" t="s">
        <v>184</v>
      </c>
      <c r="N283" s="24" t="s">
        <v>259</v>
      </c>
      <c r="O283" s="25">
        <v>487.4</v>
      </c>
      <c r="P283" s="11" t="s">
        <v>260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36.75" customHeight="1">
      <c r="A284" s="10"/>
      <c r="B284" s="11" t="s">
        <v>256</v>
      </c>
      <c r="C284" s="11" t="s">
        <v>181</v>
      </c>
      <c r="D284" s="11" t="s">
        <v>261</v>
      </c>
      <c r="E284" s="11">
        <v>2</v>
      </c>
      <c r="F284" s="11">
        <v>46</v>
      </c>
      <c r="G284" s="11" t="s">
        <v>37</v>
      </c>
      <c r="H284" s="11">
        <v>9</v>
      </c>
      <c r="I284" s="11">
        <v>1</v>
      </c>
      <c r="J284" s="11" t="s">
        <v>262</v>
      </c>
      <c r="K284" s="11" t="s">
        <v>69</v>
      </c>
      <c r="L284" s="11" t="s">
        <v>69</v>
      </c>
      <c r="M284" s="11" t="s">
        <v>184</v>
      </c>
      <c r="N284" s="24" t="s">
        <v>263</v>
      </c>
      <c r="O284" s="26" t="s">
        <v>69</v>
      </c>
      <c r="P284" s="11" t="s">
        <v>260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36.75" customHeight="1">
      <c r="A285" s="10"/>
      <c r="B285" s="11" t="s">
        <v>256</v>
      </c>
      <c r="C285" s="11" t="s">
        <v>211</v>
      </c>
      <c r="D285" s="11" t="s">
        <v>83</v>
      </c>
      <c r="E285" s="11">
        <v>2</v>
      </c>
      <c r="F285" s="11">
        <v>55</v>
      </c>
      <c r="G285" s="11" t="s">
        <v>24</v>
      </c>
      <c r="H285" s="11">
        <v>11</v>
      </c>
      <c r="I285" s="11">
        <v>1</v>
      </c>
      <c r="J285" s="11" t="s">
        <v>264</v>
      </c>
      <c r="K285" s="11" t="s">
        <v>69</v>
      </c>
      <c r="L285" s="11" t="s">
        <v>69</v>
      </c>
      <c r="M285" s="11" t="s">
        <v>69</v>
      </c>
      <c r="N285" s="24" t="s">
        <v>265</v>
      </c>
      <c r="O285" s="26" t="s">
        <v>69</v>
      </c>
      <c r="P285" s="11" t="s">
        <v>266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36.75" customHeight="1">
      <c r="A286" s="10"/>
      <c r="B286" s="11" t="s">
        <v>256</v>
      </c>
      <c r="C286" s="11" t="s">
        <v>211</v>
      </c>
      <c r="D286" s="11" t="s">
        <v>83</v>
      </c>
      <c r="E286" s="11">
        <v>2</v>
      </c>
      <c r="F286" s="11">
        <v>55</v>
      </c>
      <c r="G286" s="11" t="s">
        <v>37</v>
      </c>
      <c r="H286" s="11">
        <v>8</v>
      </c>
      <c r="I286" s="11">
        <v>1</v>
      </c>
      <c r="J286" s="11" t="s">
        <v>264</v>
      </c>
      <c r="K286" s="11" t="s">
        <v>69</v>
      </c>
      <c r="L286" s="11" t="s">
        <v>69</v>
      </c>
      <c r="M286" s="11" t="s">
        <v>184</v>
      </c>
      <c r="N286" s="24" t="s">
        <v>267</v>
      </c>
      <c r="O286" s="26" t="s">
        <v>69</v>
      </c>
      <c r="P286" s="11" t="s">
        <v>266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36.75" customHeight="1">
      <c r="A287" s="10"/>
      <c r="B287" s="11" t="s">
        <v>256</v>
      </c>
      <c r="C287" s="11" t="s">
        <v>211</v>
      </c>
      <c r="D287" s="11" t="s">
        <v>84</v>
      </c>
      <c r="E287" s="11">
        <v>2</v>
      </c>
      <c r="F287" s="11">
        <v>55</v>
      </c>
      <c r="G287" s="11" t="s">
        <v>24</v>
      </c>
      <c r="H287" s="11">
        <v>11</v>
      </c>
      <c r="I287" s="11">
        <v>1</v>
      </c>
      <c r="J287" s="11" t="s">
        <v>264</v>
      </c>
      <c r="K287" s="11" t="s">
        <v>69</v>
      </c>
      <c r="L287" s="11" t="s">
        <v>69</v>
      </c>
      <c r="M287" s="11" t="s">
        <v>69</v>
      </c>
      <c r="N287" s="24" t="s">
        <v>265</v>
      </c>
      <c r="O287" s="26" t="s">
        <v>69</v>
      </c>
      <c r="P287" s="11" t="s">
        <v>266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36.75" customHeight="1">
      <c r="A288" s="10"/>
      <c r="B288" s="11" t="s">
        <v>256</v>
      </c>
      <c r="C288" s="11" t="s">
        <v>211</v>
      </c>
      <c r="D288" s="11" t="s">
        <v>84</v>
      </c>
      <c r="E288" s="11">
        <v>2</v>
      </c>
      <c r="F288" s="11">
        <v>55</v>
      </c>
      <c r="G288" s="11" t="s">
        <v>37</v>
      </c>
      <c r="H288" s="11">
        <v>8</v>
      </c>
      <c r="I288" s="11">
        <v>1</v>
      </c>
      <c r="J288" s="11" t="s">
        <v>264</v>
      </c>
      <c r="K288" s="11" t="s">
        <v>69</v>
      </c>
      <c r="L288" s="11" t="s">
        <v>69</v>
      </c>
      <c r="M288" s="11" t="s">
        <v>184</v>
      </c>
      <c r="N288" s="24" t="s">
        <v>267</v>
      </c>
      <c r="O288" s="26" t="s">
        <v>69</v>
      </c>
      <c r="P288" s="11" t="s">
        <v>266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36.75" customHeight="1">
      <c r="A289" s="10"/>
      <c r="B289" s="11" t="s">
        <v>256</v>
      </c>
      <c r="C289" s="11" t="s">
        <v>216</v>
      </c>
      <c r="D289" s="11" t="s">
        <v>54</v>
      </c>
      <c r="E289" s="11">
        <v>2</v>
      </c>
      <c r="F289" s="11">
        <v>55</v>
      </c>
      <c r="G289" s="11" t="s">
        <v>24</v>
      </c>
      <c r="H289" s="11">
        <v>22</v>
      </c>
      <c r="I289" s="11">
        <v>1</v>
      </c>
      <c r="J289" s="11" t="s">
        <v>264</v>
      </c>
      <c r="K289" s="11" t="s">
        <v>69</v>
      </c>
      <c r="L289" s="11" t="s">
        <v>69</v>
      </c>
      <c r="M289" s="11" t="s">
        <v>69</v>
      </c>
      <c r="N289" s="24" t="s">
        <v>268</v>
      </c>
      <c r="O289" s="26" t="s">
        <v>69</v>
      </c>
      <c r="P289" s="11" t="s">
        <v>64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36.75" customHeight="1">
      <c r="A290" s="10"/>
      <c r="B290" s="11" t="s">
        <v>256</v>
      </c>
      <c r="C290" s="11" t="s">
        <v>216</v>
      </c>
      <c r="D290" s="11" t="s">
        <v>54</v>
      </c>
      <c r="E290" s="11">
        <v>2</v>
      </c>
      <c r="F290" s="11">
        <v>55</v>
      </c>
      <c r="G290" s="11" t="s">
        <v>37</v>
      </c>
      <c r="H290" s="11">
        <v>16</v>
      </c>
      <c r="I290" s="11">
        <v>1</v>
      </c>
      <c r="J290" s="11" t="s">
        <v>264</v>
      </c>
      <c r="K290" s="11" t="s">
        <v>69</v>
      </c>
      <c r="L290" s="11" t="s">
        <v>69</v>
      </c>
      <c r="M290" s="11" t="s">
        <v>184</v>
      </c>
      <c r="N290" s="24" t="s">
        <v>269</v>
      </c>
      <c r="O290" s="25" t="s">
        <v>69</v>
      </c>
      <c r="P290" s="11" t="s">
        <v>64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36.75" customHeight="1">
      <c r="A291" s="10"/>
      <c r="B291" s="11" t="s">
        <v>256</v>
      </c>
      <c r="C291" s="11" t="s">
        <v>216</v>
      </c>
      <c r="D291" s="11" t="s">
        <v>85</v>
      </c>
      <c r="E291" s="11">
        <v>2</v>
      </c>
      <c r="F291" s="11">
        <v>55</v>
      </c>
      <c r="G291" s="11" t="s">
        <v>24</v>
      </c>
      <c r="H291" s="11">
        <v>22</v>
      </c>
      <c r="I291" s="11">
        <v>1</v>
      </c>
      <c r="J291" s="11" t="s">
        <v>264</v>
      </c>
      <c r="K291" s="11" t="s">
        <v>69</v>
      </c>
      <c r="L291" s="11" t="s">
        <v>69</v>
      </c>
      <c r="M291" s="11" t="s">
        <v>69</v>
      </c>
      <c r="N291" s="24" t="s">
        <v>268</v>
      </c>
      <c r="O291" s="26" t="s">
        <v>69</v>
      </c>
      <c r="P291" s="11" t="s">
        <v>64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36.75" customHeight="1">
      <c r="A292" s="10"/>
      <c r="B292" s="11" t="s">
        <v>256</v>
      </c>
      <c r="C292" s="11" t="s">
        <v>216</v>
      </c>
      <c r="D292" s="11" t="s">
        <v>85</v>
      </c>
      <c r="E292" s="11">
        <v>2</v>
      </c>
      <c r="F292" s="11">
        <v>55</v>
      </c>
      <c r="G292" s="11" t="s">
        <v>37</v>
      </c>
      <c r="H292" s="11">
        <v>16</v>
      </c>
      <c r="I292" s="11">
        <v>1</v>
      </c>
      <c r="J292" s="11" t="s">
        <v>264</v>
      </c>
      <c r="K292" s="11" t="s">
        <v>69</v>
      </c>
      <c r="L292" s="11" t="s">
        <v>69</v>
      </c>
      <c r="M292" s="11" t="s">
        <v>184</v>
      </c>
      <c r="N292" s="24" t="s">
        <v>269</v>
      </c>
      <c r="O292" s="26" t="s">
        <v>69</v>
      </c>
      <c r="P292" s="11" t="s">
        <v>64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36.75" customHeight="1">
      <c r="A293" s="10"/>
      <c r="B293" s="11" t="s">
        <v>256</v>
      </c>
      <c r="C293" s="11" t="s">
        <v>216</v>
      </c>
      <c r="D293" s="11" t="s">
        <v>56</v>
      </c>
      <c r="E293" s="11">
        <v>2</v>
      </c>
      <c r="F293" s="11">
        <v>56</v>
      </c>
      <c r="G293" s="11" t="s">
        <v>24</v>
      </c>
      <c r="H293" s="11">
        <v>22</v>
      </c>
      <c r="I293" s="11">
        <v>1</v>
      </c>
      <c r="J293" s="11" t="s">
        <v>270</v>
      </c>
      <c r="K293" s="11" t="s">
        <v>69</v>
      </c>
      <c r="L293" s="11" t="s">
        <v>69</v>
      </c>
      <c r="M293" s="11" t="s">
        <v>69</v>
      </c>
      <c r="N293" s="24" t="s">
        <v>271</v>
      </c>
      <c r="O293" s="26" t="s">
        <v>69</v>
      </c>
      <c r="P293" s="11" t="s">
        <v>64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36.75" customHeight="1">
      <c r="A294" s="10"/>
      <c r="B294" s="11" t="s">
        <v>256</v>
      </c>
      <c r="C294" s="11" t="s">
        <v>216</v>
      </c>
      <c r="D294" s="11" t="s">
        <v>56</v>
      </c>
      <c r="E294" s="11">
        <v>2</v>
      </c>
      <c r="F294" s="11">
        <v>56</v>
      </c>
      <c r="G294" s="11" t="s">
        <v>37</v>
      </c>
      <c r="H294" s="11">
        <v>16</v>
      </c>
      <c r="I294" s="11">
        <v>1</v>
      </c>
      <c r="J294" s="11" t="s">
        <v>270</v>
      </c>
      <c r="K294" s="11" t="s">
        <v>69</v>
      </c>
      <c r="L294" s="11" t="s">
        <v>69</v>
      </c>
      <c r="M294" s="11" t="s">
        <v>184</v>
      </c>
      <c r="N294" s="24" t="s">
        <v>272</v>
      </c>
      <c r="O294" s="26" t="s">
        <v>69</v>
      </c>
      <c r="P294" s="11" t="s">
        <v>64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36.75" customHeight="1">
      <c r="A295" s="10"/>
      <c r="B295" s="11" t="s">
        <v>256</v>
      </c>
      <c r="C295" s="11" t="s">
        <v>216</v>
      </c>
      <c r="D295" s="11" t="s">
        <v>68</v>
      </c>
      <c r="E295" s="11">
        <v>3</v>
      </c>
      <c r="F295" s="11">
        <v>51</v>
      </c>
      <c r="G295" s="11" t="s">
        <v>24</v>
      </c>
      <c r="H295" s="11">
        <v>35</v>
      </c>
      <c r="I295" s="11">
        <v>1</v>
      </c>
      <c r="J295" s="11" t="s">
        <v>273</v>
      </c>
      <c r="K295" s="11" t="s">
        <v>69</v>
      </c>
      <c r="L295" s="11" t="s">
        <v>69</v>
      </c>
      <c r="M295" s="11" t="s">
        <v>69</v>
      </c>
      <c r="N295" s="24" t="s">
        <v>274</v>
      </c>
      <c r="O295" s="26" t="s">
        <v>69</v>
      </c>
      <c r="P295" s="11" t="s">
        <v>64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36.75" customHeight="1">
      <c r="A296" s="10"/>
      <c r="B296" s="11" t="s">
        <v>256</v>
      </c>
      <c r="C296" s="11" t="s">
        <v>216</v>
      </c>
      <c r="D296" s="11" t="s">
        <v>68</v>
      </c>
      <c r="E296" s="11">
        <v>3</v>
      </c>
      <c r="F296" s="11">
        <v>51</v>
      </c>
      <c r="G296" s="11" t="s">
        <v>37</v>
      </c>
      <c r="H296" s="11">
        <v>20</v>
      </c>
      <c r="I296" s="11">
        <v>1</v>
      </c>
      <c r="J296" s="11" t="s">
        <v>273</v>
      </c>
      <c r="K296" s="11" t="s">
        <v>69</v>
      </c>
      <c r="L296" s="11" t="s">
        <v>69</v>
      </c>
      <c r="M296" s="11" t="s">
        <v>184</v>
      </c>
      <c r="N296" s="24" t="s">
        <v>275</v>
      </c>
      <c r="O296" s="26" t="s">
        <v>69</v>
      </c>
      <c r="P296" s="11" t="s">
        <v>64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36.75" customHeight="1">
      <c r="A297" s="10"/>
      <c r="B297" s="11" t="s">
        <v>256</v>
      </c>
      <c r="C297" s="11" t="s">
        <v>216</v>
      </c>
      <c r="D297" s="11" t="s">
        <v>70</v>
      </c>
      <c r="E297" s="11">
        <v>3</v>
      </c>
      <c r="F297" s="11">
        <v>51</v>
      </c>
      <c r="G297" s="11" t="s">
        <v>24</v>
      </c>
      <c r="H297" s="11">
        <v>35</v>
      </c>
      <c r="I297" s="11">
        <v>1</v>
      </c>
      <c r="J297" s="11" t="s">
        <v>273</v>
      </c>
      <c r="K297" s="11" t="s">
        <v>69</v>
      </c>
      <c r="L297" s="11" t="s">
        <v>69</v>
      </c>
      <c r="M297" s="11" t="s">
        <v>69</v>
      </c>
      <c r="N297" s="24" t="s">
        <v>274</v>
      </c>
      <c r="O297" s="26" t="s">
        <v>69</v>
      </c>
      <c r="P297" s="11" t="s">
        <v>64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36.75" customHeight="1">
      <c r="A298" s="10"/>
      <c r="B298" s="11" t="s">
        <v>256</v>
      </c>
      <c r="C298" s="11" t="s">
        <v>216</v>
      </c>
      <c r="D298" s="11" t="s">
        <v>70</v>
      </c>
      <c r="E298" s="11">
        <v>3</v>
      </c>
      <c r="F298" s="11">
        <v>51</v>
      </c>
      <c r="G298" s="11" t="s">
        <v>37</v>
      </c>
      <c r="H298" s="11">
        <v>20</v>
      </c>
      <c r="I298" s="11">
        <v>1</v>
      </c>
      <c r="J298" s="11" t="s">
        <v>273</v>
      </c>
      <c r="K298" s="11" t="s">
        <v>69</v>
      </c>
      <c r="L298" s="11" t="s">
        <v>69</v>
      </c>
      <c r="M298" s="11" t="s">
        <v>184</v>
      </c>
      <c r="N298" s="24" t="s">
        <v>275</v>
      </c>
      <c r="O298" s="26" t="s">
        <v>69</v>
      </c>
      <c r="P298" s="11" t="s">
        <v>64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33.75" customHeight="1">
      <c r="A299" s="10"/>
      <c r="B299" s="11" t="s">
        <v>256</v>
      </c>
      <c r="C299" s="11" t="s">
        <v>216</v>
      </c>
      <c r="D299" s="11" t="s">
        <v>71</v>
      </c>
      <c r="E299" s="11">
        <v>3</v>
      </c>
      <c r="F299" s="11">
        <v>57</v>
      </c>
      <c r="G299" s="11" t="s">
        <v>24</v>
      </c>
      <c r="H299" s="11">
        <v>35</v>
      </c>
      <c r="I299" s="11">
        <v>1</v>
      </c>
      <c r="J299" s="11" t="s">
        <v>276</v>
      </c>
      <c r="K299" s="11" t="s">
        <v>69</v>
      </c>
      <c r="L299" s="11" t="s">
        <v>69</v>
      </c>
      <c r="M299" s="11" t="s">
        <v>69</v>
      </c>
      <c r="N299" s="24" t="s">
        <v>277</v>
      </c>
      <c r="O299" s="26" t="s">
        <v>69</v>
      </c>
      <c r="P299" s="11" t="s">
        <v>64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33.75" customHeight="1">
      <c r="A300" s="10"/>
      <c r="B300" s="11" t="s">
        <v>256</v>
      </c>
      <c r="C300" s="11" t="s">
        <v>216</v>
      </c>
      <c r="D300" s="11" t="s">
        <v>71</v>
      </c>
      <c r="E300" s="11">
        <v>3</v>
      </c>
      <c r="F300" s="11">
        <v>57</v>
      </c>
      <c r="G300" s="11" t="s">
        <v>37</v>
      </c>
      <c r="H300" s="11">
        <v>20</v>
      </c>
      <c r="I300" s="11">
        <v>1</v>
      </c>
      <c r="J300" s="11" t="s">
        <v>276</v>
      </c>
      <c r="K300" s="11" t="s">
        <v>69</v>
      </c>
      <c r="L300" s="11" t="s">
        <v>69</v>
      </c>
      <c r="M300" s="11" t="s">
        <v>184</v>
      </c>
      <c r="N300" s="24" t="s">
        <v>278</v>
      </c>
      <c r="O300" s="26" t="s">
        <v>69</v>
      </c>
      <c r="P300" s="11" t="s">
        <v>64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33.75" customHeight="1">
      <c r="A301" s="10"/>
      <c r="B301" s="11" t="s">
        <v>256</v>
      </c>
      <c r="C301" s="11" t="s">
        <v>216</v>
      </c>
      <c r="D301" s="11" t="s">
        <v>72</v>
      </c>
      <c r="E301" s="11">
        <v>3</v>
      </c>
      <c r="F301" s="11">
        <v>52</v>
      </c>
      <c r="G301" s="11" t="s">
        <v>24</v>
      </c>
      <c r="H301" s="11">
        <v>35</v>
      </c>
      <c r="I301" s="11">
        <v>1</v>
      </c>
      <c r="J301" s="11" t="s">
        <v>279</v>
      </c>
      <c r="K301" s="11" t="s">
        <v>69</v>
      </c>
      <c r="L301" s="11" t="s">
        <v>69</v>
      </c>
      <c r="M301" s="11" t="s">
        <v>69</v>
      </c>
      <c r="N301" s="24" t="s">
        <v>280</v>
      </c>
      <c r="O301" s="26" t="s">
        <v>69</v>
      </c>
      <c r="P301" s="11" t="s">
        <v>64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36.75" customHeight="1">
      <c r="A302" s="10"/>
      <c r="B302" s="11" t="s">
        <v>256</v>
      </c>
      <c r="C302" s="11" t="s">
        <v>216</v>
      </c>
      <c r="D302" s="11" t="s">
        <v>72</v>
      </c>
      <c r="E302" s="11">
        <v>3</v>
      </c>
      <c r="F302" s="11">
        <v>52</v>
      </c>
      <c r="G302" s="11" t="s">
        <v>37</v>
      </c>
      <c r="H302" s="11">
        <v>20</v>
      </c>
      <c r="I302" s="11">
        <v>1</v>
      </c>
      <c r="J302" s="11" t="s">
        <v>279</v>
      </c>
      <c r="K302" s="11" t="s">
        <v>69</v>
      </c>
      <c r="L302" s="11" t="s">
        <v>69</v>
      </c>
      <c r="M302" s="11" t="s">
        <v>184</v>
      </c>
      <c r="N302" s="24" t="s">
        <v>281</v>
      </c>
      <c r="O302" s="26" t="s">
        <v>69</v>
      </c>
      <c r="P302" s="11" t="s">
        <v>64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36.75" customHeight="1">
      <c r="A303" s="10"/>
      <c r="B303" s="11" t="s">
        <v>256</v>
      </c>
      <c r="C303" s="11" t="s">
        <v>216</v>
      </c>
      <c r="D303" s="11" t="s">
        <v>171</v>
      </c>
      <c r="E303" s="11">
        <v>3</v>
      </c>
      <c r="F303" s="11">
        <v>55</v>
      </c>
      <c r="G303" s="11" t="s">
        <v>24</v>
      </c>
      <c r="H303" s="11">
        <v>35</v>
      </c>
      <c r="I303" s="11">
        <v>1</v>
      </c>
      <c r="J303" s="11" t="s">
        <v>264</v>
      </c>
      <c r="K303" s="11" t="s">
        <v>69</v>
      </c>
      <c r="L303" s="11" t="s">
        <v>69</v>
      </c>
      <c r="M303" s="11" t="s">
        <v>69</v>
      </c>
      <c r="N303" s="24" t="s">
        <v>282</v>
      </c>
      <c r="O303" s="26" t="s">
        <v>69</v>
      </c>
      <c r="P303" s="11" t="s">
        <v>64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36.75" customHeight="1">
      <c r="A304" s="10"/>
      <c r="B304" s="11" t="s">
        <v>256</v>
      </c>
      <c r="C304" s="11" t="s">
        <v>216</v>
      </c>
      <c r="D304" s="11" t="s">
        <v>171</v>
      </c>
      <c r="E304" s="11">
        <v>3</v>
      </c>
      <c r="F304" s="11">
        <v>55</v>
      </c>
      <c r="G304" s="11" t="s">
        <v>37</v>
      </c>
      <c r="H304" s="11">
        <v>20</v>
      </c>
      <c r="I304" s="11">
        <v>1</v>
      </c>
      <c r="J304" s="11" t="s">
        <v>264</v>
      </c>
      <c r="K304" s="11" t="s">
        <v>69</v>
      </c>
      <c r="L304" s="11" t="s">
        <v>69</v>
      </c>
      <c r="M304" s="11" t="s">
        <v>184</v>
      </c>
      <c r="N304" s="24" t="s">
        <v>265</v>
      </c>
      <c r="O304" s="26" t="s">
        <v>69</v>
      </c>
      <c r="P304" s="11" t="s">
        <v>64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48" customHeight="1">
      <c r="A305" s="10"/>
      <c r="B305" s="11" t="s">
        <v>256</v>
      </c>
      <c r="C305" s="11" t="s">
        <v>216</v>
      </c>
      <c r="D305" s="11" t="s">
        <v>283</v>
      </c>
      <c r="E305" s="11">
        <v>2</v>
      </c>
      <c r="F305" s="11">
        <v>24</v>
      </c>
      <c r="G305" s="11" t="s">
        <v>24</v>
      </c>
      <c r="H305" s="11">
        <v>22</v>
      </c>
      <c r="I305" s="11"/>
      <c r="J305" s="11">
        <v>1</v>
      </c>
      <c r="K305" s="11">
        <v>1</v>
      </c>
      <c r="L305" s="11">
        <v>1.3</v>
      </c>
      <c r="M305" s="11"/>
      <c r="N305" s="24">
        <v>28.6</v>
      </c>
      <c r="O305" s="26"/>
      <c r="P305" s="11" t="s">
        <v>284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48" customHeight="1">
      <c r="A306" s="10"/>
      <c r="B306" s="11" t="s">
        <v>256</v>
      </c>
      <c r="C306" s="11" t="s">
        <v>216</v>
      </c>
      <c r="D306" s="11" t="s">
        <v>283</v>
      </c>
      <c r="E306" s="11">
        <v>2</v>
      </c>
      <c r="F306" s="11">
        <v>24</v>
      </c>
      <c r="G306" s="11" t="s">
        <v>37</v>
      </c>
      <c r="H306" s="11">
        <v>16</v>
      </c>
      <c r="I306" s="11"/>
      <c r="J306" s="11">
        <v>1</v>
      </c>
      <c r="K306" s="11">
        <v>1</v>
      </c>
      <c r="L306" s="11">
        <v>1.3</v>
      </c>
      <c r="M306" s="11">
        <v>0.55000000000000004</v>
      </c>
      <c r="N306" s="24">
        <v>11.44</v>
      </c>
      <c r="O306" s="26"/>
      <c r="P306" s="11" t="s">
        <v>285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48" customHeight="1">
      <c r="A307" s="10"/>
      <c r="B307" s="11" t="s">
        <v>256</v>
      </c>
      <c r="C307" s="11" t="s">
        <v>215</v>
      </c>
      <c r="D307" s="11" t="s">
        <v>283</v>
      </c>
      <c r="E307" s="11">
        <v>2</v>
      </c>
      <c r="F307" s="11">
        <v>13</v>
      </c>
      <c r="G307" s="11" t="s">
        <v>24</v>
      </c>
      <c r="H307" s="11">
        <v>25</v>
      </c>
      <c r="I307" s="11"/>
      <c r="J307" s="11">
        <v>1</v>
      </c>
      <c r="K307" s="11">
        <v>1</v>
      </c>
      <c r="L307" s="11">
        <v>1.3</v>
      </c>
      <c r="M307" s="11"/>
      <c r="N307" s="24">
        <v>32.5</v>
      </c>
      <c r="O307" s="26"/>
      <c r="P307" s="11" t="s">
        <v>286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48" customHeight="1">
      <c r="A308" s="10"/>
      <c r="B308" s="11" t="s">
        <v>256</v>
      </c>
      <c r="C308" s="11" t="s">
        <v>211</v>
      </c>
      <c r="D308" s="11" t="s">
        <v>287</v>
      </c>
      <c r="E308" s="11">
        <v>2</v>
      </c>
      <c r="F308" s="11">
        <v>33</v>
      </c>
      <c r="G308" s="11" t="s">
        <v>37</v>
      </c>
      <c r="H308" s="11">
        <v>8</v>
      </c>
      <c r="I308" s="11"/>
      <c r="J308" s="11">
        <v>1</v>
      </c>
      <c r="K308" s="11">
        <v>1</v>
      </c>
      <c r="L308" s="11">
        <v>1.3</v>
      </c>
      <c r="M308" s="11">
        <v>0.55000000000000004</v>
      </c>
      <c r="N308" s="24">
        <v>5.72</v>
      </c>
      <c r="O308" s="26"/>
      <c r="P308" s="11" t="s">
        <v>288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48" customHeight="1">
      <c r="A309" s="10"/>
      <c r="B309" s="11" t="s">
        <v>256</v>
      </c>
      <c r="C309" s="11" t="s">
        <v>211</v>
      </c>
      <c r="D309" s="11" t="s">
        <v>287</v>
      </c>
      <c r="E309" s="11">
        <v>2</v>
      </c>
      <c r="F309" s="11">
        <v>33</v>
      </c>
      <c r="G309" s="11" t="s">
        <v>37</v>
      </c>
      <c r="H309" s="11">
        <v>8</v>
      </c>
      <c r="I309" s="11"/>
      <c r="J309" s="11">
        <v>1</v>
      </c>
      <c r="K309" s="11">
        <v>1</v>
      </c>
      <c r="L309" s="11"/>
      <c r="M309" s="11">
        <v>0.55000000000000004</v>
      </c>
      <c r="N309" s="24">
        <v>4.4000000000000004</v>
      </c>
      <c r="O309" s="26"/>
      <c r="P309" s="11" t="s">
        <v>288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36.75" customHeight="1">
      <c r="A310" s="10"/>
      <c r="B310" s="11" t="s">
        <v>256</v>
      </c>
      <c r="C310" s="20" t="s">
        <v>289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64"/>
      <c r="N310" s="69"/>
      <c r="O310" s="70"/>
      <c r="P310" s="11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36.75" customHeight="1">
      <c r="A311" s="10"/>
      <c r="B311" s="11" t="s">
        <v>256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64"/>
      <c r="N311" s="69"/>
      <c r="O311" s="70"/>
      <c r="P311" s="11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36.75" customHeight="1">
      <c r="A312" s="10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64"/>
      <c r="N312" s="69"/>
      <c r="O312" s="70"/>
      <c r="P312" s="11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36.75" customHeight="1">
      <c r="A313" s="10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64"/>
      <c r="N313" s="69"/>
      <c r="O313" s="70"/>
      <c r="P313" s="11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36.75" customHeight="1">
      <c r="A314" s="10">
        <v>21</v>
      </c>
      <c r="B314" s="11" t="s">
        <v>290</v>
      </c>
      <c r="C314" s="11" t="s">
        <v>181</v>
      </c>
      <c r="D314" s="11" t="s">
        <v>257</v>
      </c>
      <c r="E314" s="11">
        <v>2</v>
      </c>
      <c r="F314" s="11">
        <v>60</v>
      </c>
      <c r="G314" s="11" t="s">
        <v>37</v>
      </c>
      <c r="H314" s="11">
        <v>9</v>
      </c>
      <c r="I314" s="11">
        <v>1</v>
      </c>
      <c r="J314" s="11">
        <v>1.2</v>
      </c>
      <c r="K314" s="11" t="s">
        <v>69</v>
      </c>
      <c r="L314" s="11" t="s">
        <v>69</v>
      </c>
      <c r="M314" s="64" t="s">
        <v>157</v>
      </c>
      <c r="N314" s="71">
        <v>45174</v>
      </c>
      <c r="O314" s="72" t="s">
        <v>291</v>
      </c>
      <c r="P314" s="11" t="s">
        <v>260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36.75" customHeight="1">
      <c r="A315" s="10"/>
      <c r="B315" s="11" t="s">
        <v>290</v>
      </c>
      <c r="C315" s="11" t="s">
        <v>181</v>
      </c>
      <c r="D315" s="11" t="s">
        <v>261</v>
      </c>
      <c r="E315" s="11">
        <v>2</v>
      </c>
      <c r="F315" s="11">
        <v>46</v>
      </c>
      <c r="G315" s="11" t="s">
        <v>37</v>
      </c>
      <c r="H315" s="11">
        <v>9</v>
      </c>
      <c r="I315" s="11">
        <v>1</v>
      </c>
      <c r="J315" s="11">
        <v>1.06</v>
      </c>
      <c r="K315" s="11" t="s">
        <v>69</v>
      </c>
      <c r="L315" s="11" t="s">
        <v>69</v>
      </c>
      <c r="M315" s="73" t="s">
        <v>157</v>
      </c>
      <c r="N315" s="74">
        <v>44962</v>
      </c>
      <c r="O315" s="75"/>
      <c r="P315" s="11" t="s">
        <v>260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36.75" customHeight="1">
      <c r="A316" s="10"/>
      <c r="B316" s="11" t="s">
        <v>290</v>
      </c>
      <c r="C316" s="11" t="s">
        <v>181</v>
      </c>
      <c r="D316" s="11" t="s">
        <v>292</v>
      </c>
      <c r="E316" s="11">
        <v>2</v>
      </c>
      <c r="F316" s="11">
        <v>47</v>
      </c>
      <c r="G316" s="11" t="s">
        <v>37</v>
      </c>
      <c r="H316" s="11">
        <v>18</v>
      </c>
      <c r="I316" s="11">
        <v>1</v>
      </c>
      <c r="J316" s="11">
        <v>1.07</v>
      </c>
      <c r="K316" s="11" t="s">
        <v>69</v>
      </c>
      <c r="L316" s="11" t="s">
        <v>69</v>
      </c>
      <c r="M316" s="73" t="s">
        <v>157</v>
      </c>
      <c r="N316" s="74">
        <v>45087</v>
      </c>
      <c r="O316" s="75"/>
      <c r="P316" s="11" t="s">
        <v>260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36.75" customHeight="1">
      <c r="A317" s="10"/>
      <c r="B317" s="11" t="s">
        <v>290</v>
      </c>
      <c r="C317" s="11" t="s">
        <v>181</v>
      </c>
      <c r="D317" s="11" t="s">
        <v>293</v>
      </c>
      <c r="E317" s="11">
        <v>2</v>
      </c>
      <c r="F317" s="11">
        <v>56</v>
      </c>
      <c r="G317" s="11" t="s">
        <v>37</v>
      </c>
      <c r="H317" s="11">
        <v>18</v>
      </c>
      <c r="I317" s="11">
        <v>1</v>
      </c>
      <c r="J317" s="11">
        <v>1.1599999999999999</v>
      </c>
      <c r="K317" s="11" t="s">
        <v>69</v>
      </c>
      <c r="L317" s="11" t="s">
        <v>69</v>
      </c>
      <c r="M317" s="73" t="s">
        <v>157</v>
      </c>
      <c r="N317" s="74">
        <v>45057</v>
      </c>
      <c r="O317" s="75"/>
      <c r="P317" s="11" t="s">
        <v>260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36.75" customHeight="1">
      <c r="A318" s="10"/>
      <c r="B318" s="11" t="s">
        <v>290</v>
      </c>
      <c r="C318" s="11" t="s">
        <v>216</v>
      </c>
      <c r="D318" s="11" t="s">
        <v>83</v>
      </c>
      <c r="E318" s="11">
        <v>2</v>
      </c>
      <c r="F318" s="11">
        <v>55</v>
      </c>
      <c r="G318" s="11" t="s">
        <v>24</v>
      </c>
      <c r="H318" s="11">
        <v>22</v>
      </c>
      <c r="I318" s="11">
        <v>1</v>
      </c>
      <c r="J318" s="11">
        <v>1.1499999999999999</v>
      </c>
      <c r="K318" s="11" t="s">
        <v>69</v>
      </c>
      <c r="L318" s="11" t="s">
        <v>69</v>
      </c>
      <c r="M318" s="76"/>
      <c r="N318" s="46">
        <v>45010</v>
      </c>
      <c r="O318" s="77"/>
      <c r="P318" s="11" t="s">
        <v>294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36.75" customHeight="1">
      <c r="A319" s="10"/>
      <c r="B319" s="11" t="s">
        <v>290</v>
      </c>
      <c r="C319" s="11" t="s">
        <v>216</v>
      </c>
      <c r="D319" s="11" t="s">
        <v>83</v>
      </c>
      <c r="E319" s="11">
        <v>2</v>
      </c>
      <c r="F319" s="11">
        <v>55</v>
      </c>
      <c r="G319" s="11" t="s">
        <v>37</v>
      </c>
      <c r="H319" s="11">
        <v>16</v>
      </c>
      <c r="I319" s="11">
        <v>1</v>
      </c>
      <c r="J319" s="11">
        <v>1.1499999999999999</v>
      </c>
      <c r="K319" s="11" t="s">
        <v>69</v>
      </c>
      <c r="L319" s="11" t="s">
        <v>69</v>
      </c>
      <c r="M319" s="73" t="s">
        <v>157</v>
      </c>
      <c r="N319" s="46">
        <v>45270</v>
      </c>
      <c r="O319" s="77"/>
      <c r="P319" s="11" t="s">
        <v>64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36.75" customHeight="1">
      <c r="A320" s="10"/>
      <c r="B320" s="11" t="s">
        <v>290</v>
      </c>
      <c r="C320" s="11" t="s">
        <v>215</v>
      </c>
      <c r="D320" s="11" t="s">
        <v>84</v>
      </c>
      <c r="E320" s="11">
        <v>2</v>
      </c>
      <c r="F320" s="11">
        <v>55</v>
      </c>
      <c r="G320" s="11" t="s">
        <v>24</v>
      </c>
      <c r="H320" s="11">
        <v>25</v>
      </c>
      <c r="I320" s="11">
        <v>1</v>
      </c>
      <c r="J320" s="11">
        <v>1.1499999999999999</v>
      </c>
      <c r="K320" s="11" t="s">
        <v>69</v>
      </c>
      <c r="L320" s="11" t="s">
        <v>69</v>
      </c>
      <c r="M320" s="76"/>
      <c r="N320" s="43" t="s">
        <v>295</v>
      </c>
      <c r="O320" s="77"/>
      <c r="P320" s="11" t="s">
        <v>64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36.75" customHeight="1">
      <c r="A321" s="10"/>
      <c r="B321" s="11" t="s">
        <v>290</v>
      </c>
      <c r="C321" s="11" t="s">
        <v>215</v>
      </c>
      <c r="D321" s="11" t="s">
        <v>84</v>
      </c>
      <c r="E321" s="11">
        <v>2</v>
      </c>
      <c r="F321" s="11">
        <v>55</v>
      </c>
      <c r="G321" s="11" t="s">
        <v>37</v>
      </c>
      <c r="H321" s="11">
        <v>10</v>
      </c>
      <c r="I321" s="11">
        <v>1</v>
      </c>
      <c r="J321" s="11">
        <v>1.1499999999999999</v>
      </c>
      <c r="K321" s="11" t="s">
        <v>69</v>
      </c>
      <c r="L321" s="11" t="s">
        <v>69</v>
      </c>
      <c r="M321" s="73" t="s">
        <v>157</v>
      </c>
      <c r="N321" s="78">
        <v>6325</v>
      </c>
      <c r="O321" s="77"/>
      <c r="P321" s="11" t="s">
        <v>64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36.75" customHeight="1">
      <c r="A322" s="10"/>
      <c r="B322" s="11" t="s">
        <v>290</v>
      </c>
      <c r="C322" s="11" t="s">
        <v>215</v>
      </c>
      <c r="D322" s="11" t="s">
        <v>54</v>
      </c>
      <c r="E322" s="11">
        <v>2</v>
      </c>
      <c r="F322" s="11">
        <v>55</v>
      </c>
      <c r="G322" s="11" t="s">
        <v>24</v>
      </c>
      <c r="H322" s="11">
        <v>25</v>
      </c>
      <c r="I322" s="11">
        <v>1</v>
      </c>
      <c r="J322" s="11">
        <v>1.1499999999999999</v>
      </c>
      <c r="K322" s="11" t="s">
        <v>69</v>
      </c>
      <c r="L322" s="11" t="s">
        <v>69</v>
      </c>
      <c r="M322" s="76"/>
      <c r="N322" s="43" t="s">
        <v>295</v>
      </c>
      <c r="O322" s="77"/>
      <c r="P322" s="11" t="s">
        <v>64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36.75" customHeight="1">
      <c r="A323" s="10"/>
      <c r="B323" s="11" t="s">
        <v>290</v>
      </c>
      <c r="C323" s="11" t="s">
        <v>215</v>
      </c>
      <c r="D323" s="11" t="s">
        <v>54</v>
      </c>
      <c r="E323" s="11">
        <v>2</v>
      </c>
      <c r="F323" s="11">
        <v>55</v>
      </c>
      <c r="G323" s="11" t="s">
        <v>37</v>
      </c>
      <c r="H323" s="11">
        <v>10</v>
      </c>
      <c r="I323" s="11">
        <v>1</v>
      </c>
      <c r="J323" s="11">
        <v>1.1499999999999999</v>
      </c>
      <c r="K323" s="11" t="s">
        <v>69</v>
      </c>
      <c r="L323" s="11" t="s">
        <v>69</v>
      </c>
      <c r="M323" s="73" t="s">
        <v>157</v>
      </c>
      <c r="N323" s="78">
        <v>6325</v>
      </c>
      <c r="O323" s="77"/>
      <c r="P323" s="11" t="s">
        <v>64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36.75" customHeight="1">
      <c r="A324" s="10"/>
      <c r="B324" s="11" t="s">
        <v>290</v>
      </c>
      <c r="C324" s="11" t="s">
        <v>216</v>
      </c>
      <c r="D324" s="11" t="s">
        <v>109</v>
      </c>
      <c r="E324" s="11">
        <v>3</v>
      </c>
      <c r="F324" s="11">
        <v>56</v>
      </c>
      <c r="G324" s="11" t="s">
        <v>24</v>
      </c>
      <c r="H324" s="11">
        <v>35</v>
      </c>
      <c r="I324" s="11">
        <v>1</v>
      </c>
      <c r="J324" s="11">
        <v>1.1599999999999999</v>
      </c>
      <c r="K324" s="11" t="s">
        <v>69</v>
      </c>
      <c r="L324" s="11" t="s">
        <v>69</v>
      </c>
      <c r="M324" s="76"/>
      <c r="N324" s="43" t="s">
        <v>218</v>
      </c>
      <c r="O324" s="77"/>
      <c r="P324" s="11" t="s">
        <v>64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36.75" customHeight="1">
      <c r="A325" s="10"/>
      <c r="B325" s="11" t="s">
        <v>290</v>
      </c>
      <c r="C325" s="11" t="s">
        <v>216</v>
      </c>
      <c r="D325" s="11" t="s">
        <v>109</v>
      </c>
      <c r="E325" s="11">
        <v>3</v>
      </c>
      <c r="F325" s="11">
        <v>56</v>
      </c>
      <c r="G325" s="11" t="s">
        <v>37</v>
      </c>
      <c r="H325" s="11">
        <v>20</v>
      </c>
      <c r="I325" s="11">
        <v>1</v>
      </c>
      <c r="J325" s="11">
        <v>1.1599999999999999</v>
      </c>
      <c r="K325" s="11" t="s">
        <v>69</v>
      </c>
      <c r="L325" s="11" t="s">
        <v>69</v>
      </c>
      <c r="M325" s="73" t="s">
        <v>157</v>
      </c>
      <c r="N325" s="43" t="s">
        <v>296</v>
      </c>
      <c r="O325" s="77"/>
      <c r="P325" s="11" t="s">
        <v>64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36.75" customHeight="1">
      <c r="A326" s="10"/>
      <c r="B326" s="11" t="s">
        <v>290</v>
      </c>
      <c r="C326" s="11" t="s">
        <v>216</v>
      </c>
      <c r="D326" s="11" t="s">
        <v>87</v>
      </c>
      <c r="E326" s="11">
        <v>3</v>
      </c>
      <c r="F326" s="11">
        <v>56</v>
      </c>
      <c r="G326" s="11" t="s">
        <v>24</v>
      </c>
      <c r="H326" s="11">
        <v>35</v>
      </c>
      <c r="I326" s="11">
        <v>1</v>
      </c>
      <c r="J326" s="11">
        <v>1.1599999999999999</v>
      </c>
      <c r="K326" s="11" t="s">
        <v>69</v>
      </c>
      <c r="L326" s="11" t="s">
        <v>69</v>
      </c>
      <c r="M326" s="76"/>
      <c r="N326" s="43" t="s">
        <v>218</v>
      </c>
      <c r="O326" s="77"/>
      <c r="P326" s="11" t="s">
        <v>64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36.75" customHeight="1">
      <c r="A327" s="10"/>
      <c r="B327" s="11" t="s">
        <v>290</v>
      </c>
      <c r="C327" s="11" t="s">
        <v>216</v>
      </c>
      <c r="D327" s="11" t="s">
        <v>87</v>
      </c>
      <c r="E327" s="11">
        <v>3</v>
      </c>
      <c r="F327" s="11">
        <v>56</v>
      </c>
      <c r="G327" s="11" t="s">
        <v>37</v>
      </c>
      <c r="H327" s="11">
        <v>20</v>
      </c>
      <c r="I327" s="11">
        <v>1</v>
      </c>
      <c r="J327" s="11">
        <v>1.1599999999999999</v>
      </c>
      <c r="K327" s="11" t="s">
        <v>69</v>
      </c>
      <c r="L327" s="11" t="s">
        <v>69</v>
      </c>
      <c r="M327" s="73" t="s">
        <v>157</v>
      </c>
      <c r="N327" s="43" t="s">
        <v>296</v>
      </c>
      <c r="O327" s="77"/>
      <c r="P327" s="11" t="s">
        <v>64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36.75" customHeight="1">
      <c r="A328" s="10"/>
      <c r="B328" s="11" t="s">
        <v>290</v>
      </c>
      <c r="C328" s="11" t="s">
        <v>216</v>
      </c>
      <c r="D328" s="11" t="s">
        <v>60</v>
      </c>
      <c r="E328" s="11">
        <v>3</v>
      </c>
      <c r="F328" s="11">
        <v>52</v>
      </c>
      <c r="G328" s="11" t="s">
        <v>24</v>
      </c>
      <c r="H328" s="11">
        <v>35</v>
      </c>
      <c r="I328" s="11">
        <v>1</v>
      </c>
      <c r="J328" s="11">
        <v>1.1200000000000001</v>
      </c>
      <c r="K328" s="11" t="s">
        <v>69</v>
      </c>
      <c r="L328" s="11" t="s">
        <v>69</v>
      </c>
      <c r="M328" s="76"/>
      <c r="N328" s="43" t="s">
        <v>297</v>
      </c>
      <c r="O328" s="77"/>
      <c r="P328" s="11" t="s">
        <v>64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37.5" customHeight="1">
      <c r="A329" s="10"/>
      <c r="B329" s="11" t="s">
        <v>290</v>
      </c>
      <c r="C329" s="11" t="s">
        <v>216</v>
      </c>
      <c r="D329" s="11" t="s">
        <v>60</v>
      </c>
      <c r="E329" s="11">
        <v>3</v>
      </c>
      <c r="F329" s="11">
        <v>52</v>
      </c>
      <c r="G329" s="11" t="s">
        <v>37</v>
      </c>
      <c r="H329" s="11">
        <v>20</v>
      </c>
      <c r="I329" s="11">
        <v>1</v>
      </c>
      <c r="J329" s="11">
        <v>1.1200000000000001</v>
      </c>
      <c r="K329" s="11" t="s">
        <v>69</v>
      </c>
      <c r="L329" s="11" t="s">
        <v>69</v>
      </c>
      <c r="M329" s="73" t="s">
        <v>157</v>
      </c>
      <c r="N329" s="43" t="s">
        <v>298</v>
      </c>
      <c r="O329" s="77"/>
      <c r="P329" s="11" t="s">
        <v>64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36.75" customHeight="1">
      <c r="A330" s="10"/>
      <c r="B330" s="11" t="s">
        <v>290</v>
      </c>
      <c r="C330" s="11" t="s">
        <v>216</v>
      </c>
      <c r="D330" s="11" t="s">
        <v>90</v>
      </c>
      <c r="E330" s="11">
        <v>3</v>
      </c>
      <c r="F330" s="11">
        <v>54</v>
      </c>
      <c r="G330" s="11" t="s">
        <v>24</v>
      </c>
      <c r="H330" s="11">
        <v>35</v>
      </c>
      <c r="I330" s="11">
        <v>1</v>
      </c>
      <c r="J330" s="11">
        <v>1.1399999999999999</v>
      </c>
      <c r="K330" s="11" t="s">
        <v>69</v>
      </c>
      <c r="L330" s="11" t="s">
        <v>69</v>
      </c>
      <c r="M330" s="76"/>
      <c r="N330" s="43" t="s">
        <v>299</v>
      </c>
      <c r="O330" s="77"/>
      <c r="P330" s="11" t="s">
        <v>64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36.75" customHeight="1">
      <c r="A331" s="10"/>
      <c r="B331" s="11" t="s">
        <v>290</v>
      </c>
      <c r="C331" s="11" t="s">
        <v>216</v>
      </c>
      <c r="D331" s="11" t="s">
        <v>90</v>
      </c>
      <c r="E331" s="11">
        <v>3</v>
      </c>
      <c r="F331" s="11">
        <v>54</v>
      </c>
      <c r="G331" s="11" t="s">
        <v>37</v>
      </c>
      <c r="H331" s="11">
        <v>20</v>
      </c>
      <c r="I331" s="11">
        <v>1</v>
      </c>
      <c r="J331" s="11">
        <v>1.1399999999999999</v>
      </c>
      <c r="K331" s="11" t="s">
        <v>69</v>
      </c>
      <c r="L331" s="11" t="s">
        <v>69</v>
      </c>
      <c r="M331" s="73" t="s">
        <v>157</v>
      </c>
      <c r="N331" s="43" t="s">
        <v>300</v>
      </c>
      <c r="O331" s="77"/>
      <c r="P331" s="11" t="s">
        <v>64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36.75" customHeight="1">
      <c r="A332" s="10"/>
      <c r="B332" s="11" t="s">
        <v>290</v>
      </c>
      <c r="C332" s="11" t="s">
        <v>216</v>
      </c>
      <c r="D332" s="11" t="s">
        <v>93</v>
      </c>
      <c r="E332" s="11">
        <v>3</v>
      </c>
      <c r="F332" s="11">
        <v>55</v>
      </c>
      <c r="G332" s="11" t="s">
        <v>24</v>
      </c>
      <c r="H332" s="11">
        <v>35</v>
      </c>
      <c r="I332" s="11">
        <v>1</v>
      </c>
      <c r="J332" s="11">
        <v>1.1499999999999999</v>
      </c>
      <c r="K332" s="11" t="s">
        <v>69</v>
      </c>
      <c r="L332" s="11" t="s">
        <v>69</v>
      </c>
      <c r="M332" s="76"/>
      <c r="N332" s="43" t="s">
        <v>301</v>
      </c>
      <c r="O332" s="77"/>
      <c r="P332" s="11" t="s">
        <v>64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36.75" customHeight="1">
      <c r="A333" s="10"/>
      <c r="B333" s="11" t="s">
        <v>290</v>
      </c>
      <c r="C333" s="11" t="s">
        <v>216</v>
      </c>
      <c r="D333" s="11" t="s">
        <v>93</v>
      </c>
      <c r="E333" s="11">
        <v>3</v>
      </c>
      <c r="F333" s="11">
        <v>55</v>
      </c>
      <c r="G333" s="11" t="s">
        <v>37</v>
      </c>
      <c r="H333" s="11">
        <v>20</v>
      </c>
      <c r="I333" s="11">
        <v>1</v>
      </c>
      <c r="J333" s="11">
        <v>1.1499999999999999</v>
      </c>
      <c r="K333" s="11" t="s">
        <v>69</v>
      </c>
      <c r="L333" s="11" t="s">
        <v>69</v>
      </c>
      <c r="M333" s="73" t="s">
        <v>157</v>
      </c>
      <c r="N333" s="43" t="s">
        <v>302</v>
      </c>
      <c r="O333" s="77"/>
      <c r="P333" s="11" t="s">
        <v>64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36.75" customHeight="1">
      <c r="A334" s="10"/>
      <c r="B334" s="11" t="s">
        <v>290</v>
      </c>
      <c r="C334" s="11" t="s">
        <v>215</v>
      </c>
      <c r="D334" s="11" t="s">
        <v>303</v>
      </c>
      <c r="E334" s="11">
        <v>2</v>
      </c>
      <c r="F334" s="11">
        <v>9</v>
      </c>
      <c r="G334" s="11" t="s">
        <v>24</v>
      </c>
      <c r="H334" s="11">
        <v>25</v>
      </c>
      <c r="I334" s="11">
        <v>1</v>
      </c>
      <c r="J334" s="11">
        <v>1.3</v>
      </c>
      <c r="K334" s="11" t="s">
        <v>69</v>
      </c>
      <c r="L334" s="11" t="s">
        <v>69</v>
      </c>
      <c r="M334" s="79"/>
      <c r="N334" s="80" t="s">
        <v>304</v>
      </c>
      <c r="O334" s="81"/>
      <c r="P334" s="11" t="s">
        <v>305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36.75" customHeight="1">
      <c r="A335" s="10"/>
      <c r="B335" s="11" t="s">
        <v>290</v>
      </c>
      <c r="C335" s="11" t="s">
        <v>306</v>
      </c>
      <c r="D335" s="11" t="s">
        <v>307</v>
      </c>
      <c r="E335" s="11">
        <v>2</v>
      </c>
      <c r="F335" s="11">
        <v>1</v>
      </c>
      <c r="G335" s="11" t="s">
        <v>24</v>
      </c>
      <c r="H335" s="11">
        <v>15</v>
      </c>
      <c r="I335" s="11">
        <v>1</v>
      </c>
      <c r="J335" s="11">
        <v>1</v>
      </c>
      <c r="K335" s="11"/>
      <c r="L335" s="11"/>
      <c r="M335" s="30"/>
      <c r="N335" s="40">
        <v>15</v>
      </c>
      <c r="O335" s="82"/>
      <c r="P335" s="11" t="s">
        <v>308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36.75" customHeight="1">
      <c r="A336" s="10"/>
      <c r="B336" s="11" t="s">
        <v>290</v>
      </c>
      <c r="C336" s="11" t="s">
        <v>215</v>
      </c>
      <c r="D336" s="11" t="s">
        <v>307</v>
      </c>
      <c r="E336" s="11">
        <v>2</v>
      </c>
      <c r="F336" s="11">
        <v>10</v>
      </c>
      <c r="G336" s="11" t="s">
        <v>37</v>
      </c>
      <c r="H336" s="11">
        <v>10</v>
      </c>
      <c r="I336" s="11">
        <v>1</v>
      </c>
      <c r="J336" s="11">
        <v>1</v>
      </c>
      <c r="K336" s="11"/>
      <c r="L336" s="11"/>
      <c r="M336" s="42" t="s">
        <v>157</v>
      </c>
      <c r="N336" s="46">
        <v>45051</v>
      </c>
      <c r="O336" s="77"/>
      <c r="P336" s="11" t="s">
        <v>308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36.75" customHeight="1">
      <c r="A337" s="10"/>
      <c r="B337" s="11" t="s">
        <v>290</v>
      </c>
      <c r="C337" s="83" t="s">
        <v>211</v>
      </c>
      <c r="D337" s="11" t="s">
        <v>309</v>
      </c>
      <c r="E337" s="11">
        <v>2</v>
      </c>
      <c r="F337" s="11">
        <v>33</v>
      </c>
      <c r="G337" s="11" t="s">
        <v>24</v>
      </c>
      <c r="H337" s="11">
        <v>22</v>
      </c>
      <c r="I337" s="11">
        <v>1</v>
      </c>
      <c r="J337" s="11">
        <v>1</v>
      </c>
      <c r="K337" s="11"/>
      <c r="L337" s="11"/>
      <c r="M337" s="42"/>
      <c r="N337" s="43">
        <v>22</v>
      </c>
      <c r="O337" s="77"/>
      <c r="P337" s="11" t="s">
        <v>310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47.25" customHeight="1">
      <c r="A338" s="10">
        <v>22</v>
      </c>
      <c r="B338" s="56" t="s">
        <v>311</v>
      </c>
      <c r="C338" s="57" t="s">
        <v>181</v>
      </c>
      <c r="D338" s="40" t="s">
        <v>312</v>
      </c>
      <c r="E338" s="40">
        <v>2</v>
      </c>
      <c r="F338" s="11">
        <v>54</v>
      </c>
      <c r="G338" s="11" t="s">
        <v>24</v>
      </c>
      <c r="H338" s="11">
        <v>21</v>
      </c>
      <c r="I338" s="11">
        <v>1</v>
      </c>
      <c r="J338" s="11" t="s">
        <v>242</v>
      </c>
      <c r="K338" s="11"/>
      <c r="L338" s="11"/>
      <c r="M338" s="11"/>
      <c r="N338" s="11" t="e">
        <f>H338*J338</f>
        <v>#VALUE!</v>
      </c>
      <c r="O338" s="31" t="e">
        <f>SUM(N338:N358)</f>
        <v>#VALUE!</v>
      </c>
      <c r="P338" s="84" t="s">
        <v>313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47.25" customHeight="1">
      <c r="A339" s="27"/>
      <c r="B339" s="56" t="s">
        <v>311</v>
      </c>
      <c r="C339" s="57" t="s">
        <v>181</v>
      </c>
      <c r="D339" s="40" t="s">
        <v>312</v>
      </c>
      <c r="E339" s="11">
        <v>2</v>
      </c>
      <c r="F339" s="11">
        <v>54</v>
      </c>
      <c r="G339" s="11" t="s">
        <v>37</v>
      </c>
      <c r="H339" s="11">
        <v>18</v>
      </c>
      <c r="I339" s="11">
        <v>1</v>
      </c>
      <c r="J339" s="11" t="s">
        <v>242</v>
      </c>
      <c r="K339" s="11"/>
      <c r="L339" s="11"/>
      <c r="M339" s="11" t="s">
        <v>184</v>
      </c>
      <c r="N339" s="11" t="e">
        <f>H339*J339*M339</f>
        <v>#VALUE!</v>
      </c>
      <c r="O339" s="61"/>
      <c r="P339" s="8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47.25" customHeight="1">
      <c r="A340" s="27"/>
      <c r="B340" s="58" t="s">
        <v>311</v>
      </c>
      <c r="C340" s="59" t="s">
        <v>181</v>
      </c>
      <c r="D340" s="43" t="s">
        <v>314</v>
      </c>
      <c r="E340" s="11">
        <v>2</v>
      </c>
      <c r="F340" s="20">
        <v>53</v>
      </c>
      <c r="G340" s="11" t="s">
        <v>24</v>
      </c>
      <c r="H340" s="11">
        <v>21</v>
      </c>
      <c r="I340" s="11">
        <v>1</v>
      </c>
      <c r="J340" s="68">
        <v>1.1299999999999999</v>
      </c>
      <c r="K340" s="11"/>
      <c r="L340" s="11"/>
      <c r="N340" s="11">
        <f>H340*J340</f>
        <v>23.729999999999997</v>
      </c>
      <c r="O340" s="61"/>
      <c r="P340" s="86" t="s">
        <v>313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47.25" customHeight="1">
      <c r="A341" s="27"/>
      <c r="B341" s="58" t="s">
        <v>311</v>
      </c>
      <c r="C341" s="59" t="s">
        <v>181</v>
      </c>
      <c r="D341" s="43" t="s">
        <v>314</v>
      </c>
      <c r="E341" s="43">
        <v>2</v>
      </c>
      <c r="F341" s="43">
        <v>53</v>
      </c>
      <c r="G341" s="11" t="s">
        <v>37</v>
      </c>
      <c r="H341" s="11">
        <v>18</v>
      </c>
      <c r="I341" s="11">
        <v>1</v>
      </c>
      <c r="J341" s="68">
        <v>1.1299999999999999</v>
      </c>
      <c r="K341" s="43"/>
      <c r="L341" s="43"/>
      <c r="M341" s="11" t="s">
        <v>184</v>
      </c>
      <c r="N341" s="11" t="e">
        <f>H341*J341*M341</f>
        <v>#VALUE!</v>
      </c>
      <c r="O341" s="61"/>
      <c r="P341" s="86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47.25" customHeight="1">
      <c r="A342" s="27"/>
      <c r="B342" s="58" t="s">
        <v>311</v>
      </c>
      <c r="C342" s="59" t="s">
        <v>181</v>
      </c>
      <c r="D342" s="43" t="s">
        <v>315</v>
      </c>
      <c r="E342" s="43">
        <v>2</v>
      </c>
      <c r="F342" s="43">
        <v>55</v>
      </c>
      <c r="G342" s="11" t="s">
        <v>24</v>
      </c>
      <c r="H342" s="11">
        <v>21</v>
      </c>
      <c r="I342" s="11">
        <v>1</v>
      </c>
      <c r="J342" s="68">
        <v>1.1499999999999999</v>
      </c>
      <c r="K342" s="43"/>
      <c r="L342" s="43"/>
      <c r="M342" s="43"/>
      <c r="N342" s="87">
        <f>H342*J342</f>
        <v>24.15</v>
      </c>
      <c r="O342" s="61"/>
      <c r="P342" s="86" t="s">
        <v>313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47.25" customHeight="1">
      <c r="A343" s="27"/>
      <c r="B343" s="58" t="s">
        <v>311</v>
      </c>
      <c r="C343" s="59" t="s">
        <v>181</v>
      </c>
      <c r="D343" s="43" t="s">
        <v>315</v>
      </c>
      <c r="E343" s="43">
        <v>2</v>
      </c>
      <c r="F343" s="43">
        <v>55</v>
      </c>
      <c r="G343" s="11" t="s">
        <v>37</v>
      </c>
      <c r="H343" s="11">
        <v>18</v>
      </c>
      <c r="I343" s="11">
        <v>1</v>
      </c>
      <c r="J343" s="68">
        <v>1.1499999999999999</v>
      </c>
      <c r="K343" s="43"/>
      <c r="L343" s="43"/>
      <c r="M343" s="11" t="s">
        <v>184</v>
      </c>
      <c r="N343" s="11" t="e">
        <f>H343*J343*M343</f>
        <v>#VALUE!</v>
      </c>
      <c r="O343" s="61"/>
      <c r="P343" s="86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47.25" customHeight="1">
      <c r="A344" s="27"/>
      <c r="B344" s="58" t="s">
        <v>311</v>
      </c>
      <c r="C344" s="59" t="s">
        <v>181</v>
      </c>
      <c r="D344" s="43" t="s">
        <v>316</v>
      </c>
      <c r="E344" s="43">
        <v>2</v>
      </c>
      <c r="F344" s="43">
        <v>41</v>
      </c>
      <c r="G344" s="11" t="s">
        <v>24</v>
      </c>
      <c r="H344" s="11">
        <v>21</v>
      </c>
      <c r="I344" s="11">
        <v>1</v>
      </c>
      <c r="J344" s="68">
        <v>1</v>
      </c>
      <c r="K344" s="43"/>
      <c r="L344" s="43"/>
      <c r="M344" s="43"/>
      <c r="N344" s="87">
        <v>21</v>
      </c>
      <c r="O344" s="61"/>
      <c r="P344" s="86" t="s">
        <v>313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47.25" customHeight="1">
      <c r="A345" s="27"/>
      <c r="B345" s="58" t="s">
        <v>311</v>
      </c>
      <c r="C345" s="59" t="s">
        <v>181</v>
      </c>
      <c r="D345" s="43" t="s">
        <v>316</v>
      </c>
      <c r="E345" s="43">
        <v>2</v>
      </c>
      <c r="F345" s="43">
        <v>41</v>
      </c>
      <c r="G345" s="11" t="s">
        <v>37</v>
      </c>
      <c r="H345" s="11">
        <v>18</v>
      </c>
      <c r="I345" s="11">
        <v>1</v>
      </c>
      <c r="J345" s="68">
        <v>1</v>
      </c>
      <c r="K345" s="43"/>
      <c r="L345" s="43"/>
      <c r="M345" s="68">
        <v>0.5</v>
      </c>
      <c r="N345" s="87">
        <f>H345*M345</f>
        <v>9</v>
      </c>
      <c r="O345" s="61"/>
      <c r="P345" s="88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47.25" customHeight="1">
      <c r="A346" s="27"/>
      <c r="B346" s="58" t="s">
        <v>311</v>
      </c>
      <c r="C346" s="59" t="s">
        <v>151</v>
      </c>
      <c r="D346" s="43" t="s">
        <v>152</v>
      </c>
      <c r="E346" s="43">
        <v>3</v>
      </c>
      <c r="F346" s="43">
        <v>21</v>
      </c>
      <c r="G346" s="43" t="s">
        <v>24</v>
      </c>
      <c r="H346" s="68">
        <v>22.5</v>
      </c>
      <c r="I346" s="43">
        <v>3</v>
      </c>
      <c r="J346" s="68">
        <v>1</v>
      </c>
      <c r="K346" s="43"/>
      <c r="L346" s="43"/>
      <c r="M346" s="43"/>
      <c r="N346" s="87">
        <v>22.5</v>
      </c>
      <c r="O346" s="61"/>
      <c r="P346" s="11" t="s">
        <v>162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47.25" customHeight="1">
      <c r="A347" s="27"/>
      <c r="B347" s="58" t="s">
        <v>311</v>
      </c>
      <c r="C347" s="59" t="s">
        <v>317</v>
      </c>
      <c r="D347" s="43" t="s">
        <v>152</v>
      </c>
      <c r="E347" s="68">
        <v>3</v>
      </c>
      <c r="F347" s="43">
        <v>3</v>
      </c>
      <c r="G347" s="68" t="s">
        <v>24</v>
      </c>
      <c r="H347" s="89">
        <v>45</v>
      </c>
      <c r="I347" s="43">
        <v>2</v>
      </c>
      <c r="J347" s="68">
        <v>1</v>
      </c>
      <c r="K347" s="43"/>
      <c r="L347" s="43"/>
      <c r="M347" s="43"/>
      <c r="N347" s="87">
        <v>45</v>
      </c>
      <c r="O347" s="61"/>
      <c r="P347" s="11" t="s">
        <v>162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47.25" customHeight="1">
      <c r="A348" s="27"/>
      <c r="B348" s="58" t="s">
        <v>311</v>
      </c>
      <c r="C348" s="53" t="s">
        <v>151</v>
      </c>
      <c r="D348" s="53" t="s">
        <v>318</v>
      </c>
      <c r="E348" s="90">
        <v>2</v>
      </c>
      <c r="F348" s="90">
        <v>21</v>
      </c>
      <c r="G348" s="90" t="s">
        <v>24</v>
      </c>
      <c r="H348" s="91">
        <v>15</v>
      </c>
      <c r="I348" s="90">
        <v>2</v>
      </c>
      <c r="J348" s="92">
        <v>1</v>
      </c>
      <c r="K348" s="90"/>
      <c r="L348" s="90"/>
      <c r="M348" s="90"/>
      <c r="N348" s="93">
        <v>15</v>
      </c>
      <c r="O348" s="26"/>
      <c r="P348" s="20" t="s">
        <v>319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47.25" customHeight="1">
      <c r="A349" s="27"/>
      <c r="B349" s="58" t="s">
        <v>311</v>
      </c>
      <c r="C349" s="94" t="s">
        <v>320</v>
      </c>
      <c r="D349" s="95" t="s">
        <v>80</v>
      </c>
      <c r="E349" s="11">
        <v>2</v>
      </c>
      <c r="F349" s="20">
        <v>60</v>
      </c>
      <c r="G349" s="11" t="s">
        <v>24</v>
      </c>
      <c r="H349" s="20">
        <v>21</v>
      </c>
      <c r="I349" s="11">
        <v>1</v>
      </c>
      <c r="J349" s="20">
        <v>1.1200000000000001</v>
      </c>
      <c r="K349" s="11"/>
      <c r="L349" s="11"/>
      <c r="M349" s="11"/>
      <c r="N349" s="11">
        <f t="shared" ref="N349:N358" si="6">H349*J349</f>
        <v>23.520000000000003</v>
      </c>
      <c r="O349" s="26"/>
      <c r="P349" s="96" t="s">
        <v>245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47.25" customHeight="1">
      <c r="A350" s="27"/>
      <c r="B350" s="58" t="s">
        <v>311</v>
      </c>
      <c r="C350" s="94" t="s">
        <v>320</v>
      </c>
      <c r="D350" s="95" t="s">
        <v>82</v>
      </c>
      <c r="E350" s="97">
        <v>2</v>
      </c>
      <c r="F350" s="97">
        <v>55</v>
      </c>
      <c r="G350" s="97" t="s">
        <v>24</v>
      </c>
      <c r="H350" s="20">
        <v>21</v>
      </c>
      <c r="I350" s="97">
        <v>1</v>
      </c>
      <c r="J350" s="97">
        <v>1.1499999999999999</v>
      </c>
      <c r="K350" s="98"/>
      <c r="L350" s="98"/>
      <c r="M350" s="98"/>
      <c r="N350" s="11">
        <f t="shared" si="6"/>
        <v>24.15</v>
      </c>
      <c r="O350" s="26"/>
      <c r="P350" s="96" t="s">
        <v>321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47.25" customHeight="1">
      <c r="A351" s="27"/>
      <c r="B351" s="58" t="s">
        <v>311</v>
      </c>
      <c r="C351" s="94" t="s">
        <v>320</v>
      </c>
      <c r="D351" s="95" t="s">
        <v>51</v>
      </c>
      <c r="E351" s="97">
        <v>2</v>
      </c>
      <c r="F351" s="97">
        <v>57</v>
      </c>
      <c r="G351" s="97" t="s">
        <v>24</v>
      </c>
      <c r="H351" s="20">
        <v>21</v>
      </c>
      <c r="I351" s="97">
        <v>1</v>
      </c>
      <c r="J351" s="97">
        <v>1.17</v>
      </c>
      <c r="K351" s="98"/>
      <c r="L351" s="98"/>
      <c r="M351" s="98"/>
      <c r="N351" s="11">
        <f t="shared" si="6"/>
        <v>24.57</v>
      </c>
      <c r="O351" s="26"/>
      <c r="P351" s="96" t="s">
        <v>322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47.25" customHeight="1">
      <c r="A352" s="27"/>
      <c r="B352" s="58" t="s">
        <v>311</v>
      </c>
      <c r="C352" s="94" t="s">
        <v>320</v>
      </c>
      <c r="D352" s="95" t="s">
        <v>53</v>
      </c>
      <c r="E352" s="97">
        <v>2</v>
      </c>
      <c r="F352" s="97">
        <v>56</v>
      </c>
      <c r="G352" s="97" t="s">
        <v>24</v>
      </c>
      <c r="H352" s="20">
        <v>21</v>
      </c>
      <c r="I352" s="97">
        <v>1</v>
      </c>
      <c r="J352" s="97">
        <v>1.1599999999999999</v>
      </c>
      <c r="K352" s="98"/>
      <c r="L352" s="98"/>
      <c r="M352" s="98"/>
      <c r="N352" s="11">
        <f t="shared" si="6"/>
        <v>24.36</v>
      </c>
      <c r="O352" s="26"/>
      <c r="P352" s="96" t="s">
        <v>323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47.25" customHeight="1">
      <c r="A353" s="27"/>
      <c r="B353" s="58" t="s">
        <v>311</v>
      </c>
      <c r="C353" s="94" t="s">
        <v>320</v>
      </c>
      <c r="D353" s="95" t="s">
        <v>83</v>
      </c>
      <c r="E353" s="97">
        <v>2</v>
      </c>
      <c r="F353" s="97">
        <v>58</v>
      </c>
      <c r="G353" s="97" t="s">
        <v>24</v>
      </c>
      <c r="H353" s="20">
        <v>21</v>
      </c>
      <c r="I353" s="97">
        <v>1</v>
      </c>
      <c r="J353" s="97">
        <v>1.18</v>
      </c>
      <c r="K353" s="98"/>
      <c r="L353" s="98"/>
      <c r="M353" s="98"/>
      <c r="N353" s="11">
        <f t="shared" si="6"/>
        <v>24.779999999999998</v>
      </c>
      <c r="O353" s="26"/>
      <c r="P353" s="96" t="s">
        <v>324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47.25" customHeight="1">
      <c r="A354" s="27"/>
      <c r="B354" s="58" t="s">
        <v>311</v>
      </c>
      <c r="C354" s="94" t="s">
        <v>320</v>
      </c>
      <c r="D354" s="95" t="s">
        <v>84</v>
      </c>
      <c r="E354" s="97">
        <v>2</v>
      </c>
      <c r="F354" s="97">
        <v>57</v>
      </c>
      <c r="G354" s="97" t="s">
        <v>24</v>
      </c>
      <c r="H354" s="20">
        <v>21</v>
      </c>
      <c r="I354" s="97">
        <v>1</v>
      </c>
      <c r="J354" s="97">
        <v>1.17</v>
      </c>
      <c r="K354" s="98"/>
      <c r="L354" s="98"/>
      <c r="M354" s="98"/>
      <c r="N354" s="11">
        <f t="shared" si="6"/>
        <v>24.57</v>
      </c>
      <c r="O354" s="26"/>
      <c r="P354" s="96" t="s">
        <v>325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47.25" customHeight="1">
      <c r="A355" s="27"/>
      <c r="B355" s="58" t="s">
        <v>311</v>
      </c>
      <c r="C355" s="94" t="s">
        <v>320</v>
      </c>
      <c r="D355" s="95" t="s">
        <v>54</v>
      </c>
      <c r="E355" s="97">
        <v>2</v>
      </c>
      <c r="F355" s="97">
        <v>57</v>
      </c>
      <c r="G355" s="97" t="s">
        <v>24</v>
      </c>
      <c r="H355" s="20">
        <v>21</v>
      </c>
      <c r="I355" s="97">
        <v>1</v>
      </c>
      <c r="J355" s="97">
        <v>1.17</v>
      </c>
      <c r="K355" s="98"/>
      <c r="L355" s="98"/>
      <c r="M355" s="98"/>
      <c r="N355" s="11">
        <f t="shared" si="6"/>
        <v>24.57</v>
      </c>
      <c r="O355" s="26"/>
      <c r="P355" s="96" t="s">
        <v>326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47.25" customHeight="1">
      <c r="A356" s="27"/>
      <c r="B356" s="58" t="s">
        <v>311</v>
      </c>
      <c r="C356" s="94" t="s">
        <v>320</v>
      </c>
      <c r="D356" s="95" t="s">
        <v>55</v>
      </c>
      <c r="E356" s="97">
        <v>2</v>
      </c>
      <c r="F356" s="97">
        <v>57</v>
      </c>
      <c r="G356" s="97" t="s">
        <v>24</v>
      </c>
      <c r="H356" s="20">
        <v>21</v>
      </c>
      <c r="I356" s="97">
        <v>1</v>
      </c>
      <c r="J356" s="97">
        <v>1.17</v>
      </c>
      <c r="K356" s="98"/>
      <c r="L356" s="98"/>
      <c r="M356" s="98"/>
      <c r="N356" s="11">
        <f t="shared" si="6"/>
        <v>24.57</v>
      </c>
      <c r="O356" s="26"/>
      <c r="P356" s="96" t="s">
        <v>327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47.25" customHeight="1">
      <c r="A357" s="27"/>
      <c r="B357" s="58" t="s">
        <v>311</v>
      </c>
      <c r="C357" s="94" t="s">
        <v>320</v>
      </c>
      <c r="D357" s="95" t="s">
        <v>85</v>
      </c>
      <c r="E357" s="97">
        <v>2</v>
      </c>
      <c r="F357" s="97">
        <v>57</v>
      </c>
      <c r="G357" s="97" t="s">
        <v>24</v>
      </c>
      <c r="H357" s="20">
        <v>21</v>
      </c>
      <c r="I357" s="97">
        <v>1</v>
      </c>
      <c r="J357" s="97">
        <v>1.17</v>
      </c>
      <c r="K357" s="98"/>
      <c r="L357" s="98"/>
      <c r="M357" s="98"/>
      <c r="N357" s="11">
        <f t="shared" si="6"/>
        <v>24.57</v>
      </c>
      <c r="O357" s="26"/>
      <c r="P357" s="96" t="s">
        <v>328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47.25" customHeight="1">
      <c r="A358" s="27"/>
      <c r="B358" s="58" t="s">
        <v>311</v>
      </c>
      <c r="C358" s="94" t="s">
        <v>233</v>
      </c>
      <c r="D358" s="95" t="s">
        <v>77</v>
      </c>
      <c r="E358" s="97">
        <v>2</v>
      </c>
      <c r="F358" s="97">
        <v>61</v>
      </c>
      <c r="G358" s="97" t="s">
        <v>24</v>
      </c>
      <c r="H358" s="99">
        <v>30</v>
      </c>
      <c r="I358" s="97">
        <v>1</v>
      </c>
      <c r="J358" s="97">
        <v>1.21</v>
      </c>
      <c r="K358" s="98"/>
      <c r="L358" s="98"/>
      <c r="M358" s="98"/>
      <c r="N358" s="11">
        <f t="shared" si="6"/>
        <v>36.299999999999997</v>
      </c>
      <c r="O358" s="26"/>
      <c r="P358" s="20" t="s">
        <v>245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36.75" customHeight="1">
      <c r="A359" s="10">
        <v>23</v>
      </c>
      <c r="B359" s="11" t="s">
        <v>329</v>
      </c>
      <c r="C359" s="11" t="s">
        <v>79</v>
      </c>
      <c r="D359" s="38" t="s">
        <v>51</v>
      </c>
      <c r="E359" s="38">
        <v>3</v>
      </c>
      <c r="F359" s="38">
        <v>56</v>
      </c>
      <c r="G359" s="38" t="s">
        <v>24</v>
      </c>
      <c r="H359" s="38">
        <v>35</v>
      </c>
      <c r="I359" s="38">
        <v>1</v>
      </c>
      <c r="J359" s="38">
        <v>1.1499999999999999</v>
      </c>
      <c r="K359" s="38" t="s">
        <v>69</v>
      </c>
      <c r="L359" s="38" t="s">
        <v>69</v>
      </c>
      <c r="M359" s="38" t="s">
        <v>69</v>
      </c>
      <c r="N359" s="11">
        <v>40.25</v>
      </c>
      <c r="O359" s="26" t="s">
        <v>69</v>
      </c>
      <c r="P359" s="11" t="s">
        <v>52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36.75" customHeight="1">
      <c r="A360" s="10"/>
      <c r="B360" s="11" t="s">
        <v>329</v>
      </c>
      <c r="C360" s="29" t="s">
        <v>79</v>
      </c>
      <c r="D360" s="53" t="s">
        <v>51</v>
      </c>
      <c r="E360" s="53">
        <v>3</v>
      </c>
      <c r="F360" s="53">
        <v>56</v>
      </c>
      <c r="G360" s="53" t="s">
        <v>37</v>
      </c>
      <c r="H360" s="53">
        <v>20</v>
      </c>
      <c r="I360" s="53">
        <v>1</v>
      </c>
      <c r="J360" s="53">
        <v>1.1499999999999999</v>
      </c>
      <c r="K360" s="53" t="s">
        <v>69</v>
      </c>
      <c r="L360" s="53" t="s">
        <v>69</v>
      </c>
      <c r="M360" s="53">
        <v>0.55000000000000004</v>
      </c>
      <c r="N360" s="11">
        <v>12.65</v>
      </c>
      <c r="O360" s="26" t="s">
        <v>69</v>
      </c>
      <c r="P360" s="11" t="s">
        <v>52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36.75" customHeight="1">
      <c r="A361" s="10"/>
      <c r="B361" s="11" t="s">
        <v>329</v>
      </c>
      <c r="C361" s="11" t="s">
        <v>79</v>
      </c>
      <c r="D361" s="38" t="s">
        <v>53</v>
      </c>
      <c r="E361" s="38">
        <v>3</v>
      </c>
      <c r="F361" s="38">
        <v>55</v>
      </c>
      <c r="G361" s="38" t="s">
        <v>24</v>
      </c>
      <c r="H361" s="38">
        <v>35</v>
      </c>
      <c r="I361" s="38">
        <v>1</v>
      </c>
      <c r="J361" s="38">
        <v>1.1499999999999999</v>
      </c>
      <c r="K361" s="38" t="s">
        <v>69</v>
      </c>
      <c r="L361" s="38" t="s">
        <v>69</v>
      </c>
      <c r="M361" s="38" t="s">
        <v>69</v>
      </c>
      <c r="N361" s="11">
        <v>40.25</v>
      </c>
      <c r="O361" s="26"/>
      <c r="P361" s="11" t="s">
        <v>52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36.75" customHeight="1">
      <c r="A362" s="10"/>
      <c r="B362" s="11" t="s">
        <v>329</v>
      </c>
      <c r="C362" s="29" t="s">
        <v>79</v>
      </c>
      <c r="D362" s="53" t="s">
        <v>53</v>
      </c>
      <c r="E362" s="53">
        <v>3</v>
      </c>
      <c r="F362" s="53">
        <v>55</v>
      </c>
      <c r="G362" s="53" t="s">
        <v>37</v>
      </c>
      <c r="H362" s="53">
        <v>20</v>
      </c>
      <c r="I362" s="53">
        <v>1</v>
      </c>
      <c r="J362" s="53">
        <v>1.1499999999999999</v>
      </c>
      <c r="K362" s="53" t="s">
        <v>69</v>
      </c>
      <c r="L362" s="53" t="s">
        <v>69</v>
      </c>
      <c r="M362" s="53">
        <v>0.55000000000000004</v>
      </c>
      <c r="N362" s="11">
        <v>12.65</v>
      </c>
      <c r="O362" s="26"/>
      <c r="P362" s="11" t="s">
        <v>52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36.75" customHeight="1">
      <c r="A363" s="10"/>
      <c r="B363" s="11" t="s">
        <v>329</v>
      </c>
      <c r="C363" s="11" t="s">
        <v>79</v>
      </c>
      <c r="D363" s="38" t="s">
        <v>54</v>
      </c>
      <c r="E363" s="38">
        <v>3</v>
      </c>
      <c r="F363" s="38">
        <v>56</v>
      </c>
      <c r="G363" s="38" t="s">
        <v>24</v>
      </c>
      <c r="H363" s="38">
        <v>35</v>
      </c>
      <c r="I363" s="38">
        <v>1</v>
      </c>
      <c r="J363" s="38">
        <v>1.1499999999999999</v>
      </c>
      <c r="K363" s="38" t="s">
        <v>69</v>
      </c>
      <c r="L363" s="38" t="s">
        <v>69</v>
      </c>
      <c r="M363" s="38" t="s">
        <v>69</v>
      </c>
      <c r="N363" s="11">
        <v>40.25</v>
      </c>
      <c r="O363" s="26"/>
      <c r="P363" s="11" t="s">
        <v>52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36.75" customHeight="1">
      <c r="A364" s="10"/>
      <c r="B364" s="11" t="s">
        <v>329</v>
      </c>
      <c r="C364" s="29" t="s">
        <v>79</v>
      </c>
      <c r="D364" s="53" t="s">
        <v>54</v>
      </c>
      <c r="E364" s="53">
        <v>3</v>
      </c>
      <c r="F364" s="53">
        <v>55</v>
      </c>
      <c r="G364" s="53" t="s">
        <v>37</v>
      </c>
      <c r="H364" s="53">
        <v>20</v>
      </c>
      <c r="I364" s="53">
        <v>1</v>
      </c>
      <c r="J364" s="53">
        <v>1.1499999999999999</v>
      </c>
      <c r="K364" s="53" t="s">
        <v>69</v>
      </c>
      <c r="L364" s="53" t="s">
        <v>69</v>
      </c>
      <c r="M364" s="53">
        <v>0.55000000000000004</v>
      </c>
      <c r="N364" s="11">
        <v>12.65</v>
      </c>
      <c r="O364" s="26"/>
      <c r="P364" s="11" t="s">
        <v>52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36.75" customHeight="1">
      <c r="A365" s="10"/>
      <c r="B365" s="11" t="s">
        <v>329</v>
      </c>
      <c r="C365" s="11" t="s">
        <v>79</v>
      </c>
      <c r="D365" s="38" t="s">
        <v>55</v>
      </c>
      <c r="E365" s="38">
        <v>3</v>
      </c>
      <c r="F365" s="38">
        <v>56</v>
      </c>
      <c r="G365" s="38" t="s">
        <v>24</v>
      </c>
      <c r="H365" s="38">
        <v>35</v>
      </c>
      <c r="I365" s="38">
        <v>1</v>
      </c>
      <c r="J365" s="38">
        <v>1.1499999999999999</v>
      </c>
      <c r="K365" s="38" t="s">
        <v>69</v>
      </c>
      <c r="L365" s="38" t="s">
        <v>69</v>
      </c>
      <c r="M365" s="38" t="s">
        <v>69</v>
      </c>
      <c r="N365" s="11">
        <v>40.25</v>
      </c>
      <c r="O365" s="26"/>
      <c r="P365" s="11" t="s">
        <v>52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36.75" customHeight="1">
      <c r="A366" s="10"/>
      <c r="B366" s="11" t="s">
        <v>329</v>
      </c>
      <c r="C366" s="29" t="s">
        <v>79</v>
      </c>
      <c r="D366" s="53" t="s">
        <v>51</v>
      </c>
      <c r="E366" s="53">
        <v>3</v>
      </c>
      <c r="F366" s="53">
        <v>56</v>
      </c>
      <c r="G366" s="53" t="s">
        <v>37</v>
      </c>
      <c r="H366" s="53">
        <v>20</v>
      </c>
      <c r="I366" s="53">
        <v>1</v>
      </c>
      <c r="J366" s="53">
        <v>1.1499999999999999</v>
      </c>
      <c r="K366" s="53" t="s">
        <v>69</v>
      </c>
      <c r="L366" s="53" t="s">
        <v>69</v>
      </c>
      <c r="M366" s="53">
        <v>0.55000000000000004</v>
      </c>
      <c r="N366" s="11">
        <v>12.65</v>
      </c>
      <c r="O366" s="26"/>
      <c r="P366" s="11" t="s">
        <v>52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36.75" customHeight="1">
      <c r="A367" s="10"/>
      <c r="B367" s="11" t="s">
        <v>329</v>
      </c>
      <c r="C367" s="11" t="s">
        <v>181</v>
      </c>
      <c r="D367" s="11" t="s">
        <v>330</v>
      </c>
      <c r="E367" s="11">
        <v>2</v>
      </c>
      <c r="F367" s="11">
        <v>28</v>
      </c>
      <c r="G367" s="11" t="s">
        <v>24</v>
      </c>
      <c r="H367" s="11">
        <v>21</v>
      </c>
      <c r="I367" s="11">
        <v>1</v>
      </c>
      <c r="J367" s="11">
        <v>1</v>
      </c>
      <c r="K367" s="11"/>
      <c r="L367" s="11"/>
      <c r="M367" s="11"/>
      <c r="N367" s="11" t="s">
        <v>331</v>
      </c>
      <c r="O367" s="26"/>
      <c r="P367" s="86" t="s">
        <v>313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36.75" customHeight="1">
      <c r="A368" s="10"/>
      <c r="B368" s="11" t="s">
        <v>329</v>
      </c>
      <c r="C368" s="11" t="s">
        <v>181</v>
      </c>
      <c r="D368" s="11" t="s">
        <v>330</v>
      </c>
      <c r="E368" s="11">
        <v>2</v>
      </c>
      <c r="F368" s="11">
        <v>28</v>
      </c>
      <c r="G368" s="11" t="s">
        <v>37</v>
      </c>
      <c r="H368" s="11">
        <v>18</v>
      </c>
      <c r="I368" s="11">
        <v>1</v>
      </c>
      <c r="J368" s="11">
        <v>1</v>
      </c>
      <c r="K368" s="11"/>
      <c r="L368" s="11"/>
      <c r="M368" s="11" t="s">
        <v>184</v>
      </c>
      <c r="N368" s="11" t="s">
        <v>332</v>
      </c>
      <c r="O368" s="26"/>
      <c r="P368" s="86" t="s">
        <v>313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36.75" customHeight="1">
      <c r="A369" s="10"/>
      <c r="B369" s="11" t="s">
        <v>329</v>
      </c>
      <c r="C369" s="11" t="s">
        <v>74</v>
      </c>
      <c r="D369" s="11" t="s">
        <v>39</v>
      </c>
      <c r="E369" s="11">
        <v>3</v>
      </c>
      <c r="F369" s="11">
        <v>62</v>
      </c>
      <c r="G369" s="11" t="s">
        <v>24</v>
      </c>
      <c r="H369" s="11">
        <v>30</v>
      </c>
      <c r="I369" s="11">
        <v>1</v>
      </c>
      <c r="J369" s="11">
        <v>1.2</v>
      </c>
      <c r="K369" s="11" t="s">
        <v>69</v>
      </c>
      <c r="L369" s="11" t="s">
        <v>69</v>
      </c>
      <c r="M369" s="11" t="s">
        <v>69</v>
      </c>
      <c r="N369" s="11">
        <v>36</v>
      </c>
      <c r="O369" s="26"/>
      <c r="P369" s="86" t="s">
        <v>313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36.75" customHeight="1">
      <c r="A370" s="10"/>
      <c r="B370" s="11" t="s">
        <v>329</v>
      </c>
      <c r="C370" s="11" t="s">
        <v>74</v>
      </c>
      <c r="D370" s="11" t="s">
        <v>39</v>
      </c>
      <c r="E370" s="11">
        <v>3</v>
      </c>
      <c r="F370" s="11">
        <v>62</v>
      </c>
      <c r="G370" s="11" t="s">
        <v>37</v>
      </c>
      <c r="H370" s="11">
        <v>15</v>
      </c>
      <c r="I370" s="11">
        <v>1</v>
      </c>
      <c r="J370" s="11">
        <v>1.2</v>
      </c>
      <c r="K370" s="11" t="s">
        <v>69</v>
      </c>
      <c r="L370" s="11" t="s">
        <v>69</v>
      </c>
      <c r="M370" s="100">
        <v>0.55000000000000004</v>
      </c>
      <c r="N370" s="11">
        <v>9.9</v>
      </c>
      <c r="O370" s="26"/>
      <c r="P370" s="86" t="s">
        <v>313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30" customHeight="1">
      <c r="A371" s="27">
        <v>24</v>
      </c>
      <c r="B371" s="11" t="s">
        <v>333</v>
      </c>
      <c r="C371" s="11" t="s">
        <v>96</v>
      </c>
      <c r="D371" s="11" t="s">
        <v>99</v>
      </c>
      <c r="E371" s="11">
        <v>2</v>
      </c>
      <c r="F371" s="11">
        <v>53</v>
      </c>
      <c r="G371" s="11" t="s">
        <v>24</v>
      </c>
      <c r="H371" s="11">
        <v>30</v>
      </c>
      <c r="I371" s="11">
        <v>1</v>
      </c>
      <c r="J371" s="11">
        <v>1.1299999999999999</v>
      </c>
      <c r="K371" s="11"/>
      <c r="L371" s="11"/>
      <c r="M371" s="11"/>
      <c r="N371" s="11">
        <v>33.9</v>
      </c>
      <c r="O371" s="25">
        <f>SUM(N371:N380)</f>
        <v>128.04</v>
      </c>
      <c r="P371" s="11" t="s">
        <v>334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30" customHeight="1">
      <c r="A372" s="27"/>
      <c r="B372" s="11" t="s">
        <v>333</v>
      </c>
      <c r="C372" s="94" t="s">
        <v>320</v>
      </c>
      <c r="D372" s="95" t="s">
        <v>80</v>
      </c>
      <c r="E372" s="11">
        <v>2</v>
      </c>
      <c r="F372" s="20">
        <v>60</v>
      </c>
      <c r="G372" s="11" t="s">
        <v>24</v>
      </c>
      <c r="H372" s="20">
        <v>9</v>
      </c>
      <c r="I372" s="11">
        <v>1</v>
      </c>
      <c r="J372" s="20">
        <v>1.1200000000000001</v>
      </c>
      <c r="K372" s="11"/>
      <c r="L372" s="11"/>
      <c r="M372" s="11"/>
      <c r="N372" s="11">
        <f t="shared" ref="N372:N380" si="7">H372*J372</f>
        <v>10.080000000000002</v>
      </c>
      <c r="O372" s="26"/>
      <c r="P372" s="96" t="s">
        <v>245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30" customHeight="1">
      <c r="A373" s="27"/>
      <c r="B373" s="11" t="s">
        <v>333</v>
      </c>
      <c r="C373" s="94" t="s">
        <v>320</v>
      </c>
      <c r="D373" s="95" t="s">
        <v>82</v>
      </c>
      <c r="E373" s="97">
        <v>2</v>
      </c>
      <c r="F373" s="97">
        <v>55</v>
      </c>
      <c r="G373" s="97" t="s">
        <v>24</v>
      </c>
      <c r="H373" s="20">
        <v>9</v>
      </c>
      <c r="I373" s="97">
        <v>1</v>
      </c>
      <c r="J373" s="97">
        <v>1.1499999999999999</v>
      </c>
      <c r="K373" s="98"/>
      <c r="L373" s="98"/>
      <c r="M373" s="98"/>
      <c r="N373" s="11">
        <f t="shared" si="7"/>
        <v>10.35</v>
      </c>
      <c r="O373" s="26"/>
      <c r="P373" s="96" t="s">
        <v>245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30" customHeight="1">
      <c r="A374" s="27"/>
      <c r="B374" s="11" t="s">
        <v>333</v>
      </c>
      <c r="C374" s="94" t="s">
        <v>320</v>
      </c>
      <c r="D374" s="95" t="s">
        <v>51</v>
      </c>
      <c r="E374" s="97">
        <v>2</v>
      </c>
      <c r="F374" s="97">
        <v>57</v>
      </c>
      <c r="G374" s="97" t="s">
        <v>24</v>
      </c>
      <c r="H374" s="20">
        <v>9</v>
      </c>
      <c r="I374" s="97">
        <v>1</v>
      </c>
      <c r="J374" s="97">
        <v>1.17</v>
      </c>
      <c r="K374" s="98"/>
      <c r="L374" s="98"/>
      <c r="M374" s="98"/>
      <c r="N374" s="11">
        <f t="shared" si="7"/>
        <v>10.53</v>
      </c>
      <c r="O374" s="26"/>
      <c r="P374" s="96" t="s">
        <v>245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30" customHeight="1">
      <c r="A375" s="27"/>
      <c r="B375" s="11" t="s">
        <v>333</v>
      </c>
      <c r="C375" s="94" t="s">
        <v>320</v>
      </c>
      <c r="D375" s="95" t="s">
        <v>53</v>
      </c>
      <c r="E375" s="97">
        <v>2</v>
      </c>
      <c r="F375" s="97">
        <v>56</v>
      </c>
      <c r="G375" s="97" t="s">
        <v>24</v>
      </c>
      <c r="H375" s="20">
        <v>9</v>
      </c>
      <c r="I375" s="97">
        <v>1</v>
      </c>
      <c r="J375" s="97">
        <v>1.1599999999999999</v>
      </c>
      <c r="K375" s="98"/>
      <c r="L375" s="98"/>
      <c r="M375" s="98"/>
      <c r="N375" s="11">
        <f t="shared" si="7"/>
        <v>10.44</v>
      </c>
      <c r="O375" s="26"/>
      <c r="P375" s="96" t="s">
        <v>245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30" customHeight="1">
      <c r="A376" s="27"/>
      <c r="B376" s="11" t="s">
        <v>333</v>
      </c>
      <c r="C376" s="94" t="s">
        <v>320</v>
      </c>
      <c r="D376" s="95" t="s">
        <v>83</v>
      </c>
      <c r="E376" s="97">
        <v>2</v>
      </c>
      <c r="F376" s="97">
        <v>58</v>
      </c>
      <c r="G376" s="97" t="s">
        <v>24</v>
      </c>
      <c r="H376" s="20">
        <v>9</v>
      </c>
      <c r="I376" s="97">
        <v>1</v>
      </c>
      <c r="J376" s="97">
        <v>1.18</v>
      </c>
      <c r="K376" s="98"/>
      <c r="L376" s="98"/>
      <c r="M376" s="98"/>
      <c r="N376" s="11">
        <f t="shared" si="7"/>
        <v>10.62</v>
      </c>
      <c r="O376" s="26"/>
      <c r="P376" s="96" t="s">
        <v>245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30" customHeight="1">
      <c r="A377" s="27"/>
      <c r="B377" s="11" t="s">
        <v>333</v>
      </c>
      <c r="C377" s="94" t="s">
        <v>320</v>
      </c>
      <c r="D377" s="95" t="s">
        <v>84</v>
      </c>
      <c r="E377" s="97">
        <v>2</v>
      </c>
      <c r="F377" s="97">
        <v>57</v>
      </c>
      <c r="G377" s="97" t="s">
        <v>24</v>
      </c>
      <c r="H377" s="20">
        <v>9</v>
      </c>
      <c r="I377" s="97">
        <v>1</v>
      </c>
      <c r="J377" s="97">
        <v>1.17</v>
      </c>
      <c r="K377" s="98"/>
      <c r="L377" s="98"/>
      <c r="M377" s="98"/>
      <c r="N377" s="11">
        <f t="shared" si="7"/>
        <v>10.53</v>
      </c>
      <c r="O377" s="26"/>
      <c r="P377" s="96" t="s">
        <v>245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30" customHeight="1">
      <c r="A378" s="27"/>
      <c r="B378" s="11" t="s">
        <v>333</v>
      </c>
      <c r="C378" s="94" t="s">
        <v>320</v>
      </c>
      <c r="D378" s="95" t="s">
        <v>54</v>
      </c>
      <c r="E378" s="97">
        <v>2</v>
      </c>
      <c r="F378" s="97">
        <v>57</v>
      </c>
      <c r="G378" s="97" t="s">
        <v>24</v>
      </c>
      <c r="H378" s="20">
        <v>9</v>
      </c>
      <c r="I378" s="97">
        <v>1</v>
      </c>
      <c r="J378" s="97">
        <v>1.17</v>
      </c>
      <c r="K378" s="98"/>
      <c r="L378" s="98"/>
      <c r="M378" s="98"/>
      <c r="N378" s="11">
        <f t="shared" si="7"/>
        <v>10.53</v>
      </c>
      <c r="O378" s="26"/>
      <c r="P378" s="96" t="s">
        <v>245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30" customHeight="1">
      <c r="A379" s="27"/>
      <c r="B379" s="11" t="s">
        <v>333</v>
      </c>
      <c r="C379" s="94" t="s">
        <v>320</v>
      </c>
      <c r="D379" s="95" t="s">
        <v>55</v>
      </c>
      <c r="E379" s="97">
        <v>2</v>
      </c>
      <c r="F379" s="97">
        <v>57</v>
      </c>
      <c r="G379" s="97" t="s">
        <v>24</v>
      </c>
      <c r="H379" s="20">
        <v>9</v>
      </c>
      <c r="I379" s="97">
        <v>1</v>
      </c>
      <c r="J379" s="97">
        <v>1.17</v>
      </c>
      <c r="K379" s="98"/>
      <c r="L379" s="98"/>
      <c r="M379" s="98"/>
      <c r="N379" s="11">
        <f t="shared" si="7"/>
        <v>10.53</v>
      </c>
      <c r="O379" s="26"/>
      <c r="P379" s="96" t="s">
        <v>245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30" customHeight="1">
      <c r="A380" s="27"/>
      <c r="B380" s="11" t="s">
        <v>333</v>
      </c>
      <c r="C380" s="94" t="s">
        <v>320</v>
      </c>
      <c r="D380" s="95" t="s">
        <v>85</v>
      </c>
      <c r="E380" s="97">
        <v>2</v>
      </c>
      <c r="F380" s="97">
        <v>57</v>
      </c>
      <c r="G380" s="97" t="s">
        <v>24</v>
      </c>
      <c r="H380" s="20">
        <v>9</v>
      </c>
      <c r="I380" s="97">
        <v>1</v>
      </c>
      <c r="J380" s="97">
        <v>1.17</v>
      </c>
      <c r="K380" s="98"/>
      <c r="L380" s="98"/>
      <c r="M380" s="98"/>
      <c r="N380" s="11">
        <f t="shared" si="7"/>
        <v>10.53</v>
      </c>
      <c r="O380" s="26"/>
      <c r="P380" s="96" t="s">
        <v>245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36.75" customHeight="1">
      <c r="A381" s="10">
        <v>25</v>
      </c>
      <c r="B381" s="11" t="s">
        <v>335</v>
      </c>
      <c r="C381" s="11" t="s">
        <v>336</v>
      </c>
      <c r="D381" s="11" t="s">
        <v>75</v>
      </c>
      <c r="E381" s="11">
        <v>2</v>
      </c>
      <c r="F381" s="11">
        <v>62</v>
      </c>
      <c r="G381" s="11" t="s">
        <v>24</v>
      </c>
      <c r="H381" s="11">
        <v>30</v>
      </c>
      <c r="I381" s="11">
        <v>1</v>
      </c>
      <c r="J381" s="11">
        <v>1.22</v>
      </c>
      <c r="K381" s="11"/>
      <c r="L381" s="11"/>
      <c r="M381" s="11"/>
      <c r="N381" s="11">
        <v>36.6</v>
      </c>
      <c r="O381" s="25">
        <v>182.1</v>
      </c>
      <c r="P381" s="11" t="s">
        <v>337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36.75" customHeight="1">
      <c r="A382" s="10"/>
      <c r="B382" s="11" t="s">
        <v>335</v>
      </c>
      <c r="C382" s="11" t="s">
        <v>336</v>
      </c>
      <c r="D382" s="11" t="s">
        <v>77</v>
      </c>
      <c r="E382" s="11">
        <v>2</v>
      </c>
      <c r="F382" s="11">
        <v>62</v>
      </c>
      <c r="G382" s="11" t="s">
        <v>24</v>
      </c>
      <c r="H382" s="11">
        <v>30</v>
      </c>
      <c r="I382" s="11">
        <v>1</v>
      </c>
      <c r="J382" s="11">
        <v>1.22</v>
      </c>
      <c r="K382" s="11"/>
      <c r="L382" s="11"/>
      <c r="M382" s="11"/>
      <c r="N382" s="11">
        <v>36.6</v>
      </c>
      <c r="O382" s="26"/>
      <c r="P382" s="11" t="s">
        <v>337</v>
      </c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36.75" customHeight="1">
      <c r="A383" s="10"/>
      <c r="B383" s="11" t="s">
        <v>335</v>
      </c>
      <c r="C383" s="11" t="s">
        <v>336</v>
      </c>
      <c r="D383" s="11" t="s">
        <v>34</v>
      </c>
      <c r="E383" s="11">
        <v>2</v>
      </c>
      <c r="F383" s="11">
        <v>59</v>
      </c>
      <c r="G383" s="11" t="s">
        <v>24</v>
      </c>
      <c r="H383" s="11">
        <v>30</v>
      </c>
      <c r="I383" s="11">
        <v>1</v>
      </c>
      <c r="J383" s="11">
        <v>1.19</v>
      </c>
      <c r="K383" s="11"/>
      <c r="L383" s="11"/>
      <c r="M383" s="11"/>
      <c r="N383" s="11">
        <v>3.57</v>
      </c>
      <c r="O383" s="26"/>
      <c r="P383" s="11" t="s">
        <v>337</v>
      </c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36.75" customHeight="1">
      <c r="A384" s="10"/>
      <c r="B384" s="11" t="s">
        <v>335</v>
      </c>
      <c r="C384" s="11" t="s">
        <v>336</v>
      </c>
      <c r="D384" s="11" t="s">
        <v>39</v>
      </c>
      <c r="E384" s="11">
        <v>2</v>
      </c>
      <c r="F384" s="11">
        <v>62</v>
      </c>
      <c r="G384" s="11" t="s">
        <v>24</v>
      </c>
      <c r="H384" s="11">
        <v>30</v>
      </c>
      <c r="I384" s="11">
        <v>1</v>
      </c>
      <c r="J384" s="11">
        <v>1.22</v>
      </c>
      <c r="K384" s="11"/>
      <c r="L384" s="11"/>
      <c r="M384" s="11"/>
      <c r="N384" s="11">
        <v>36.6</v>
      </c>
      <c r="O384" s="26"/>
      <c r="P384" s="11" t="s">
        <v>337</v>
      </c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36.75" customHeight="1">
      <c r="A385" s="10"/>
      <c r="B385" s="11" t="s">
        <v>335</v>
      </c>
      <c r="C385" s="11" t="s">
        <v>336</v>
      </c>
      <c r="D385" s="11" t="s">
        <v>206</v>
      </c>
      <c r="E385" s="11">
        <v>2</v>
      </c>
      <c r="F385" s="11">
        <v>62</v>
      </c>
      <c r="G385" s="11" t="s">
        <v>24</v>
      </c>
      <c r="H385" s="11">
        <v>30</v>
      </c>
      <c r="I385" s="11">
        <v>1</v>
      </c>
      <c r="J385" s="11">
        <v>1.22</v>
      </c>
      <c r="K385" s="11"/>
      <c r="L385" s="11"/>
      <c r="M385" s="11"/>
      <c r="N385" s="11">
        <v>36.6</v>
      </c>
      <c r="O385" s="26"/>
      <c r="P385" s="11" t="s">
        <v>337</v>
      </c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36.75" customHeight="1">
      <c r="A386" s="10"/>
      <c r="B386" s="101" t="s">
        <v>335</v>
      </c>
      <c r="C386" s="20" t="s">
        <v>338</v>
      </c>
      <c r="D386" s="20" t="s">
        <v>339</v>
      </c>
      <c r="E386" s="20">
        <v>3</v>
      </c>
      <c r="F386" s="20">
        <v>63</v>
      </c>
      <c r="G386" s="20" t="s">
        <v>24</v>
      </c>
      <c r="H386" s="20">
        <v>45</v>
      </c>
      <c r="I386" s="20">
        <v>1</v>
      </c>
      <c r="J386" s="20">
        <v>1.23</v>
      </c>
      <c r="K386" s="11"/>
      <c r="L386" s="11"/>
      <c r="M386" s="11"/>
      <c r="N386" s="20">
        <v>55.3</v>
      </c>
      <c r="O386" s="26"/>
      <c r="P386" s="11" t="s">
        <v>76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36.75" customHeight="1">
      <c r="A387" s="10"/>
      <c r="B387" s="101" t="s">
        <v>335</v>
      </c>
      <c r="C387" s="102" t="s">
        <v>338</v>
      </c>
      <c r="D387" s="20" t="s">
        <v>340</v>
      </c>
      <c r="E387" s="20">
        <v>3</v>
      </c>
      <c r="F387" s="20">
        <v>50</v>
      </c>
      <c r="G387" s="20" t="s">
        <v>24</v>
      </c>
      <c r="H387" s="20">
        <v>45</v>
      </c>
      <c r="I387" s="20">
        <v>1</v>
      </c>
      <c r="J387" s="20">
        <v>1.1000000000000001</v>
      </c>
      <c r="K387" s="11"/>
      <c r="L387" s="11"/>
      <c r="M387" s="11"/>
      <c r="N387" s="20">
        <v>49.5</v>
      </c>
      <c r="O387" s="26"/>
      <c r="P387" s="11" t="s">
        <v>76</v>
      </c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36.75" customHeight="1">
      <c r="A388" s="10">
        <v>26</v>
      </c>
      <c r="B388" s="11" t="s">
        <v>341</v>
      </c>
      <c r="C388" s="11" t="s">
        <v>67</v>
      </c>
      <c r="D388" s="11" t="s">
        <v>97</v>
      </c>
      <c r="E388" s="11">
        <v>3</v>
      </c>
      <c r="F388" s="11">
        <v>56</v>
      </c>
      <c r="G388" s="11" t="s">
        <v>24</v>
      </c>
      <c r="H388" s="11">
        <v>45</v>
      </c>
      <c r="I388" s="11">
        <v>3</v>
      </c>
      <c r="J388" s="11">
        <v>1.1599999999999999</v>
      </c>
      <c r="K388" s="11"/>
      <c r="L388" s="11"/>
      <c r="M388" s="11"/>
      <c r="N388" s="11"/>
      <c r="O388" s="26"/>
      <c r="P388" s="11" t="s">
        <v>76</v>
      </c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36.75" customHeight="1">
      <c r="A389" s="10"/>
      <c r="B389" s="11" t="s">
        <v>341</v>
      </c>
      <c r="C389" s="11" t="s">
        <v>67</v>
      </c>
      <c r="D389" s="11" t="s">
        <v>87</v>
      </c>
      <c r="E389" s="11">
        <v>3</v>
      </c>
      <c r="F389" s="11">
        <v>56</v>
      </c>
      <c r="G389" s="11" t="s">
        <v>24</v>
      </c>
      <c r="H389" s="11">
        <v>45</v>
      </c>
      <c r="I389" s="11">
        <v>2</v>
      </c>
      <c r="J389" s="11">
        <v>1.1599999999999999</v>
      </c>
      <c r="K389" s="11"/>
      <c r="L389" s="11"/>
      <c r="M389" s="11"/>
      <c r="N389" s="11"/>
      <c r="O389" s="26"/>
      <c r="P389" s="11" t="s">
        <v>76</v>
      </c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36.75" customHeight="1">
      <c r="A390" s="10"/>
      <c r="B390" s="11" t="s">
        <v>341</v>
      </c>
      <c r="C390" s="11" t="s">
        <v>96</v>
      </c>
      <c r="D390" s="11" t="s">
        <v>70</v>
      </c>
      <c r="E390" s="11">
        <v>2</v>
      </c>
      <c r="F390" s="11">
        <v>52</v>
      </c>
      <c r="G390" s="11" t="s">
        <v>24</v>
      </c>
      <c r="H390" s="11">
        <v>30</v>
      </c>
      <c r="I390" s="11">
        <v>3</v>
      </c>
      <c r="J390" s="11">
        <v>1.1200000000000001</v>
      </c>
      <c r="K390" s="11"/>
      <c r="L390" s="11"/>
      <c r="M390" s="11"/>
      <c r="N390" s="11"/>
      <c r="O390" s="26"/>
      <c r="P390" s="11" t="s">
        <v>76</v>
      </c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36.75" customHeight="1">
      <c r="A391" s="10"/>
      <c r="B391" s="11" t="s">
        <v>341</v>
      </c>
      <c r="C391" s="11" t="s">
        <v>96</v>
      </c>
      <c r="D391" s="11" t="s">
        <v>342</v>
      </c>
      <c r="E391" s="11">
        <v>2</v>
      </c>
      <c r="F391" s="11">
        <v>9</v>
      </c>
      <c r="G391" s="11" t="s">
        <v>24</v>
      </c>
      <c r="H391" s="11">
        <v>30</v>
      </c>
      <c r="I391" s="11">
        <v>2</v>
      </c>
      <c r="J391" s="11">
        <v>1</v>
      </c>
      <c r="K391" s="11"/>
      <c r="L391" s="11"/>
      <c r="M391" s="11"/>
      <c r="N391" s="24"/>
      <c r="O391" s="26"/>
      <c r="P391" s="11" t="s">
        <v>33</v>
      </c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36.75" customHeight="1">
      <c r="A392" s="10"/>
      <c r="B392" s="11" t="s">
        <v>341</v>
      </c>
      <c r="C392" s="11" t="s">
        <v>67</v>
      </c>
      <c r="D392" s="11" t="s">
        <v>171</v>
      </c>
      <c r="E392" s="11">
        <v>3</v>
      </c>
      <c r="F392" s="11">
        <v>55</v>
      </c>
      <c r="G392" s="11" t="s">
        <v>24</v>
      </c>
      <c r="H392" s="11">
        <v>45</v>
      </c>
      <c r="I392" s="11">
        <v>3</v>
      </c>
      <c r="J392" s="11">
        <v>1.1499999999999999</v>
      </c>
      <c r="K392" s="11"/>
      <c r="L392" s="11"/>
      <c r="M392" s="11"/>
      <c r="N392" s="24"/>
      <c r="O392" s="26"/>
      <c r="P392" s="11" t="s">
        <v>76</v>
      </c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36.75" customHeight="1">
      <c r="A393" s="10"/>
      <c r="B393" s="11" t="s">
        <v>341</v>
      </c>
      <c r="C393" s="11" t="s">
        <v>96</v>
      </c>
      <c r="D393" s="11" t="s">
        <v>60</v>
      </c>
      <c r="E393" s="11">
        <v>2</v>
      </c>
      <c r="F393" s="11">
        <v>52</v>
      </c>
      <c r="G393" s="11" t="s">
        <v>24</v>
      </c>
      <c r="H393" s="11">
        <v>30</v>
      </c>
      <c r="I393" s="11">
        <v>2</v>
      </c>
      <c r="J393" s="11">
        <v>1.1200000000000001</v>
      </c>
      <c r="K393" s="11"/>
      <c r="L393" s="11"/>
      <c r="M393" s="11"/>
      <c r="N393" s="24"/>
      <c r="O393" s="26"/>
      <c r="P393" s="11" t="s">
        <v>76</v>
      </c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36.75" customHeight="1">
      <c r="A394" s="10"/>
      <c r="B394" s="11" t="s">
        <v>341</v>
      </c>
      <c r="C394" s="11" t="s">
        <v>96</v>
      </c>
      <c r="D394" s="11" t="s">
        <v>90</v>
      </c>
      <c r="E394" s="11">
        <v>2</v>
      </c>
      <c r="F394" s="11">
        <v>54</v>
      </c>
      <c r="G394" s="11" t="s">
        <v>24</v>
      </c>
      <c r="H394" s="11">
        <v>30</v>
      </c>
      <c r="I394" s="11">
        <v>2</v>
      </c>
      <c r="J394" s="11">
        <v>1.1399999999999999</v>
      </c>
      <c r="K394" s="11"/>
      <c r="L394" s="11"/>
      <c r="M394" s="11"/>
      <c r="N394" s="24"/>
      <c r="O394" s="26"/>
      <c r="P394" s="11" t="s">
        <v>76</v>
      </c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36.75" customHeight="1">
      <c r="A395" s="10"/>
      <c r="B395" s="11" t="s">
        <v>341</v>
      </c>
      <c r="C395" s="11" t="s">
        <v>67</v>
      </c>
      <c r="D395" s="11" t="s">
        <v>93</v>
      </c>
      <c r="E395" s="11">
        <v>3</v>
      </c>
      <c r="F395" s="11">
        <v>55</v>
      </c>
      <c r="G395" s="11" t="s">
        <v>24</v>
      </c>
      <c r="H395" s="11">
        <v>45</v>
      </c>
      <c r="I395" s="11">
        <v>3</v>
      </c>
      <c r="J395" s="11">
        <v>1.1499999999999999</v>
      </c>
      <c r="K395" s="11"/>
      <c r="L395" s="11"/>
      <c r="M395" s="11"/>
      <c r="N395" s="24"/>
      <c r="O395" s="26"/>
      <c r="P395" s="28" t="s">
        <v>76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36.75" customHeight="1">
      <c r="A396" s="10"/>
      <c r="B396" s="11" t="s">
        <v>341</v>
      </c>
      <c r="C396" s="11" t="s">
        <v>156</v>
      </c>
      <c r="D396" s="20" t="s">
        <v>152</v>
      </c>
      <c r="E396" s="11">
        <v>3</v>
      </c>
      <c r="F396" s="20">
        <v>2</v>
      </c>
      <c r="G396" s="20" t="s">
        <v>24</v>
      </c>
      <c r="H396" s="20">
        <v>22</v>
      </c>
      <c r="I396" s="20">
        <v>1</v>
      </c>
      <c r="J396" s="11"/>
      <c r="K396" s="11"/>
      <c r="L396" s="11"/>
      <c r="M396" s="11"/>
      <c r="N396" s="100"/>
      <c r="O396" s="26"/>
      <c r="P396" s="103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36.75" customHeight="1">
      <c r="A397" s="10"/>
      <c r="B397" s="11" t="s">
        <v>341</v>
      </c>
      <c r="C397" s="11" t="s">
        <v>156</v>
      </c>
      <c r="D397" s="20" t="s">
        <v>152</v>
      </c>
      <c r="E397" s="11">
        <v>3</v>
      </c>
      <c r="F397" s="20">
        <v>2</v>
      </c>
      <c r="G397" s="20" t="s">
        <v>37</v>
      </c>
      <c r="H397" s="20">
        <v>16</v>
      </c>
      <c r="I397" s="20">
        <v>1</v>
      </c>
      <c r="J397" s="11"/>
      <c r="K397" s="11"/>
      <c r="L397" s="11"/>
      <c r="M397" s="11"/>
      <c r="N397" s="100"/>
      <c r="O397" s="26"/>
      <c r="P397" s="103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36.75" customHeight="1">
      <c r="A398" s="10"/>
      <c r="B398" s="11" t="s">
        <v>341</v>
      </c>
      <c r="C398" s="11" t="s">
        <v>96</v>
      </c>
      <c r="D398" s="20" t="s">
        <v>318</v>
      </c>
      <c r="E398" s="20">
        <v>2</v>
      </c>
      <c r="F398" s="20">
        <v>20</v>
      </c>
      <c r="G398" s="20" t="s">
        <v>24</v>
      </c>
      <c r="H398" s="11">
        <v>30</v>
      </c>
      <c r="I398" s="20">
        <v>2</v>
      </c>
      <c r="J398" s="11"/>
      <c r="K398" s="11"/>
      <c r="L398" s="11"/>
      <c r="M398" s="11"/>
      <c r="N398" s="100"/>
      <c r="O398" s="26"/>
      <c r="P398" s="103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36.75" customHeight="1">
      <c r="A399" s="10"/>
      <c r="B399" s="11" t="s">
        <v>341</v>
      </c>
      <c r="C399" s="20" t="s">
        <v>343</v>
      </c>
      <c r="D399" s="20" t="s">
        <v>217</v>
      </c>
      <c r="E399" s="11">
        <v>3</v>
      </c>
      <c r="F399" s="20">
        <v>61</v>
      </c>
      <c r="G399" s="20" t="s">
        <v>141</v>
      </c>
      <c r="H399" s="20">
        <v>55</v>
      </c>
      <c r="I399" s="20"/>
      <c r="J399" s="11"/>
      <c r="K399" s="11"/>
      <c r="L399" s="11"/>
      <c r="M399" s="11"/>
      <c r="N399" s="100"/>
      <c r="O399" s="26"/>
      <c r="P399" s="103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36.75" customHeight="1">
      <c r="A400" s="10"/>
      <c r="B400" s="11" t="s">
        <v>341</v>
      </c>
      <c r="C400" s="20" t="s">
        <v>343</v>
      </c>
      <c r="D400" s="20" t="s">
        <v>73</v>
      </c>
      <c r="E400" s="11">
        <v>3</v>
      </c>
      <c r="F400" s="20">
        <v>55</v>
      </c>
      <c r="G400" s="20" t="s">
        <v>141</v>
      </c>
      <c r="H400" s="20">
        <v>55</v>
      </c>
      <c r="I400" s="20"/>
      <c r="J400" s="11"/>
      <c r="K400" s="11"/>
      <c r="L400" s="11"/>
      <c r="M400" s="11"/>
      <c r="N400" s="100"/>
      <c r="O400" s="26"/>
      <c r="P400" s="103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36.75" customHeight="1">
      <c r="A401" s="10"/>
      <c r="B401" s="11" t="s">
        <v>341</v>
      </c>
      <c r="C401" s="20" t="s">
        <v>343</v>
      </c>
      <c r="D401" s="20" t="s">
        <v>97</v>
      </c>
      <c r="E401" s="11">
        <v>3</v>
      </c>
      <c r="F401" s="20">
        <v>63</v>
      </c>
      <c r="G401" s="20" t="s">
        <v>141</v>
      </c>
      <c r="H401" s="20">
        <v>55</v>
      </c>
      <c r="I401" s="20"/>
      <c r="J401" s="11"/>
      <c r="K401" s="11"/>
      <c r="L401" s="11"/>
      <c r="M401" s="11"/>
      <c r="N401" s="100"/>
      <c r="O401" s="26"/>
      <c r="P401" s="103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36.75" customHeight="1">
      <c r="A402" s="10"/>
      <c r="B402" s="11" t="s">
        <v>341</v>
      </c>
      <c r="C402" s="20" t="s">
        <v>343</v>
      </c>
      <c r="D402" s="20" t="s">
        <v>87</v>
      </c>
      <c r="E402" s="11">
        <v>3</v>
      </c>
      <c r="F402" s="20">
        <v>61</v>
      </c>
      <c r="G402" s="20" t="s">
        <v>141</v>
      </c>
      <c r="H402" s="20">
        <v>55</v>
      </c>
      <c r="I402" s="20"/>
      <c r="J402" s="11"/>
      <c r="K402" s="11"/>
      <c r="L402" s="11"/>
      <c r="M402" s="11"/>
      <c r="N402" s="100"/>
      <c r="O402" s="26"/>
      <c r="P402" s="103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36.75" customHeight="1">
      <c r="A403" s="10"/>
      <c r="B403" s="11" t="s">
        <v>341</v>
      </c>
      <c r="C403" s="20" t="s">
        <v>343</v>
      </c>
      <c r="D403" s="20" t="s">
        <v>68</v>
      </c>
      <c r="E403" s="11">
        <v>3</v>
      </c>
      <c r="F403" s="20">
        <v>63</v>
      </c>
      <c r="G403" s="20" t="s">
        <v>141</v>
      </c>
      <c r="H403" s="20">
        <v>55</v>
      </c>
      <c r="I403" s="20"/>
      <c r="J403" s="11"/>
      <c r="K403" s="11"/>
      <c r="L403" s="11"/>
      <c r="M403" s="11"/>
      <c r="N403" s="100"/>
      <c r="O403" s="26"/>
      <c r="P403" s="103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36.75" customHeight="1">
      <c r="A404" s="10"/>
      <c r="B404" s="11" t="s">
        <v>341</v>
      </c>
      <c r="C404" s="20" t="s">
        <v>343</v>
      </c>
      <c r="D404" s="20" t="s">
        <v>70</v>
      </c>
      <c r="E404" s="11">
        <v>3</v>
      </c>
      <c r="F404" s="20">
        <v>62</v>
      </c>
      <c r="G404" s="20" t="s">
        <v>141</v>
      </c>
      <c r="H404" s="20">
        <v>55</v>
      </c>
      <c r="I404" s="20"/>
      <c r="J404" s="11"/>
      <c r="K404" s="11"/>
      <c r="L404" s="11"/>
      <c r="M404" s="11"/>
      <c r="N404" s="100"/>
      <c r="O404" s="26"/>
      <c r="P404" s="103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36.75" customHeight="1">
      <c r="A405" s="10"/>
      <c r="B405" s="11" t="s">
        <v>341</v>
      </c>
      <c r="C405" s="20" t="s">
        <v>343</v>
      </c>
      <c r="D405" s="20" t="s">
        <v>71</v>
      </c>
      <c r="E405" s="11">
        <v>3</v>
      </c>
      <c r="F405" s="20">
        <v>63</v>
      </c>
      <c r="G405" s="20" t="s">
        <v>141</v>
      </c>
      <c r="H405" s="20">
        <v>55</v>
      </c>
      <c r="I405" s="20"/>
      <c r="J405" s="11"/>
      <c r="K405" s="11"/>
      <c r="L405" s="11"/>
      <c r="M405" s="11"/>
      <c r="N405" s="100"/>
      <c r="O405" s="26"/>
      <c r="P405" s="103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36.75" customHeight="1">
      <c r="A406" s="10"/>
      <c r="B406" s="11" t="s">
        <v>341</v>
      </c>
      <c r="C406" s="20" t="s">
        <v>343</v>
      </c>
      <c r="D406" s="20" t="s">
        <v>90</v>
      </c>
      <c r="E406" s="11">
        <v>3</v>
      </c>
      <c r="F406" s="20">
        <v>62</v>
      </c>
      <c r="G406" s="20" t="s">
        <v>141</v>
      </c>
      <c r="H406" s="20">
        <v>55</v>
      </c>
      <c r="I406" s="20"/>
      <c r="J406" s="11"/>
      <c r="K406" s="11"/>
      <c r="L406" s="11"/>
      <c r="M406" s="11"/>
      <c r="N406" s="100"/>
      <c r="O406" s="26"/>
      <c r="P406" s="103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36.75" customHeight="1">
      <c r="A407" s="10"/>
      <c r="B407" s="11" t="s">
        <v>341</v>
      </c>
      <c r="C407" s="20" t="s">
        <v>158</v>
      </c>
      <c r="D407" s="20" t="s">
        <v>97</v>
      </c>
      <c r="E407" s="11">
        <v>3</v>
      </c>
      <c r="F407" s="20">
        <v>63</v>
      </c>
      <c r="G407" s="20" t="s">
        <v>141</v>
      </c>
      <c r="H407" s="20">
        <v>50</v>
      </c>
      <c r="I407" s="20">
        <v>1</v>
      </c>
      <c r="J407" s="11"/>
      <c r="K407" s="11"/>
      <c r="L407" s="11"/>
      <c r="M407" s="11"/>
      <c r="N407" s="100"/>
      <c r="O407" s="26"/>
      <c r="P407" s="103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36.75" customHeight="1">
      <c r="A408" s="10">
        <v>27</v>
      </c>
      <c r="B408" s="11" t="s">
        <v>344</v>
      </c>
      <c r="C408" s="11" t="s">
        <v>108</v>
      </c>
      <c r="D408" s="11" t="s">
        <v>345</v>
      </c>
      <c r="E408" s="11">
        <v>2</v>
      </c>
      <c r="F408" s="11"/>
      <c r="G408" s="11" t="s">
        <v>24</v>
      </c>
      <c r="H408" s="11">
        <v>15</v>
      </c>
      <c r="I408" s="11"/>
      <c r="J408" s="11"/>
      <c r="K408" s="11"/>
      <c r="L408" s="11"/>
      <c r="M408" s="11"/>
      <c r="N408" s="11"/>
      <c r="O408" s="26"/>
      <c r="P408" s="11" t="s">
        <v>162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36.75" customHeight="1">
      <c r="A409" s="10"/>
      <c r="B409" s="11" t="s">
        <v>344</v>
      </c>
      <c r="C409" s="11" t="s">
        <v>111</v>
      </c>
      <c r="D409" s="11" t="s">
        <v>152</v>
      </c>
      <c r="E409" s="11">
        <v>3</v>
      </c>
      <c r="F409" s="11">
        <v>18</v>
      </c>
      <c r="G409" s="11" t="s">
        <v>24</v>
      </c>
      <c r="H409" s="11">
        <v>25</v>
      </c>
      <c r="I409" s="11">
        <v>1</v>
      </c>
      <c r="J409" s="11"/>
      <c r="K409" s="11"/>
      <c r="L409" s="11"/>
      <c r="M409" s="11"/>
      <c r="N409" s="11"/>
      <c r="O409" s="26"/>
      <c r="P409" s="11" t="s">
        <v>346</v>
      </c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36.75" customHeight="1">
      <c r="A410" s="10"/>
      <c r="B410" s="11" t="s">
        <v>344</v>
      </c>
      <c r="C410" s="11" t="s">
        <v>181</v>
      </c>
      <c r="D410" s="11" t="s">
        <v>330</v>
      </c>
      <c r="E410" s="11">
        <v>2</v>
      </c>
      <c r="F410" s="11">
        <v>55</v>
      </c>
      <c r="G410" s="11" t="s">
        <v>24</v>
      </c>
      <c r="H410" s="11">
        <v>21</v>
      </c>
      <c r="I410" s="11">
        <v>1</v>
      </c>
      <c r="J410" s="11" t="s">
        <v>264</v>
      </c>
      <c r="K410" s="11"/>
      <c r="L410" s="11"/>
      <c r="M410" s="11"/>
      <c r="N410" s="11" t="s">
        <v>331</v>
      </c>
      <c r="O410" s="26"/>
      <c r="P410" s="59" t="s">
        <v>313</v>
      </c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36.75" customHeight="1">
      <c r="A411" s="10"/>
      <c r="B411" s="11" t="s">
        <v>344</v>
      </c>
      <c r="C411" s="11" t="s">
        <v>181</v>
      </c>
      <c r="D411" s="11" t="s">
        <v>330</v>
      </c>
      <c r="E411" s="11">
        <v>2</v>
      </c>
      <c r="F411" s="11">
        <v>55</v>
      </c>
      <c r="G411" s="11" t="s">
        <v>37</v>
      </c>
      <c r="H411" s="11">
        <v>18</v>
      </c>
      <c r="I411" s="11">
        <v>1</v>
      </c>
      <c r="J411" s="11" t="s">
        <v>264</v>
      </c>
      <c r="K411" s="11"/>
      <c r="L411" s="11"/>
      <c r="M411" s="11" t="s">
        <v>184</v>
      </c>
      <c r="N411" s="11" t="s">
        <v>332</v>
      </c>
      <c r="O411" s="26"/>
      <c r="P411" s="59" t="s">
        <v>313</v>
      </c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36.75" customHeight="1">
      <c r="A412" s="10"/>
      <c r="B412" s="11" t="s">
        <v>344</v>
      </c>
      <c r="C412" s="11" t="s">
        <v>181</v>
      </c>
      <c r="D412" s="11" t="s">
        <v>347</v>
      </c>
      <c r="E412" s="11">
        <v>2</v>
      </c>
      <c r="F412" s="11">
        <v>54</v>
      </c>
      <c r="G412" s="11" t="s">
        <v>24</v>
      </c>
      <c r="H412" s="11">
        <v>21</v>
      </c>
      <c r="I412" s="11">
        <v>1</v>
      </c>
      <c r="J412" s="11"/>
      <c r="K412" s="11"/>
      <c r="L412" s="11"/>
      <c r="M412" s="11"/>
      <c r="N412" s="11" t="s">
        <v>331</v>
      </c>
      <c r="O412" s="26"/>
      <c r="P412" s="59" t="s">
        <v>313</v>
      </c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36.75" customHeight="1">
      <c r="A413" s="10"/>
      <c r="B413" s="11" t="s">
        <v>344</v>
      </c>
      <c r="C413" s="11" t="s">
        <v>181</v>
      </c>
      <c r="D413" s="11" t="s">
        <v>347</v>
      </c>
      <c r="E413" s="11">
        <v>2</v>
      </c>
      <c r="F413" s="11">
        <v>54</v>
      </c>
      <c r="G413" s="11" t="s">
        <v>37</v>
      </c>
      <c r="H413" s="11">
        <v>18</v>
      </c>
      <c r="I413" s="11">
        <v>1</v>
      </c>
      <c r="J413" s="11"/>
      <c r="K413" s="11"/>
      <c r="L413" s="11"/>
      <c r="M413" s="11" t="s">
        <v>184</v>
      </c>
      <c r="N413" s="11" t="s">
        <v>332</v>
      </c>
      <c r="O413" s="26"/>
      <c r="P413" s="59" t="s">
        <v>313</v>
      </c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36.75" customHeight="1">
      <c r="A414" s="10"/>
      <c r="B414" s="11" t="s">
        <v>344</v>
      </c>
      <c r="C414" s="11" t="s">
        <v>181</v>
      </c>
      <c r="D414" s="11" t="s">
        <v>348</v>
      </c>
      <c r="E414" s="11">
        <v>2</v>
      </c>
      <c r="F414" s="11">
        <v>54</v>
      </c>
      <c r="G414" s="11" t="s">
        <v>24</v>
      </c>
      <c r="H414" s="11">
        <v>21</v>
      </c>
      <c r="I414" s="11">
        <v>1</v>
      </c>
      <c r="J414" s="11"/>
      <c r="K414" s="11"/>
      <c r="L414" s="11"/>
      <c r="M414" s="11"/>
      <c r="N414" s="11" t="s">
        <v>349</v>
      </c>
      <c r="O414" s="26"/>
      <c r="P414" s="59" t="s">
        <v>313</v>
      </c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36.75" customHeight="1">
      <c r="A415" s="10"/>
      <c r="B415" s="11" t="s">
        <v>344</v>
      </c>
      <c r="C415" s="11" t="s">
        <v>181</v>
      </c>
      <c r="D415" s="11" t="s">
        <v>348</v>
      </c>
      <c r="E415" s="11">
        <v>2</v>
      </c>
      <c r="F415" s="11">
        <v>54</v>
      </c>
      <c r="G415" s="11" t="s">
        <v>37</v>
      </c>
      <c r="H415" s="11">
        <v>18</v>
      </c>
      <c r="I415" s="11">
        <v>1</v>
      </c>
      <c r="J415" s="11"/>
      <c r="K415" s="11"/>
      <c r="L415" s="11"/>
      <c r="M415" s="11" t="s">
        <v>184</v>
      </c>
      <c r="N415" s="11">
        <v>10</v>
      </c>
      <c r="O415" s="26"/>
      <c r="P415" s="59" t="s">
        <v>313</v>
      </c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48" customHeight="1">
      <c r="A416" s="10">
        <v>28</v>
      </c>
      <c r="B416" s="11" t="s">
        <v>350</v>
      </c>
      <c r="C416" s="11" t="s">
        <v>74</v>
      </c>
      <c r="D416" s="11" t="s">
        <v>34</v>
      </c>
      <c r="E416" s="11">
        <v>3</v>
      </c>
      <c r="F416" s="11">
        <v>66</v>
      </c>
      <c r="G416" s="11" t="s">
        <v>24</v>
      </c>
      <c r="H416" s="11">
        <v>30</v>
      </c>
      <c r="I416" s="11">
        <v>1</v>
      </c>
      <c r="J416" s="11">
        <v>1.26</v>
      </c>
      <c r="K416" s="11"/>
      <c r="L416" s="11"/>
      <c r="M416" s="11"/>
      <c r="N416" s="24">
        <v>37.799999999999997</v>
      </c>
      <c r="O416" s="26">
        <f>SUM(N416:N428)</f>
        <v>436.29899999999998</v>
      </c>
      <c r="P416" s="11" t="s">
        <v>351</v>
      </c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36.75" customHeight="1">
      <c r="A417" s="10"/>
      <c r="B417" s="11" t="s">
        <v>350</v>
      </c>
      <c r="C417" s="11" t="s">
        <v>74</v>
      </c>
      <c r="D417" s="11" t="s">
        <v>34</v>
      </c>
      <c r="E417" s="11">
        <v>3</v>
      </c>
      <c r="F417" s="11">
        <v>66</v>
      </c>
      <c r="G417" s="11" t="s">
        <v>37</v>
      </c>
      <c r="H417" s="11">
        <v>15</v>
      </c>
      <c r="I417" s="11">
        <v>1</v>
      </c>
      <c r="J417" s="11">
        <v>1.26</v>
      </c>
      <c r="K417" s="11"/>
      <c r="L417" s="11"/>
      <c r="M417" s="11">
        <v>0.55000000000000004</v>
      </c>
      <c r="N417" s="24">
        <v>10.4</v>
      </c>
      <c r="O417" s="26"/>
      <c r="P417" s="11" t="s">
        <v>352</v>
      </c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36.75" customHeight="1">
      <c r="A418" s="10"/>
      <c r="B418" s="11" t="s">
        <v>350</v>
      </c>
      <c r="C418" s="11" t="s">
        <v>154</v>
      </c>
      <c r="D418" s="11" t="s">
        <v>51</v>
      </c>
      <c r="E418" s="11">
        <v>3</v>
      </c>
      <c r="F418" s="11">
        <v>57</v>
      </c>
      <c r="G418" s="11" t="s">
        <v>24</v>
      </c>
      <c r="H418" s="11">
        <v>45</v>
      </c>
      <c r="I418" s="11">
        <v>1</v>
      </c>
      <c r="J418" s="11">
        <v>1.17</v>
      </c>
      <c r="K418" s="11"/>
      <c r="L418" s="11"/>
      <c r="M418" s="11"/>
      <c r="N418" s="24">
        <v>52.65</v>
      </c>
      <c r="O418" s="26"/>
      <c r="P418" s="11" t="s">
        <v>352</v>
      </c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7.75" customHeight="1">
      <c r="A419" s="10"/>
      <c r="B419" s="11" t="s">
        <v>350</v>
      </c>
      <c r="C419" s="11" t="s">
        <v>154</v>
      </c>
      <c r="D419" s="11" t="s">
        <v>83</v>
      </c>
      <c r="E419" s="11">
        <v>3</v>
      </c>
      <c r="F419" s="11">
        <v>53</v>
      </c>
      <c r="G419" s="11" t="s">
        <v>24</v>
      </c>
      <c r="H419" s="11">
        <v>45</v>
      </c>
      <c r="I419" s="11">
        <v>1</v>
      </c>
      <c r="J419" s="11">
        <v>1.1299999999999999</v>
      </c>
      <c r="K419" s="11"/>
      <c r="L419" s="11"/>
      <c r="M419" s="11"/>
      <c r="N419" s="24">
        <v>50.85</v>
      </c>
      <c r="O419" s="26"/>
      <c r="P419" s="11" t="s">
        <v>352</v>
      </c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33" customHeight="1">
      <c r="A420" s="10"/>
      <c r="B420" s="11" t="s">
        <v>350</v>
      </c>
      <c r="C420" s="11" t="s">
        <v>57</v>
      </c>
      <c r="D420" s="11" t="s">
        <v>53</v>
      </c>
      <c r="E420" s="11">
        <v>2</v>
      </c>
      <c r="F420" s="11">
        <v>56</v>
      </c>
      <c r="G420" s="11" t="s">
        <v>24</v>
      </c>
      <c r="H420" s="11">
        <v>30</v>
      </c>
      <c r="I420" s="11">
        <v>1</v>
      </c>
      <c r="J420" s="11">
        <v>1.1599999999999999</v>
      </c>
      <c r="K420" s="11"/>
      <c r="L420" s="11"/>
      <c r="M420" s="11"/>
      <c r="N420" s="24">
        <v>34.799999999999997</v>
      </c>
      <c r="O420" s="26"/>
      <c r="P420" s="11" t="s">
        <v>129</v>
      </c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36.75" customHeight="1">
      <c r="A421" s="10"/>
      <c r="B421" s="11" t="s">
        <v>350</v>
      </c>
      <c r="C421" s="11" t="s">
        <v>57</v>
      </c>
      <c r="D421" s="11" t="s">
        <v>51</v>
      </c>
      <c r="E421" s="11">
        <v>2</v>
      </c>
      <c r="F421" s="11">
        <v>57</v>
      </c>
      <c r="G421" s="11" t="s">
        <v>24</v>
      </c>
      <c r="H421" s="11">
        <v>30</v>
      </c>
      <c r="I421" s="11">
        <v>1</v>
      </c>
      <c r="J421" s="11">
        <v>1.17</v>
      </c>
      <c r="K421" s="11"/>
      <c r="L421" s="11"/>
      <c r="M421" s="11"/>
      <c r="N421" s="24">
        <v>35.1</v>
      </c>
      <c r="O421" s="26"/>
      <c r="P421" s="11" t="s">
        <v>129</v>
      </c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36.75" customHeight="1">
      <c r="A422" s="10"/>
      <c r="B422" s="11" t="s">
        <v>350</v>
      </c>
      <c r="C422" s="11" t="s">
        <v>67</v>
      </c>
      <c r="D422" s="11" t="s">
        <v>217</v>
      </c>
      <c r="E422" s="11">
        <v>3</v>
      </c>
      <c r="F422" s="11">
        <v>51</v>
      </c>
      <c r="G422" s="11" t="s">
        <v>24</v>
      </c>
      <c r="H422" s="11">
        <v>45</v>
      </c>
      <c r="I422" s="11">
        <v>1</v>
      </c>
      <c r="J422" s="11">
        <v>1.1100000000000001</v>
      </c>
      <c r="K422" s="11"/>
      <c r="L422" s="11"/>
      <c r="M422" s="11"/>
      <c r="N422" s="24">
        <v>49.95</v>
      </c>
      <c r="O422" s="26"/>
      <c r="P422" s="11" t="s">
        <v>129</v>
      </c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36.75" customHeight="1">
      <c r="A423" s="10"/>
      <c r="B423" s="11" t="s">
        <v>350</v>
      </c>
      <c r="C423" s="11" t="s">
        <v>67</v>
      </c>
      <c r="D423" s="11" t="s">
        <v>99</v>
      </c>
      <c r="E423" s="11">
        <v>3</v>
      </c>
      <c r="F423" s="11">
        <v>55</v>
      </c>
      <c r="G423" s="11" t="s">
        <v>24</v>
      </c>
      <c r="H423" s="11">
        <v>45</v>
      </c>
      <c r="I423" s="11">
        <v>1</v>
      </c>
      <c r="J423" s="11">
        <v>1.1499999999999999</v>
      </c>
      <c r="K423" s="11"/>
      <c r="L423" s="11"/>
      <c r="M423" s="11"/>
      <c r="N423" s="24">
        <v>51.75</v>
      </c>
      <c r="O423" s="26"/>
      <c r="P423" s="11" t="s">
        <v>129</v>
      </c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36.75" customHeight="1">
      <c r="A424" s="10"/>
      <c r="B424" s="11" t="s">
        <v>350</v>
      </c>
      <c r="C424" s="11" t="s">
        <v>181</v>
      </c>
      <c r="D424" s="11" t="s">
        <v>353</v>
      </c>
      <c r="E424" s="11">
        <v>3</v>
      </c>
      <c r="F424" s="11">
        <v>26</v>
      </c>
      <c r="G424" s="11" t="s">
        <v>24</v>
      </c>
      <c r="H424" s="11">
        <v>21</v>
      </c>
      <c r="I424" s="11">
        <v>1</v>
      </c>
      <c r="J424" s="11">
        <v>1.1599999999999999</v>
      </c>
      <c r="K424" s="11"/>
      <c r="L424" s="11"/>
      <c r="M424" s="11"/>
      <c r="N424" s="24">
        <f>H424*J424</f>
        <v>24.36</v>
      </c>
      <c r="O424" s="26"/>
      <c r="P424" s="11" t="s">
        <v>187</v>
      </c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36.75" customHeight="1">
      <c r="A425" s="10"/>
      <c r="B425" s="11" t="s">
        <v>350</v>
      </c>
      <c r="C425" s="11" t="s">
        <v>181</v>
      </c>
      <c r="D425" s="11" t="s">
        <v>353</v>
      </c>
      <c r="E425" s="11">
        <v>3</v>
      </c>
      <c r="F425" s="11">
        <v>26</v>
      </c>
      <c r="G425" s="11" t="s">
        <v>37</v>
      </c>
      <c r="H425" s="11">
        <v>18</v>
      </c>
      <c r="I425" s="11">
        <v>1</v>
      </c>
      <c r="J425" s="11">
        <v>1.1599999999999999</v>
      </c>
      <c r="K425" s="11"/>
      <c r="L425" s="11"/>
      <c r="M425" s="11">
        <v>0.55000000000000004</v>
      </c>
      <c r="N425" s="24">
        <f>H425*J425*M425</f>
        <v>11.484</v>
      </c>
      <c r="O425" s="26"/>
      <c r="P425" s="11" t="s">
        <v>187</v>
      </c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36.75" customHeight="1">
      <c r="A426" s="10"/>
      <c r="B426" s="11" t="s">
        <v>350</v>
      </c>
      <c r="C426" s="11" t="s">
        <v>154</v>
      </c>
      <c r="D426" s="38" t="s">
        <v>152</v>
      </c>
      <c r="E426" s="38">
        <v>3</v>
      </c>
      <c r="F426" s="38">
        <v>9</v>
      </c>
      <c r="G426" s="38" t="s">
        <v>24</v>
      </c>
      <c r="H426" s="104">
        <v>22.5</v>
      </c>
      <c r="I426" s="38"/>
      <c r="J426" s="38">
        <v>1</v>
      </c>
      <c r="K426" s="38">
        <v>1.3</v>
      </c>
      <c r="L426" s="11"/>
      <c r="M426" s="11"/>
      <c r="N426" s="24">
        <f>H426*J426*K426</f>
        <v>29.25</v>
      </c>
      <c r="O426" s="26"/>
      <c r="P426" s="11" t="s">
        <v>33</v>
      </c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36.75" customHeight="1">
      <c r="A427" s="10"/>
      <c r="B427" s="11" t="s">
        <v>350</v>
      </c>
      <c r="C427" s="11" t="s">
        <v>63</v>
      </c>
      <c r="D427" s="38" t="s">
        <v>101</v>
      </c>
      <c r="E427" s="38">
        <v>3</v>
      </c>
      <c r="F427" s="38">
        <v>7</v>
      </c>
      <c r="G427" s="38" t="s">
        <v>37</v>
      </c>
      <c r="H427" s="104">
        <v>37</v>
      </c>
      <c r="I427" s="38">
        <v>1</v>
      </c>
      <c r="J427" s="38">
        <v>1</v>
      </c>
      <c r="K427" s="38">
        <v>1.3</v>
      </c>
      <c r="L427" s="11"/>
      <c r="M427" s="11">
        <v>0.55000000000000004</v>
      </c>
      <c r="N427" s="24">
        <f>H427*J427*K427*M427</f>
        <v>26.455000000000002</v>
      </c>
      <c r="O427" s="26"/>
      <c r="P427" s="11" t="s">
        <v>33</v>
      </c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36.75" customHeight="1">
      <c r="A428" s="10"/>
      <c r="B428" s="11" t="s">
        <v>350</v>
      </c>
      <c r="C428" s="11" t="s">
        <v>151</v>
      </c>
      <c r="D428" s="38" t="s">
        <v>318</v>
      </c>
      <c r="E428" s="105">
        <v>2</v>
      </c>
      <c r="F428" s="105">
        <v>21</v>
      </c>
      <c r="G428" s="105" t="s">
        <v>24</v>
      </c>
      <c r="H428" s="106">
        <v>15</v>
      </c>
      <c r="I428" s="105">
        <v>2</v>
      </c>
      <c r="J428" s="11">
        <v>1.1000000000000001</v>
      </c>
      <c r="K428" s="11">
        <v>1.3</v>
      </c>
      <c r="L428" s="11"/>
      <c r="M428" s="11"/>
      <c r="N428" s="24">
        <f>H428*J428*K428</f>
        <v>21.45</v>
      </c>
      <c r="O428" s="26"/>
      <c r="P428" s="11" t="s">
        <v>354</v>
      </c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36.75" customHeight="1">
      <c r="A429" s="10">
        <v>29</v>
      </c>
      <c r="B429" s="20" t="s">
        <v>355</v>
      </c>
      <c r="C429" s="11" t="s">
        <v>226</v>
      </c>
      <c r="D429" s="11" t="s">
        <v>227</v>
      </c>
      <c r="E429" s="11">
        <v>2</v>
      </c>
      <c r="F429" s="11">
        <v>52</v>
      </c>
      <c r="G429" s="11" t="s">
        <v>24</v>
      </c>
      <c r="H429" s="11">
        <v>30</v>
      </c>
      <c r="I429" s="11">
        <v>1</v>
      </c>
      <c r="J429" s="11">
        <v>1.1200000000000001</v>
      </c>
      <c r="K429" s="11"/>
      <c r="L429" s="11"/>
      <c r="M429" s="11"/>
      <c r="N429" s="11">
        <f t="shared" ref="N429:N438" si="8">H429*J429</f>
        <v>33.6</v>
      </c>
      <c r="O429" s="25">
        <f>SUM(N429:N448)</f>
        <v>595.79700000000003</v>
      </c>
      <c r="P429" s="11" t="s">
        <v>64</v>
      </c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36.75" customHeight="1">
      <c r="A430" s="10"/>
      <c r="B430" s="20" t="s">
        <v>355</v>
      </c>
      <c r="C430" s="11" t="s">
        <v>226</v>
      </c>
      <c r="D430" s="11" t="s">
        <v>228</v>
      </c>
      <c r="E430" s="11">
        <v>2</v>
      </c>
      <c r="F430" s="11">
        <v>56</v>
      </c>
      <c r="G430" s="11" t="s">
        <v>24</v>
      </c>
      <c r="H430" s="11">
        <v>30</v>
      </c>
      <c r="I430" s="11">
        <v>1</v>
      </c>
      <c r="J430" s="11">
        <v>1.1599999999999999</v>
      </c>
      <c r="K430" s="11"/>
      <c r="L430" s="11"/>
      <c r="M430" s="11"/>
      <c r="N430" s="11">
        <f t="shared" si="8"/>
        <v>34.799999999999997</v>
      </c>
      <c r="O430" s="26"/>
      <c r="P430" s="11" t="s">
        <v>64</v>
      </c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36.75" customHeight="1">
      <c r="A431" s="10"/>
      <c r="B431" s="20" t="s">
        <v>355</v>
      </c>
      <c r="C431" s="11" t="s">
        <v>226</v>
      </c>
      <c r="D431" s="11" t="s">
        <v>229</v>
      </c>
      <c r="E431" s="11">
        <v>2</v>
      </c>
      <c r="F431" s="11">
        <v>55</v>
      </c>
      <c r="G431" s="11" t="s">
        <v>24</v>
      </c>
      <c r="H431" s="11">
        <v>30</v>
      </c>
      <c r="I431" s="11">
        <v>1</v>
      </c>
      <c r="J431" s="11">
        <v>1.1499999999999999</v>
      </c>
      <c r="K431" s="11"/>
      <c r="L431" s="11"/>
      <c r="M431" s="11"/>
      <c r="N431" s="11">
        <f t="shared" si="8"/>
        <v>34.5</v>
      </c>
      <c r="O431" s="26"/>
      <c r="P431" s="11" t="s">
        <v>64</v>
      </c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36.75" customHeight="1">
      <c r="A432" s="10"/>
      <c r="B432" s="20" t="s">
        <v>355</v>
      </c>
      <c r="C432" s="11" t="s">
        <v>226</v>
      </c>
      <c r="D432" s="11" t="s">
        <v>230</v>
      </c>
      <c r="E432" s="11">
        <v>2</v>
      </c>
      <c r="F432" s="11">
        <v>55</v>
      </c>
      <c r="G432" s="11" t="s">
        <v>24</v>
      </c>
      <c r="H432" s="11">
        <v>30</v>
      </c>
      <c r="I432" s="11">
        <v>1</v>
      </c>
      <c r="J432" s="11">
        <v>1.1499999999999999</v>
      </c>
      <c r="K432" s="11"/>
      <c r="L432" s="11"/>
      <c r="M432" s="11"/>
      <c r="N432" s="11">
        <f t="shared" si="8"/>
        <v>34.5</v>
      </c>
      <c r="O432" s="26"/>
      <c r="P432" s="11" t="s">
        <v>64</v>
      </c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36.75" customHeight="1">
      <c r="A433" s="10"/>
      <c r="B433" s="20" t="s">
        <v>355</v>
      </c>
      <c r="C433" s="11" t="s">
        <v>226</v>
      </c>
      <c r="D433" s="11" t="s">
        <v>231</v>
      </c>
      <c r="E433" s="11">
        <v>2</v>
      </c>
      <c r="F433" s="11">
        <v>52</v>
      </c>
      <c r="G433" s="11" t="s">
        <v>24</v>
      </c>
      <c r="H433" s="11">
        <v>30</v>
      </c>
      <c r="I433" s="11">
        <v>1</v>
      </c>
      <c r="J433" s="11">
        <v>1.1200000000000001</v>
      </c>
      <c r="K433" s="11"/>
      <c r="L433" s="11"/>
      <c r="M433" s="11"/>
      <c r="N433" s="11">
        <f t="shared" si="8"/>
        <v>33.6</v>
      </c>
      <c r="O433" s="26"/>
      <c r="P433" s="11" t="s">
        <v>64</v>
      </c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36.75" customHeight="1">
      <c r="A434" s="10"/>
      <c r="B434" s="20" t="s">
        <v>355</v>
      </c>
      <c r="C434" s="11" t="s">
        <v>226</v>
      </c>
      <c r="D434" s="11" t="s">
        <v>232</v>
      </c>
      <c r="E434" s="11">
        <v>2</v>
      </c>
      <c r="F434" s="11">
        <v>55</v>
      </c>
      <c r="G434" s="11" t="s">
        <v>24</v>
      </c>
      <c r="H434" s="11">
        <v>30</v>
      </c>
      <c r="I434" s="11">
        <v>1</v>
      </c>
      <c r="J434" s="11">
        <v>1.1499999999999999</v>
      </c>
      <c r="K434" s="11"/>
      <c r="L434" s="11"/>
      <c r="M434" s="11"/>
      <c r="N434" s="11">
        <f t="shared" si="8"/>
        <v>34.5</v>
      </c>
      <c r="O434" s="26"/>
      <c r="P434" s="11" t="s">
        <v>64</v>
      </c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36.75" customHeight="1">
      <c r="A435" s="10"/>
      <c r="B435" s="20" t="s">
        <v>356</v>
      </c>
      <c r="C435" s="11" t="s">
        <v>111</v>
      </c>
      <c r="D435" s="11" t="s">
        <v>152</v>
      </c>
      <c r="E435" s="20">
        <v>3</v>
      </c>
      <c r="F435" s="11">
        <v>18</v>
      </c>
      <c r="G435" s="11" t="s">
        <v>24</v>
      </c>
      <c r="H435" s="11">
        <v>45</v>
      </c>
      <c r="I435" s="11">
        <v>1</v>
      </c>
      <c r="J435" s="11">
        <v>1</v>
      </c>
      <c r="K435" s="20">
        <v>1.3</v>
      </c>
      <c r="L435" s="11"/>
      <c r="M435" s="11"/>
      <c r="N435" s="11">
        <f t="shared" si="8"/>
        <v>45</v>
      </c>
      <c r="O435" s="26"/>
      <c r="P435" s="11" t="s">
        <v>64</v>
      </c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36.75" customHeight="1">
      <c r="A436" s="10"/>
      <c r="B436" s="11" t="s">
        <v>357</v>
      </c>
      <c r="C436" s="11" t="s">
        <v>181</v>
      </c>
      <c r="D436" s="11" t="s">
        <v>358</v>
      </c>
      <c r="E436" s="11">
        <v>2</v>
      </c>
      <c r="F436" s="11">
        <v>53</v>
      </c>
      <c r="G436" s="11" t="s">
        <v>24</v>
      </c>
      <c r="H436" s="11">
        <v>21</v>
      </c>
      <c r="I436" s="11">
        <v>1</v>
      </c>
      <c r="J436" s="11">
        <v>1.1299999999999999</v>
      </c>
      <c r="K436" s="11"/>
      <c r="L436" s="11"/>
      <c r="M436" s="11"/>
      <c r="N436" s="11">
        <f t="shared" si="8"/>
        <v>23.729999999999997</v>
      </c>
      <c r="O436" s="26"/>
      <c r="P436" s="11" t="s">
        <v>36</v>
      </c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36.75" customHeight="1">
      <c r="A437" s="10"/>
      <c r="B437" s="20" t="s">
        <v>359</v>
      </c>
      <c r="C437" s="11" t="s">
        <v>96</v>
      </c>
      <c r="D437" s="11" t="s">
        <v>99</v>
      </c>
      <c r="E437" s="11">
        <v>2</v>
      </c>
      <c r="F437" s="11">
        <v>53</v>
      </c>
      <c r="G437" s="11" t="s">
        <v>24</v>
      </c>
      <c r="H437" s="11">
        <v>30</v>
      </c>
      <c r="I437" s="11">
        <v>1</v>
      </c>
      <c r="J437" s="11">
        <v>1.1299999999999999</v>
      </c>
      <c r="K437" s="11"/>
      <c r="L437" s="11"/>
      <c r="M437" s="11"/>
      <c r="N437" s="11">
        <f t="shared" si="8"/>
        <v>33.9</v>
      </c>
      <c r="O437" s="26"/>
      <c r="P437" s="11" t="s">
        <v>64</v>
      </c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36.75" customHeight="1">
      <c r="A438" s="10"/>
      <c r="B438" s="20" t="s">
        <v>360</v>
      </c>
      <c r="C438" s="11" t="s">
        <v>96</v>
      </c>
      <c r="D438" s="11" t="s">
        <v>152</v>
      </c>
      <c r="E438" s="11">
        <v>2</v>
      </c>
      <c r="F438" s="20">
        <v>27</v>
      </c>
      <c r="G438" s="11" t="s">
        <v>24</v>
      </c>
      <c r="H438" s="11">
        <v>30</v>
      </c>
      <c r="I438" s="11">
        <v>1</v>
      </c>
      <c r="J438" s="20">
        <v>1</v>
      </c>
      <c r="K438" s="20">
        <v>1.3</v>
      </c>
      <c r="L438" s="11"/>
      <c r="M438" s="11"/>
      <c r="N438" s="11">
        <f t="shared" si="8"/>
        <v>30</v>
      </c>
      <c r="O438" s="26"/>
      <c r="P438" s="11" t="s">
        <v>361</v>
      </c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36.75" customHeight="1">
      <c r="A439" s="10"/>
      <c r="B439" s="11" t="s">
        <v>357</v>
      </c>
      <c r="C439" s="11" t="s">
        <v>181</v>
      </c>
      <c r="D439" s="11" t="s">
        <v>358</v>
      </c>
      <c r="E439" s="11">
        <v>2</v>
      </c>
      <c r="F439" s="11">
        <v>53</v>
      </c>
      <c r="G439" s="11" t="s">
        <v>37</v>
      </c>
      <c r="H439" s="11">
        <v>18</v>
      </c>
      <c r="I439" s="11">
        <v>1</v>
      </c>
      <c r="J439" s="11">
        <v>1.1299999999999999</v>
      </c>
      <c r="K439" s="11"/>
      <c r="L439" s="11"/>
      <c r="M439" s="11">
        <v>0.55000000000000004</v>
      </c>
      <c r="N439" s="24">
        <f>H439*J439*M439</f>
        <v>11.186999999999999</v>
      </c>
      <c r="O439" s="26"/>
      <c r="P439" s="11" t="s">
        <v>36</v>
      </c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36.75" customHeight="1">
      <c r="A440" s="10"/>
      <c r="B440" s="11" t="s">
        <v>357</v>
      </c>
      <c r="C440" s="20" t="s">
        <v>108</v>
      </c>
      <c r="D440" s="20" t="s">
        <v>145</v>
      </c>
      <c r="E440" s="20">
        <v>2</v>
      </c>
      <c r="F440" s="20">
        <v>58</v>
      </c>
      <c r="G440" s="20" t="s">
        <v>24</v>
      </c>
      <c r="H440" s="20">
        <v>30</v>
      </c>
      <c r="I440" s="20">
        <v>1</v>
      </c>
      <c r="J440" s="20">
        <v>1.18</v>
      </c>
      <c r="K440" s="11"/>
      <c r="L440" s="11"/>
      <c r="M440" s="11"/>
      <c r="N440" s="24">
        <f t="shared" ref="N440:N446" si="9">H440*J440</f>
        <v>35.4</v>
      </c>
      <c r="O440" s="26"/>
      <c r="P440" s="33" t="s">
        <v>110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36.75" customHeight="1">
      <c r="A441" s="10"/>
      <c r="B441" s="11" t="s">
        <v>357</v>
      </c>
      <c r="C441" s="20" t="s">
        <v>108</v>
      </c>
      <c r="D441" s="20" t="s">
        <v>87</v>
      </c>
      <c r="E441" s="20">
        <v>2</v>
      </c>
      <c r="F441" s="20">
        <v>61</v>
      </c>
      <c r="G441" s="20" t="s">
        <v>24</v>
      </c>
      <c r="H441" s="20">
        <v>30</v>
      </c>
      <c r="I441" s="20">
        <v>1</v>
      </c>
      <c r="J441" s="20">
        <v>1.21</v>
      </c>
      <c r="K441" s="11"/>
      <c r="L441" s="11"/>
      <c r="M441" s="11"/>
      <c r="N441" s="24">
        <f t="shared" si="9"/>
        <v>36.299999999999997</v>
      </c>
      <c r="O441" s="26"/>
      <c r="P441" s="33" t="s">
        <v>110</v>
      </c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36.75" customHeight="1">
      <c r="A442" s="10"/>
      <c r="B442" s="11" t="s">
        <v>357</v>
      </c>
      <c r="C442" s="20" t="s">
        <v>108</v>
      </c>
      <c r="D442" s="20" t="s">
        <v>68</v>
      </c>
      <c r="E442" s="20">
        <v>2</v>
      </c>
      <c r="F442" s="20">
        <v>63</v>
      </c>
      <c r="G442" s="20" t="s">
        <v>24</v>
      </c>
      <c r="H442" s="20">
        <v>30</v>
      </c>
      <c r="I442" s="20">
        <v>1</v>
      </c>
      <c r="J442" s="20">
        <v>1.23</v>
      </c>
      <c r="K442" s="11"/>
      <c r="L442" s="11"/>
      <c r="M442" s="11"/>
      <c r="N442" s="24">
        <f t="shared" si="9"/>
        <v>36.9</v>
      </c>
      <c r="O442" s="26"/>
      <c r="P442" s="33" t="s">
        <v>110</v>
      </c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36.75" customHeight="1">
      <c r="A443" s="10"/>
      <c r="B443" s="11" t="s">
        <v>357</v>
      </c>
      <c r="C443" s="20" t="s">
        <v>108</v>
      </c>
      <c r="D443" s="20" t="s">
        <v>70</v>
      </c>
      <c r="E443" s="20">
        <v>2</v>
      </c>
      <c r="F443" s="20">
        <v>62</v>
      </c>
      <c r="G443" s="20" t="s">
        <v>24</v>
      </c>
      <c r="H443" s="20">
        <v>30</v>
      </c>
      <c r="I443" s="20">
        <v>1</v>
      </c>
      <c r="J443" s="20">
        <v>1.22</v>
      </c>
      <c r="K443" s="11"/>
      <c r="L443" s="11"/>
      <c r="M443" s="11"/>
      <c r="N443" s="24">
        <f t="shared" si="9"/>
        <v>36.6</v>
      </c>
      <c r="O443" s="26"/>
      <c r="P443" s="33" t="s">
        <v>110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36.75" customHeight="1">
      <c r="A444" s="10"/>
      <c r="B444" s="11" t="s">
        <v>357</v>
      </c>
      <c r="C444" s="20" t="s">
        <v>108</v>
      </c>
      <c r="D444" s="20" t="s">
        <v>171</v>
      </c>
      <c r="E444" s="20">
        <v>2</v>
      </c>
      <c r="F444" s="20">
        <v>61</v>
      </c>
      <c r="G444" s="20" t="s">
        <v>24</v>
      </c>
      <c r="H444" s="20">
        <v>30</v>
      </c>
      <c r="I444" s="20">
        <v>1</v>
      </c>
      <c r="J444" s="20">
        <v>1.1100000000000001</v>
      </c>
      <c r="K444" s="11"/>
      <c r="L444" s="11"/>
      <c r="M444" s="11"/>
      <c r="N444" s="24">
        <f t="shared" si="9"/>
        <v>33.300000000000004</v>
      </c>
      <c r="O444" s="26"/>
      <c r="P444" s="33" t="s">
        <v>110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36.75" customHeight="1">
      <c r="A445" s="10"/>
      <c r="B445" s="20" t="s">
        <v>362</v>
      </c>
      <c r="C445" s="20" t="s">
        <v>181</v>
      </c>
      <c r="D445" s="20" t="s">
        <v>363</v>
      </c>
      <c r="E445" s="20">
        <v>2</v>
      </c>
      <c r="F445" s="20">
        <v>60</v>
      </c>
      <c r="G445" s="20" t="s">
        <v>24</v>
      </c>
      <c r="H445" s="20">
        <v>21</v>
      </c>
      <c r="I445" s="20">
        <v>1</v>
      </c>
      <c r="J445" s="20">
        <v>1.2</v>
      </c>
      <c r="K445" s="11"/>
      <c r="L445" s="11"/>
      <c r="M445" s="11"/>
      <c r="N445" s="24">
        <f t="shared" si="9"/>
        <v>25.2</v>
      </c>
      <c r="O445" s="26"/>
      <c r="P445" s="33" t="s">
        <v>110</v>
      </c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36.75" customHeight="1">
      <c r="A446" s="10"/>
      <c r="B446" s="20" t="s">
        <v>362</v>
      </c>
      <c r="C446" s="20" t="s">
        <v>181</v>
      </c>
      <c r="D446" s="20" t="s">
        <v>364</v>
      </c>
      <c r="E446" s="20">
        <v>2</v>
      </c>
      <c r="F446" s="20">
        <v>45</v>
      </c>
      <c r="G446" s="20" t="s">
        <v>24</v>
      </c>
      <c r="H446" s="20">
        <v>21</v>
      </c>
      <c r="I446" s="20">
        <v>1</v>
      </c>
      <c r="J446" s="20">
        <v>1</v>
      </c>
      <c r="K446" s="11"/>
      <c r="L446" s="11"/>
      <c r="M446" s="11"/>
      <c r="N446" s="24">
        <f t="shared" si="9"/>
        <v>21</v>
      </c>
      <c r="O446" s="26"/>
      <c r="P446" s="33" t="s">
        <v>110</v>
      </c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36.75" customHeight="1">
      <c r="A447" s="10"/>
      <c r="B447" s="20" t="s">
        <v>362</v>
      </c>
      <c r="C447" s="20" t="s">
        <v>181</v>
      </c>
      <c r="D447" s="20" t="s">
        <v>363</v>
      </c>
      <c r="E447" s="20">
        <v>2</v>
      </c>
      <c r="F447" s="20">
        <v>60</v>
      </c>
      <c r="G447" s="20" t="s">
        <v>37</v>
      </c>
      <c r="H447" s="20">
        <v>18</v>
      </c>
      <c r="I447" s="20">
        <v>1</v>
      </c>
      <c r="J447" s="20">
        <v>1.2</v>
      </c>
      <c r="K447" s="11"/>
      <c r="L447" s="11"/>
      <c r="M447" s="20">
        <v>0.55000000000000004</v>
      </c>
      <c r="N447" s="24">
        <f t="shared" ref="N447:N448" si="10">H447*J447*M447</f>
        <v>11.879999999999999</v>
      </c>
      <c r="O447" s="26"/>
      <c r="P447" s="33" t="s">
        <v>110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36.75" customHeight="1">
      <c r="A448" s="10"/>
      <c r="B448" s="20" t="s">
        <v>362</v>
      </c>
      <c r="C448" s="20" t="s">
        <v>181</v>
      </c>
      <c r="D448" s="20" t="s">
        <v>364</v>
      </c>
      <c r="E448" s="20">
        <v>2</v>
      </c>
      <c r="F448" s="20">
        <v>45</v>
      </c>
      <c r="G448" s="20" t="s">
        <v>37</v>
      </c>
      <c r="H448" s="20">
        <v>18</v>
      </c>
      <c r="I448" s="20">
        <v>1</v>
      </c>
      <c r="J448" s="20">
        <v>1</v>
      </c>
      <c r="K448" s="11"/>
      <c r="L448" s="11"/>
      <c r="M448" s="20">
        <v>0.55000000000000004</v>
      </c>
      <c r="N448" s="24">
        <f t="shared" si="10"/>
        <v>9.9</v>
      </c>
      <c r="O448" s="26"/>
      <c r="P448" s="33" t="s">
        <v>110</v>
      </c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36.75" customHeight="1">
      <c r="A449" s="10">
        <v>30</v>
      </c>
      <c r="B449" s="11" t="s">
        <v>365</v>
      </c>
      <c r="C449" s="11" t="s">
        <v>158</v>
      </c>
      <c r="D449" s="11" t="s">
        <v>80</v>
      </c>
      <c r="E449" s="11">
        <v>3</v>
      </c>
      <c r="F449" s="11">
        <v>55</v>
      </c>
      <c r="G449" s="11" t="s">
        <v>24</v>
      </c>
      <c r="H449" s="11">
        <v>40</v>
      </c>
      <c r="I449" s="11">
        <v>1</v>
      </c>
      <c r="J449" s="11">
        <v>1.1499999999999999</v>
      </c>
      <c r="K449" s="11" t="s">
        <v>69</v>
      </c>
      <c r="L449" s="11" t="s">
        <v>69</v>
      </c>
      <c r="M449" s="11" t="s">
        <v>69</v>
      </c>
      <c r="N449" s="24">
        <v>46</v>
      </c>
      <c r="O449" s="26">
        <f>SUM(N449:N460)</f>
        <v>313.26600000000002</v>
      </c>
      <c r="P449" s="11" t="s">
        <v>129</v>
      </c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36.75" customHeight="1">
      <c r="A450" s="10"/>
      <c r="B450" s="11" t="s">
        <v>365</v>
      </c>
      <c r="C450" s="11" t="s">
        <v>158</v>
      </c>
      <c r="D450" s="11" t="s">
        <v>80</v>
      </c>
      <c r="E450" s="11">
        <v>3</v>
      </c>
      <c r="F450" s="11">
        <v>55</v>
      </c>
      <c r="G450" s="11" t="s">
        <v>37</v>
      </c>
      <c r="H450" s="11">
        <v>10</v>
      </c>
      <c r="I450" s="11">
        <v>1</v>
      </c>
      <c r="J450" s="11">
        <v>1.1499999999999999</v>
      </c>
      <c r="K450" s="11" t="s">
        <v>69</v>
      </c>
      <c r="L450" s="11" t="s">
        <v>69</v>
      </c>
      <c r="M450" s="11">
        <v>0.55000000000000004</v>
      </c>
      <c r="N450" s="24">
        <v>6.3250000000000002</v>
      </c>
      <c r="O450" s="26" t="s">
        <v>69</v>
      </c>
      <c r="P450" s="11" t="s">
        <v>129</v>
      </c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36.75" customHeight="1">
      <c r="A451" s="10"/>
      <c r="B451" s="11" t="s">
        <v>365</v>
      </c>
      <c r="C451" s="11" t="s">
        <v>158</v>
      </c>
      <c r="D451" s="11" t="s">
        <v>82</v>
      </c>
      <c r="E451" s="11">
        <v>3</v>
      </c>
      <c r="F451" s="11">
        <v>55</v>
      </c>
      <c r="G451" s="11" t="s">
        <v>24</v>
      </c>
      <c r="H451" s="11">
        <v>40</v>
      </c>
      <c r="I451" s="11">
        <v>1</v>
      </c>
      <c r="J451" s="11">
        <v>1.1499999999999999</v>
      </c>
      <c r="K451" s="11" t="s">
        <v>69</v>
      </c>
      <c r="L451" s="11" t="s">
        <v>69</v>
      </c>
      <c r="M451" s="11" t="s">
        <v>69</v>
      </c>
      <c r="N451" s="24">
        <v>46</v>
      </c>
      <c r="O451" s="26" t="s">
        <v>69</v>
      </c>
      <c r="P451" s="11" t="s">
        <v>129</v>
      </c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36.75" customHeight="1">
      <c r="A452" s="10"/>
      <c r="B452" s="11" t="s">
        <v>365</v>
      </c>
      <c r="C452" s="11" t="s">
        <v>158</v>
      </c>
      <c r="D452" s="11" t="s">
        <v>82</v>
      </c>
      <c r="E452" s="11">
        <v>3</v>
      </c>
      <c r="F452" s="11">
        <v>55</v>
      </c>
      <c r="G452" s="11" t="s">
        <v>37</v>
      </c>
      <c r="H452" s="11">
        <v>10</v>
      </c>
      <c r="I452" s="11">
        <v>1</v>
      </c>
      <c r="J452" s="11">
        <v>1.1499999999999999</v>
      </c>
      <c r="K452" s="11" t="s">
        <v>69</v>
      </c>
      <c r="L452" s="11" t="s">
        <v>69</v>
      </c>
      <c r="M452" s="11">
        <v>0.55000000000000004</v>
      </c>
      <c r="N452" s="24">
        <v>6.3250000000000002</v>
      </c>
      <c r="O452" s="26" t="s">
        <v>69</v>
      </c>
      <c r="P452" s="11" t="s">
        <v>129</v>
      </c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36.75" customHeight="1">
      <c r="A453" s="10"/>
      <c r="B453" s="11" t="s">
        <v>365</v>
      </c>
      <c r="C453" s="11" t="s">
        <v>158</v>
      </c>
      <c r="D453" s="11" t="s">
        <v>83</v>
      </c>
      <c r="E453" s="11">
        <v>3</v>
      </c>
      <c r="F453" s="11">
        <v>55</v>
      </c>
      <c r="G453" s="11" t="s">
        <v>24</v>
      </c>
      <c r="H453" s="11">
        <v>40</v>
      </c>
      <c r="I453" s="11">
        <v>1</v>
      </c>
      <c r="J453" s="11">
        <v>1.1499999999999999</v>
      </c>
      <c r="K453" s="11" t="s">
        <v>69</v>
      </c>
      <c r="L453" s="11" t="s">
        <v>69</v>
      </c>
      <c r="M453" s="11" t="s">
        <v>69</v>
      </c>
      <c r="N453" s="24">
        <v>46</v>
      </c>
      <c r="O453" s="26" t="s">
        <v>69</v>
      </c>
      <c r="P453" s="11" t="s">
        <v>129</v>
      </c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36.75" customHeight="1">
      <c r="A454" s="10"/>
      <c r="B454" s="11" t="s">
        <v>365</v>
      </c>
      <c r="C454" s="11" t="s">
        <v>158</v>
      </c>
      <c r="D454" s="11" t="s">
        <v>83</v>
      </c>
      <c r="E454" s="11">
        <v>3</v>
      </c>
      <c r="F454" s="11">
        <v>55</v>
      </c>
      <c r="G454" s="11" t="s">
        <v>37</v>
      </c>
      <c r="H454" s="11">
        <v>10</v>
      </c>
      <c r="I454" s="11">
        <v>1</v>
      </c>
      <c r="J454" s="11">
        <v>1.1499999999999999</v>
      </c>
      <c r="K454" s="11" t="s">
        <v>69</v>
      </c>
      <c r="L454" s="11" t="s">
        <v>69</v>
      </c>
      <c r="M454" s="11">
        <v>0.55000000000000004</v>
      </c>
      <c r="N454" s="24">
        <v>6.3250000000000002</v>
      </c>
      <c r="O454" s="26" t="s">
        <v>69</v>
      </c>
      <c r="P454" s="11" t="s">
        <v>129</v>
      </c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36.75" customHeight="1">
      <c r="A455" s="10"/>
      <c r="B455" s="11" t="s">
        <v>365</v>
      </c>
      <c r="C455" s="11" t="s">
        <v>158</v>
      </c>
      <c r="D455" s="11" t="s">
        <v>84</v>
      </c>
      <c r="E455" s="11">
        <v>3</v>
      </c>
      <c r="F455" s="11">
        <v>55</v>
      </c>
      <c r="G455" s="11" t="s">
        <v>24</v>
      </c>
      <c r="H455" s="11">
        <v>40</v>
      </c>
      <c r="I455" s="11">
        <v>1</v>
      </c>
      <c r="J455" s="11">
        <v>1.1499999999999999</v>
      </c>
      <c r="K455" s="11" t="s">
        <v>69</v>
      </c>
      <c r="L455" s="11" t="s">
        <v>69</v>
      </c>
      <c r="M455" s="11" t="s">
        <v>69</v>
      </c>
      <c r="N455" s="24">
        <v>46</v>
      </c>
      <c r="O455" s="26" t="s">
        <v>69</v>
      </c>
      <c r="P455" s="11" t="s">
        <v>129</v>
      </c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36.75" customHeight="1">
      <c r="A456" s="10"/>
      <c r="B456" s="11" t="s">
        <v>365</v>
      </c>
      <c r="C456" s="11" t="s">
        <v>158</v>
      </c>
      <c r="D456" s="11" t="s">
        <v>84</v>
      </c>
      <c r="E456" s="11">
        <v>3</v>
      </c>
      <c r="F456" s="11">
        <v>55</v>
      </c>
      <c r="G456" s="11" t="s">
        <v>37</v>
      </c>
      <c r="H456" s="11">
        <v>10</v>
      </c>
      <c r="I456" s="11">
        <v>1</v>
      </c>
      <c r="J456" s="11">
        <v>1.1499999999999999</v>
      </c>
      <c r="K456" s="11" t="s">
        <v>69</v>
      </c>
      <c r="L456" s="11" t="s">
        <v>69</v>
      </c>
      <c r="M456" s="11">
        <v>0.55000000000000004</v>
      </c>
      <c r="N456" s="24">
        <v>6.3250000000000002</v>
      </c>
      <c r="O456" s="26" t="s">
        <v>69</v>
      </c>
      <c r="P456" s="11" t="s">
        <v>129</v>
      </c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36.75" customHeight="1">
      <c r="A457" s="10"/>
      <c r="B457" s="11" t="s">
        <v>365</v>
      </c>
      <c r="C457" s="11" t="s">
        <v>63</v>
      </c>
      <c r="D457" s="11" t="s">
        <v>217</v>
      </c>
      <c r="E457" s="11">
        <v>3</v>
      </c>
      <c r="F457" s="11">
        <v>51</v>
      </c>
      <c r="G457" s="11" t="s">
        <v>24</v>
      </c>
      <c r="H457" s="11">
        <v>37</v>
      </c>
      <c r="I457" s="11">
        <v>1</v>
      </c>
      <c r="J457" s="11">
        <v>1.1100000000000001</v>
      </c>
      <c r="K457" s="11" t="s">
        <v>69</v>
      </c>
      <c r="L457" s="11" t="s">
        <v>69</v>
      </c>
      <c r="M457" s="11" t="s">
        <v>69</v>
      </c>
      <c r="N457" s="24">
        <v>41.07</v>
      </c>
      <c r="O457" s="26" t="s">
        <v>69</v>
      </c>
      <c r="P457" s="11" t="s">
        <v>129</v>
      </c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36.75" customHeight="1">
      <c r="A458" s="10"/>
      <c r="B458" s="11" t="s">
        <v>365</v>
      </c>
      <c r="C458" s="11" t="s">
        <v>63</v>
      </c>
      <c r="D458" s="11" t="s">
        <v>217</v>
      </c>
      <c r="E458" s="11">
        <v>3</v>
      </c>
      <c r="F458" s="11">
        <v>51</v>
      </c>
      <c r="G458" s="11" t="s">
        <v>37</v>
      </c>
      <c r="H458" s="11">
        <v>16</v>
      </c>
      <c r="I458" s="11">
        <v>1</v>
      </c>
      <c r="J458" s="11">
        <v>1.1100000000000001</v>
      </c>
      <c r="K458" s="11" t="s">
        <v>69</v>
      </c>
      <c r="L458" s="11" t="s">
        <v>69</v>
      </c>
      <c r="M458" s="11">
        <v>0.55000000000000004</v>
      </c>
      <c r="N458" s="24">
        <v>9.7680000000000007</v>
      </c>
      <c r="O458" s="26" t="s">
        <v>69</v>
      </c>
      <c r="P458" s="11" t="s">
        <v>129</v>
      </c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36.75" customHeight="1">
      <c r="A459" s="10"/>
      <c r="B459" s="11" t="s">
        <v>365</v>
      </c>
      <c r="C459" s="11" t="s">
        <v>63</v>
      </c>
      <c r="D459" s="11" t="s">
        <v>73</v>
      </c>
      <c r="E459" s="11">
        <v>3</v>
      </c>
      <c r="F459" s="11">
        <v>56</v>
      </c>
      <c r="G459" s="11" t="s">
        <v>24</v>
      </c>
      <c r="H459" s="11">
        <v>37</v>
      </c>
      <c r="I459" s="11">
        <v>1</v>
      </c>
      <c r="J459" s="11">
        <v>1.1599999999999999</v>
      </c>
      <c r="K459" s="11" t="s">
        <v>69</v>
      </c>
      <c r="L459" s="11" t="s">
        <v>69</v>
      </c>
      <c r="M459" s="11" t="s">
        <v>69</v>
      </c>
      <c r="N459" s="24">
        <v>42.92</v>
      </c>
      <c r="O459" s="26" t="s">
        <v>69</v>
      </c>
      <c r="P459" s="11" t="s">
        <v>129</v>
      </c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36.75" customHeight="1">
      <c r="A460" s="10"/>
      <c r="B460" s="11" t="s">
        <v>365</v>
      </c>
      <c r="C460" s="11" t="s">
        <v>63</v>
      </c>
      <c r="D460" s="11" t="s">
        <v>73</v>
      </c>
      <c r="E460" s="11">
        <v>3</v>
      </c>
      <c r="F460" s="11">
        <v>56</v>
      </c>
      <c r="G460" s="11" t="s">
        <v>37</v>
      </c>
      <c r="H460" s="11">
        <v>16</v>
      </c>
      <c r="I460" s="11">
        <v>1</v>
      </c>
      <c r="J460" s="11">
        <v>1.1599999999999999</v>
      </c>
      <c r="K460" s="11" t="s">
        <v>69</v>
      </c>
      <c r="L460" s="11" t="s">
        <v>69</v>
      </c>
      <c r="M460" s="11">
        <v>0.55000000000000004</v>
      </c>
      <c r="N460" s="24">
        <v>10.208</v>
      </c>
      <c r="O460" s="26" t="s">
        <v>69</v>
      </c>
      <c r="P460" s="11" t="s">
        <v>129</v>
      </c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36.75" customHeight="1">
      <c r="A461" s="10">
        <v>31</v>
      </c>
      <c r="B461" s="11" t="s">
        <v>366</v>
      </c>
      <c r="C461" s="11" t="s">
        <v>226</v>
      </c>
      <c r="D461" s="11" t="s">
        <v>367</v>
      </c>
      <c r="E461" s="11">
        <v>2</v>
      </c>
      <c r="F461" s="11">
        <v>56</v>
      </c>
      <c r="G461" s="11" t="s">
        <v>24</v>
      </c>
      <c r="H461" s="11">
        <v>30</v>
      </c>
      <c r="I461" s="11"/>
      <c r="J461" s="11">
        <v>1.1599999999999999</v>
      </c>
      <c r="K461" s="11" t="s">
        <v>69</v>
      </c>
      <c r="L461" s="11" t="s">
        <v>69</v>
      </c>
      <c r="M461" s="11" t="s">
        <v>69</v>
      </c>
      <c r="N461" s="24">
        <f t="shared" ref="N461:N466" si="11">H461*J461</f>
        <v>34.799999999999997</v>
      </c>
      <c r="O461" s="25" t="e">
        <f>SUM(N461,N462,N463,N464,N465,N466,N467,N468,N469,N470,N471,N472,N473,N474,N475)</f>
        <v>#VALUE!</v>
      </c>
      <c r="P461" s="11" t="s">
        <v>61</v>
      </c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36.75" customHeight="1">
      <c r="A462" s="10"/>
      <c r="B462" s="11" t="s">
        <v>366</v>
      </c>
      <c r="C462" s="11" t="s">
        <v>226</v>
      </c>
      <c r="D462" s="11" t="s">
        <v>23</v>
      </c>
      <c r="E462" s="11">
        <v>2</v>
      </c>
      <c r="F462" s="11">
        <v>53</v>
      </c>
      <c r="G462" s="11" t="s">
        <v>24</v>
      </c>
      <c r="H462" s="11">
        <v>30</v>
      </c>
      <c r="I462" s="11"/>
      <c r="J462" s="11">
        <v>1.1299999999999999</v>
      </c>
      <c r="K462" s="11" t="s">
        <v>69</v>
      </c>
      <c r="L462" s="11" t="s">
        <v>69</v>
      </c>
      <c r="M462" s="11" t="s">
        <v>69</v>
      </c>
      <c r="N462" s="24">
        <f t="shared" si="11"/>
        <v>33.9</v>
      </c>
      <c r="O462" s="26" t="s">
        <v>69</v>
      </c>
      <c r="P462" s="11" t="s">
        <v>61</v>
      </c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36.75" customHeight="1">
      <c r="A463" s="10"/>
      <c r="B463" s="11" t="s">
        <v>366</v>
      </c>
      <c r="C463" s="11" t="s">
        <v>226</v>
      </c>
      <c r="D463" s="11" t="s">
        <v>368</v>
      </c>
      <c r="E463" s="11">
        <v>2</v>
      </c>
      <c r="F463" s="11">
        <v>58</v>
      </c>
      <c r="G463" s="11" t="s">
        <v>24</v>
      </c>
      <c r="H463" s="11">
        <v>30</v>
      </c>
      <c r="I463" s="11"/>
      <c r="J463" s="11">
        <v>1.18</v>
      </c>
      <c r="K463" s="11" t="s">
        <v>69</v>
      </c>
      <c r="L463" s="11" t="s">
        <v>69</v>
      </c>
      <c r="M463" s="11" t="s">
        <v>69</v>
      </c>
      <c r="N463" s="24">
        <f t="shared" si="11"/>
        <v>35.4</v>
      </c>
      <c r="O463" s="26" t="s">
        <v>69</v>
      </c>
      <c r="P463" s="11" t="s">
        <v>61</v>
      </c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36.75" customHeight="1">
      <c r="A464" s="10"/>
      <c r="B464" s="11" t="s">
        <v>366</v>
      </c>
      <c r="C464" s="11" t="s">
        <v>226</v>
      </c>
      <c r="D464" s="11" t="s">
        <v>28</v>
      </c>
      <c r="E464" s="11">
        <v>2</v>
      </c>
      <c r="F464" s="11">
        <v>53</v>
      </c>
      <c r="G464" s="11" t="s">
        <v>24</v>
      </c>
      <c r="H464" s="11">
        <v>30</v>
      </c>
      <c r="I464" s="11"/>
      <c r="J464" s="11">
        <v>1.1299999999999999</v>
      </c>
      <c r="K464" s="11" t="s">
        <v>69</v>
      </c>
      <c r="L464" s="11" t="s">
        <v>69</v>
      </c>
      <c r="M464" s="11" t="s">
        <v>69</v>
      </c>
      <c r="N464" s="24">
        <f t="shared" si="11"/>
        <v>33.9</v>
      </c>
      <c r="O464" s="26" t="s">
        <v>69</v>
      </c>
      <c r="P464" s="11" t="s">
        <v>61</v>
      </c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36.75" customHeight="1">
      <c r="A465" s="10"/>
      <c r="B465" s="11" t="s">
        <v>366</v>
      </c>
      <c r="C465" s="11" t="s">
        <v>226</v>
      </c>
      <c r="D465" s="11" t="s">
        <v>369</v>
      </c>
      <c r="E465" s="11">
        <v>2</v>
      </c>
      <c r="F465" s="11">
        <v>55</v>
      </c>
      <c r="G465" s="11" t="s">
        <v>24</v>
      </c>
      <c r="H465" s="11">
        <v>30</v>
      </c>
      <c r="I465" s="11"/>
      <c r="J465" s="11" t="s">
        <v>264</v>
      </c>
      <c r="K465" s="11" t="s">
        <v>69</v>
      </c>
      <c r="L465" s="11" t="s">
        <v>69</v>
      </c>
      <c r="M465" s="11" t="s">
        <v>69</v>
      </c>
      <c r="N465" s="24" t="e">
        <f t="shared" si="11"/>
        <v>#VALUE!</v>
      </c>
      <c r="O465" s="26" t="s">
        <v>69</v>
      </c>
      <c r="P465" s="11" t="s">
        <v>61</v>
      </c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36.75" customHeight="1">
      <c r="A466" s="10"/>
      <c r="B466" s="11" t="s">
        <v>366</v>
      </c>
      <c r="C466" s="11" t="s">
        <v>226</v>
      </c>
      <c r="D466" s="11" t="s">
        <v>370</v>
      </c>
      <c r="E466" s="11">
        <v>2</v>
      </c>
      <c r="F466" s="11">
        <v>55</v>
      </c>
      <c r="G466" s="11" t="s">
        <v>24</v>
      </c>
      <c r="H466" s="11">
        <v>30</v>
      </c>
      <c r="I466" s="11"/>
      <c r="J466" s="11" t="s">
        <v>264</v>
      </c>
      <c r="K466" s="11" t="s">
        <v>69</v>
      </c>
      <c r="L466" s="11" t="s">
        <v>69</v>
      </c>
      <c r="M466" s="11" t="s">
        <v>69</v>
      </c>
      <c r="N466" s="24" t="e">
        <f t="shared" si="11"/>
        <v>#VALUE!</v>
      </c>
      <c r="O466" s="26" t="s">
        <v>69</v>
      </c>
      <c r="P466" s="11" t="s">
        <v>61</v>
      </c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36.75" customHeight="1">
      <c r="A467" s="10"/>
      <c r="B467" s="11" t="s">
        <v>366</v>
      </c>
      <c r="C467" s="11" t="s">
        <v>108</v>
      </c>
      <c r="D467" s="11" t="s">
        <v>371</v>
      </c>
      <c r="E467" s="11">
        <v>2</v>
      </c>
      <c r="F467" s="11">
        <v>6</v>
      </c>
      <c r="G467" s="11" t="s">
        <v>24</v>
      </c>
      <c r="H467" s="11">
        <v>15</v>
      </c>
      <c r="I467" s="11">
        <v>1</v>
      </c>
      <c r="J467" s="11"/>
      <c r="K467" s="11">
        <v>1.3</v>
      </c>
      <c r="L467" s="11" t="s">
        <v>69</v>
      </c>
      <c r="M467" s="11" t="s">
        <v>69</v>
      </c>
      <c r="N467" s="24">
        <f t="shared" ref="N467:N469" si="12">H467*I467*K467</f>
        <v>19.5</v>
      </c>
      <c r="O467" s="26" t="s">
        <v>69</v>
      </c>
      <c r="P467" s="11" t="s">
        <v>33</v>
      </c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36.75" customHeight="1">
      <c r="A468" s="10"/>
      <c r="B468" s="11" t="s">
        <v>366</v>
      </c>
      <c r="C468" s="11" t="s">
        <v>173</v>
      </c>
      <c r="D468" s="11" t="s">
        <v>372</v>
      </c>
      <c r="E468" s="11">
        <v>2</v>
      </c>
      <c r="F468" s="11">
        <v>9</v>
      </c>
      <c r="G468" s="11" t="s">
        <v>24</v>
      </c>
      <c r="H468" s="11">
        <v>30</v>
      </c>
      <c r="I468" s="11">
        <v>1</v>
      </c>
      <c r="J468" s="11"/>
      <c r="K468" s="11">
        <v>1.3</v>
      </c>
      <c r="L468" s="11"/>
      <c r="M468" s="11"/>
      <c r="N468" s="24">
        <f t="shared" si="12"/>
        <v>39</v>
      </c>
      <c r="O468" s="26"/>
      <c r="P468" s="11" t="s">
        <v>153</v>
      </c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36.75" customHeight="1">
      <c r="A469" s="10"/>
      <c r="B469" s="11" t="s">
        <v>366</v>
      </c>
      <c r="C469" s="11" t="s">
        <v>111</v>
      </c>
      <c r="D469" s="11" t="s">
        <v>372</v>
      </c>
      <c r="E469" s="11">
        <v>3</v>
      </c>
      <c r="F469" s="11">
        <v>14</v>
      </c>
      <c r="G469" s="11" t="s">
        <v>24</v>
      </c>
      <c r="H469" s="11">
        <v>45</v>
      </c>
      <c r="I469" s="11">
        <v>1</v>
      </c>
      <c r="J469" s="11"/>
      <c r="K469" s="11">
        <v>1.3</v>
      </c>
      <c r="L469" s="11"/>
      <c r="M469" s="11"/>
      <c r="N469" s="24">
        <f t="shared" si="12"/>
        <v>58.5</v>
      </c>
      <c r="O469" s="26"/>
      <c r="P469" s="57" t="s">
        <v>153</v>
      </c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7" customHeight="1">
      <c r="A470" s="27"/>
      <c r="B470" s="11" t="s">
        <v>366</v>
      </c>
      <c r="C470" s="11" t="s">
        <v>156</v>
      </c>
      <c r="D470" s="20" t="s">
        <v>71</v>
      </c>
      <c r="E470" s="20">
        <v>3</v>
      </c>
      <c r="F470" s="20">
        <v>62</v>
      </c>
      <c r="G470" s="11" t="s">
        <v>24</v>
      </c>
      <c r="H470" s="11">
        <v>22</v>
      </c>
      <c r="I470" s="11">
        <v>1</v>
      </c>
      <c r="J470" s="11">
        <f t="shared" ref="J470:J475" si="13">(F470-40)*0.01+1</f>
        <v>1.22</v>
      </c>
      <c r="K470" s="11"/>
      <c r="L470" s="11"/>
      <c r="M470" s="11"/>
      <c r="N470" s="24">
        <f>H470*I470*J470</f>
        <v>26.84</v>
      </c>
      <c r="O470" s="26"/>
      <c r="P470" s="33" t="s">
        <v>110</v>
      </c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7" customHeight="1">
      <c r="A471" s="27"/>
      <c r="B471" s="11" t="s">
        <v>366</v>
      </c>
      <c r="C471" s="11" t="s">
        <v>156</v>
      </c>
      <c r="D471" s="20" t="s">
        <v>71</v>
      </c>
      <c r="E471" s="20">
        <v>3</v>
      </c>
      <c r="F471" s="20">
        <v>62</v>
      </c>
      <c r="G471" s="11" t="s">
        <v>37</v>
      </c>
      <c r="H471" s="11">
        <v>16</v>
      </c>
      <c r="I471" s="11">
        <v>1</v>
      </c>
      <c r="J471" s="11">
        <f t="shared" si="13"/>
        <v>1.22</v>
      </c>
      <c r="K471" s="11"/>
      <c r="L471" s="11"/>
      <c r="M471" s="11">
        <v>0.55000000000000004</v>
      </c>
      <c r="N471" s="67">
        <f>H471*I471*J471*M471</f>
        <v>10.736000000000001</v>
      </c>
      <c r="O471" s="26"/>
      <c r="P471" s="33" t="s">
        <v>110</v>
      </c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7" customHeight="1">
      <c r="A472" s="27"/>
      <c r="B472" s="11" t="s">
        <v>366</v>
      </c>
      <c r="C472" s="14" t="s">
        <v>108</v>
      </c>
      <c r="D472" s="107" t="s">
        <v>217</v>
      </c>
      <c r="E472" s="20">
        <v>2</v>
      </c>
      <c r="F472" s="20">
        <v>61</v>
      </c>
      <c r="G472" s="11" t="s">
        <v>24</v>
      </c>
      <c r="H472" s="20">
        <v>30</v>
      </c>
      <c r="I472" s="11">
        <v>1</v>
      </c>
      <c r="J472" s="11">
        <f t="shared" si="13"/>
        <v>1.21</v>
      </c>
      <c r="K472" s="11"/>
      <c r="L472" s="11"/>
      <c r="M472" s="11"/>
      <c r="N472" s="24">
        <f t="shared" ref="N472:N475" si="14">H472*I472*J472</f>
        <v>36.299999999999997</v>
      </c>
      <c r="O472" s="26"/>
      <c r="P472" s="33" t="s">
        <v>110</v>
      </c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7" customHeight="1">
      <c r="A473" s="27"/>
      <c r="B473" s="11" t="s">
        <v>366</v>
      </c>
      <c r="C473" s="14" t="s">
        <v>108</v>
      </c>
      <c r="D473" s="107" t="s">
        <v>71</v>
      </c>
      <c r="E473" s="20">
        <v>2</v>
      </c>
      <c r="F473" s="20">
        <v>63</v>
      </c>
      <c r="G473" s="11" t="s">
        <v>24</v>
      </c>
      <c r="H473" s="20">
        <v>30</v>
      </c>
      <c r="I473" s="11">
        <v>1</v>
      </c>
      <c r="J473" s="11">
        <f t="shared" si="13"/>
        <v>1.23</v>
      </c>
      <c r="K473" s="11"/>
      <c r="L473" s="11"/>
      <c r="M473" s="11"/>
      <c r="N473" s="24">
        <f t="shared" si="14"/>
        <v>36.9</v>
      </c>
      <c r="O473" s="26"/>
      <c r="P473" s="33" t="s">
        <v>110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7" customHeight="1">
      <c r="A474" s="27"/>
      <c r="B474" s="11" t="s">
        <v>366</v>
      </c>
      <c r="C474" s="14" t="s">
        <v>108</v>
      </c>
      <c r="D474" s="107" t="s">
        <v>72</v>
      </c>
      <c r="E474" s="20">
        <v>2</v>
      </c>
      <c r="F474" s="20">
        <v>63</v>
      </c>
      <c r="G474" s="11" t="s">
        <v>24</v>
      </c>
      <c r="H474" s="20">
        <v>30</v>
      </c>
      <c r="I474" s="11">
        <v>1</v>
      </c>
      <c r="J474" s="11">
        <f t="shared" si="13"/>
        <v>1.23</v>
      </c>
      <c r="K474" s="11"/>
      <c r="L474" s="11"/>
      <c r="M474" s="11"/>
      <c r="N474" s="24">
        <f t="shared" si="14"/>
        <v>36.9</v>
      </c>
      <c r="O474" s="26"/>
      <c r="P474" s="33" t="s">
        <v>110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7" customHeight="1">
      <c r="A475" s="27"/>
      <c r="B475" s="11" t="s">
        <v>366</v>
      </c>
      <c r="C475" s="14" t="s">
        <v>108</v>
      </c>
      <c r="D475" s="107" t="s">
        <v>60</v>
      </c>
      <c r="E475" s="20">
        <v>2</v>
      </c>
      <c r="F475" s="20">
        <v>61</v>
      </c>
      <c r="G475" s="11" t="s">
        <v>24</v>
      </c>
      <c r="H475" s="20">
        <v>30</v>
      </c>
      <c r="I475" s="11">
        <v>1</v>
      </c>
      <c r="J475" s="11">
        <f t="shared" si="13"/>
        <v>1.21</v>
      </c>
      <c r="K475" s="11"/>
      <c r="L475" s="11"/>
      <c r="M475" s="11"/>
      <c r="N475" s="24">
        <f t="shared" si="14"/>
        <v>36.299999999999997</v>
      </c>
      <c r="O475" s="26"/>
      <c r="P475" s="33" t="s">
        <v>110</v>
      </c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7" customHeight="1">
      <c r="A476" s="27"/>
      <c r="B476" s="56"/>
      <c r="C476" s="30"/>
      <c r="D476" s="56"/>
      <c r="E476" s="56"/>
      <c r="F476" s="56"/>
      <c r="G476" s="56"/>
      <c r="H476" s="108"/>
      <c r="I476" s="56"/>
      <c r="J476" s="56"/>
      <c r="K476" s="56"/>
      <c r="L476" s="56"/>
      <c r="M476" s="56"/>
      <c r="N476" s="109"/>
      <c r="O476" s="26"/>
      <c r="P476" s="110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7" customHeight="1">
      <c r="A477" s="27">
        <v>32</v>
      </c>
      <c r="B477" s="56" t="s">
        <v>373</v>
      </c>
      <c r="C477" s="30" t="s">
        <v>374</v>
      </c>
      <c r="D477" s="56" t="s">
        <v>80</v>
      </c>
      <c r="E477" s="56">
        <v>2</v>
      </c>
      <c r="F477" s="56">
        <v>55</v>
      </c>
      <c r="G477" s="56" t="s">
        <v>24</v>
      </c>
      <c r="H477" s="108">
        <v>22</v>
      </c>
      <c r="I477" s="56">
        <v>1</v>
      </c>
      <c r="J477" s="56" t="s">
        <v>115</v>
      </c>
      <c r="K477" s="56"/>
      <c r="L477" s="56"/>
      <c r="M477" s="56"/>
      <c r="N477" s="111">
        <v>45010</v>
      </c>
      <c r="O477" s="112" t="s">
        <v>375</v>
      </c>
      <c r="P477" s="11" t="s">
        <v>64</v>
      </c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7" customHeight="1">
      <c r="A478" s="27"/>
      <c r="B478" s="56" t="s">
        <v>373</v>
      </c>
      <c r="C478" s="30" t="s">
        <v>374</v>
      </c>
      <c r="D478" s="56" t="s">
        <v>80</v>
      </c>
      <c r="E478" s="56">
        <v>2</v>
      </c>
      <c r="F478" s="56">
        <v>55</v>
      </c>
      <c r="G478" s="56" t="s">
        <v>37</v>
      </c>
      <c r="H478" s="108">
        <v>16</v>
      </c>
      <c r="I478" s="56">
        <v>1</v>
      </c>
      <c r="J478" s="56" t="s">
        <v>115</v>
      </c>
      <c r="K478" s="56"/>
      <c r="L478" s="56"/>
      <c r="M478" s="56" t="s">
        <v>157</v>
      </c>
      <c r="N478" s="111">
        <v>45270</v>
      </c>
      <c r="O478" s="26"/>
      <c r="P478" s="11" t="s">
        <v>64</v>
      </c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7" customHeight="1">
      <c r="A479" s="27"/>
      <c r="B479" s="56" t="s">
        <v>373</v>
      </c>
      <c r="C479" s="30" t="s">
        <v>374</v>
      </c>
      <c r="D479" s="56" t="s">
        <v>82</v>
      </c>
      <c r="E479" s="56">
        <v>2</v>
      </c>
      <c r="F479" s="56">
        <v>55</v>
      </c>
      <c r="G479" s="56" t="s">
        <v>24</v>
      </c>
      <c r="H479" s="108">
        <v>22</v>
      </c>
      <c r="I479" s="56">
        <v>1</v>
      </c>
      <c r="J479" s="56" t="s">
        <v>115</v>
      </c>
      <c r="K479" s="56"/>
      <c r="L479" s="56"/>
      <c r="M479" s="56"/>
      <c r="N479" s="111">
        <v>45010</v>
      </c>
      <c r="O479" s="26"/>
      <c r="P479" s="11" t="s">
        <v>64</v>
      </c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7" customHeight="1">
      <c r="A480" s="27"/>
      <c r="B480" s="56" t="s">
        <v>373</v>
      </c>
      <c r="C480" s="30" t="s">
        <v>374</v>
      </c>
      <c r="D480" s="56" t="s">
        <v>82</v>
      </c>
      <c r="E480" s="56">
        <v>2</v>
      </c>
      <c r="F480" s="56">
        <v>55</v>
      </c>
      <c r="G480" s="56" t="s">
        <v>37</v>
      </c>
      <c r="H480" s="108">
        <v>16</v>
      </c>
      <c r="I480" s="56">
        <v>1</v>
      </c>
      <c r="J480" s="56" t="s">
        <v>115</v>
      </c>
      <c r="K480" s="56"/>
      <c r="L480" s="56"/>
      <c r="M480" s="56" t="s">
        <v>157</v>
      </c>
      <c r="N480" s="111">
        <v>45270</v>
      </c>
      <c r="O480" s="26"/>
      <c r="P480" s="11" t="s">
        <v>64</v>
      </c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7" customHeight="1">
      <c r="A481" s="27"/>
      <c r="B481" s="56" t="s">
        <v>373</v>
      </c>
      <c r="C481" s="30" t="s">
        <v>374</v>
      </c>
      <c r="D481" s="56" t="s">
        <v>51</v>
      </c>
      <c r="E481" s="56">
        <v>2</v>
      </c>
      <c r="F481" s="56">
        <v>55</v>
      </c>
      <c r="G481" s="56" t="s">
        <v>24</v>
      </c>
      <c r="H481" s="108">
        <v>22</v>
      </c>
      <c r="I481" s="56">
        <v>1</v>
      </c>
      <c r="J481" s="56" t="s">
        <v>115</v>
      </c>
      <c r="K481" s="56"/>
      <c r="L481" s="56"/>
      <c r="M481" s="56"/>
      <c r="N481" s="111">
        <v>45010</v>
      </c>
      <c r="O481" s="26"/>
      <c r="P481" s="11" t="s">
        <v>64</v>
      </c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7" customHeight="1">
      <c r="A482" s="27"/>
      <c r="B482" s="56" t="s">
        <v>373</v>
      </c>
      <c r="C482" s="30" t="s">
        <v>374</v>
      </c>
      <c r="D482" s="56" t="s">
        <v>51</v>
      </c>
      <c r="E482" s="56">
        <v>2</v>
      </c>
      <c r="F482" s="56">
        <v>55</v>
      </c>
      <c r="G482" s="56" t="s">
        <v>37</v>
      </c>
      <c r="H482" s="108">
        <v>16</v>
      </c>
      <c r="I482" s="56">
        <v>1</v>
      </c>
      <c r="J482" s="56" t="s">
        <v>115</v>
      </c>
      <c r="K482" s="56"/>
      <c r="L482" s="56"/>
      <c r="M482" s="56" t="s">
        <v>157</v>
      </c>
      <c r="N482" s="111">
        <v>45270</v>
      </c>
      <c r="O482" s="26"/>
      <c r="P482" s="11" t="s">
        <v>64</v>
      </c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7" customHeight="1">
      <c r="A483" s="27"/>
      <c r="B483" s="56" t="s">
        <v>373</v>
      </c>
      <c r="C483" s="30" t="s">
        <v>374</v>
      </c>
      <c r="D483" s="56" t="s">
        <v>53</v>
      </c>
      <c r="E483" s="56">
        <v>2</v>
      </c>
      <c r="F483" s="56">
        <v>55</v>
      </c>
      <c r="G483" s="56" t="s">
        <v>24</v>
      </c>
      <c r="H483" s="108">
        <v>22</v>
      </c>
      <c r="I483" s="56">
        <v>1</v>
      </c>
      <c r="J483" s="56" t="s">
        <v>115</v>
      </c>
      <c r="K483" s="56"/>
      <c r="L483" s="56"/>
      <c r="M483" s="56"/>
      <c r="N483" s="111">
        <v>45010</v>
      </c>
      <c r="O483" s="26"/>
      <c r="P483" s="11" t="s">
        <v>64</v>
      </c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7" customHeight="1">
      <c r="A484" s="27"/>
      <c r="B484" s="56" t="s">
        <v>373</v>
      </c>
      <c r="C484" s="30" t="s">
        <v>374</v>
      </c>
      <c r="D484" s="56" t="s">
        <v>53</v>
      </c>
      <c r="E484" s="56">
        <v>2</v>
      </c>
      <c r="F484" s="56">
        <v>55</v>
      </c>
      <c r="G484" s="56" t="s">
        <v>37</v>
      </c>
      <c r="H484" s="108">
        <v>16</v>
      </c>
      <c r="I484" s="56">
        <v>1</v>
      </c>
      <c r="J484" s="56" t="s">
        <v>115</v>
      </c>
      <c r="K484" s="56"/>
      <c r="L484" s="56"/>
      <c r="M484" s="56" t="s">
        <v>157</v>
      </c>
      <c r="N484" s="111">
        <v>45270</v>
      </c>
      <c r="O484" s="26"/>
      <c r="P484" s="11" t="s">
        <v>64</v>
      </c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7" customHeight="1">
      <c r="A485" s="27"/>
      <c r="B485" s="56" t="s">
        <v>373</v>
      </c>
      <c r="C485" s="30" t="s">
        <v>374</v>
      </c>
      <c r="D485" s="56" t="s">
        <v>83</v>
      </c>
      <c r="E485" s="56">
        <v>2</v>
      </c>
      <c r="F485" s="56">
        <v>55</v>
      </c>
      <c r="G485" s="56" t="s">
        <v>24</v>
      </c>
      <c r="H485" s="108">
        <v>22</v>
      </c>
      <c r="I485" s="56">
        <v>1</v>
      </c>
      <c r="J485" s="56" t="s">
        <v>115</v>
      </c>
      <c r="K485" s="56"/>
      <c r="L485" s="56"/>
      <c r="M485" s="56"/>
      <c r="N485" s="111">
        <v>45010</v>
      </c>
      <c r="O485" s="26"/>
      <c r="P485" s="11" t="s">
        <v>64</v>
      </c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7" customHeight="1">
      <c r="A486" s="27"/>
      <c r="B486" s="56" t="s">
        <v>373</v>
      </c>
      <c r="C486" s="30" t="s">
        <v>374</v>
      </c>
      <c r="D486" s="56" t="s">
        <v>83</v>
      </c>
      <c r="E486" s="56">
        <v>2</v>
      </c>
      <c r="F486" s="56">
        <v>55</v>
      </c>
      <c r="G486" s="56" t="s">
        <v>37</v>
      </c>
      <c r="H486" s="108">
        <v>16</v>
      </c>
      <c r="I486" s="56">
        <v>1</v>
      </c>
      <c r="J486" s="56" t="s">
        <v>115</v>
      </c>
      <c r="K486" s="56"/>
      <c r="L486" s="56"/>
      <c r="M486" s="56" t="s">
        <v>157</v>
      </c>
      <c r="N486" s="111">
        <v>45270</v>
      </c>
      <c r="O486" s="26"/>
      <c r="P486" s="11" t="s">
        <v>64</v>
      </c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7" customHeight="1">
      <c r="A487" s="27"/>
      <c r="B487" s="56" t="s">
        <v>373</v>
      </c>
      <c r="C487" s="30" t="s">
        <v>374</v>
      </c>
      <c r="D487" s="56" t="s">
        <v>84</v>
      </c>
      <c r="E487" s="56">
        <v>2</v>
      </c>
      <c r="F487" s="56">
        <v>55</v>
      </c>
      <c r="G487" s="56" t="s">
        <v>24</v>
      </c>
      <c r="H487" s="108">
        <v>22</v>
      </c>
      <c r="I487" s="56">
        <v>1</v>
      </c>
      <c r="J487" s="56" t="s">
        <v>115</v>
      </c>
      <c r="K487" s="56"/>
      <c r="L487" s="56"/>
      <c r="M487" s="56"/>
      <c r="N487" s="111">
        <v>45010</v>
      </c>
      <c r="O487" s="26"/>
      <c r="P487" s="11" t="s">
        <v>64</v>
      </c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7" customHeight="1">
      <c r="A488" s="27"/>
      <c r="B488" s="56" t="s">
        <v>373</v>
      </c>
      <c r="C488" s="30" t="s">
        <v>374</v>
      </c>
      <c r="D488" s="56" t="s">
        <v>84</v>
      </c>
      <c r="E488" s="56">
        <v>2</v>
      </c>
      <c r="F488" s="56">
        <v>55</v>
      </c>
      <c r="G488" s="56" t="s">
        <v>37</v>
      </c>
      <c r="H488" s="108">
        <v>16</v>
      </c>
      <c r="I488" s="56">
        <v>1</v>
      </c>
      <c r="J488" s="56" t="s">
        <v>115</v>
      </c>
      <c r="K488" s="56"/>
      <c r="L488" s="56"/>
      <c r="M488" s="56" t="s">
        <v>157</v>
      </c>
      <c r="N488" s="111">
        <v>45270</v>
      </c>
      <c r="O488" s="26"/>
      <c r="P488" s="11" t="s">
        <v>64</v>
      </c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7" customHeight="1">
      <c r="A489" s="27"/>
      <c r="B489" s="56" t="s">
        <v>373</v>
      </c>
      <c r="C489" s="30" t="s">
        <v>374</v>
      </c>
      <c r="D489" s="56" t="s">
        <v>54</v>
      </c>
      <c r="E489" s="56">
        <v>2</v>
      </c>
      <c r="F489" s="56">
        <v>55</v>
      </c>
      <c r="G489" s="56" t="s">
        <v>24</v>
      </c>
      <c r="H489" s="108">
        <v>22</v>
      </c>
      <c r="I489" s="56">
        <v>1</v>
      </c>
      <c r="J489" s="56" t="s">
        <v>115</v>
      </c>
      <c r="K489" s="56"/>
      <c r="L489" s="56"/>
      <c r="M489" s="56"/>
      <c r="N489" s="111">
        <v>45010</v>
      </c>
      <c r="O489" s="26"/>
      <c r="P489" s="11" t="s">
        <v>64</v>
      </c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7" customHeight="1">
      <c r="A490" s="27"/>
      <c r="B490" s="56" t="s">
        <v>373</v>
      </c>
      <c r="C490" s="30" t="s">
        <v>374</v>
      </c>
      <c r="D490" s="56" t="s">
        <v>54</v>
      </c>
      <c r="E490" s="56">
        <v>2</v>
      </c>
      <c r="F490" s="56">
        <v>55</v>
      </c>
      <c r="G490" s="56" t="s">
        <v>37</v>
      </c>
      <c r="H490" s="108">
        <v>16</v>
      </c>
      <c r="I490" s="56">
        <v>1</v>
      </c>
      <c r="J490" s="56" t="s">
        <v>115</v>
      </c>
      <c r="K490" s="56"/>
      <c r="L490" s="56"/>
      <c r="M490" s="56" t="s">
        <v>157</v>
      </c>
      <c r="N490" s="111">
        <v>45270</v>
      </c>
      <c r="O490" s="26"/>
      <c r="P490" s="11" t="s">
        <v>64</v>
      </c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7" customHeight="1">
      <c r="A491" s="27"/>
      <c r="B491" s="56" t="s">
        <v>373</v>
      </c>
      <c r="C491" s="30" t="s">
        <v>374</v>
      </c>
      <c r="D491" s="56" t="s">
        <v>55</v>
      </c>
      <c r="E491" s="56">
        <v>2</v>
      </c>
      <c r="F491" s="56">
        <v>55</v>
      </c>
      <c r="G491" s="56" t="s">
        <v>24</v>
      </c>
      <c r="H491" s="108">
        <v>22</v>
      </c>
      <c r="I491" s="56">
        <v>1</v>
      </c>
      <c r="J491" s="56" t="s">
        <v>115</v>
      </c>
      <c r="K491" s="56"/>
      <c r="L491" s="56"/>
      <c r="M491" s="56"/>
      <c r="N491" s="111">
        <v>45010</v>
      </c>
      <c r="O491" s="26"/>
      <c r="P491" s="11" t="s">
        <v>64</v>
      </c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7" customHeight="1">
      <c r="A492" s="27"/>
      <c r="B492" s="56" t="s">
        <v>373</v>
      </c>
      <c r="C492" s="30" t="s">
        <v>374</v>
      </c>
      <c r="D492" s="56" t="s">
        <v>55</v>
      </c>
      <c r="E492" s="56">
        <v>2</v>
      </c>
      <c r="F492" s="56">
        <v>55</v>
      </c>
      <c r="G492" s="56" t="s">
        <v>37</v>
      </c>
      <c r="H492" s="108">
        <v>16</v>
      </c>
      <c r="I492" s="56">
        <v>1</v>
      </c>
      <c r="J492" s="56" t="s">
        <v>115</v>
      </c>
      <c r="K492" s="56"/>
      <c r="L492" s="56"/>
      <c r="M492" s="56" t="s">
        <v>157</v>
      </c>
      <c r="N492" s="111">
        <v>45270</v>
      </c>
      <c r="O492" s="26"/>
      <c r="P492" s="11" t="s">
        <v>64</v>
      </c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7" customHeight="1">
      <c r="A493" s="27"/>
      <c r="B493" s="56" t="s">
        <v>373</v>
      </c>
      <c r="C493" s="30" t="s">
        <v>374</v>
      </c>
      <c r="D493" s="56" t="s">
        <v>85</v>
      </c>
      <c r="E493" s="56">
        <v>2</v>
      </c>
      <c r="F493" s="56">
        <v>56</v>
      </c>
      <c r="G493" s="56" t="s">
        <v>24</v>
      </c>
      <c r="H493" s="108">
        <v>22</v>
      </c>
      <c r="I493" s="56">
        <v>1</v>
      </c>
      <c r="J493" s="56" t="s">
        <v>115</v>
      </c>
      <c r="K493" s="56"/>
      <c r="L493" s="56"/>
      <c r="M493" s="56"/>
      <c r="N493" s="111">
        <v>45010</v>
      </c>
      <c r="O493" s="26"/>
      <c r="P493" s="11" t="s">
        <v>64</v>
      </c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7" customHeight="1">
      <c r="A494" s="27"/>
      <c r="B494" s="56" t="s">
        <v>373</v>
      </c>
      <c r="C494" s="30" t="s">
        <v>374</v>
      </c>
      <c r="D494" s="56" t="s">
        <v>85</v>
      </c>
      <c r="E494" s="56">
        <v>2</v>
      </c>
      <c r="F494" s="56">
        <v>56</v>
      </c>
      <c r="G494" s="56" t="s">
        <v>37</v>
      </c>
      <c r="H494" s="108">
        <v>16</v>
      </c>
      <c r="I494" s="56">
        <v>1</v>
      </c>
      <c r="J494" s="56" t="s">
        <v>115</v>
      </c>
      <c r="K494" s="56"/>
      <c r="L494" s="56"/>
      <c r="M494" s="56" t="s">
        <v>157</v>
      </c>
      <c r="N494" s="111">
        <v>45270</v>
      </c>
      <c r="O494" s="26"/>
      <c r="P494" s="11" t="s">
        <v>64</v>
      </c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30" customHeight="1">
      <c r="A495" s="113"/>
      <c r="B495" s="114" t="s">
        <v>373</v>
      </c>
      <c r="C495" s="115" t="s">
        <v>374</v>
      </c>
      <c r="D495" s="114" t="s">
        <v>56</v>
      </c>
      <c r="E495" s="114">
        <v>2</v>
      </c>
      <c r="F495" s="114">
        <v>56</v>
      </c>
      <c r="G495" s="114" t="s">
        <v>24</v>
      </c>
      <c r="H495" s="116">
        <v>22</v>
      </c>
      <c r="I495" s="114">
        <v>1</v>
      </c>
      <c r="J495" s="117" t="s">
        <v>115</v>
      </c>
      <c r="K495" s="114"/>
      <c r="L495" s="114"/>
      <c r="M495" s="114"/>
      <c r="N495" s="118">
        <v>45010</v>
      </c>
      <c r="O495" s="119"/>
      <c r="P495" s="28" t="s">
        <v>64</v>
      </c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120">
        <v>34</v>
      </c>
      <c r="B496" s="56" t="s">
        <v>376</v>
      </c>
      <c r="C496" s="20" t="s">
        <v>377</v>
      </c>
      <c r="D496" s="11" t="s">
        <v>152</v>
      </c>
      <c r="E496" s="20">
        <v>2</v>
      </c>
      <c r="F496" s="20">
        <v>39</v>
      </c>
      <c r="G496" s="20" t="s">
        <v>37</v>
      </c>
      <c r="H496" s="20">
        <v>18</v>
      </c>
      <c r="I496" s="11">
        <v>1</v>
      </c>
      <c r="J496" s="121">
        <v>1.3</v>
      </c>
      <c r="K496" s="122"/>
      <c r="L496" s="122"/>
      <c r="M496" s="122"/>
      <c r="N496" s="122"/>
      <c r="O496" s="123"/>
      <c r="P496" s="11" t="s">
        <v>43</v>
      </c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</row>
    <row r="497" spans="1:26" ht="12.75" customHeight="1">
      <c r="A497" s="124"/>
      <c r="B497" s="125" t="s">
        <v>180</v>
      </c>
      <c r="C497" s="126"/>
      <c r="D497" s="125" t="s">
        <v>378</v>
      </c>
      <c r="E497" s="125">
        <v>2</v>
      </c>
      <c r="F497" s="125">
        <v>6</v>
      </c>
      <c r="G497" s="125" t="s">
        <v>24</v>
      </c>
      <c r="H497" s="125">
        <v>15</v>
      </c>
      <c r="I497" s="125">
        <v>1</v>
      </c>
      <c r="J497" s="127">
        <v>45047</v>
      </c>
      <c r="K497" s="122"/>
      <c r="L497" s="122"/>
      <c r="M497" s="122"/>
      <c r="N497" s="122"/>
      <c r="O497" s="123"/>
      <c r="P497" s="126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</row>
    <row r="498" spans="1:26" ht="36.75" customHeight="1">
      <c r="A498" s="128"/>
      <c r="B498" s="20"/>
      <c r="C498" s="129"/>
      <c r="D498" s="11"/>
      <c r="E498" s="11"/>
      <c r="F498" s="11"/>
      <c r="G498" s="11"/>
      <c r="H498" s="11"/>
      <c r="I498" s="11"/>
      <c r="J498" s="11"/>
      <c r="K498" s="11"/>
      <c r="L498" s="11"/>
      <c r="N498" s="66"/>
      <c r="O498" s="130"/>
      <c r="P498" s="11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36.75" customHeight="1">
      <c r="A499" s="10"/>
      <c r="B499" s="2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N499" s="66"/>
      <c r="O499" s="26"/>
      <c r="P499" s="11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36.75" customHeight="1">
      <c r="A500" s="10"/>
      <c r="B500" s="2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N500" s="11"/>
      <c r="O500" s="26"/>
      <c r="P500" s="11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36.75" customHeight="1">
      <c r="A501" s="10"/>
      <c r="B501" s="2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N501" s="11"/>
      <c r="O501" s="26"/>
      <c r="P501" s="11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36.75" customHeight="1">
      <c r="A502" s="10"/>
      <c r="B502" s="2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N502" s="11"/>
      <c r="O502" s="26"/>
      <c r="P502" s="11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36.75" customHeight="1">
      <c r="A503" s="10"/>
      <c r="B503" s="2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N503" s="11"/>
      <c r="O503" s="26"/>
      <c r="P503" s="11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36.75" customHeight="1">
      <c r="A504" s="10"/>
      <c r="B504" s="2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N504" s="11"/>
      <c r="O504" s="26"/>
      <c r="P504" s="11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36.75" customHeight="1">
      <c r="A505" s="10"/>
      <c r="B505" s="2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N505" s="11"/>
      <c r="O505" s="26"/>
      <c r="P505" s="11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36.75" customHeight="1">
      <c r="A506" s="10"/>
      <c r="B506" s="20"/>
      <c r="C506" s="11"/>
      <c r="D506" s="20"/>
      <c r="E506" s="11"/>
      <c r="F506" s="20"/>
      <c r="G506" s="11"/>
      <c r="H506" s="11"/>
      <c r="I506" s="11"/>
      <c r="J506" s="20"/>
      <c r="K506" s="11"/>
      <c r="L506" s="11"/>
      <c r="M506" s="11"/>
      <c r="N506" s="66"/>
      <c r="O506" s="131"/>
      <c r="P506" s="20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36.75" customHeight="1">
      <c r="A507" s="10"/>
      <c r="B507" s="20"/>
      <c r="C507" s="11"/>
      <c r="D507" s="20"/>
      <c r="E507" s="11"/>
      <c r="F507" s="20"/>
      <c r="G507" s="11"/>
      <c r="H507" s="11"/>
      <c r="I507" s="11"/>
      <c r="J507" s="20"/>
      <c r="K507" s="11"/>
      <c r="L507" s="11"/>
      <c r="M507" s="11"/>
      <c r="N507" s="66"/>
      <c r="O507" s="131"/>
      <c r="P507" s="20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36.75" customHeight="1">
      <c r="A508" s="128"/>
      <c r="B508" s="20"/>
      <c r="C508" s="11"/>
      <c r="D508" s="20"/>
      <c r="E508" s="11"/>
      <c r="F508" s="20"/>
      <c r="G508" s="11"/>
      <c r="H508" s="11"/>
      <c r="I508" s="11"/>
      <c r="J508" s="20"/>
      <c r="K508" s="11"/>
      <c r="L508" s="11"/>
      <c r="M508" s="11"/>
      <c r="N508" s="66"/>
      <c r="O508" s="26"/>
      <c r="P508" s="20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36.75" customHeight="1">
      <c r="A509" s="128"/>
      <c r="B509" s="20"/>
      <c r="C509" s="11"/>
      <c r="D509" s="20"/>
      <c r="E509" s="11"/>
      <c r="F509" s="20"/>
      <c r="G509" s="11"/>
      <c r="H509" s="11"/>
      <c r="I509" s="11"/>
      <c r="J509" s="20"/>
      <c r="K509" s="11"/>
      <c r="L509" s="11"/>
      <c r="M509" s="11"/>
      <c r="N509" s="66"/>
      <c r="O509" s="26"/>
      <c r="P509" s="20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36.75" customHeight="1">
      <c r="A510" s="128"/>
      <c r="B510" s="20"/>
      <c r="C510" s="11"/>
      <c r="D510" s="20"/>
      <c r="E510" s="11"/>
      <c r="F510" s="20"/>
      <c r="G510" s="11"/>
      <c r="H510" s="11"/>
      <c r="I510" s="11"/>
      <c r="J510" s="20"/>
      <c r="K510" s="11"/>
      <c r="L510" s="11"/>
      <c r="M510" s="11"/>
      <c r="N510" s="66"/>
      <c r="O510" s="131"/>
      <c r="P510" s="20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36.75" customHeight="1">
      <c r="A511" s="10"/>
      <c r="B511" s="20"/>
      <c r="C511" s="11"/>
      <c r="D511" s="20"/>
      <c r="E511" s="11"/>
      <c r="F511" s="20"/>
      <c r="G511" s="11"/>
      <c r="H511" s="20"/>
      <c r="I511" s="11"/>
      <c r="J511" s="20"/>
      <c r="K511" s="11"/>
      <c r="L511" s="11"/>
      <c r="M511" s="11"/>
      <c r="N511" s="66"/>
      <c r="O511" s="131"/>
      <c r="P511" s="20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1"/>
      <c r="B512" s="4"/>
      <c r="C512" s="11" t="s">
        <v>235</v>
      </c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132"/>
      <c r="P512" s="133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4"/>
      <c r="C513" s="83"/>
      <c r="D513" s="4"/>
      <c r="E513" s="4"/>
      <c r="F513" s="4"/>
      <c r="G513" s="4"/>
      <c r="H513" s="4"/>
      <c r="I513" s="4"/>
      <c r="J513" s="4"/>
      <c r="K513" s="4">
        <f>179820-30000</f>
        <v>149820</v>
      </c>
      <c r="L513" s="4"/>
      <c r="M513" s="4"/>
      <c r="N513" s="4"/>
      <c r="O513" s="132"/>
      <c r="P513" s="83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4"/>
      <c r="C514" s="8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132"/>
      <c r="P514" s="1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4"/>
      <c r="C515" s="8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132"/>
      <c r="P515" s="83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4"/>
      <c r="C516" s="8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132"/>
      <c r="P516" s="83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4"/>
      <c r="C517" s="8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132"/>
      <c r="P517" s="83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4"/>
      <c r="C518" s="8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132"/>
      <c r="P518" s="83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4"/>
      <c r="C519" s="8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132"/>
      <c r="P519" s="83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4"/>
      <c r="C520" s="8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132"/>
      <c r="P520" s="83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4"/>
      <c r="C521" s="8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132"/>
      <c r="P521" s="83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4"/>
      <c r="C522" s="8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132"/>
      <c r="P522" s="83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4"/>
      <c r="C523" s="8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132"/>
      <c r="P523" s="83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4"/>
      <c r="C524" s="8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132"/>
      <c r="P524" s="83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4"/>
      <c r="C525" s="8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132"/>
      <c r="P525" s="83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4"/>
      <c r="C526" s="8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132"/>
      <c r="P526" s="83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4"/>
      <c r="C527" s="8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132"/>
      <c r="P527" s="83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4"/>
      <c r="C528" s="8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132"/>
      <c r="P528" s="83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4"/>
      <c r="C529" s="8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132"/>
      <c r="P529" s="83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4"/>
      <c r="C530" s="8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132"/>
      <c r="P530" s="83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4"/>
      <c r="C531" s="8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132"/>
      <c r="P531" s="83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4"/>
      <c r="C532" s="8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132"/>
      <c r="P532" s="83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4"/>
      <c r="C533" s="8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132"/>
      <c r="P533" s="83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4"/>
      <c r="C534" s="8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132"/>
      <c r="P534" s="83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4"/>
      <c r="C535" s="8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132"/>
      <c r="P535" s="83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4"/>
      <c r="C536" s="8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132"/>
      <c r="P536" s="83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4"/>
      <c r="C537" s="8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132"/>
      <c r="P537" s="83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4"/>
      <c r="C538" s="8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132"/>
      <c r="P538" s="83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4"/>
      <c r="C539" s="8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132"/>
      <c r="P539" s="83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4"/>
      <c r="C540" s="8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132"/>
      <c r="P540" s="83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4"/>
      <c r="C541" s="8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132"/>
      <c r="P541" s="83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4"/>
      <c r="C542" s="8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132"/>
      <c r="P542" s="83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4"/>
      <c r="C543" s="8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132"/>
      <c r="P543" s="83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4"/>
      <c r="C544" s="8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132"/>
      <c r="P544" s="83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4"/>
      <c r="C545" s="8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132"/>
      <c r="P545" s="83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4"/>
      <c r="C546" s="8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132"/>
      <c r="P546" s="83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4"/>
      <c r="C547" s="8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132"/>
      <c r="P547" s="83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4"/>
      <c r="C548" s="8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132"/>
      <c r="P548" s="83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4"/>
      <c r="C549" s="8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132"/>
      <c r="P549" s="83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4"/>
      <c r="C550" s="8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132"/>
      <c r="P550" s="83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4"/>
      <c r="C551" s="8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132"/>
      <c r="P551" s="83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4"/>
      <c r="C552" s="8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132"/>
      <c r="P552" s="83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4"/>
      <c r="C553" s="8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132"/>
      <c r="P553" s="83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4"/>
      <c r="C554" s="8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132"/>
      <c r="P554" s="83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4"/>
      <c r="C555" s="8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132"/>
      <c r="P555" s="83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4"/>
      <c r="C556" s="8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132"/>
      <c r="P556" s="83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4"/>
      <c r="C557" s="8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132"/>
      <c r="P557" s="83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4"/>
      <c r="C558" s="8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132"/>
      <c r="P558" s="83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4"/>
      <c r="C559" s="8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132"/>
      <c r="P559" s="83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4"/>
      <c r="C560" s="8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132"/>
      <c r="P560" s="83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4"/>
      <c r="C561" s="8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132"/>
      <c r="P561" s="83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4"/>
      <c r="C562" s="8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132"/>
      <c r="P562" s="83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4"/>
      <c r="C563" s="8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132"/>
      <c r="P563" s="83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4"/>
      <c r="C564" s="8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132"/>
      <c r="P564" s="83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4"/>
      <c r="C565" s="8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132"/>
      <c r="P565" s="83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4"/>
      <c r="C566" s="8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132"/>
      <c r="P566" s="83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4"/>
      <c r="C567" s="8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132"/>
      <c r="P567" s="83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4"/>
      <c r="C568" s="8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132"/>
      <c r="P568" s="83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4"/>
      <c r="C569" s="8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132"/>
      <c r="P569" s="83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4"/>
      <c r="C570" s="8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132"/>
      <c r="P570" s="83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4"/>
      <c r="C571" s="8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132"/>
      <c r="P571" s="83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4"/>
      <c r="C572" s="8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132"/>
      <c r="P572" s="83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4"/>
      <c r="C573" s="8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132"/>
      <c r="P573" s="83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4"/>
      <c r="C574" s="8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132"/>
      <c r="P574" s="83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4"/>
      <c r="C575" s="8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132"/>
      <c r="P575" s="83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4"/>
      <c r="C576" s="8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132"/>
      <c r="P576" s="83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4"/>
      <c r="C577" s="8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132"/>
      <c r="P577" s="83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4"/>
      <c r="C578" s="8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132"/>
      <c r="P578" s="83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4"/>
      <c r="C579" s="8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132"/>
      <c r="P579" s="83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4"/>
      <c r="C580" s="8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132"/>
      <c r="P580" s="83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4"/>
      <c r="C581" s="8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132"/>
      <c r="P581" s="83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4"/>
      <c r="C582" s="8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132"/>
      <c r="P582" s="83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4"/>
      <c r="C583" s="8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132"/>
      <c r="P583" s="83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4"/>
      <c r="C584" s="8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132"/>
      <c r="P584" s="83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4"/>
      <c r="C585" s="8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132"/>
      <c r="P585" s="83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4"/>
      <c r="C586" s="8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132"/>
      <c r="P586" s="83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4"/>
      <c r="C587" s="8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132"/>
      <c r="P587" s="83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4"/>
      <c r="C588" s="8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132"/>
      <c r="P588" s="83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4"/>
      <c r="C589" s="8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132"/>
      <c r="P589" s="83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4"/>
      <c r="C590" s="8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132"/>
      <c r="P590" s="83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4"/>
      <c r="C591" s="8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132"/>
      <c r="P591" s="83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4"/>
      <c r="C592" s="8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132"/>
      <c r="P592" s="83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4"/>
      <c r="C593" s="8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132"/>
      <c r="P593" s="83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4"/>
      <c r="C594" s="8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132"/>
      <c r="P594" s="83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4"/>
      <c r="C595" s="8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132"/>
      <c r="P595" s="83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4"/>
      <c r="C596" s="8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132"/>
      <c r="P596" s="83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4"/>
      <c r="C597" s="8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132"/>
      <c r="P597" s="83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4"/>
      <c r="C598" s="8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132"/>
      <c r="P598" s="83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4"/>
      <c r="C599" s="8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132"/>
      <c r="P599" s="83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4"/>
      <c r="C600" s="8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132"/>
      <c r="P600" s="83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4"/>
      <c r="C601" s="8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132"/>
      <c r="P601" s="83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4"/>
      <c r="C602" s="8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132"/>
      <c r="P602" s="83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4"/>
      <c r="C603" s="8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132"/>
      <c r="P603" s="83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4"/>
      <c r="C604" s="8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132"/>
      <c r="P604" s="83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4"/>
      <c r="C605" s="8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132"/>
      <c r="P605" s="83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4"/>
      <c r="C606" s="8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132"/>
      <c r="P606" s="83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4"/>
      <c r="C607" s="8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132"/>
      <c r="P607" s="83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4"/>
      <c r="C608" s="8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132"/>
      <c r="P608" s="83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4"/>
      <c r="C609" s="8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132"/>
      <c r="P609" s="83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4"/>
      <c r="C610" s="8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132"/>
      <c r="P610" s="83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4"/>
      <c r="C611" s="8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132"/>
      <c r="P611" s="83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4"/>
      <c r="C612" s="8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132"/>
      <c r="P612" s="83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4"/>
      <c r="C613" s="8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132"/>
      <c r="P613" s="83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4"/>
      <c r="C614" s="8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132"/>
      <c r="P614" s="83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4"/>
      <c r="C615" s="8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132"/>
      <c r="P615" s="83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4"/>
      <c r="C616" s="8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132"/>
      <c r="P616" s="83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4"/>
      <c r="C617" s="8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132"/>
      <c r="P617" s="83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4"/>
      <c r="C618" s="8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132"/>
      <c r="P618" s="83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4"/>
      <c r="C619" s="8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132"/>
      <c r="P619" s="83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4"/>
      <c r="C620" s="8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132"/>
      <c r="P620" s="83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4"/>
      <c r="C621" s="8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132"/>
      <c r="P621" s="83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4"/>
      <c r="C622" s="8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132"/>
      <c r="P622" s="83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4"/>
      <c r="C623" s="8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132"/>
      <c r="P623" s="83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4"/>
      <c r="C624" s="8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132"/>
      <c r="P624" s="83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4"/>
      <c r="C625" s="8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132"/>
      <c r="P625" s="83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4"/>
      <c r="C626" s="8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132"/>
      <c r="P626" s="83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4"/>
      <c r="C627" s="8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132"/>
      <c r="P627" s="83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4"/>
      <c r="C628" s="8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132"/>
      <c r="P628" s="83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4"/>
      <c r="C629" s="8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132"/>
      <c r="P629" s="83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4"/>
      <c r="C630" s="8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132"/>
      <c r="P630" s="83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4"/>
      <c r="C631" s="8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132"/>
      <c r="P631" s="83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4"/>
      <c r="C632" s="8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132"/>
      <c r="P632" s="83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4"/>
      <c r="C633" s="8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132"/>
      <c r="P633" s="83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4"/>
      <c r="C634" s="8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132"/>
      <c r="P634" s="83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4"/>
      <c r="C635" s="8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132"/>
      <c r="P635" s="83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4"/>
      <c r="C636" s="8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132"/>
      <c r="P636" s="83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4"/>
      <c r="C637" s="8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132"/>
      <c r="P637" s="83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4"/>
      <c r="C638" s="8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132"/>
      <c r="P638" s="83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4"/>
      <c r="C639" s="8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132"/>
      <c r="P639" s="83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4"/>
      <c r="C640" s="8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132"/>
      <c r="P640" s="83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4"/>
      <c r="C641" s="8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132"/>
      <c r="P641" s="83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4"/>
      <c r="C642" s="8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132"/>
      <c r="P642" s="83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4"/>
      <c r="C643" s="8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132"/>
      <c r="P643" s="83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4"/>
      <c r="C644" s="8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132"/>
      <c r="P644" s="83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4"/>
      <c r="C645" s="8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132"/>
      <c r="P645" s="83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4"/>
      <c r="C646" s="8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132"/>
      <c r="P646" s="83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4"/>
      <c r="C647" s="8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132"/>
      <c r="P647" s="83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4"/>
      <c r="C648" s="8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132"/>
      <c r="P648" s="83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4"/>
      <c r="C649" s="8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132"/>
      <c r="P649" s="83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4"/>
      <c r="C650" s="8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132"/>
      <c r="P650" s="83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4"/>
      <c r="C651" s="8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132"/>
      <c r="P651" s="83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4"/>
      <c r="C652" s="8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132"/>
      <c r="P652" s="83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4"/>
      <c r="C653" s="8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132"/>
      <c r="P653" s="83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4"/>
      <c r="C654" s="8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132"/>
      <c r="P654" s="83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4"/>
      <c r="C655" s="8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132"/>
      <c r="P655" s="83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4"/>
      <c r="C656" s="8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132"/>
      <c r="P656" s="83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4"/>
      <c r="C657" s="8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132"/>
      <c r="P657" s="83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4"/>
      <c r="C658" s="8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132"/>
      <c r="P658" s="83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4"/>
      <c r="C659" s="8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132"/>
      <c r="P659" s="83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4"/>
      <c r="C660" s="8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132"/>
      <c r="P660" s="83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4"/>
      <c r="C661" s="8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132"/>
      <c r="P661" s="83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4"/>
      <c r="C662" s="8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132"/>
      <c r="P662" s="83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4"/>
      <c r="C663" s="8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132"/>
      <c r="P663" s="83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4"/>
      <c r="C664" s="8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132"/>
      <c r="P664" s="83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4"/>
      <c r="C665" s="8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132"/>
      <c r="P665" s="83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4"/>
      <c r="C666" s="8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132"/>
      <c r="P666" s="83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4"/>
      <c r="C667" s="8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132"/>
      <c r="P667" s="83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4"/>
      <c r="C668" s="8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132"/>
      <c r="P668" s="83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4"/>
      <c r="C669" s="8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132"/>
      <c r="P669" s="83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4"/>
      <c r="C670" s="8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132"/>
      <c r="P670" s="83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4"/>
      <c r="C671" s="8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132"/>
      <c r="P671" s="83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4"/>
      <c r="C672" s="8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132"/>
      <c r="P672" s="83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4"/>
      <c r="C673" s="8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132"/>
      <c r="P673" s="83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4"/>
      <c r="C674" s="8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132"/>
      <c r="P674" s="83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4"/>
      <c r="C675" s="8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132"/>
      <c r="P675" s="83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4"/>
      <c r="C676" s="8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132"/>
      <c r="P676" s="83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4"/>
      <c r="C677" s="8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132"/>
      <c r="P677" s="83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4"/>
      <c r="C678" s="8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132"/>
      <c r="P678" s="83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4"/>
      <c r="C679" s="8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132"/>
      <c r="P679" s="83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4"/>
      <c r="C680" s="8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132"/>
      <c r="P680" s="83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4"/>
      <c r="C681" s="8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132"/>
      <c r="P681" s="83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4"/>
      <c r="C682" s="8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132"/>
      <c r="P682" s="83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4"/>
      <c r="C683" s="8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132"/>
      <c r="P683" s="83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4"/>
      <c r="C684" s="8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132"/>
      <c r="P684" s="83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4"/>
      <c r="C685" s="8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132"/>
      <c r="P685" s="83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4"/>
      <c r="C686" s="8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132"/>
      <c r="P686" s="83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4"/>
      <c r="C687" s="8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132"/>
      <c r="P687" s="83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4"/>
      <c r="C688" s="8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132"/>
      <c r="P688" s="83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4"/>
      <c r="C689" s="8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132"/>
      <c r="P689" s="83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4"/>
      <c r="C690" s="8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132"/>
      <c r="P690" s="83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4"/>
      <c r="C691" s="8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132"/>
      <c r="P691" s="83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4"/>
      <c r="C692" s="8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132"/>
      <c r="P692" s="83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4"/>
      <c r="C693" s="8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132"/>
      <c r="P693" s="83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4"/>
      <c r="C694" s="8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132"/>
      <c r="P694" s="83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4"/>
      <c r="C695" s="8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132"/>
      <c r="P695" s="83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4"/>
      <c r="C696" s="8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132"/>
      <c r="P696" s="83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4"/>
      <c r="C697" s="8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132"/>
      <c r="P697" s="83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4"/>
      <c r="C698" s="8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132"/>
      <c r="P698" s="83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4"/>
      <c r="C699" s="8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132"/>
      <c r="P699" s="83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4"/>
      <c r="C700" s="8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132"/>
      <c r="P700" s="83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4"/>
      <c r="C701" s="8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132"/>
      <c r="P701" s="83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4"/>
      <c r="C702" s="8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132"/>
      <c r="P702" s="83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4"/>
      <c r="C703" s="8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132"/>
      <c r="P703" s="83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4"/>
      <c r="C704" s="8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132"/>
      <c r="P704" s="83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4"/>
      <c r="C705" s="8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132"/>
      <c r="P705" s="83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4"/>
      <c r="C706" s="8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132"/>
      <c r="P706" s="83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4"/>
      <c r="C707" s="8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132"/>
      <c r="P707" s="83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4"/>
      <c r="C708" s="8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132"/>
      <c r="P708" s="83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4"/>
      <c r="C709" s="8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132"/>
      <c r="P709" s="83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4"/>
      <c r="C710" s="8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132"/>
      <c r="P710" s="83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4"/>
      <c r="C711" s="8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132"/>
      <c r="P711" s="83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4"/>
      <c r="C712" s="8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132"/>
      <c r="P712" s="83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4"/>
      <c r="C713" s="8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132"/>
      <c r="P713" s="83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4"/>
      <c r="C714" s="8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132"/>
      <c r="P714" s="83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4"/>
      <c r="C715" s="8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132"/>
      <c r="P715" s="83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4"/>
      <c r="C716" s="8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132"/>
      <c r="P716" s="83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4"/>
      <c r="C717" s="8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132"/>
      <c r="P717" s="83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4"/>
      <c r="C718" s="8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132"/>
      <c r="P718" s="83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4"/>
      <c r="C719" s="8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132"/>
      <c r="P719" s="83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4"/>
      <c r="C720" s="8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132"/>
      <c r="P720" s="83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4"/>
      <c r="C721" s="8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132"/>
      <c r="P721" s="83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4"/>
      <c r="C722" s="8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132"/>
      <c r="P722" s="83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4"/>
      <c r="C723" s="8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132"/>
      <c r="P723" s="83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4"/>
      <c r="C724" s="8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132"/>
      <c r="P724" s="83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4"/>
      <c r="C725" s="8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132"/>
      <c r="P725" s="83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4"/>
      <c r="C726" s="8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132"/>
      <c r="P726" s="83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4"/>
      <c r="C727" s="8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132"/>
      <c r="P727" s="83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4"/>
      <c r="C728" s="8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132"/>
      <c r="P728" s="83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4"/>
      <c r="C729" s="8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132"/>
      <c r="P729" s="83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4"/>
      <c r="C730" s="8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132"/>
      <c r="P730" s="83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4"/>
      <c r="C731" s="8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132"/>
      <c r="P731" s="83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4"/>
      <c r="C732" s="8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132"/>
      <c r="P732" s="83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4"/>
      <c r="C733" s="8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132"/>
      <c r="P733" s="83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4"/>
      <c r="C734" s="8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132"/>
      <c r="P734" s="83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4"/>
      <c r="C735" s="8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132"/>
      <c r="P735" s="83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4"/>
      <c r="C736" s="8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132"/>
      <c r="P736" s="83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4"/>
      <c r="C737" s="8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132"/>
      <c r="P737" s="83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4"/>
      <c r="C738" s="8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132"/>
      <c r="P738" s="83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4"/>
      <c r="C739" s="8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132"/>
      <c r="P739" s="83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4"/>
      <c r="C740" s="8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132"/>
      <c r="P740" s="83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4"/>
      <c r="C741" s="8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132"/>
      <c r="P741" s="83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4"/>
      <c r="C742" s="8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132"/>
      <c r="P742" s="83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4"/>
      <c r="C743" s="8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132"/>
      <c r="P743" s="83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4"/>
      <c r="C744" s="8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132"/>
      <c r="P744" s="83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4"/>
      <c r="C745" s="8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132"/>
      <c r="P745" s="83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4"/>
      <c r="C746" s="8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132"/>
      <c r="P746" s="83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4"/>
      <c r="C747" s="8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132"/>
      <c r="P747" s="83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4"/>
      <c r="C748" s="8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132"/>
      <c r="P748" s="83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4"/>
      <c r="C749" s="8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132"/>
      <c r="P749" s="83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4"/>
      <c r="C750" s="8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132"/>
      <c r="P750" s="83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4"/>
      <c r="C751" s="8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132"/>
      <c r="P751" s="83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4"/>
      <c r="C752" s="8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132"/>
      <c r="P752" s="83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4"/>
      <c r="C753" s="8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132"/>
      <c r="P753" s="83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4"/>
      <c r="C754" s="8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132"/>
      <c r="P754" s="83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4"/>
      <c r="C755" s="8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132"/>
      <c r="P755" s="83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4"/>
      <c r="C756" s="8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132"/>
      <c r="P756" s="83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4"/>
      <c r="C757" s="8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132"/>
      <c r="P757" s="83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4"/>
      <c r="C758" s="8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132"/>
      <c r="P758" s="83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4"/>
      <c r="C759" s="8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132"/>
      <c r="P759" s="83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4"/>
      <c r="C760" s="8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132"/>
      <c r="P760" s="83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4"/>
      <c r="C761" s="8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132"/>
      <c r="P761" s="83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4"/>
      <c r="C762" s="8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132"/>
      <c r="P762" s="83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4"/>
      <c r="C763" s="8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132"/>
      <c r="P763" s="83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4"/>
      <c r="C764" s="8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132"/>
      <c r="P764" s="83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4"/>
      <c r="C765" s="8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132"/>
      <c r="P765" s="83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4"/>
      <c r="C766" s="8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132"/>
      <c r="P766" s="83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4"/>
      <c r="C767" s="8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132"/>
      <c r="P767" s="83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4"/>
      <c r="C768" s="8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132"/>
      <c r="P768" s="83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4"/>
      <c r="C769" s="8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132"/>
      <c r="P769" s="83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4"/>
      <c r="C770" s="8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132"/>
      <c r="P770" s="83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4"/>
      <c r="C771" s="8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132"/>
      <c r="P771" s="83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4"/>
      <c r="C772" s="8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132"/>
      <c r="P772" s="83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4"/>
      <c r="C773" s="8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132"/>
      <c r="P773" s="83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4"/>
      <c r="C774" s="8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132"/>
      <c r="P774" s="83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4"/>
      <c r="C775" s="8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132"/>
      <c r="P775" s="83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4"/>
      <c r="C776" s="8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132"/>
      <c r="P776" s="83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4"/>
      <c r="C777" s="8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132"/>
      <c r="P777" s="83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4"/>
      <c r="C778" s="8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132"/>
      <c r="P778" s="83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4"/>
      <c r="C779" s="8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132"/>
      <c r="P779" s="83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4"/>
      <c r="C780" s="8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132"/>
      <c r="P780" s="83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4"/>
      <c r="C781" s="8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132"/>
      <c r="P781" s="83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4"/>
      <c r="C782" s="8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132"/>
      <c r="P782" s="83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4"/>
      <c r="C783" s="8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132"/>
      <c r="P783" s="83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4"/>
      <c r="C784" s="8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132"/>
      <c r="P784" s="83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4"/>
      <c r="C785" s="8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132"/>
      <c r="P785" s="83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4"/>
      <c r="C786" s="8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132"/>
      <c r="P786" s="83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4"/>
      <c r="C787" s="8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132"/>
      <c r="P787" s="83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4"/>
      <c r="C788" s="8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132"/>
      <c r="P788" s="83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4"/>
      <c r="C789" s="8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132"/>
      <c r="P789" s="83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4"/>
      <c r="C790" s="8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132"/>
      <c r="P790" s="83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4"/>
      <c r="C791" s="8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132"/>
      <c r="P791" s="83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4"/>
      <c r="C792" s="8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132"/>
      <c r="P792" s="83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4"/>
      <c r="C793" s="8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132"/>
      <c r="P793" s="83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4"/>
      <c r="C794" s="8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132"/>
      <c r="P794" s="83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4"/>
      <c r="C795" s="8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132"/>
      <c r="P795" s="83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4"/>
      <c r="C796" s="8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132"/>
      <c r="P796" s="83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4"/>
      <c r="C797" s="8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132"/>
      <c r="P797" s="83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4"/>
      <c r="C798" s="8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132"/>
      <c r="P798" s="83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4"/>
      <c r="C799" s="8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132"/>
      <c r="P799" s="83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4"/>
      <c r="C800" s="8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132"/>
      <c r="P800" s="83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4"/>
      <c r="C801" s="8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132"/>
      <c r="P801" s="83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4"/>
      <c r="C802" s="8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132"/>
      <c r="P802" s="83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4"/>
      <c r="C803" s="8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132"/>
      <c r="P803" s="83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4"/>
      <c r="C804" s="8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132"/>
      <c r="P804" s="83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4"/>
      <c r="C805" s="8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132"/>
      <c r="P805" s="83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4"/>
      <c r="C806" s="8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132"/>
      <c r="P806" s="83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4"/>
      <c r="C807" s="8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132"/>
      <c r="P807" s="83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4"/>
      <c r="C808" s="8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132"/>
      <c r="P808" s="83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4"/>
      <c r="C809" s="8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132"/>
      <c r="P809" s="83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4"/>
      <c r="C810" s="8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132"/>
      <c r="P810" s="83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4"/>
      <c r="C811" s="8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132"/>
      <c r="P811" s="83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4"/>
      <c r="C812" s="8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132"/>
      <c r="P812" s="83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4"/>
      <c r="C813" s="8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132"/>
      <c r="P813" s="83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4"/>
      <c r="C814" s="8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132"/>
      <c r="P814" s="83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4"/>
      <c r="C815" s="8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132"/>
      <c r="P815" s="83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4"/>
      <c r="C816" s="8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132"/>
      <c r="P816" s="83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4"/>
      <c r="C817" s="8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132"/>
      <c r="P817" s="83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4"/>
      <c r="C818" s="8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132"/>
      <c r="P818" s="83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4"/>
      <c r="C819" s="8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132"/>
      <c r="P819" s="83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4"/>
      <c r="C820" s="8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132"/>
      <c r="P820" s="83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4"/>
      <c r="C821" s="8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132"/>
      <c r="P821" s="83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4"/>
      <c r="C822" s="8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132"/>
      <c r="P822" s="83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4"/>
      <c r="C823" s="8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132"/>
      <c r="P823" s="83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4"/>
      <c r="C824" s="8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132"/>
      <c r="P824" s="83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4"/>
      <c r="C825" s="8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132"/>
      <c r="P825" s="83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4"/>
      <c r="C826" s="8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132"/>
      <c r="P826" s="83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4"/>
      <c r="C827" s="8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132"/>
      <c r="P827" s="83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4"/>
      <c r="C828" s="8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132"/>
      <c r="P828" s="83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4"/>
      <c r="C829" s="8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132"/>
      <c r="P829" s="83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4"/>
      <c r="C830" s="8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132"/>
      <c r="P830" s="83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4"/>
      <c r="C831" s="8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132"/>
      <c r="P831" s="83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4"/>
      <c r="C832" s="8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132"/>
      <c r="P832" s="83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4"/>
      <c r="C833" s="8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132"/>
      <c r="P833" s="83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4"/>
      <c r="C834" s="8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132"/>
      <c r="P834" s="83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4"/>
      <c r="C835" s="8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132"/>
      <c r="P835" s="83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4"/>
      <c r="C836" s="8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132"/>
      <c r="P836" s="83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4"/>
      <c r="C837" s="8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132"/>
      <c r="P837" s="83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4"/>
      <c r="C838" s="8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132"/>
      <c r="P838" s="83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4"/>
      <c r="C839" s="8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132"/>
      <c r="P839" s="83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4"/>
      <c r="C840" s="8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132"/>
      <c r="P840" s="83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4"/>
      <c r="C841" s="8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132"/>
      <c r="P841" s="83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4"/>
      <c r="C842" s="8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132"/>
      <c r="P842" s="83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4"/>
      <c r="C843" s="8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132"/>
      <c r="P843" s="83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4"/>
      <c r="C844" s="8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132"/>
      <c r="P844" s="83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4"/>
      <c r="C845" s="8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132"/>
      <c r="P845" s="83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4"/>
      <c r="C846" s="8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132"/>
      <c r="P846" s="83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4"/>
      <c r="C847" s="8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132"/>
      <c r="P847" s="83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4"/>
      <c r="C848" s="8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132"/>
      <c r="P848" s="83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4"/>
      <c r="C849" s="8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132"/>
      <c r="P849" s="83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4"/>
      <c r="C850" s="8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132"/>
      <c r="P850" s="83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4"/>
      <c r="C851" s="8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132"/>
      <c r="P851" s="83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4"/>
      <c r="C852" s="8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132"/>
      <c r="P852" s="83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4"/>
      <c r="C853" s="8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132"/>
      <c r="P853" s="83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4"/>
      <c r="C854" s="8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132"/>
      <c r="P854" s="83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4"/>
      <c r="C855" s="8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132"/>
      <c r="P855" s="83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4"/>
      <c r="C856" s="8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132"/>
      <c r="P856" s="83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4"/>
      <c r="C857" s="8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132"/>
      <c r="P857" s="83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4"/>
      <c r="C858" s="8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132"/>
      <c r="P858" s="83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4"/>
      <c r="C859" s="8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132"/>
      <c r="P859" s="83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4"/>
      <c r="C860" s="8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132"/>
      <c r="P860" s="83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4"/>
      <c r="C861" s="8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132"/>
      <c r="P861" s="83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4"/>
      <c r="C862" s="8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132"/>
      <c r="P862" s="83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4"/>
      <c r="C863" s="8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132"/>
      <c r="P863" s="83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4"/>
      <c r="C864" s="8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132"/>
      <c r="P864" s="83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4"/>
      <c r="C865" s="8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132"/>
      <c r="P865" s="83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4"/>
      <c r="C866" s="8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132"/>
      <c r="P866" s="83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4"/>
      <c r="C867" s="8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132"/>
      <c r="P867" s="83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4"/>
      <c r="C868" s="8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132"/>
      <c r="P868" s="83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4"/>
      <c r="C869" s="8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132"/>
      <c r="P869" s="83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4"/>
      <c r="C870" s="8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132"/>
      <c r="P870" s="83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4"/>
      <c r="C871" s="8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132"/>
      <c r="P871" s="83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4"/>
      <c r="C872" s="8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132"/>
      <c r="P872" s="83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4"/>
      <c r="C873" s="8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132"/>
      <c r="P873" s="83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4"/>
      <c r="C874" s="8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132"/>
      <c r="P874" s="83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4"/>
      <c r="C875" s="8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132"/>
      <c r="P875" s="83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4"/>
      <c r="C876" s="8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132"/>
      <c r="P876" s="83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4"/>
      <c r="C877" s="8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132"/>
      <c r="P877" s="83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4"/>
      <c r="C878" s="8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132"/>
      <c r="P878" s="83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4"/>
      <c r="C879" s="8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132"/>
      <c r="P879" s="83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4"/>
      <c r="C880" s="8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132"/>
      <c r="P880" s="83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4"/>
      <c r="C881" s="8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132"/>
      <c r="P881" s="83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4"/>
      <c r="C882" s="8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132"/>
      <c r="P882" s="83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4"/>
      <c r="C883" s="8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132"/>
      <c r="P883" s="83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4"/>
      <c r="C884" s="8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132"/>
      <c r="P884" s="83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4"/>
      <c r="C885" s="8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132"/>
      <c r="P885" s="83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4"/>
      <c r="C886" s="8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132"/>
      <c r="P886" s="83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4"/>
      <c r="C887" s="8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132"/>
      <c r="P887" s="83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4"/>
      <c r="C888" s="8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132"/>
      <c r="P888" s="83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4"/>
      <c r="C889" s="8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132"/>
      <c r="P889" s="83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4"/>
      <c r="C890" s="8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132"/>
      <c r="P890" s="83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4"/>
      <c r="C891" s="8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132"/>
      <c r="P891" s="83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4"/>
      <c r="C892" s="8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132"/>
      <c r="P892" s="83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4"/>
      <c r="C893" s="8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132"/>
      <c r="P893" s="83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4"/>
      <c r="C894" s="8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132"/>
      <c r="P894" s="83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4"/>
      <c r="C895" s="8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132"/>
      <c r="P895" s="83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4"/>
      <c r="C896" s="8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132"/>
      <c r="P896" s="83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4"/>
      <c r="C897" s="8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132"/>
      <c r="P897" s="83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4"/>
      <c r="C898" s="8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132"/>
      <c r="P898" s="83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4"/>
      <c r="C899" s="8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132"/>
      <c r="P899" s="83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4"/>
      <c r="C900" s="8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132"/>
      <c r="P900" s="83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4"/>
      <c r="C901" s="8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132"/>
      <c r="P901" s="83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4"/>
      <c r="C902" s="8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132"/>
      <c r="P902" s="83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4"/>
      <c r="C903" s="8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132"/>
      <c r="P903" s="83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4"/>
      <c r="C904" s="8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132"/>
      <c r="P904" s="83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4"/>
      <c r="C905" s="8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132"/>
      <c r="P905" s="83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4"/>
      <c r="C906" s="8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132"/>
      <c r="P906" s="83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4"/>
      <c r="C907" s="8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132"/>
      <c r="P907" s="83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4"/>
      <c r="C908" s="8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132"/>
      <c r="P908" s="83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4"/>
      <c r="C909" s="8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132"/>
      <c r="P909" s="83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4"/>
      <c r="C910" s="8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132"/>
      <c r="P910" s="83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4"/>
      <c r="C911" s="8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132"/>
      <c r="P911" s="83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4"/>
      <c r="C912" s="8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132"/>
      <c r="P912" s="83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4"/>
      <c r="C913" s="8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132"/>
      <c r="P913" s="83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4"/>
      <c r="C914" s="8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132"/>
      <c r="P914" s="83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4"/>
      <c r="C915" s="8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132"/>
      <c r="P915" s="83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4"/>
      <c r="C916" s="8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132"/>
      <c r="P916" s="83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4"/>
      <c r="C917" s="8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132"/>
      <c r="P917" s="83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4"/>
      <c r="C918" s="8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132"/>
      <c r="P918" s="83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4"/>
      <c r="C919" s="8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132"/>
      <c r="P919" s="83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4"/>
      <c r="C920" s="8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132"/>
      <c r="P920" s="83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4"/>
      <c r="C921" s="8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132"/>
      <c r="P921" s="83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4"/>
      <c r="C922" s="8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132"/>
      <c r="P922" s="83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4"/>
      <c r="C923" s="8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132"/>
      <c r="P923" s="83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4"/>
      <c r="C924" s="8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132"/>
      <c r="P924" s="83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4"/>
      <c r="C925" s="8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132"/>
      <c r="P925" s="83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4"/>
      <c r="C926" s="8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132"/>
      <c r="P926" s="83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4"/>
      <c r="C927" s="8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132"/>
      <c r="P927" s="83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4"/>
      <c r="C928" s="8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132"/>
      <c r="P928" s="83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4"/>
      <c r="C929" s="8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132"/>
      <c r="P929" s="83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4"/>
      <c r="C930" s="8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132"/>
      <c r="P930" s="83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4"/>
      <c r="C931" s="8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132"/>
      <c r="P931" s="83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4"/>
      <c r="C932" s="8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132"/>
      <c r="P932" s="83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4"/>
      <c r="C933" s="8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132"/>
      <c r="P933" s="83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4"/>
      <c r="C934" s="8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132"/>
      <c r="P934" s="83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4"/>
      <c r="C935" s="8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132"/>
      <c r="P935" s="83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4"/>
      <c r="C936" s="8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132"/>
      <c r="P936" s="83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4"/>
      <c r="C937" s="8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132"/>
      <c r="P937" s="83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4"/>
      <c r="C938" s="8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132"/>
      <c r="P938" s="83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4"/>
      <c r="C939" s="8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132"/>
      <c r="P939" s="83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4"/>
      <c r="C940" s="8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132"/>
      <c r="P940" s="83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4"/>
      <c r="C941" s="8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132"/>
      <c r="P941" s="83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4"/>
      <c r="C942" s="8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132"/>
      <c r="P942" s="83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4"/>
      <c r="C943" s="8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132"/>
      <c r="P943" s="83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4"/>
      <c r="C944" s="8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132"/>
      <c r="P944" s="83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4"/>
      <c r="C945" s="8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132"/>
      <c r="P945" s="83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4"/>
      <c r="C946" s="8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132"/>
      <c r="P946" s="83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4"/>
      <c r="C947" s="8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132"/>
      <c r="P947" s="83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4"/>
      <c r="C948" s="8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132"/>
      <c r="P948" s="83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4"/>
      <c r="C949" s="8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132"/>
      <c r="P949" s="83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4"/>
      <c r="C950" s="8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132"/>
      <c r="P950" s="83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4"/>
      <c r="C951" s="8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132"/>
      <c r="P951" s="83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4"/>
      <c r="C952" s="8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132"/>
      <c r="P952" s="83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4"/>
      <c r="C953" s="8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132"/>
      <c r="P953" s="83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4"/>
      <c r="C954" s="8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132"/>
      <c r="P954" s="83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4"/>
      <c r="C955" s="8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132"/>
      <c r="P955" s="83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4"/>
      <c r="C956" s="8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132"/>
      <c r="P956" s="83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4"/>
      <c r="C957" s="8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132"/>
      <c r="P957" s="83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4"/>
      <c r="C958" s="8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132"/>
      <c r="P958" s="83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4"/>
      <c r="C959" s="8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132"/>
      <c r="P959" s="83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4"/>
      <c r="C960" s="8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132"/>
      <c r="P960" s="83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4"/>
      <c r="C961" s="8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132"/>
      <c r="P961" s="83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4"/>
      <c r="C962" s="8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132"/>
      <c r="P962" s="83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4"/>
      <c r="C963" s="8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132"/>
      <c r="P963" s="83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4"/>
      <c r="C964" s="8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132"/>
      <c r="P964" s="83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4"/>
      <c r="C965" s="8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132"/>
      <c r="P965" s="83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4"/>
      <c r="C966" s="8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132"/>
      <c r="P966" s="83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4"/>
      <c r="C967" s="8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132"/>
      <c r="P967" s="83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4"/>
      <c r="C968" s="8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132"/>
      <c r="P968" s="83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4"/>
      <c r="C969" s="8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132"/>
      <c r="P969" s="83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4"/>
      <c r="C970" s="8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132"/>
      <c r="P970" s="83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4"/>
      <c r="C971" s="8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132"/>
      <c r="P971" s="83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4"/>
      <c r="C972" s="8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132"/>
      <c r="P972" s="83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4"/>
      <c r="C973" s="8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132"/>
      <c r="P973" s="83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4"/>
      <c r="C974" s="8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132"/>
      <c r="P974" s="83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4"/>
      <c r="C975" s="8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132"/>
      <c r="P975" s="83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4"/>
      <c r="C976" s="8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132"/>
      <c r="P976" s="83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4"/>
      <c r="C977" s="8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132"/>
      <c r="P977" s="83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4"/>
      <c r="C978" s="8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132"/>
      <c r="P978" s="83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4"/>
      <c r="C979" s="8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132"/>
      <c r="P979" s="83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4"/>
      <c r="C980" s="8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132"/>
      <c r="P980" s="83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4"/>
      <c r="C981" s="8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132"/>
      <c r="P981" s="83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4"/>
      <c r="C982" s="8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132"/>
      <c r="P982" s="83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4"/>
      <c r="C983" s="8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132"/>
      <c r="P983" s="83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4"/>
      <c r="C984" s="8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132"/>
      <c r="P984" s="83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4"/>
      <c r="C985" s="8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132"/>
      <c r="P985" s="83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4"/>
      <c r="C986" s="8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132"/>
      <c r="P986" s="83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4"/>
      <c r="C987" s="8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132"/>
      <c r="P987" s="83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4"/>
      <c r="C988" s="8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132"/>
      <c r="P988" s="83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4"/>
      <c r="C989" s="8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132"/>
      <c r="P989" s="83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4"/>
      <c r="C990" s="8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132"/>
      <c r="P990" s="83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4"/>
      <c r="C991" s="8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132"/>
      <c r="P991" s="83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4"/>
      <c r="C992" s="8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132"/>
      <c r="P992" s="83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4"/>
      <c r="C993" s="8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132"/>
      <c r="P993" s="83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4"/>
      <c r="C994" s="8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132"/>
      <c r="P994" s="83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4"/>
      <c r="C995" s="8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132"/>
      <c r="P995" s="83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4"/>
      <c r="C996" s="8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132"/>
      <c r="P996" s="83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4"/>
      <c r="C997" s="8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132"/>
      <c r="P997" s="83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4"/>
      <c r="C998" s="8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132"/>
      <c r="P998" s="83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4"/>
      <c r="C999" s="8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132"/>
      <c r="P999" s="83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4"/>
      <c r="C1000" s="8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132"/>
      <c r="P1000" s="83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4"/>
      <c r="C1001" s="83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132"/>
      <c r="P1001" s="83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4"/>
      <c r="C1002" s="83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132"/>
      <c r="P1002" s="83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>
      <c r="A1003" s="1"/>
      <c r="B1003" s="4"/>
      <c r="C1003" s="83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132"/>
      <c r="P1003" s="83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>
      <c r="A1004" s="1"/>
      <c r="B1004" s="4"/>
      <c r="C1004" s="83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132"/>
      <c r="P1004" s="83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>
      <c r="A1005" s="1"/>
      <c r="B1005" s="4"/>
      <c r="C1005" s="83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132"/>
      <c r="P1005" s="83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>
      <c r="A1006" s="1"/>
      <c r="B1006" s="4"/>
      <c r="C1006" s="83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132"/>
      <c r="P1006" s="83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>
      <c r="A1007" s="1"/>
      <c r="B1007" s="4"/>
      <c r="C1007" s="83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132"/>
      <c r="P1007" s="83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>
      <c r="A1008" s="1"/>
      <c r="B1008" s="4"/>
      <c r="C1008" s="83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132"/>
      <c r="P1008" s="83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>
      <c r="A1009" s="1"/>
      <c r="B1009" s="4"/>
      <c r="C1009" s="83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132"/>
      <c r="P1009" s="83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>
      <c r="A1010" s="1"/>
      <c r="B1010" s="4"/>
      <c r="C1010" s="83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132"/>
      <c r="P1010" s="83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>
      <c r="A1011" s="1"/>
      <c r="B1011" s="4"/>
      <c r="C1011" s="83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132"/>
      <c r="P1011" s="83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>
      <c r="A1012" s="1"/>
      <c r="B1012" s="4"/>
      <c r="C1012" s="83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132"/>
      <c r="P1012" s="83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>
      <c r="A1013" s="1"/>
      <c r="B1013" s="4"/>
      <c r="C1013" s="83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132"/>
      <c r="P1013" s="83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>
      <c r="A1014" s="1"/>
      <c r="B1014" s="4"/>
      <c r="C1014" s="83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132"/>
      <c r="P1014" s="83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 customHeight="1">
      <c r="A1015" s="1"/>
      <c r="B1015" s="4"/>
      <c r="C1015" s="83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132"/>
      <c r="P1015" s="83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 customHeight="1">
      <c r="A1016" s="1"/>
      <c r="B1016" s="4"/>
      <c r="C1016" s="83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132"/>
      <c r="P1016" s="83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 customHeight="1">
      <c r="A1017" s="1"/>
      <c r="B1017" s="4"/>
      <c r="C1017" s="83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132"/>
      <c r="P1017" s="83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 customHeight="1">
      <c r="A1018" s="1"/>
      <c r="B1018" s="4"/>
      <c r="C1018" s="83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132"/>
      <c r="P1018" s="83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 customHeight="1">
      <c r="A1019" s="1"/>
      <c r="B1019" s="4"/>
      <c r="C1019" s="83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132"/>
      <c r="P1019" s="83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 customHeight="1">
      <c r="A1020" s="1"/>
      <c r="B1020" s="4"/>
      <c r="C1020" s="83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132"/>
      <c r="P1020" s="83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 customHeight="1">
      <c r="A1021" s="1"/>
      <c r="B1021" s="4"/>
      <c r="C1021" s="83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132"/>
      <c r="P1021" s="83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 customHeight="1">
      <c r="A1022" s="1"/>
      <c r="B1022" s="4"/>
      <c r="C1022" s="83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132"/>
      <c r="P1022" s="83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2.75" customHeight="1">
      <c r="A1023" s="1"/>
      <c r="B1023" s="4"/>
      <c r="C1023" s="83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132"/>
      <c r="P1023" s="83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2.75" customHeight="1">
      <c r="A1024" s="1"/>
      <c r="B1024" s="4"/>
      <c r="C1024" s="83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132"/>
      <c r="P1024" s="83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2.75" customHeight="1">
      <c r="A1025" s="1"/>
      <c r="B1025" s="4"/>
      <c r="C1025" s="83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132"/>
      <c r="P1025" s="83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2.75" customHeight="1">
      <c r="A1026" s="1"/>
      <c r="B1026" s="4"/>
      <c r="C1026" s="83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132"/>
      <c r="P1026" s="83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2.75" customHeight="1">
      <c r="A1027" s="1"/>
      <c r="B1027" s="4"/>
      <c r="C1027" s="83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132"/>
      <c r="P1027" s="83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2.75" customHeight="1">
      <c r="A1028" s="1"/>
      <c r="B1028" s="4"/>
      <c r="C1028" s="83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132"/>
      <c r="P1028" s="83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2.75" customHeight="1">
      <c r="A1029" s="1"/>
      <c r="B1029" s="4"/>
      <c r="C1029" s="83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132"/>
      <c r="P1029" s="83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2.75" customHeight="1">
      <c r="A1030" s="1"/>
      <c r="B1030" s="4"/>
      <c r="C1030" s="83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132"/>
      <c r="P1030" s="83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2.75" customHeight="1">
      <c r="A1031" s="1"/>
      <c r="B1031" s="4"/>
      <c r="C1031" s="83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132"/>
      <c r="P1031" s="83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2.75" customHeight="1">
      <c r="A1032" s="1"/>
      <c r="B1032" s="4"/>
      <c r="C1032" s="83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132"/>
      <c r="P1032" s="83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2.75" customHeight="1">
      <c r="A1033" s="1"/>
      <c r="B1033" s="4"/>
      <c r="C1033" s="83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132"/>
      <c r="P1033" s="83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2.75" customHeight="1">
      <c r="A1034" s="1"/>
      <c r="B1034" s="4"/>
      <c r="C1034" s="83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132"/>
      <c r="P1034" s="83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2.75" customHeight="1">
      <c r="A1035" s="1"/>
      <c r="B1035" s="4"/>
      <c r="C1035" s="83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132"/>
      <c r="P1035" s="83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2.75" customHeight="1">
      <c r="A1036" s="1"/>
      <c r="B1036" s="4"/>
      <c r="C1036" s="83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132"/>
      <c r="P1036" s="83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2.75" customHeight="1">
      <c r="A1037" s="1"/>
      <c r="B1037" s="4"/>
      <c r="C1037" s="83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132"/>
      <c r="P1037" s="83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2.75" customHeight="1">
      <c r="A1038" s="1"/>
      <c r="B1038" s="4"/>
      <c r="C1038" s="83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132"/>
      <c r="P1038" s="83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2.75" customHeight="1">
      <c r="A1039" s="1"/>
      <c r="B1039" s="4"/>
      <c r="C1039" s="83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132"/>
      <c r="P1039" s="83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2.75" customHeight="1">
      <c r="A1040" s="1"/>
      <c r="B1040" s="4"/>
      <c r="C1040" s="83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132"/>
      <c r="P1040" s="83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2.75" customHeight="1">
      <c r="A1041" s="1"/>
      <c r="B1041" s="4"/>
      <c r="C1041" s="83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132"/>
      <c r="P1041" s="83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2.75" customHeight="1">
      <c r="A1042" s="1"/>
      <c r="B1042" s="4"/>
      <c r="C1042" s="83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132"/>
      <c r="P1042" s="83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2.75" customHeight="1">
      <c r="A1043" s="1"/>
      <c r="B1043" s="4"/>
      <c r="C1043" s="83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132"/>
      <c r="P1043" s="83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2.75" customHeight="1">
      <c r="A1044" s="1"/>
      <c r="B1044" s="4"/>
      <c r="C1044" s="83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132"/>
      <c r="P1044" s="83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2.75" customHeight="1">
      <c r="A1045" s="1"/>
      <c r="B1045" s="4"/>
      <c r="C1045" s="83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132"/>
      <c r="P1045" s="83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2.75" customHeight="1">
      <c r="A1046" s="1"/>
      <c r="B1046" s="4"/>
      <c r="C1046" s="83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132"/>
      <c r="P1046" s="83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2.75" customHeight="1">
      <c r="A1047" s="1"/>
      <c r="B1047" s="4"/>
      <c r="C1047" s="83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132"/>
      <c r="P1047" s="83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2.75" customHeight="1">
      <c r="A1048" s="1"/>
      <c r="B1048" s="4"/>
      <c r="C1048" s="83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132"/>
      <c r="P1048" s="83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2.75" customHeight="1">
      <c r="A1049" s="1"/>
      <c r="B1049" s="4"/>
      <c r="C1049" s="83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132"/>
      <c r="P1049" s="83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2.75" customHeight="1">
      <c r="A1050" s="1"/>
      <c r="B1050" s="4"/>
      <c r="C1050" s="83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132"/>
      <c r="P1050" s="83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2.75" customHeight="1">
      <c r="A1051" s="1"/>
      <c r="B1051" s="4"/>
      <c r="C1051" s="83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132"/>
      <c r="P1051" s="83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2.75" customHeight="1">
      <c r="A1052" s="1"/>
      <c r="B1052" s="4"/>
      <c r="C1052" s="83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132"/>
      <c r="P1052" s="83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2.75" customHeight="1">
      <c r="A1053" s="1"/>
      <c r="B1053" s="4"/>
      <c r="C1053" s="83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132"/>
      <c r="P1053" s="83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2.75" customHeight="1">
      <c r="A1054" s="1"/>
      <c r="B1054" s="4"/>
      <c r="C1054" s="83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132"/>
      <c r="P1054" s="83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2.75" customHeight="1">
      <c r="A1055" s="1"/>
      <c r="B1055" s="4"/>
      <c r="C1055" s="83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132"/>
      <c r="P1055" s="83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2.75" customHeight="1">
      <c r="A1056" s="1"/>
      <c r="B1056" s="4"/>
      <c r="C1056" s="83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132"/>
      <c r="P1056" s="83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2.75" customHeight="1">
      <c r="A1057" s="1"/>
      <c r="B1057" s="4"/>
      <c r="C1057" s="83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132"/>
      <c r="P1057" s="83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2.75" customHeight="1">
      <c r="A1058" s="1"/>
      <c r="B1058" s="4"/>
      <c r="C1058" s="83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132"/>
      <c r="P1058" s="83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2.75" customHeight="1">
      <c r="A1059" s="1"/>
      <c r="B1059" s="4"/>
      <c r="C1059" s="83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132"/>
      <c r="P1059" s="83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2.75" customHeight="1">
      <c r="A1060" s="1"/>
      <c r="B1060" s="4"/>
      <c r="C1060" s="83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132"/>
      <c r="P1060" s="83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2.75" customHeight="1">
      <c r="A1061" s="1"/>
      <c r="B1061" s="4"/>
      <c r="C1061" s="83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132"/>
      <c r="P1061" s="83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2.75" customHeight="1">
      <c r="A1062" s="1"/>
      <c r="B1062" s="4"/>
      <c r="C1062" s="83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132"/>
      <c r="P1062" s="83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2.75" customHeight="1">
      <c r="A1063" s="1"/>
      <c r="B1063" s="4"/>
      <c r="C1063" s="83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132"/>
      <c r="P1063" s="83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2.75" customHeight="1">
      <c r="A1064" s="1"/>
      <c r="B1064" s="4"/>
      <c r="C1064" s="83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132"/>
      <c r="P1064" s="83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2.75" customHeight="1">
      <c r="A1065" s="1"/>
      <c r="B1065" s="4"/>
      <c r="C1065" s="83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132"/>
      <c r="P1065" s="83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2.75" customHeight="1">
      <c r="A1066" s="1"/>
      <c r="B1066" s="4"/>
      <c r="C1066" s="83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132"/>
      <c r="P1066" s="83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2.75" customHeight="1">
      <c r="A1067" s="1"/>
      <c r="B1067" s="4"/>
      <c r="C1067" s="83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132"/>
      <c r="P1067" s="83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2.75" customHeight="1">
      <c r="A1068" s="1"/>
      <c r="B1068" s="4"/>
      <c r="C1068" s="83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132"/>
      <c r="P1068" s="83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2.75" customHeight="1">
      <c r="A1069" s="1"/>
      <c r="B1069" s="4"/>
      <c r="C1069" s="83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132"/>
      <c r="P1069" s="83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2.75" customHeight="1">
      <c r="A1070" s="1"/>
      <c r="B1070" s="4"/>
      <c r="C1070" s="83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132"/>
      <c r="P1070" s="83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2.75" customHeight="1">
      <c r="A1071" s="1"/>
      <c r="B1071" s="4"/>
      <c r="C1071" s="83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132"/>
      <c r="P1071" s="83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2.75" customHeight="1">
      <c r="A1072" s="1"/>
      <c r="B1072" s="4"/>
      <c r="C1072" s="83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132"/>
      <c r="P1072" s="83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2.75" customHeight="1">
      <c r="A1073" s="1"/>
      <c r="B1073" s="4"/>
      <c r="C1073" s="83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132"/>
      <c r="P1073" s="83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2.75" customHeight="1">
      <c r="A1074" s="1"/>
      <c r="B1074" s="4"/>
      <c r="C1074" s="83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132"/>
      <c r="P1074" s="83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2.75" customHeight="1">
      <c r="A1075" s="1"/>
      <c r="B1075" s="4"/>
      <c r="C1075" s="83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132"/>
      <c r="P1075" s="83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2.75" customHeight="1">
      <c r="A1076" s="1"/>
      <c r="B1076" s="4"/>
      <c r="C1076" s="83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132"/>
      <c r="P1076" s="83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2.75" customHeight="1">
      <c r="A1077" s="1"/>
      <c r="B1077" s="4"/>
      <c r="C1077" s="83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132"/>
      <c r="P1077" s="83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2.75" customHeight="1">
      <c r="A1078" s="1"/>
      <c r="B1078" s="4"/>
      <c r="C1078" s="83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132"/>
      <c r="P1078" s="83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2.75" customHeight="1">
      <c r="A1079" s="1"/>
      <c r="B1079" s="4"/>
      <c r="C1079" s="83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132"/>
      <c r="P1079" s="83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2.75" customHeight="1">
      <c r="A1080" s="1"/>
      <c r="B1080" s="4"/>
      <c r="C1080" s="83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132"/>
      <c r="P1080" s="83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2.75" customHeight="1">
      <c r="A1081" s="1"/>
      <c r="B1081" s="4"/>
      <c r="C1081" s="83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132"/>
      <c r="P1081" s="83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2.75" customHeight="1">
      <c r="A1082" s="1"/>
      <c r="B1082" s="4"/>
      <c r="C1082" s="83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132"/>
      <c r="P1082" s="83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2.75" customHeight="1">
      <c r="A1083" s="1"/>
      <c r="B1083" s="4"/>
      <c r="C1083" s="83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132"/>
      <c r="P1083" s="83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2.75" customHeight="1">
      <c r="A1084" s="1"/>
      <c r="B1084" s="4"/>
      <c r="C1084" s="83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132"/>
      <c r="P1084" s="83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2.75" customHeight="1">
      <c r="A1085" s="134"/>
      <c r="B1085" s="135"/>
      <c r="C1085" s="83"/>
      <c r="D1085" s="135"/>
      <c r="E1085" s="135"/>
      <c r="F1085" s="135"/>
      <c r="G1085" s="135"/>
      <c r="H1085" s="135"/>
      <c r="I1085" s="135"/>
      <c r="J1085" s="135"/>
      <c r="K1085" s="135"/>
      <c r="L1085" s="135"/>
      <c r="M1085" s="135"/>
      <c r="N1085" s="135"/>
      <c r="O1085" s="136"/>
      <c r="P1085" s="137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</row>
  </sheetData>
  <autoFilter ref="A4:Z505"/>
  <mergeCells count="5">
    <mergeCell ref="A1:E1"/>
    <mergeCell ref="F1:P1"/>
    <mergeCell ref="A2:P2"/>
    <mergeCell ref="A3:P3"/>
    <mergeCell ref="I4:M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B1" zoomScale="80" workbookViewId="0">
      <selection activeCell="R6" sqref="R6"/>
    </sheetView>
  </sheetViews>
  <sheetFormatPr defaultRowHeight="14.4"/>
  <cols>
    <col min="2" max="2" width="24.33203125" customWidth="1"/>
    <col min="3" max="3" width="17.77734375" customWidth="1"/>
    <col min="4" max="4" width="12.77734375" customWidth="1"/>
    <col min="15" max="15" width="5.33203125" bestFit="1" customWidth="1"/>
    <col min="16" max="16" width="27.77734375" customWidth="1"/>
  </cols>
  <sheetData>
    <row r="1" spans="1:16" ht="40.200000000000003" thickBot="1">
      <c r="A1" s="161" t="s">
        <v>4</v>
      </c>
      <c r="B1" s="152" t="s">
        <v>5</v>
      </c>
      <c r="C1" s="162" t="s">
        <v>6</v>
      </c>
      <c r="D1" s="152" t="s">
        <v>7</v>
      </c>
      <c r="E1" s="152" t="s">
        <v>8</v>
      </c>
      <c r="F1" s="152" t="s">
        <v>9</v>
      </c>
      <c r="G1" s="152" t="s">
        <v>10</v>
      </c>
      <c r="H1" s="152" t="s">
        <v>11</v>
      </c>
      <c r="I1" s="171" t="s">
        <v>12</v>
      </c>
      <c r="J1" s="172"/>
      <c r="K1" s="172"/>
      <c r="L1" s="172"/>
      <c r="M1" s="173"/>
      <c r="N1" s="152" t="s">
        <v>13</v>
      </c>
      <c r="O1" s="152" t="s">
        <v>391</v>
      </c>
      <c r="P1" s="152" t="s">
        <v>15</v>
      </c>
    </row>
    <row r="2" spans="1:16" ht="15" thickBot="1">
      <c r="A2" s="138">
        <v>20</v>
      </c>
      <c r="B2" s="139" t="s">
        <v>256</v>
      </c>
      <c r="C2" s="140" t="s">
        <v>181</v>
      </c>
      <c r="D2" s="139" t="s">
        <v>257</v>
      </c>
      <c r="E2" s="139">
        <v>2</v>
      </c>
      <c r="F2" s="139">
        <v>60</v>
      </c>
      <c r="G2" s="139" t="s">
        <v>37</v>
      </c>
      <c r="H2" s="139">
        <v>18</v>
      </c>
      <c r="I2" s="139">
        <v>1</v>
      </c>
      <c r="J2" s="139">
        <v>1.2</v>
      </c>
      <c r="K2" s="139">
        <v>1</v>
      </c>
      <c r="L2" s="139">
        <v>1</v>
      </c>
      <c r="M2" s="139">
        <v>0.55000000000000004</v>
      </c>
      <c r="N2" s="153">
        <f>H2*I2*J2*K2*L2*M2</f>
        <v>11.879999999999999</v>
      </c>
      <c r="O2" s="141">
        <v>780</v>
      </c>
      <c r="P2" s="142" t="s">
        <v>260</v>
      </c>
    </row>
    <row r="3" spans="1:16" ht="15" thickBot="1">
      <c r="A3" s="143"/>
      <c r="B3" s="144" t="s">
        <v>256</v>
      </c>
      <c r="C3" s="145" t="s">
        <v>181</v>
      </c>
      <c r="D3" s="144" t="s">
        <v>261</v>
      </c>
      <c r="E3" s="144">
        <v>2</v>
      </c>
      <c r="F3" s="144">
        <v>46</v>
      </c>
      <c r="G3" s="144" t="s">
        <v>37</v>
      </c>
      <c r="H3" s="144">
        <v>18</v>
      </c>
      <c r="I3" s="144">
        <v>1</v>
      </c>
      <c r="J3" s="144">
        <v>1.06</v>
      </c>
      <c r="K3" s="139">
        <v>1</v>
      </c>
      <c r="L3" s="139">
        <v>1</v>
      </c>
      <c r="M3" s="144">
        <v>0.55000000000000004</v>
      </c>
      <c r="N3" s="153">
        <f t="shared" ref="N3:N45" si="0">H3*I3*J3*K3*L3*M3</f>
        <v>10.494000000000002</v>
      </c>
      <c r="O3" s="146"/>
      <c r="P3" s="147" t="s">
        <v>260</v>
      </c>
    </row>
    <row r="4" spans="1:16" ht="53.4" thickBot="1">
      <c r="A4" s="148"/>
      <c r="B4" s="144" t="s">
        <v>256</v>
      </c>
      <c r="C4" s="145" t="s">
        <v>211</v>
      </c>
      <c r="D4" s="144" t="s">
        <v>83</v>
      </c>
      <c r="E4" s="144">
        <v>2</v>
      </c>
      <c r="F4" s="144">
        <v>55</v>
      </c>
      <c r="G4" s="144" t="s">
        <v>24</v>
      </c>
      <c r="H4" s="144">
        <v>11</v>
      </c>
      <c r="I4" s="144">
        <v>1</v>
      </c>
      <c r="J4" s="144">
        <v>1.1499999999999999</v>
      </c>
      <c r="K4" s="139">
        <v>1</v>
      </c>
      <c r="L4" s="139">
        <v>1</v>
      </c>
      <c r="M4" s="144">
        <v>1</v>
      </c>
      <c r="N4" s="153">
        <f t="shared" si="0"/>
        <v>12.649999999999999</v>
      </c>
      <c r="O4" s="149"/>
      <c r="P4" s="154" t="s">
        <v>266</v>
      </c>
    </row>
    <row r="5" spans="1:16" ht="53.4" thickBot="1">
      <c r="A5" s="148"/>
      <c r="B5" s="144" t="s">
        <v>256</v>
      </c>
      <c r="C5" s="145" t="s">
        <v>211</v>
      </c>
      <c r="D5" s="144" t="s">
        <v>83</v>
      </c>
      <c r="E5" s="144">
        <v>2</v>
      </c>
      <c r="F5" s="144">
        <v>55</v>
      </c>
      <c r="G5" s="144" t="s">
        <v>37</v>
      </c>
      <c r="H5" s="144">
        <v>8</v>
      </c>
      <c r="I5" s="144">
        <v>1</v>
      </c>
      <c r="J5" s="144">
        <v>1.1499999999999999</v>
      </c>
      <c r="K5" s="139">
        <v>1</v>
      </c>
      <c r="L5" s="139">
        <v>1</v>
      </c>
      <c r="M5" s="144">
        <v>0.55000000000000004</v>
      </c>
      <c r="N5" s="153">
        <f t="shared" si="0"/>
        <v>5.0599999999999996</v>
      </c>
      <c r="O5" s="149"/>
      <c r="P5" s="154" t="s">
        <v>266</v>
      </c>
    </row>
    <row r="6" spans="1:16" ht="53.4" thickBot="1">
      <c r="A6" s="148"/>
      <c r="B6" s="144" t="s">
        <v>256</v>
      </c>
      <c r="C6" s="145" t="s">
        <v>211</v>
      </c>
      <c r="D6" s="144" t="s">
        <v>84</v>
      </c>
      <c r="E6" s="144">
        <v>2</v>
      </c>
      <c r="F6" s="144">
        <v>55</v>
      </c>
      <c r="G6" s="144" t="s">
        <v>24</v>
      </c>
      <c r="H6" s="144">
        <v>11</v>
      </c>
      <c r="I6" s="144">
        <v>1</v>
      </c>
      <c r="J6" s="144">
        <v>1.1499999999999999</v>
      </c>
      <c r="K6" s="139">
        <v>1</v>
      </c>
      <c r="L6" s="139">
        <v>1</v>
      </c>
      <c r="M6" s="144">
        <v>1</v>
      </c>
      <c r="N6" s="153">
        <f t="shared" si="0"/>
        <v>12.649999999999999</v>
      </c>
      <c r="O6" s="149"/>
      <c r="P6" s="154" t="s">
        <v>266</v>
      </c>
    </row>
    <row r="7" spans="1:16" ht="53.4" thickBot="1">
      <c r="A7" s="148"/>
      <c r="B7" s="144" t="s">
        <v>256</v>
      </c>
      <c r="C7" s="145" t="s">
        <v>211</v>
      </c>
      <c r="D7" s="144" t="s">
        <v>84</v>
      </c>
      <c r="E7" s="144">
        <v>2</v>
      </c>
      <c r="F7" s="144">
        <v>55</v>
      </c>
      <c r="G7" s="144" t="s">
        <v>37</v>
      </c>
      <c r="H7" s="144">
        <v>8</v>
      </c>
      <c r="I7" s="144">
        <v>1</v>
      </c>
      <c r="J7" s="144">
        <v>1.1499999999999999</v>
      </c>
      <c r="K7" s="139">
        <v>1</v>
      </c>
      <c r="L7" s="139">
        <v>1</v>
      </c>
      <c r="M7" s="144">
        <v>0.55000000000000004</v>
      </c>
      <c r="N7" s="153">
        <f t="shared" si="0"/>
        <v>5.0599999999999996</v>
      </c>
      <c r="O7" s="149"/>
      <c r="P7" s="154" t="s">
        <v>266</v>
      </c>
    </row>
    <row r="8" spans="1:16" ht="27" thickBot="1">
      <c r="A8" s="148"/>
      <c r="B8" s="144" t="s">
        <v>256</v>
      </c>
      <c r="C8" s="145" t="s">
        <v>216</v>
      </c>
      <c r="D8" s="144" t="s">
        <v>54</v>
      </c>
      <c r="E8" s="144">
        <v>2</v>
      </c>
      <c r="F8" s="144">
        <v>55</v>
      </c>
      <c r="G8" s="144" t="s">
        <v>24</v>
      </c>
      <c r="H8" s="144">
        <v>22</v>
      </c>
      <c r="I8" s="144">
        <v>1</v>
      </c>
      <c r="J8" s="144">
        <v>1.1499999999999999</v>
      </c>
      <c r="K8" s="139">
        <v>1</v>
      </c>
      <c r="L8" s="139">
        <v>1</v>
      </c>
      <c r="M8" s="144">
        <v>1</v>
      </c>
      <c r="N8" s="153">
        <f t="shared" si="0"/>
        <v>25.299999999999997</v>
      </c>
      <c r="O8" s="149"/>
      <c r="P8" s="144" t="s">
        <v>64</v>
      </c>
    </row>
    <row r="9" spans="1:16" ht="27" thickBot="1">
      <c r="A9" s="148"/>
      <c r="B9" s="144" t="s">
        <v>256</v>
      </c>
      <c r="C9" s="145" t="s">
        <v>216</v>
      </c>
      <c r="D9" s="144" t="s">
        <v>54</v>
      </c>
      <c r="E9" s="144">
        <v>2</v>
      </c>
      <c r="F9" s="144">
        <v>55</v>
      </c>
      <c r="G9" s="144" t="s">
        <v>37</v>
      </c>
      <c r="H9" s="144">
        <v>16</v>
      </c>
      <c r="I9" s="144">
        <v>1</v>
      </c>
      <c r="J9" s="144">
        <v>1.1499999999999999</v>
      </c>
      <c r="K9" s="139">
        <v>1</v>
      </c>
      <c r="L9" s="139">
        <v>1</v>
      </c>
      <c r="M9" s="144">
        <v>0.55000000000000004</v>
      </c>
      <c r="N9" s="153">
        <f t="shared" si="0"/>
        <v>10.119999999999999</v>
      </c>
      <c r="O9" s="149"/>
      <c r="P9" s="144" t="s">
        <v>64</v>
      </c>
    </row>
    <row r="10" spans="1:16" ht="27" thickBot="1">
      <c r="A10" s="148"/>
      <c r="B10" s="144" t="s">
        <v>256</v>
      </c>
      <c r="C10" s="145" t="s">
        <v>216</v>
      </c>
      <c r="D10" s="144" t="s">
        <v>85</v>
      </c>
      <c r="E10" s="144">
        <v>2</v>
      </c>
      <c r="F10" s="144">
        <v>55</v>
      </c>
      <c r="G10" s="144" t="s">
        <v>24</v>
      </c>
      <c r="H10" s="144">
        <v>22</v>
      </c>
      <c r="I10" s="144">
        <v>1</v>
      </c>
      <c r="J10" s="144">
        <v>1.1499999999999999</v>
      </c>
      <c r="K10" s="139">
        <v>1</v>
      </c>
      <c r="L10" s="139">
        <v>1</v>
      </c>
      <c r="M10" s="144">
        <v>1</v>
      </c>
      <c r="N10" s="153">
        <f t="shared" si="0"/>
        <v>25.299999999999997</v>
      </c>
      <c r="O10" s="149"/>
      <c r="P10" s="144" t="s">
        <v>64</v>
      </c>
    </row>
    <row r="11" spans="1:16" ht="27" thickBot="1">
      <c r="A11" s="148"/>
      <c r="B11" s="144" t="s">
        <v>256</v>
      </c>
      <c r="C11" s="145" t="s">
        <v>216</v>
      </c>
      <c r="D11" s="144" t="s">
        <v>85</v>
      </c>
      <c r="E11" s="144">
        <v>2</v>
      </c>
      <c r="F11" s="144">
        <v>55</v>
      </c>
      <c r="G11" s="144" t="s">
        <v>37</v>
      </c>
      <c r="H11" s="144">
        <v>16</v>
      </c>
      <c r="I11" s="144">
        <v>1</v>
      </c>
      <c r="J11" s="144">
        <v>1.1499999999999999</v>
      </c>
      <c r="K11" s="139">
        <v>1</v>
      </c>
      <c r="L11" s="139">
        <v>1</v>
      </c>
      <c r="M11" s="144">
        <v>0.55000000000000004</v>
      </c>
      <c r="N11" s="153">
        <f t="shared" si="0"/>
        <v>10.119999999999999</v>
      </c>
      <c r="O11" s="149"/>
      <c r="P11" s="144" t="s">
        <v>64</v>
      </c>
    </row>
    <row r="12" spans="1:16" ht="27" thickBot="1">
      <c r="A12" s="148"/>
      <c r="B12" s="144" t="s">
        <v>256</v>
      </c>
      <c r="C12" s="145" t="s">
        <v>216</v>
      </c>
      <c r="D12" s="144" t="s">
        <v>56</v>
      </c>
      <c r="E12" s="144">
        <v>2</v>
      </c>
      <c r="F12" s="144">
        <v>56</v>
      </c>
      <c r="G12" s="144" t="s">
        <v>24</v>
      </c>
      <c r="H12" s="144">
        <v>22</v>
      </c>
      <c r="I12" s="144">
        <v>1</v>
      </c>
      <c r="J12" s="144">
        <v>1.1599999999999999</v>
      </c>
      <c r="K12" s="139">
        <v>1</v>
      </c>
      <c r="L12" s="139">
        <v>1</v>
      </c>
      <c r="M12" s="144">
        <v>1</v>
      </c>
      <c r="N12" s="153">
        <f t="shared" si="0"/>
        <v>25.52</v>
      </c>
      <c r="O12" s="149"/>
      <c r="P12" s="144" t="s">
        <v>64</v>
      </c>
    </row>
    <row r="13" spans="1:16" ht="27" thickBot="1">
      <c r="A13" s="148"/>
      <c r="B13" s="144" t="s">
        <v>256</v>
      </c>
      <c r="C13" s="145" t="s">
        <v>216</v>
      </c>
      <c r="D13" s="144" t="s">
        <v>56</v>
      </c>
      <c r="E13" s="144">
        <v>2</v>
      </c>
      <c r="F13" s="144">
        <v>56</v>
      </c>
      <c r="G13" s="144" t="s">
        <v>37</v>
      </c>
      <c r="H13" s="144">
        <v>16</v>
      </c>
      <c r="I13" s="144">
        <v>1</v>
      </c>
      <c r="J13" s="144">
        <v>1.1599999999999999</v>
      </c>
      <c r="K13" s="139">
        <v>1</v>
      </c>
      <c r="L13" s="139">
        <v>1</v>
      </c>
      <c r="M13" s="144">
        <v>0.55000000000000004</v>
      </c>
      <c r="N13" s="153">
        <f t="shared" si="0"/>
        <v>10.208</v>
      </c>
      <c r="O13" s="149"/>
      <c r="P13" s="144" t="s">
        <v>64</v>
      </c>
    </row>
    <row r="14" spans="1:16" ht="27" thickBot="1">
      <c r="A14" s="148"/>
      <c r="B14" s="144" t="s">
        <v>256</v>
      </c>
      <c r="C14" s="145" t="s">
        <v>216</v>
      </c>
      <c r="D14" s="144" t="s">
        <v>68</v>
      </c>
      <c r="E14" s="144">
        <v>3</v>
      </c>
      <c r="F14" s="144">
        <v>51</v>
      </c>
      <c r="G14" s="144" t="s">
        <v>24</v>
      </c>
      <c r="H14" s="144">
        <v>35</v>
      </c>
      <c r="I14" s="144">
        <v>1</v>
      </c>
      <c r="J14" s="144">
        <v>1.1100000000000001</v>
      </c>
      <c r="K14" s="139">
        <v>1</v>
      </c>
      <c r="L14" s="139">
        <v>1</v>
      </c>
      <c r="M14" s="144">
        <v>1</v>
      </c>
      <c r="N14" s="153">
        <f t="shared" si="0"/>
        <v>38.85</v>
      </c>
      <c r="O14" s="149"/>
      <c r="P14" s="144" t="s">
        <v>64</v>
      </c>
    </row>
    <row r="15" spans="1:16" ht="27" thickBot="1">
      <c r="A15" s="148"/>
      <c r="B15" s="144" t="s">
        <v>256</v>
      </c>
      <c r="C15" s="145" t="s">
        <v>216</v>
      </c>
      <c r="D15" s="144" t="s">
        <v>68</v>
      </c>
      <c r="E15" s="144">
        <v>3</v>
      </c>
      <c r="F15" s="144">
        <v>51</v>
      </c>
      <c r="G15" s="144" t="s">
        <v>37</v>
      </c>
      <c r="H15" s="144">
        <v>20</v>
      </c>
      <c r="I15" s="144">
        <v>1</v>
      </c>
      <c r="J15" s="144">
        <v>1.1100000000000001</v>
      </c>
      <c r="K15" s="139">
        <v>1</v>
      </c>
      <c r="L15" s="139">
        <v>1</v>
      </c>
      <c r="M15" s="144">
        <v>0.55000000000000004</v>
      </c>
      <c r="N15" s="153">
        <f t="shared" si="0"/>
        <v>12.210000000000003</v>
      </c>
      <c r="O15" s="149"/>
      <c r="P15" s="144" t="s">
        <v>64</v>
      </c>
    </row>
    <row r="16" spans="1:16" ht="27" thickBot="1">
      <c r="A16" s="148"/>
      <c r="B16" s="144" t="s">
        <v>256</v>
      </c>
      <c r="C16" s="145" t="s">
        <v>216</v>
      </c>
      <c r="D16" s="144" t="s">
        <v>70</v>
      </c>
      <c r="E16" s="144">
        <v>3</v>
      </c>
      <c r="F16" s="144">
        <v>51</v>
      </c>
      <c r="G16" s="144" t="s">
        <v>24</v>
      </c>
      <c r="H16" s="144">
        <v>35</v>
      </c>
      <c r="I16" s="144">
        <v>1</v>
      </c>
      <c r="J16" s="144">
        <v>1.1100000000000001</v>
      </c>
      <c r="K16" s="139">
        <v>1</v>
      </c>
      <c r="L16" s="139">
        <v>1</v>
      </c>
      <c r="M16" s="144">
        <v>1</v>
      </c>
      <c r="N16" s="153">
        <f t="shared" si="0"/>
        <v>38.85</v>
      </c>
      <c r="O16" s="149"/>
      <c r="P16" s="144" t="s">
        <v>64</v>
      </c>
    </row>
    <row r="17" spans="1:16" ht="27" thickBot="1">
      <c r="A17" s="148"/>
      <c r="B17" s="144" t="s">
        <v>256</v>
      </c>
      <c r="C17" s="145" t="s">
        <v>216</v>
      </c>
      <c r="D17" s="144" t="s">
        <v>70</v>
      </c>
      <c r="E17" s="144">
        <v>3</v>
      </c>
      <c r="F17" s="144">
        <v>51</v>
      </c>
      <c r="G17" s="144" t="s">
        <v>37</v>
      </c>
      <c r="H17" s="144">
        <v>20</v>
      </c>
      <c r="I17" s="144">
        <v>1</v>
      </c>
      <c r="J17" s="144">
        <v>1.1100000000000001</v>
      </c>
      <c r="K17" s="139">
        <v>1</v>
      </c>
      <c r="L17" s="139">
        <v>1</v>
      </c>
      <c r="M17" s="144">
        <v>0.55000000000000004</v>
      </c>
      <c r="N17" s="153">
        <f t="shared" si="0"/>
        <v>12.210000000000003</v>
      </c>
      <c r="O17" s="149"/>
      <c r="P17" s="144" t="s">
        <v>64</v>
      </c>
    </row>
    <row r="18" spans="1:16" ht="27" thickBot="1">
      <c r="A18" s="148"/>
      <c r="B18" s="144" t="s">
        <v>256</v>
      </c>
      <c r="C18" s="145" t="s">
        <v>216</v>
      </c>
      <c r="D18" s="144" t="s">
        <v>71</v>
      </c>
      <c r="E18" s="144">
        <v>3</v>
      </c>
      <c r="F18" s="144">
        <v>57</v>
      </c>
      <c r="G18" s="144" t="s">
        <v>24</v>
      </c>
      <c r="H18" s="144">
        <v>35</v>
      </c>
      <c r="I18" s="144">
        <v>1</v>
      </c>
      <c r="J18" s="144">
        <v>1.17</v>
      </c>
      <c r="K18" s="139">
        <v>1</v>
      </c>
      <c r="L18" s="139">
        <v>1</v>
      </c>
      <c r="M18" s="144">
        <v>1</v>
      </c>
      <c r="N18" s="153">
        <f t="shared" si="0"/>
        <v>40.949999999999996</v>
      </c>
      <c r="O18" s="149"/>
      <c r="P18" s="144" t="s">
        <v>64</v>
      </c>
    </row>
    <row r="19" spans="1:16" ht="27" thickBot="1">
      <c r="A19" s="148"/>
      <c r="B19" s="144" t="s">
        <v>256</v>
      </c>
      <c r="C19" s="145" t="s">
        <v>216</v>
      </c>
      <c r="D19" s="144" t="s">
        <v>71</v>
      </c>
      <c r="E19" s="144">
        <v>3</v>
      </c>
      <c r="F19" s="144">
        <v>57</v>
      </c>
      <c r="G19" s="144" t="s">
        <v>37</v>
      </c>
      <c r="H19" s="144">
        <v>20</v>
      </c>
      <c r="I19" s="144">
        <v>1</v>
      </c>
      <c r="J19" s="144">
        <v>1.17</v>
      </c>
      <c r="K19" s="139">
        <v>1</v>
      </c>
      <c r="L19" s="139">
        <v>1</v>
      </c>
      <c r="M19" s="144">
        <v>0.55000000000000004</v>
      </c>
      <c r="N19" s="153">
        <f t="shared" si="0"/>
        <v>12.870000000000001</v>
      </c>
      <c r="O19" s="149"/>
      <c r="P19" s="144" t="s">
        <v>64</v>
      </c>
    </row>
    <row r="20" spans="1:16" ht="27" thickBot="1">
      <c r="A20" s="148"/>
      <c r="B20" s="144" t="s">
        <v>256</v>
      </c>
      <c r="C20" s="145" t="s">
        <v>216</v>
      </c>
      <c r="D20" s="144" t="s">
        <v>72</v>
      </c>
      <c r="E20" s="144">
        <v>3</v>
      </c>
      <c r="F20" s="144">
        <v>52</v>
      </c>
      <c r="G20" s="144" t="s">
        <v>24</v>
      </c>
      <c r="H20" s="144">
        <v>35</v>
      </c>
      <c r="I20" s="144">
        <v>1</v>
      </c>
      <c r="J20" s="144">
        <v>1.1200000000000001</v>
      </c>
      <c r="K20" s="139">
        <v>1</v>
      </c>
      <c r="L20" s="139">
        <v>1</v>
      </c>
      <c r="M20" s="144">
        <v>1</v>
      </c>
      <c r="N20" s="153">
        <f t="shared" si="0"/>
        <v>39.200000000000003</v>
      </c>
      <c r="O20" s="149"/>
      <c r="P20" s="144" t="s">
        <v>64</v>
      </c>
    </row>
    <row r="21" spans="1:16" ht="27" thickBot="1">
      <c r="A21" s="148"/>
      <c r="B21" s="144" t="s">
        <v>256</v>
      </c>
      <c r="C21" s="145" t="s">
        <v>216</v>
      </c>
      <c r="D21" s="144" t="s">
        <v>72</v>
      </c>
      <c r="E21" s="144">
        <v>3</v>
      </c>
      <c r="F21" s="144">
        <v>52</v>
      </c>
      <c r="G21" s="144" t="s">
        <v>37</v>
      </c>
      <c r="H21" s="144">
        <v>20</v>
      </c>
      <c r="I21" s="144">
        <v>1</v>
      </c>
      <c r="J21" s="144">
        <v>1.1200000000000001</v>
      </c>
      <c r="K21" s="139">
        <v>1</v>
      </c>
      <c r="L21" s="139">
        <v>1</v>
      </c>
      <c r="M21" s="144">
        <v>0.55000000000000004</v>
      </c>
      <c r="N21" s="153">
        <f t="shared" si="0"/>
        <v>12.320000000000002</v>
      </c>
      <c r="O21" s="149"/>
      <c r="P21" s="144" t="s">
        <v>64</v>
      </c>
    </row>
    <row r="22" spans="1:16" ht="27" thickBot="1">
      <c r="A22" s="148"/>
      <c r="B22" s="144" t="s">
        <v>256</v>
      </c>
      <c r="C22" s="145" t="s">
        <v>216</v>
      </c>
      <c r="D22" s="144" t="s">
        <v>171</v>
      </c>
      <c r="E22" s="144">
        <v>3</v>
      </c>
      <c r="F22" s="144">
        <v>55</v>
      </c>
      <c r="G22" s="144" t="s">
        <v>24</v>
      </c>
      <c r="H22" s="144">
        <v>35</v>
      </c>
      <c r="I22" s="144">
        <v>1</v>
      </c>
      <c r="J22" s="144">
        <v>1.1499999999999999</v>
      </c>
      <c r="K22" s="139">
        <v>1</v>
      </c>
      <c r="L22" s="139">
        <v>1</v>
      </c>
      <c r="M22" s="144">
        <v>1</v>
      </c>
      <c r="N22" s="153">
        <f t="shared" si="0"/>
        <v>40.25</v>
      </c>
      <c r="O22" s="149"/>
      <c r="P22" s="144" t="s">
        <v>64</v>
      </c>
    </row>
    <row r="23" spans="1:16" ht="27" thickBot="1">
      <c r="A23" s="148"/>
      <c r="B23" s="144" t="s">
        <v>256</v>
      </c>
      <c r="C23" s="145" t="s">
        <v>216</v>
      </c>
      <c r="D23" s="144" t="s">
        <v>171</v>
      </c>
      <c r="E23" s="144">
        <v>3</v>
      </c>
      <c r="F23" s="144">
        <v>55</v>
      </c>
      <c r="G23" s="144" t="s">
        <v>37</v>
      </c>
      <c r="H23" s="144">
        <v>20</v>
      </c>
      <c r="I23" s="144">
        <v>1</v>
      </c>
      <c r="J23" s="144">
        <v>1.1499999999999999</v>
      </c>
      <c r="K23" s="139">
        <v>1</v>
      </c>
      <c r="L23" s="139">
        <v>1</v>
      </c>
      <c r="M23" s="144">
        <v>0.55000000000000004</v>
      </c>
      <c r="N23" s="153">
        <f t="shared" si="0"/>
        <v>12.65</v>
      </c>
      <c r="O23" s="149"/>
      <c r="P23" s="144" t="s">
        <v>64</v>
      </c>
    </row>
    <row r="24" spans="1:16" ht="27" thickBot="1">
      <c r="A24" s="148"/>
      <c r="B24" s="144" t="s">
        <v>256</v>
      </c>
      <c r="C24" s="145" t="s">
        <v>216</v>
      </c>
      <c r="D24" s="144" t="s">
        <v>283</v>
      </c>
      <c r="E24" s="144">
        <v>2</v>
      </c>
      <c r="F24" s="144">
        <v>24</v>
      </c>
      <c r="G24" s="144" t="s">
        <v>24</v>
      </c>
      <c r="H24" s="144">
        <v>22</v>
      </c>
      <c r="I24" s="144">
        <v>1</v>
      </c>
      <c r="J24" s="144">
        <v>1</v>
      </c>
      <c r="K24" s="139">
        <v>1</v>
      </c>
      <c r="L24" s="144">
        <v>1.3</v>
      </c>
      <c r="M24" s="144">
        <v>1</v>
      </c>
      <c r="N24" s="153">
        <f t="shared" si="0"/>
        <v>28.6</v>
      </c>
      <c r="O24" s="149"/>
      <c r="P24" s="144" t="s">
        <v>284</v>
      </c>
    </row>
    <row r="25" spans="1:16" ht="27" thickBot="1">
      <c r="A25" s="148"/>
      <c r="B25" s="144" t="s">
        <v>256</v>
      </c>
      <c r="C25" s="145" t="s">
        <v>216</v>
      </c>
      <c r="D25" s="144" t="s">
        <v>283</v>
      </c>
      <c r="E25" s="144">
        <v>2</v>
      </c>
      <c r="F25" s="144">
        <v>24</v>
      </c>
      <c r="G25" s="144" t="s">
        <v>37</v>
      </c>
      <c r="H25" s="144">
        <v>16</v>
      </c>
      <c r="I25" s="144">
        <v>1</v>
      </c>
      <c r="J25" s="144">
        <v>1</v>
      </c>
      <c r="K25" s="139">
        <v>1</v>
      </c>
      <c r="L25" s="144">
        <v>1.3</v>
      </c>
      <c r="M25" s="144">
        <v>0.55000000000000004</v>
      </c>
      <c r="N25" s="153">
        <f t="shared" si="0"/>
        <v>11.440000000000001</v>
      </c>
      <c r="O25" s="149"/>
      <c r="P25" s="144" t="s">
        <v>285</v>
      </c>
    </row>
    <row r="26" spans="1:16" ht="40.200000000000003" thickBot="1">
      <c r="A26" s="148"/>
      <c r="B26" s="144" t="s">
        <v>256</v>
      </c>
      <c r="C26" s="145" t="s">
        <v>215</v>
      </c>
      <c r="D26" s="144" t="s">
        <v>283</v>
      </c>
      <c r="E26" s="144">
        <v>2</v>
      </c>
      <c r="F26" s="144">
        <v>13</v>
      </c>
      <c r="G26" s="144" t="s">
        <v>24</v>
      </c>
      <c r="H26" s="144">
        <v>25</v>
      </c>
      <c r="I26" s="144">
        <v>1</v>
      </c>
      <c r="J26" s="144">
        <v>1</v>
      </c>
      <c r="K26" s="139">
        <v>1</v>
      </c>
      <c r="L26" s="144">
        <v>1.3</v>
      </c>
      <c r="M26" s="144">
        <v>1</v>
      </c>
      <c r="N26" s="153">
        <f t="shared" si="0"/>
        <v>32.5</v>
      </c>
      <c r="O26" s="149"/>
      <c r="P26" s="144" t="s">
        <v>286</v>
      </c>
    </row>
    <row r="27" spans="1:16" ht="40.200000000000003" thickBot="1">
      <c r="A27" s="148"/>
      <c r="B27" s="144" t="s">
        <v>256</v>
      </c>
      <c r="C27" s="145" t="s">
        <v>211</v>
      </c>
      <c r="D27" s="144" t="s">
        <v>287</v>
      </c>
      <c r="E27" s="144">
        <v>2</v>
      </c>
      <c r="F27" s="144">
        <v>33</v>
      </c>
      <c r="G27" s="144" t="s">
        <v>37</v>
      </c>
      <c r="H27" s="144">
        <v>16</v>
      </c>
      <c r="I27" s="144">
        <v>1</v>
      </c>
      <c r="J27" s="144">
        <v>1</v>
      </c>
      <c r="K27" s="139">
        <v>1</v>
      </c>
      <c r="L27" s="144">
        <v>1.3</v>
      </c>
      <c r="M27" s="144">
        <v>0.55000000000000004</v>
      </c>
      <c r="N27" s="153">
        <f t="shared" si="0"/>
        <v>11.440000000000001</v>
      </c>
      <c r="O27" s="149"/>
      <c r="P27" s="144" t="s">
        <v>288</v>
      </c>
    </row>
    <row r="28" spans="1:16" ht="27" thickBot="1">
      <c r="A28" s="148"/>
      <c r="B28" s="144" t="s">
        <v>256</v>
      </c>
      <c r="C28" s="145" t="s">
        <v>379</v>
      </c>
      <c r="D28" s="144" t="s">
        <v>80</v>
      </c>
      <c r="E28" s="144">
        <v>2</v>
      </c>
      <c r="F28" s="144">
        <v>60</v>
      </c>
      <c r="G28" s="144" t="s">
        <v>24</v>
      </c>
      <c r="H28" s="144">
        <v>20</v>
      </c>
      <c r="I28" s="144">
        <v>1</v>
      </c>
      <c r="J28" s="144">
        <v>1.2</v>
      </c>
      <c r="K28" s="139">
        <v>1</v>
      </c>
      <c r="L28" s="144">
        <v>1</v>
      </c>
      <c r="M28" s="144">
        <v>1</v>
      </c>
      <c r="N28" s="153">
        <f t="shared" si="0"/>
        <v>24</v>
      </c>
      <c r="O28" s="150"/>
      <c r="P28" s="144" t="s">
        <v>380</v>
      </c>
    </row>
    <row r="29" spans="1:16" ht="27" thickBot="1">
      <c r="A29" s="148"/>
      <c r="B29" s="144" t="s">
        <v>256</v>
      </c>
      <c r="C29" s="145" t="s">
        <v>379</v>
      </c>
      <c r="D29" s="144" t="s">
        <v>80</v>
      </c>
      <c r="E29" s="144">
        <v>2</v>
      </c>
      <c r="F29" s="144">
        <v>60</v>
      </c>
      <c r="G29" s="144" t="s">
        <v>37</v>
      </c>
      <c r="H29" s="144">
        <v>20</v>
      </c>
      <c r="I29" s="144">
        <v>1</v>
      </c>
      <c r="J29" s="144">
        <v>1.2</v>
      </c>
      <c r="K29" s="139">
        <v>1</v>
      </c>
      <c r="L29" s="144">
        <v>1</v>
      </c>
      <c r="M29" s="144">
        <v>0.55000000000000004</v>
      </c>
      <c r="N29" s="153">
        <f t="shared" si="0"/>
        <v>13.200000000000001</v>
      </c>
      <c r="O29" s="150"/>
      <c r="P29" s="144" t="s">
        <v>380</v>
      </c>
    </row>
    <row r="30" spans="1:16" ht="27" thickBot="1">
      <c r="A30" s="148"/>
      <c r="B30" s="144" t="s">
        <v>256</v>
      </c>
      <c r="C30" s="145" t="s">
        <v>379</v>
      </c>
      <c r="D30" s="144" t="s">
        <v>51</v>
      </c>
      <c r="E30" s="144">
        <v>2</v>
      </c>
      <c r="F30" s="144">
        <v>58</v>
      </c>
      <c r="G30" s="144" t="s">
        <v>24</v>
      </c>
      <c r="H30" s="144">
        <v>20</v>
      </c>
      <c r="I30" s="144">
        <v>1</v>
      </c>
      <c r="J30" s="144">
        <v>1.18</v>
      </c>
      <c r="K30" s="139">
        <v>1</v>
      </c>
      <c r="L30" s="144">
        <v>1</v>
      </c>
      <c r="M30" s="144">
        <v>1</v>
      </c>
      <c r="N30" s="153">
        <f t="shared" si="0"/>
        <v>23.599999999999998</v>
      </c>
      <c r="O30" s="150"/>
      <c r="P30" s="144" t="s">
        <v>380</v>
      </c>
    </row>
    <row r="31" spans="1:16" ht="27" thickBot="1">
      <c r="A31" s="148"/>
      <c r="B31" s="144" t="s">
        <v>256</v>
      </c>
      <c r="C31" s="145" t="s">
        <v>379</v>
      </c>
      <c r="D31" s="144" t="s">
        <v>51</v>
      </c>
      <c r="E31" s="144">
        <v>2</v>
      </c>
      <c r="F31" s="144">
        <v>58</v>
      </c>
      <c r="G31" s="144" t="s">
        <v>37</v>
      </c>
      <c r="H31" s="144">
        <v>20</v>
      </c>
      <c r="I31" s="144">
        <v>1</v>
      </c>
      <c r="J31" s="144">
        <v>1.18</v>
      </c>
      <c r="K31" s="139">
        <v>1</v>
      </c>
      <c r="L31" s="144">
        <v>1</v>
      </c>
      <c r="M31" s="144">
        <v>0.55000000000000004</v>
      </c>
      <c r="N31" s="153">
        <f t="shared" si="0"/>
        <v>12.98</v>
      </c>
      <c r="O31" s="150"/>
      <c r="P31" s="144" t="s">
        <v>380</v>
      </c>
    </row>
    <row r="32" spans="1:16" ht="27" thickBot="1">
      <c r="A32" s="148"/>
      <c r="B32" s="144" t="s">
        <v>256</v>
      </c>
      <c r="C32" s="145" t="s">
        <v>379</v>
      </c>
      <c r="D32" s="144" t="s">
        <v>54</v>
      </c>
      <c r="E32" s="144">
        <v>2</v>
      </c>
      <c r="F32" s="144">
        <v>57</v>
      </c>
      <c r="G32" s="144" t="s">
        <v>24</v>
      </c>
      <c r="H32" s="144">
        <v>20</v>
      </c>
      <c r="I32" s="144">
        <v>1</v>
      </c>
      <c r="J32" s="144">
        <v>1.17</v>
      </c>
      <c r="K32" s="139">
        <v>1</v>
      </c>
      <c r="L32" s="144">
        <v>1</v>
      </c>
      <c r="M32" s="144">
        <v>1</v>
      </c>
      <c r="N32" s="153">
        <f t="shared" si="0"/>
        <v>23.4</v>
      </c>
      <c r="O32" s="150"/>
      <c r="P32" s="144" t="s">
        <v>380</v>
      </c>
    </row>
    <row r="33" spans="1:16" ht="27" thickBot="1">
      <c r="A33" s="148"/>
      <c r="B33" s="144" t="s">
        <v>256</v>
      </c>
      <c r="C33" s="145" t="s">
        <v>379</v>
      </c>
      <c r="D33" s="144" t="s">
        <v>54</v>
      </c>
      <c r="E33" s="144">
        <v>2</v>
      </c>
      <c r="F33" s="144">
        <v>57</v>
      </c>
      <c r="G33" s="144" t="s">
        <v>37</v>
      </c>
      <c r="H33" s="144">
        <v>20</v>
      </c>
      <c r="I33" s="144">
        <v>1</v>
      </c>
      <c r="J33" s="144">
        <v>1.17</v>
      </c>
      <c r="K33" s="139">
        <v>1</v>
      </c>
      <c r="L33" s="144">
        <v>1</v>
      </c>
      <c r="M33" s="144">
        <v>0.55000000000000004</v>
      </c>
      <c r="N33" s="153">
        <f t="shared" si="0"/>
        <v>12.870000000000001</v>
      </c>
      <c r="O33" s="150"/>
      <c r="P33" s="144" t="s">
        <v>380</v>
      </c>
    </row>
    <row r="34" spans="1:16" ht="27" thickBot="1">
      <c r="A34" s="148"/>
      <c r="B34" s="144" t="s">
        <v>256</v>
      </c>
      <c r="C34" s="145" t="s">
        <v>379</v>
      </c>
      <c r="D34" s="144" t="s">
        <v>85</v>
      </c>
      <c r="E34" s="144">
        <v>2</v>
      </c>
      <c r="F34" s="144">
        <v>58</v>
      </c>
      <c r="G34" s="144" t="s">
        <v>24</v>
      </c>
      <c r="H34" s="144">
        <v>20</v>
      </c>
      <c r="I34" s="144">
        <v>1</v>
      </c>
      <c r="J34" s="144">
        <v>1.18</v>
      </c>
      <c r="K34" s="139">
        <v>1</v>
      </c>
      <c r="L34" s="144">
        <v>1</v>
      </c>
      <c r="M34" s="144">
        <v>1</v>
      </c>
      <c r="N34" s="153">
        <f t="shared" si="0"/>
        <v>23.599999999999998</v>
      </c>
      <c r="O34" s="150"/>
      <c r="P34" s="144" t="s">
        <v>380</v>
      </c>
    </row>
    <row r="35" spans="1:16" ht="27" thickBot="1">
      <c r="A35" s="148"/>
      <c r="B35" s="144" t="s">
        <v>256</v>
      </c>
      <c r="C35" s="145" t="s">
        <v>379</v>
      </c>
      <c r="D35" s="144" t="s">
        <v>85</v>
      </c>
      <c r="E35" s="144">
        <v>2</v>
      </c>
      <c r="F35" s="144">
        <v>58</v>
      </c>
      <c r="G35" s="144" t="s">
        <v>37</v>
      </c>
      <c r="H35" s="144">
        <v>20</v>
      </c>
      <c r="I35" s="144">
        <v>1</v>
      </c>
      <c r="J35" s="144">
        <v>1.18</v>
      </c>
      <c r="K35" s="139">
        <v>1</v>
      </c>
      <c r="L35" s="144">
        <v>1</v>
      </c>
      <c r="M35" s="144">
        <v>0.55000000000000004</v>
      </c>
      <c r="N35" s="153">
        <f t="shared" si="0"/>
        <v>12.98</v>
      </c>
      <c r="O35" s="150"/>
      <c r="P35" s="144" t="s">
        <v>380</v>
      </c>
    </row>
    <row r="36" spans="1:16" ht="40.200000000000003" thickBot="1">
      <c r="A36" s="148"/>
      <c r="B36" s="144" t="s">
        <v>256</v>
      </c>
      <c r="C36" s="145" t="s">
        <v>381</v>
      </c>
      <c r="D36" s="144" t="s">
        <v>53</v>
      </c>
      <c r="E36" s="144">
        <v>3</v>
      </c>
      <c r="F36" s="144">
        <v>56</v>
      </c>
      <c r="G36" s="144" t="s">
        <v>24</v>
      </c>
      <c r="H36" s="144">
        <v>18</v>
      </c>
      <c r="I36" s="144">
        <v>1</v>
      </c>
      <c r="J36" s="144">
        <v>1.1599999999999999</v>
      </c>
      <c r="K36" s="139">
        <v>1</v>
      </c>
      <c r="L36" s="144">
        <v>1</v>
      </c>
      <c r="M36" s="144">
        <v>1</v>
      </c>
      <c r="N36" s="153">
        <f t="shared" si="0"/>
        <v>20.88</v>
      </c>
      <c r="O36" s="150"/>
      <c r="P36" s="144" t="s">
        <v>382</v>
      </c>
    </row>
    <row r="37" spans="1:16" ht="40.200000000000003" thickBot="1">
      <c r="A37" s="148"/>
      <c r="B37" s="144" t="s">
        <v>256</v>
      </c>
      <c r="C37" s="145" t="s">
        <v>381</v>
      </c>
      <c r="D37" s="144" t="s">
        <v>53</v>
      </c>
      <c r="E37" s="144">
        <v>3</v>
      </c>
      <c r="F37" s="144">
        <v>56</v>
      </c>
      <c r="G37" s="144" t="s">
        <v>37</v>
      </c>
      <c r="H37" s="144">
        <v>9</v>
      </c>
      <c r="I37" s="144">
        <v>1</v>
      </c>
      <c r="J37" s="144">
        <v>1.1599999999999999</v>
      </c>
      <c r="K37" s="139">
        <v>1</v>
      </c>
      <c r="L37" s="144">
        <v>1</v>
      </c>
      <c r="M37" s="144">
        <v>0.55000000000000004</v>
      </c>
      <c r="N37" s="153">
        <f t="shared" si="0"/>
        <v>5.742</v>
      </c>
      <c r="O37" s="150"/>
      <c r="P37" s="144" t="s">
        <v>382</v>
      </c>
    </row>
    <row r="38" spans="1:16" ht="40.200000000000003" thickBot="1">
      <c r="A38" s="148"/>
      <c r="B38" s="144" t="s">
        <v>256</v>
      </c>
      <c r="C38" s="145" t="s">
        <v>381</v>
      </c>
      <c r="D38" s="144" t="s">
        <v>84</v>
      </c>
      <c r="E38" s="144">
        <v>3</v>
      </c>
      <c r="F38" s="144">
        <v>57</v>
      </c>
      <c r="G38" s="144" t="s">
        <v>24</v>
      </c>
      <c r="H38" s="144">
        <v>18</v>
      </c>
      <c r="I38" s="144">
        <v>1</v>
      </c>
      <c r="J38" s="144">
        <v>1.17</v>
      </c>
      <c r="K38" s="139">
        <v>1</v>
      </c>
      <c r="L38" s="144">
        <v>1</v>
      </c>
      <c r="M38" s="144">
        <v>1</v>
      </c>
      <c r="N38" s="153">
        <f t="shared" si="0"/>
        <v>21.06</v>
      </c>
      <c r="O38" s="150"/>
      <c r="P38" s="144" t="s">
        <v>382</v>
      </c>
    </row>
    <row r="39" spans="1:16" ht="40.200000000000003" thickBot="1">
      <c r="A39" s="148"/>
      <c r="B39" s="144" t="s">
        <v>256</v>
      </c>
      <c r="C39" s="145" t="s">
        <v>381</v>
      </c>
      <c r="D39" s="144" t="s">
        <v>84</v>
      </c>
      <c r="E39" s="144">
        <v>3</v>
      </c>
      <c r="F39" s="144">
        <v>57</v>
      </c>
      <c r="G39" s="144" t="s">
        <v>37</v>
      </c>
      <c r="H39" s="144">
        <v>9</v>
      </c>
      <c r="I39" s="144">
        <v>1</v>
      </c>
      <c r="J39" s="144">
        <v>1.17</v>
      </c>
      <c r="K39" s="139">
        <v>1</v>
      </c>
      <c r="L39" s="144">
        <v>1</v>
      </c>
      <c r="M39" s="144">
        <v>0.55000000000000004</v>
      </c>
      <c r="N39" s="153">
        <f t="shared" si="0"/>
        <v>5.7915000000000001</v>
      </c>
      <c r="O39" s="150"/>
      <c r="P39" s="144" t="s">
        <v>382</v>
      </c>
    </row>
    <row r="40" spans="1:16" ht="29.4" thickBot="1">
      <c r="A40" s="160" t="s">
        <v>393</v>
      </c>
      <c r="B40" s="155" t="s">
        <v>256</v>
      </c>
      <c r="C40" s="156" t="s">
        <v>383</v>
      </c>
      <c r="D40" s="155" t="s">
        <v>384</v>
      </c>
      <c r="E40" s="155">
        <v>2</v>
      </c>
      <c r="F40" s="155">
        <v>54</v>
      </c>
      <c r="G40" s="155" t="s">
        <v>24</v>
      </c>
      <c r="H40" s="155">
        <v>22</v>
      </c>
      <c r="I40" s="155">
        <v>1</v>
      </c>
      <c r="J40" s="155">
        <v>1.1399999999999999</v>
      </c>
      <c r="K40" s="157">
        <v>1</v>
      </c>
      <c r="L40" s="155">
        <v>1</v>
      </c>
      <c r="M40" s="155">
        <v>1</v>
      </c>
      <c r="N40" s="158">
        <f t="shared" si="0"/>
        <v>25.08</v>
      </c>
      <c r="O40" s="159"/>
      <c r="P40" s="155" t="s">
        <v>385</v>
      </c>
    </row>
    <row r="41" spans="1:16" ht="29.4" thickBot="1">
      <c r="A41" s="160" t="s">
        <v>393</v>
      </c>
      <c r="B41" s="155" t="s">
        <v>256</v>
      </c>
      <c r="C41" s="156" t="s">
        <v>383</v>
      </c>
      <c r="D41" s="155" t="s">
        <v>384</v>
      </c>
      <c r="E41" s="155">
        <v>2</v>
      </c>
      <c r="F41" s="155">
        <v>54</v>
      </c>
      <c r="G41" s="155" t="s">
        <v>37</v>
      </c>
      <c r="H41" s="155">
        <v>18</v>
      </c>
      <c r="I41" s="155">
        <v>1</v>
      </c>
      <c r="J41" s="155">
        <v>1.1399999999999999</v>
      </c>
      <c r="K41" s="157">
        <v>1</v>
      </c>
      <c r="L41" s="155">
        <v>1</v>
      </c>
      <c r="M41" s="155">
        <v>0.55000000000000004</v>
      </c>
      <c r="N41" s="158">
        <f t="shared" si="0"/>
        <v>11.286000000000001</v>
      </c>
      <c r="O41" s="159"/>
      <c r="P41" s="155" t="s">
        <v>385</v>
      </c>
    </row>
    <row r="42" spans="1:16" ht="40.200000000000003" thickBot="1">
      <c r="A42" s="160" t="s">
        <v>393</v>
      </c>
      <c r="B42" s="155" t="s">
        <v>256</v>
      </c>
      <c r="C42" s="156" t="s">
        <v>383</v>
      </c>
      <c r="D42" s="155" t="s">
        <v>386</v>
      </c>
      <c r="E42" s="155">
        <v>2</v>
      </c>
      <c r="F42" s="155">
        <v>59</v>
      </c>
      <c r="G42" s="155" t="s">
        <v>24</v>
      </c>
      <c r="H42" s="155">
        <v>11</v>
      </c>
      <c r="I42" s="155">
        <v>1</v>
      </c>
      <c r="J42" s="155">
        <v>1.19</v>
      </c>
      <c r="K42" s="157">
        <v>1</v>
      </c>
      <c r="L42" s="155">
        <v>1</v>
      </c>
      <c r="M42" s="155">
        <v>1</v>
      </c>
      <c r="N42" s="158">
        <f t="shared" si="0"/>
        <v>13.09</v>
      </c>
      <c r="O42" s="159"/>
      <c r="P42" s="155" t="s">
        <v>392</v>
      </c>
    </row>
    <row r="43" spans="1:16" ht="40.200000000000003" thickBot="1">
      <c r="A43" s="160" t="s">
        <v>393</v>
      </c>
      <c r="B43" s="155" t="s">
        <v>256</v>
      </c>
      <c r="C43" s="156" t="s">
        <v>383</v>
      </c>
      <c r="D43" s="155" t="s">
        <v>386</v>
      </c>
      <c r="E43" s="155">
        <v>2</v>
      </c>
      <c r="F43" s="155">
        <v>59</v>
      </c>
      <c r="G43" s="155" t="s">
        <v>37</v>
      </c>
      <c r="H43" s="155">
        <v>9</v>
      </c>
      <c r="I43" s="155">
        <v>1</v>
      </c>
      <c r="J43" s="155">
        <v>1.19</v>
      </c>
      <c r="K43" s="157">
        <v>1</v>
      </c>
      <c r="L43" s="155">
        <v>1</v>
      </c>
      <c r="M43" s="155">
        <v>0.55000000000000004</v>
      </c>
      <c r="N43" s="158">
        <f t="shared" si="0"/>
        <v>5.8905000000000003</v>
      </c>
      <c r="O43" s="159"/>
      <c r="P43" s="155" t="s">
        <v>392</v>
      </c>
    </row>
    <row r="44" spans="1:16" ht="40.200000000000003" thickBot="1">
      <c r="A44" s="148"/>
      <c r="B44" s="144" t="s">
        <v>256</v>
      </c>
      <c r="C44" s="145" t="s">
        <v>387</v>
      </c>
      <c r="D44" s="144" t="s">
        <v>388</v>
      </c>
      <c r="E44" s="144">
        <v>2</v>
      </c>
      <c r="F44" s="144">
        <v>13</v>
      </c>
      <c r="G44" s="144" t="s">
        <v>24</v>
      </c>
      <c r="H44" s="144">
        <v>12.5</v>
      </c>
      <c r="I44" s="144">
        <v>1</v>
      </c>
      <c r="J44" s="144">
        <v>1</v>
      </c>
      <c r="K44" s="139">
        <v>1</v>
      </c>
      <c r="L44" s="144">
        <v>1.3</v>
      </c>
      <c r="M44" s="144">
        <v>1</v>
      </c>
      <c r="N44" s="153">
        <f t="shared" si="0"/>
        <v>16.25</v>
      </c>
      <c r="O44" s="150"/>
      <c r="P44" s="151" t="s">
        <v>389</v>
      </c>
    </row>
    <row r="45" spans="1:16" ht="40.200000000000003" thickBot="1">
      <c r="A45" s="148"/>
      <c r="B45" s="144" t="s">
        <v>256</v>
      </c>
      <c r="C45" s="145" t="s">
        <v>387</v>
      </c>
      <c r="D45" s="144" t="s">
        <v>390</v>
      </c>
      <c r="E45" s="144">
        <v>2</v>
      </c>
      <c r="F45" s="144">
        <v>13</v>
      </c>
      <c r="G45" s="144" t="s">
        <v>37</v>
      </c>
      <c r="H45" s="144">
        <v>5</v>
      </c>
      <c r="I45" s="144">
        <v>1</v>
      </c>
      <c r="J45" s="144">
        <v>1</v>
      </c>
      <c r="K45" s="139">
        <v>1</v>
      </c>
      <c r="L45" s="144">
        <v>1.3</v>
      </c>
      <c r="M45" s="144">
        <v>0.55000000000000004</v>
      </c>
      <c r="N45" s="153">
        <f t="shared" si="0"/>
        <v>3.5750000000000002</v>
      </c>
      <c r="O45" s="150"/>
      <c r="P45" s="151" t="s">
        <v>389</v>
      </c>
    </row>
  </sheetData>
  <mergeCells count="1">
    <mergeCell ref="I1:M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FPT SHOP</cp:lastModifiedBy>
  <dcterms:created xsi:type="dcterms:W3CDTF">2020-01-03T02:16:02Z</dcterms:created>
  <dcterms:modified xsi:type="dcterms:W3CDTF">2025-03-15T12:22:14Z</dcterms:modified>
</cp:coreProperties>
</file>