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externalReferences>
    <externalReference r:id="rId2"/>
  </externalReferences>
  <definedNames>
    <definedName name="CF">[1]Funções!$K$8:$K$117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B10" authorId="0">
      <text>
        <r>
          <rPr>
            <sz val="8"/>
            <color indexed="8"/>
            <rFont val="Times New Roman"/>
            <charset val="0"/>
          </rPr>
          <t>Entrada Externa</t>
        </r>
      </text>
    </comment>
    <comment ref="B17" authorId="0">
      <text>
        <r>
          <rPr>
            <sz val="8"/>
            <color indexed="8"/>
            <rFont val="Times New Roman"/>
            <charset val="0"/>
          </rPr>
          <t>Saída Externa</t>
        </r>
      </text>
    </comment>
    <comment ref="B24" authorId="0">
      <text>
        <r>
          <rPr>
            <sz val="8"/>
            <color indexed="8"/>
            <rFont val="Times New Roman"/>
            <charset val="0"/>
          </rPr>
          <t>Consulta Externa</t>
        </r>
      </text>
    </comment>
    <comment ref="B31" authorId="0">
      <text>
        <r>
          <rPr>
            <sz val="8"/>
            <color indexed="8"/>
            <rFont val="Times New Roman"/>
            <charset val="0"/>
          </rPr>
          <t>Arquivo Lógico Interno</t>
        </r>
      </text>
    </comment>
    <comment ref="B38" authorId="0">
      <text>
        <r>
          <rPr>
            <sz val="8"/>
            <color indexed="8"/>
            <rFont val="Times New Roman"/>
            <charset val="0"/>
          </rPr>
          <t>Arquivo de Interface Externa</t>
        </r>
      </text>
    </comment>
    <comment ref="B46" authorId="0">
      <text>
        <r>
          <rPr>
            <sz val="8"/>
            <color indexed="8"/>
            <rFont val="Times New Roman"/>
            <charset val="0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8"/>
            <color indexed="8"/>
            <rFont val="Times New Roman"/>
            <charset val="0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<sst xmlns="http://schemas.openxmlformats.org/spreadsheetml/2006/main" count="62">
  <si>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</si>
  <si>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</si>
  <si>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</si>
  <si>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</si>
  <si>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</si>
  <si>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</si>
  <si>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</si>
  <si>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</si>
  <si>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</si>
  <si>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</si>
  <si>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</si>
  <si>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</si>
  <si>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</si>
  <si>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</si>
  <si>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</si>
  <si>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</si>
  <si>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</si>
  <si>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</si>
  <si>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</si>
  <si>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</si>
  <si>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</si>
  <si>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</si>
  <si>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</si>
  <si>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</si>
  <si>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 xml:space="preserve">                                                Cálculo do Fator de Ajuste</t>
  </si>
  <si>
    <t>Caracteristicas Gerais das Aplicações</t>
  </si>
  <si>
    <t>Nivel de Influência</t>
  </si>
  <si>
    <t>TOTAL</t>
  </si>
  <si>
    <t>01- Comunicação de Dados</t>
  </si>
  <si>
    <t>02- Processamento Distribuido</t>
  </si>
  <si>
    <t>03- Performance</t>
  </si>
  <si>
    <t>04- Utilização de Equipamento</t>
  </si>
  <si>
    <t>05- Volume das Transações</t>
  </si>
  <si>
    <t>06- Entrada de Dados On-Line</t>
  </si>
  <si>
    <t>07- Eficiência do Usuário Final</t>
  </si>
  <si>
    <t>08- Atualização On-Line</t>
  </si>
  <si>
    <t>09- Processamento Complexo</t>
  </si>
  <si>
    <t>10- Reutilização de Código</t>
  </si>
  <si>
    <t>11- Facilidade de Implantação</t>
  </si>
  <si>
    <t>12- Facilidade Operacional</t>
  </si>
  <si>
    <t>13- Múltiplos Locais</t>
  </si>
  <si>
    <t>14- Facilidade de Mudanças</t>
  </si>
  <si>
    <t xml:space="preserve"> </t>
  </si>
  <si>
    <t>Nível de Influência Total ( NI )</t>
  </si>
  <si>
    <t>Fator de Ajuste ( FA )</t>
  </si>
  <si>
    <t>Numero de Entradas Externas</t>
  </si>
  <si>
    <t>EIs</t>
  </si>
  <si>
    <t>Cadastro de Notas Corretagem</t>
  </si>
  <si>
    <t>Configuração do Sistema</t>
  </si>
  <si>
    <t>Numedo de Saídas Externas</t>
  </si>
  <si>
    <t>EOs</t>
  </si>
  <si>
    <t>Relatório Gerencial; Relatório Analítico</t>
  </si>
  <si>
    <t>Interface do Sistema</t>
  </si>
  <si>
    <t>Numero de Consultas Externas</t>
  </si>
  <si>
    <t>EQs</t>
  </si>
  <si>
    <t>*</t>
  </si>
  <si>
    <t>Numero de Arquivos Lógicos Internos</t>
  </si>
  <si>
    <t>ILFs</t>
  </si>
  <si>
    <t>Operações com Banco de Dados</t>
  </si>
  <si>
    <t>Prever cálculos de Nota Corretagem (Simulação)</t>
  </si>
  <si>
    <t>Numero de Arquivos de Interface Externa</t>
  </si>
  <si>
    <t>EIFs</t>
  </si>
</sst>
</file>

<file path=xl/styles.xml><?xml version="1.0" encoding="utf-8"?>
<styleSheet xmlns="http://schemas.openxmlformats.org/spreadsheetml/2006/main">
  <numFmts count="5">
    <numFmt numFmtId="176" formatCode="0.0%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0"/>
      <name val="Franklin Gothic Medium"/>
      <charset val="0"/>
    </font>
    <font>
      <sz val="9"/>
      <name val="Franklin Gothic Medium"/>
      <charset val="0"/>
    </font>
    <font>
      <sz val="9"/>
      <color indexed="9"/>
      <name val="Franklin Gothic Medium"/>
      <charset val="0"/>
    </font>
    <font>
      <b/>
      <sz val="9"/>
      <name val="Franklin Gothic Medium"/>
      <charset val="0"/>
    </font>
    <font>
      <b/>
      <sz val="10"/>
      <name val="MS Sans Serif"/>
      <charset val="0"/>
    </font>
    <font>
      <sz val="10"/>
      <name val="MS Sans Serif"/>
      <charset val="0"/>
    </font>
    <font>
      <b/>
      <vertAlign val="superscript"/>
      <sz val="12"/>
      <name val="MS Sans Serif"/>
      <charset val="0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3"/>
        <bgColor indexed="55"/>
      </patternFill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7" fillId="20" borderId="24" applyNumberFormat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37" borderId="2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35" borderId="27" applyNumberFormat="0" applyAlignment="0" applyProtection="0">
      <alignment vertical="center"/>
    </xf>
    <xf numFmtId="0" fontId="27" fillId="41" borderId="29" applyNumberFormat="0" applyAlignment="0" applyProtection="0">
      <alignment vertical="center"/>
    </xf>
    <xf numFmtId="0" fontId="26" fillId="41" borderId="27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2" fillId="2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2" fillId="0" borderId="0" xfId="0" applyFont="1" applyFill="1" applyBorder="1" applyAlignment="1"/>
    <xf numFmtId="0" fontId="2" fillId="0" borderId="1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2" fillId="0" borderId="11" xfId="0" applyFont="1" applyFill="1" applyBorder="1" applyAlignment="1"/>
    <xf numFmtId="0" fontId="5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9" xfId="0" applyFont="1" applyFill="1" applyBorder="1" applyAlignment="1"/>
    <xf numFmtId="0" fontId="6" fillId="4" borderId="0" xfId="0" applyFont="1" applyFill="1" applyBorder="1" applyAlignment="1"/>
    <xf numFmtId="0" fontId="6" fillId="4" borderId="15" xfId="0" applyFont="1" applyFill="1" applyBorder="1" applyAlignment="1"/>
    <xf numFmtId="0" fontId="5" fillId="4" borderId="9" xfId="0" applyFont="1" applyFill="1" applyBorder="1" applyAlignment="1"/>
    <xf numFmtId="0" fontId="5" fillId="4" borderId="0" xfId="0" applyFont="1" applyFill="1" applyBorder="1" applyAlignment="1"/>
    <xf numFmtId="2" fontId="2" fillId="0" borderId="0" xfId="4" applyNumberFormat="1" applyFont="1" applyFill="1" applyBorder="1" applyAlignment="1" applyProtection="1"/>
    <xf numFmtId="0" fontId="6" fillId="0" borderId="0" xfId="0" applyFont="1" applyFill="1" applyBorder="1" applyAlignment="1"/>
    <xf numFmtId="0" fontId="7" fillId="4" borderId="0" xfId="0" applyFont="1" applyFill="1" applyBorder="1" applyAlignment="1">
      <alignment vertical="top"/>
    </xf>
    <xf numFmtId="2" fontId="2" fillId="0" borderId="16" xfId="4" applyNumberFormat="1" applyFont="1" applyFill="1" applyBorder="1" applyAlignment="1" applyProtection="1"/>
    <xf numFmtId="0" fontId="2" fillId="5" borderId="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/>
    <xf numFmtId="176" fontId="2" fillId="0" borderId="0" xfId="4" applyNumberFormat="1" applyFont="1" applyFill="1" applyBorder="1" applyAlignment="1" applyProtection="1"/>
    <xf numFmtId="0" fontId="2" fillId="0" borderId="15" xfId="0" applyFont="1" applyFill="1" applyBorder="1" applyAlignment="1"/>
    <xf numFmtId="10" fontId="2" fillId="0" borderId="15" xfId="0" applyNumberFormat="1" applyFont="1" applyFill="1" applyBorder="1" applyAlignment="1"/>
    <xf numFmtId="176" fontId="2" fillId="6" borderId="0" xfId="4" applyNumberFormat="1" applyFont="1" applyFill="1" applyBorder="1" applyAlignment="1" applyProtection="1"/>
    <xf numFmtId="0" fontId="2" fillId="0" borderId="19" xfId="0" applyFont="1" applyFill="1" applyBorder="1" applyAlignment="1"/>
    <xf numFmtId="176" fontId="2" fillId="7" borderId="0" xfId="4" applyNumberFormat="1" applyFont="1" applyFill="1" applyBorder="1" applyAlignment="1" applyProtection="1"/>
    <xf numFmtId="176" fontId="2" fillId="8" borderId="0" xfId="4" applyNumberFormat="1" applyFont="1" applyFill="1" applyBorder="1" applyAlignment="1" applyProtection="1"/>
    <xf numFmtId="176" fontId="2" fillId="9" borderId="0" xfId="4" applyNumberFormat="1" applyFont="1" applyFill="1" applyBorder="1" applyAlignment="1" applyProtection="1"/>
    <xf numFmtId="176" fontId="2" fillId="10" borderId="0" xfId="4" applyNumberFormat="1" applyFont="1" applyFill="1" applyBorder="1" applyAlignment="1" applyProtection="1"/>
    <xf numFmtId="2" fontId="2" fillId="0" borderId="6" xfId="4" applyNumberFormat="1" applyFont="1" applyFill="1" applyBorder="1" applyAlignment="1" applyProtection="1">
      <alignment horizontal="center"/>
    </xf>
    <xf numFmtId="2" fontId="4" fillId="5" borderId="6" xfId="4" applyNumberFormat="1" applyFont="1" applyFill="1" applyBorder="1" applyAlignment="1" applyProtection="1"/>
    <xf numFmtId="2" fontId="4" fillId="0" borderId="16" xfId="4" applyNumberFormat="1" applyFont="1" applyFill="1" applyBorder="1" applyAlignment="1" applyProtection="1"/>
    <xf numFmtId="0" fontId="2" fillId="0" borderId="20" xfId="0" applyFont="1" applyFill="1" applyBorder="1" applyAlignment="1"/>
    <xf numFmtId="0" fontId="5" fillId="0" borderId="0" xfId="0" applyFont="1" applyFill="1" applyBorder="1" applyAlignment="1" applyProtection="1">
      <protection hidden="1"/>
    </xf>
    <xf numFmtId="0" fontId="6" fillId="4" borderId="0" xfId="0" applyFont="1" applyFill="1" applyBorder="1" applyAlignment="1" applyProtection="1"/>
    <xf numFmtId="0" fontId="6" fillId="4" borderId="21" xfId="0" applyFont="1" applyFill="1" applyBorder="1" applyAlignment="1"/>
    <xf numFmtId="0" fontId="6" fillId="4" borderId="16" xfId="0" applyFont="1" applyFill="1" applyBorder="1" applyAlignment="1"/>
    <xf numFmtId="0" fontId="6" fillId="4" borderId="20" xfId="0" applyFont="1" applyFill="1" applyBorder="1" applyAlignme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f-manutenca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agem"/>
      <sheetName val="Funções"/>
      <sheetName val="Sumário"/>
    </sheetNames>
    <sheetDataSet>
      <sheetData sheetId="0">
        <row r="4">
          <cell r="A4" t="str">
            <v>Empresa</v>
          </cell>
        </row>
        <row r="4">
          <cell r="R4" t="str">
            <v>R$/PF</v>
          </cell>
        </row>
        <row r="4">
          <cell r="T4">
            <v>0</v>
          </cell>
        </row>
        <row r="4">
          <cell r="W4">
            <v>0</v>
          </cell>
        </row>
        <row r="5">
          <cell r="A5" t="str">
            <v>Aplicação</v>
          </cell>
        </row>
        <row r="5">
          <cell r="W5">
            <v>0</v>
          </cell>
        </row>
        <row r="6">
          <cell r="A6" t="str">
            <v>Projeto</v>
          </cell>
        </row>
        <row r="7">
          <cell r="A7" t="str">
            <v>Responsável</v>
          </cell>
        </row>
        <row r="8">
          <cell r="A8" t="str">
            <v>Revisor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8"/>
  <sheetViews>
    <sheetView tabSelected="1" workbookViewId="0">
      <selection activeCell="C84" sqref="C84"/>
    </sheetView>
  </sheetViews>
  <sheetFormatPr defaultColWidth="9" defaultRowHeight="15"/>
  <cols>
    <col min="1" max="1" width="15" customWidth="1"/>
    <col min="2" max="2" width="15.1428571428571" customWidth="1"/>
    <col min="3" max="3" width="10.8571428571429" customWidth="1"/>
    <col min="4" max="4" width="8.57142857142857" customWidth="1"/>
    <col min="5" max="5" width="12.5714285714286" customWidth="1"/>
    <col min="6" max="6" width="10.4285714285714" customWidth="1"/>
    <col min="7" max="7" width="13.8571428571429" customWidth="1"/>
  </cols>
  <sheetData>
    <row r="1" ht="15.7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5.75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2" t="str">
        <f>[1]Contagem!A5&amp;" : "&amp;[1]Contagem!F5</f>
        <v>Aplicação : </v>
      </c>
      <c r="B4" s="2"/>
      <c r="C4" s="2"/>
      <c r="D4" s="2"/>
      <c r="E4" s="2"/>
      <c r="F4" s="3" t="str">
        <f>[1]Contagem!A6&amp;" : "&amp;[1]Contagem!F6</f>
        <v>Projeto : </v>
      </c>
      <c r="G4" s="3"/>
      <c r="H4" s="3"/>
      <c r="I4" s="3"/>
      <c r="J4" s="3"/>
      <c r="K4" s="3"/>
      <c r="L4" s="3"/>
    </row>
    <row r="5" spans="1:12">
      <c r="A5" s="4" t="str">
        <f>[1]Contagem!A7&amp;" : "&amp;[1]Contagem!F7</f>
        <v>Responsável : </v>
      </c>
      <c r="B5" s="4"/>
      <c r="C5" s="4"/>
      <c r="D5" s="4"/>
      <c r="E5" s="4"/>
      <c r="F5" s="3" t="str">
        <f>[1]Contagem!A8&amp;" : "&amp;[1]Contagem!F8</f>
        <v>Revisor : </v>
      </c>
      <c r="G5" s="3"/>
      <c r="H5" s="3"/>
      <c r="I5" s="3"/>
      <c r="J5" s="3"/>
      <c r="K5" s="3"/>
      <c r="L5" s="3"/>
    </row>
    <row r="6" spans="1:12">
      <c r="A6" s="5" t="str">
        <f>[1]Contagem!A4&amp;" : "&amp;[1]Contagem!F4</f>
        <v>Empresa : </v>
      </c>
      <c r="B6" s="6"/>
      <c r="C6" s="6"/>
      <c r="D6" s="7"/>
      <c r="E6" s="7"/>
      <c r="F6" s="8" t="str">
        <f>[1]Contagem!R4&amp;" = "&amp;VALUE([1]Contagem!T4)</f>
        <v>R$/PF = 0</v>
      </c>
      <c r="G6" s="8"/>
      <c r="H6" s="8" t="str">
        <f>" Custo= "&amp;DOLLAR([1]Contagem!W4)</f>
        <v> Custo= $,000</v>
      </c>
      <c r="I6" s="8"/>
      <c r="J6" s="8"/>
      <c r="K6" s="32" t="str">
        <f>"PF  = "&amp;VALUE([1]Contagem!W5)</f>
        <v>PF  = 0</v>
      </c>
      <c r="L6" s="32"/>
    </row>
    <row r="7" spans="1:12">
      <c r="A7" s="9" t="s">
        <v>1</v>
      </c>
      <c r="B7" s="9"/>
      <c r="C7" s="10" t="s">
        <v>2</v>
      </c>
      <c r="D7" s="10"/>
      <c r="E7" s="10"/>
      <c r="F7" s="10"/>
      <c r="G7" s="11" t="s">
        <v>3</v>
      </c>
      <c r="H7" s="11"/>
      <c r="I7" s="33" t="s">
        <v>4</v>
      </c>
      <c r="J7" s="33"/>
      <c r="K7" s="33"/>
      <c r="L7" s="33"/>
    </row>
    <row r="8" spans="1:12">
      <c r="A8" s="9"/>
      <c r="B8" s="9"/>
      <c r="C8" s="10"/>
      <c r="D8" s="10"/>
      <c r="E8" s="10"/>
      <c r="F8" s="10"/>
      <c r="G8" s="11"/>
      <c r="H8" s="11"/>
      <c r="I8" s="11"/>
      <c r="J8" s="33"/>
      <c r="K8" s="33"/>
      <c r="L8" s="33"/>
    </row>
    <row r="9" spans="1:1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34"/>
    </row>
    <row r="10" spans="1:12">
      <c r="A10" s="14"/>
      <c r="B10" s="15" t="s">
        <v>5</v>
      </c>
      <c r="C10" s="16">
        <v>2</v>
      </c>
      <c r="D10" s="15"/>
      <c r="E10" s="17" t="s">
        <v>6</v>
      </c>
      <c r="F10" s="17" t="s">
        <v>7</v>
      </c>
      <c r="G10" s="16">
        <f>C10*3</f>
        <v>6</v>
      </c>
      <c r="H10" s="15"/>
      <c r="I10" s="35"/>
      <c r="J10" s="15"/>
      <c r="K10" s="15"/>
      <c r="L10" s="36"/>
    </row>
    <row r="11" spans="1:12">
      <c r="A11" s="14"/>
      <c r="B11" s="15"/>
      <c r="C11" s="16"/>
      <c r="D11" s="15"/>
      <c r="E11" s="17" t="s">
        <v>8</v>
      </c>
      <c r="F11" s="17" t="s">
        <v>9</v>
      </c>
      <c r="G11" s="16">
        <f>C11*4</f>
        <v>0</v>
      </c>
      <c r="H11" s="15"/>
      <c r="I11" s="35"/>
      <c r="J11" s="15"/>
      <c r="K11" s="15"/>
      <c r="L11" s="36"/>
    </row>
    <row r="12" spans="1:12">
      <c r="A12" s="14"/>
      <c r="B12" s="15"/>
      <c r="C12" s="16"/>
      <c r="D12" s="15"/>
      <c r="E12" s="17" t="s">
        <v>10</v>
      </c>
      <c r="F12" s="17" t="s">
        <v>11</v>
      </c>
      <c r="G12" s="16">
        <f>C12*6</f>
        <v>0</v>
      </c>
      <c r="H12" s="15"/>
      <c r="I12" s="35"/>
      <c r="J12" s="15"/>
      <c r="K12" s="15"/>
      <c r="L12" s="37"/>
    </row>
    <row r="13" spans="1:12">
      <c r="A13" s="14"/>
      <c r="B13" s="15"/>
      <c r="C13" s="13"/>
      <c r="D13" s="15"/>
      <c r="E13" s="15"/>
      <c r="F13" s="15"/>
      <c r="G13" s="13"/>
      <c r="H13" s="15"/>
      <c r="I13" s="15"/>
      <c r="J13" s="15"/>
      <c r="K13" s="15"/>
      <c r="L13" s="36"/>
    </row>
    <row r="14" spans="1:12">
      <c r="A14" s="14"/>
      <c r="B14" s="18" t="s">
        <v>12</v>
      </c>
      <c r="C14" s="16">
        <f>SUM(C10:C12)</f>
        <v>2</v>
      </c>
      <c r="D14" s="15"/>
      <c r="E14" s="15"/>
      <c r="F14" s="18" t="s">
        <v>12</v>
      </c>
      <c r="G14" s="16">
        <f>SUM(G10:G12)</f>
        <v>6</v>
      </c>
      <c r="H14" s="15"/>
      <c r="I14" s="38">
        <f>IF($G$45&lt;&gt;0,G14/$G$45,"")</f>
        <v>0.0983606557377049</v>
      </c>
      <c r="J14" s="15"/>
      <c r="K14" s="15"/>
      <c r="L14" s="36"/>
    </row>
    <row r="15" spans="1:12">
      <c r="A15" s="19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39"/>
    </row>
    <row r="16" spans="1:12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36"/>
    </row>
    <row r="17" spans="1:12">
      <c r="A17" s="14"/>
      <c r="B17" s="15" t="s">
        <v>13</v>
      </c>
      <c r="C17" s="16"/>
      <c r="D17" s="15"/>
      <c r="E17" s="17" t="s">
        <v>6</v>
      </c>
      <c r="F17" s="17" t="s">
        <v>9</v>
      </c>
      <c r="G17" s="16">
        <f>C17*4</f>
        <v>0</v>
      </c>
      <c r="H17" s="15"/>
      <c r="I17" s="15"/>
      <c r="J17" s="15"/>
      <c r="K17" s="15"/>
      <c r="L17" s="36"/>
    </row>
    <row r="18" spans="1:12">
      <c r="A18" s="14"/>
      <c r="B18" s="15"/>
      <c r="C18" s="16">
        <v>2</v>
      </c>
      <c r="D18" s="15"/>
      <c r="E18" s="17" t="s">
        <v>8</v>
      </c>
      <c r="F18" s="17" t="s">
        <v>14</v>
      </c>
      <c r="G18" s="16">
        <f>C18*5</f>
        <v>10</v>
      </c>
      <c r="H18" s="15"/>
      <c r="I18" s="15"/>
      <c r="J18" s="15"/>
      <c r="K18" s="15"/>
      <c r="L18" s="36"/>
    </row>
    <row r="19" spans="1:12">
      <c r="A19" s="14"/>
      <c r="B19" s="15"/>
      <c r="C19" s="16"/>
      <c r="D19" s="15"/>
      <c r="E19" s="17" t="s">
        <v>10</v>
      </c>
      <c r="F19" s="17" t="s">
        <v>15</v>
      </c>
      <c r="G19" s="16">
        <f>C19*7</f>
        <v>0</v>
      </c>
      <c r="H19" s="15"/>
      <c r="I19" s="15"/>
      <c r="J19" s="15"/>
      <c r="K19" s="15"/>
      <c r="L19" s="37"/>
    </row>
    <row r="20" spans="1:12">
      <c r="A20" s="14"/>
      <c r="B20" s="15"/>
      <c r="C20" s="13"/>
      <c r="D20" s="15"/>
      <c r="E20" s="15"/>
      <c r="F20" s="15"/>
      <c r="G20" s="13"/>
      <c r="H20" s="15"/>
      <c r="I20" s="15"/>
      <c r="J20" s="15"/>
      <c r="K20" s="15"/>
      <c r="L20" s="36"/>
    </row>
    <row r="21" spans="1:12">
      <c r="A21" s="14"/>
      <c r="B21" s="18" t="s">
        <v>12</v>
      </c>
      <c r="C21" s="16">
        <f>SUM(C17:C19)</f>
        <v>2</v>
      </c>
      <c r="D21" s="15"/>
      <c r="E21" s="15"/>
      <c r="F21" s="18" t="s">
        <v>12</v>
      </c>
      <c r="G21" s="16">
        <f>SUM(G17:G19)</f>
        <v>10</v>
      </c>
      <c r="H21" s="15"/>
      <c r="I21" s="40">
        <f>IF($G$45&lt;&gt;0,G21/$G$45,"")</f>
        <v>0.163934426229508</v>
      </c>
      <c r="J21" s="15"/>
      <c r="K21" s="15"/>
      <c r="L21" s="36"/>
    </row>
    <row r="22" spans="1:12">
      <c r="A22" s="19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39"/>
    </row>
    <row r="23" spans="1:12">
      <c r="A23" s="12"/>
      <c r="B23" s="13"/>
      <c r="C23" s="15"/>
      <c r="D23" s="13"/>
      <c r="E23" s="13"/>
      <c r="F23" s="13"/>
      <c r="G23" s="15"/>
      <c r="H23" s="13"/>
      <c r="I23" s="13"/>
      <c r="J23" s="13"/>
      <c r="K23" s="13"/>
      <c r="L23" s="34"/>
    </row>
    <row r="24" spans="1:12">
      <c r="A24" s="14"/>
      <c r="B24" s="15" t="s">
        <v>16</v>
      </c>
      <c r="C24" s="16"/>
      <c r="D24" s="15"/>
      <c r="E24" s="17" t="s">
        <v>6</v>
      </c>
      <c r="F24" s="17" t="s">
        <v>7</v>
      </c>
      <c r="G24" s="16">
        <f>C24*3</f>
        <v>0</v>
      </c>
      <c r="H24" s="15"/>
      <c r="I24" s="15"/>
      <c r="J24" s="15"/>
      <c r="K24" s="15"/>
      <c r="L24" s="36"/>
    </row>
    <row r="25" spans="1:12">
      <c r="A25" s="14"/>
      <c r="B25" s="15"/>
      <c r="C25" s="16"/>
      <c r="D25" s="15"/>
      <c r="E25" s="17" t="s">
        <v>8</v>
      </c>
      <c r="F25" s="17" t="s">
        <v>9</v>
      </c>
      <c r="G25" s="16">
        <f>C25*4</f>
        <v>0</v>
      </c>
      <c r="H25" s="15"/>
      <c r="I25" s="15"/>
      <c r="J25" s="15"/>
      <c r="K25" s="15"/>
      <c r="L25" s="36"/>
    </row>
    <row r="26" spans="1:12">
      <c r="A26" s="14"/>
      <c r="B26" s="15"/>
      <c r="C26" s="16"/>
      <c r="D26" s="15"/>
      <c r="E26" s="17" t="s">
        <v>10</v>
      </c>
      <c r="F26" s="17" t="s">
        <v>11</v>
      </c>
      <c r="G26" s="16">
        <f>C26*6</f>
        <v>0</v>
      </c>
      <c r="H26" s="15"/>
      <c r="I26" s="15"/>
      <c r="J26" s="15"/>
      <c r="K26" s="15"/>
      <c r="L26" s="37"/>
    </row>
    <row r="27" spans="1:12">
      <c r="A27" s="14"/>
      <c r="B27" s="15"/>
      <c r="C27" s="13"/>
      <c r="D27" s="15"/>
      <c r="E27" s="15"/>
      <c r="F27" s="15"/>
      <c r="G27" s="13"/>
      <c r="H27" s="15"/>
      <c r="I27" s="15"/>
      <c r="J27" s="15"/>
      <c r="K27" s="15"/>
      <c r="L27" s="36"/>
    </row>
    <row r="28" spans="1:12">
      <c r="A28" s="14"/>
      <c r="B28" s="18" t="s">
        <v>12</v>
      </c>
      <c r="C28" s="16">
        <f>SUM(C24:C26)</f>
        <v>0</v>
      </c>
      <c r="D28" s="15"/>
      <c r="E28" s="15"/>
      <c r="F28" s="18" t="s">
        <v>12</v>
      </c>
      <c r="G28" s="16">
        <f>SUM(G24:G26)</f>
        <v>0</v>
      </c>
      <c r="H28" s="15"/>
      <c r="I28" s="41">
        <f>IF($G$45&lt;&gt;0,G28/$G$45,"")</f>
        <v>0</v>
      </c>
      <c r="J28" s="15"/>
      <c r="K28" s="15"/>
      <c r="L28" s="36"/>
    </row>
    <row r="29" spans="1:12">
      <c r="A29" s="19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39"/>
    </row>
    <row r="30" spans="1:12">
      <c r="A30" s="12"/>
      <c r="B30" s="13"/>
      <c r="C30" s="15"/>
      <c r="D30" s="13"/>
      <c r="E30" s="13"/>
      <c r="F30" s="13"/>
      <c r="G30" s="15"/>
      <c r="H30" s="13"/>
      <c r="I30" s="13"/>
      <c r="J30" s="13"/>
      <c r="K30" s="13"/>
      <c r="L30" s="34"/>
    </row>
    <row r="31" spans="1:12">
      <c r="A31" s="14"/>
      <c r="B31" s="15" t="s">
        <v>17</v>
      </c>
      <c r="C31" s="16"/>
      <c r="D31" s="15"/>
      <c r="E31" s="15" t="s">
        <v>6</v>
      </c>
      <c r="F31" s="15" t="s">
        <v>15</v>
      </c>
      <c r="G31" s="16">
        <f>C31*7</f>
        <v>0</v>
      </c>
      <c r="H31" s="15"/>
      <c r="I31" s="15"/>
      <c r="J31" s="15"/>
      <c r="K31" s="15"/>
      <c r="L31" s="36"/>
    </row>
    <row r="32" spans="1:12">
      <c r="A32" s="14"/>
      <c r="B32" s="15"/>
      <c r="C32" s="16"/>
      <c r="D32" s="15"/>
      <c r="E32" s="15" t="s">
        <v>8</v>
      </c>
      <c r="F32" s="15" t="s">
        <v>18</v>
      </c>
      <c r="G32" s="16">
        <f>C32*10</f>
        <v>0</v>
      </c>
      <c r="H32" s="15"/>
      <c r="I32" s="15"/>
      <c r="J32" s="15"/>
      <c r="K32" s="15"/>
      <c r="L32" s="36"/>
    </row>
    <row r="33" spans="1:12">
      <c r="A33" s="14"/>
      <c r="B33" s="15"/>
      <c r="C33" s="16">
        <v>3</v>
      </c>
      <c r="D33" s="15"/>
      <c r="E33" s="15" t="s">
        <v>10</v>
      </c>
      <c r="F33" s="15" t="s">
        <v>19</v>
      </c>
      <c r="G33" s="16">
        <f>C33*15</f>
        <v>45</v>
      </c>
      <c r="H33" s="15"/>
      <c r="I33" s="15"/>
      <c r="J33" s="15"/>
      <c r="K33" s="15"/>
      <c r="L33" s="37"/>
    </row>
    <row r="34" spans="1:12">
      <c r="A34" s="14"/>
      <c r="B34" s="15"/>
      <c r="C34" s="13"/>
      <c r="D34" s="15"/>
      <c r="E34" s="15"/>
      <c r="F34" s="15"/>
      <c r="G34" s="13"/>
      <c r="H34" s="15"/>
      <c r="I34" s="15"/>
      <c r="J34" s="15"/>
      <c r="K34" s="15"/>
      <c r="L34" s="36"/>
    </row>
    <row r="35" spans="1:12">
      <c r="A35" s="14"/>
      <c r="B35" s="18" t="s">
        <v>12</v>
      </c>
      <c r="C35" s="16">
        <f>SUM(C31:C33)</f>
        <v>3</v>
      </c>
      <c r="D35" s="15"/>
      <c r="E35" s="15"/>
      <c r="F35" s="18" t="s">
        <v>12</v>
      </c>
      <c r="G35" s="16">
        <f>SUM(G31:G33)</f>
        <v>45</v>
      </c>
      <c r="H35" s="15"/>
      <c r="I35" s="42">
        <f>IF($G$45&lt;&gt;0,G35/$G$45,"")</f>
        <v>0.737704918032787</v>
      </c>
      <c r="J35" s="15"/>
      <c r="K35" s="15"/>
      <c r="L35" s="36"/>
    </row>
    <row r="36" spans="1:12">
      <c r="A36" s="19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39"/>
    </row>
    <row r="37" spans="1:12">
      <c r="A37" s="12"/>
      <c r="B37" s="13"/>
      <c r="C37" s="15"/>
      <c r="D37" s="13"/>
      <c r="E37" s="13"/>
      <c r="F37" s="13"/>
      <c r="G37" s="15"/>
      <c r="H37" s="13"/>
      <c r="I37" s="13"/>
      <c r="J37" s="13"/>
      <c r="K37" s="13"/>
      <c r="L37" s="34"/>
    </row>
    <row r="38" spans="1:12">
      <c r="A38" s="14"/>
      <c r="B38" s="15" t="s">
        <v>20</v>
      </c>
      <c r="C38" s="16"/>
      <c r="D38" s="15"/>
      <c r="E38" s="15" t="s">
        <v>6</v>
      </c>
      <c r="F38" s="15" t="s">
        <v>14</v>
      </c>
      <c r="G38" s="16">
        <f>C38*5</f>
        <v>0</v>
      </c>
      <c r="H38" s="15"/>
      <c r="I38" s="15"/>
      <c r="J38" s="15"/>
      <c r="K38" s="15"/>
      <c r="L38" s="36"/>
    </row>
    <row r="39" spans="1:12">
      <c r="A39" s="14"/>
      <c r="B39" s="15"/>
      <c r="C39" s="16"/>
      <c r="D39" s="15"/>
      <c r="E39" s="15" t="s">
        <v>8</v>
      </c>
      <c r="F39" s="15" t="s">
        <v>15</v>
      </c>
      <c r="G39" s="16">
        <f>C39*7</f>
        <v>0</v>
      </c>
      <c r="H39" s="15"/>
      <c r="I39" s="15"/>
      <c r="J39" s="15"/>
      <c r="K39" s="15"/>
      <c r="L39" s="36"/>
    </row>
    <row r="40" spans="1:12">
      <c r="A40" s="14"/>
      <c r="B40" s="15"/>
      <c r="C40" s="16"/>
      <c r="D40" s="15"/>
      <c r="E40" s="15" t="s">
        <v>10</v>
      </c>
      <c r="F40" s="15" t="s">
        <v>18</v>
      </c>
      <c r="G40" s="16">
        <f>C40*10</f>
        <v>0</v>
      </c>
      <c r="H40" s="15"/>
      <c r="I40" s="15"/>
      <c r="J40" s="15"/>
      <c r="K40" s="15"/>
      <c r="L40" s="37"/>
    </row>
    <row r="41" spans="1:12">
      <c r="A41" s="14"/>
      <c r="B41" s="15"/>
      <c r="C41" s="13"/>
      <c r="D41" s="15"/>
      <c r="E41" s="15"/>
      <c r="F41" s="15"/>
      <c r="G41" s="13"/>
      <c r="H41" s="15"/>
      <c r="I41" s="15"/>
      <c r="J41" s="15"/>
      <c r="K41" s="15"/>
      <c r="L41" s="36"/>
    </row>
    <row r="42" spans="1:12">
      <c r="A42" s="14"/>
      <c r="B42" s="18" t="s">
        <v>12</v>
      </c>
      <c r="C42" s="16">
        <f>SUM(C38:C40)</f>
        <v>0</v>
      </c>
      <c r="D42" s="15"/>
      <c r="E42" s="15"/>
      <c r="F42" s="18" t="s">
        <v>12</v>
      </c>
      <c r="G42" s="16">
        <f>SUM(G38:G40)</f>
        <v>0</v>
      </c>
      <c r="H42" s="15"/>
      <c r="I42" s="43">
        <f>IF($G$45&lt;&gt;0,G42/$G$45,"")</f>
        <v>0</v>
      </c>
      <c r="J42" s="15"/>
      <c r="K42" s="15"/>
      <c r="L42" s="36"/>
    </row>
    <row r="43" spans="1:12">
      <c r="A43" s="19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39"/>
    </row>
    <row r="44" spans="1:12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36"/>
    </row>
    <row r="45" spans="1:12">
      <c r="A45" s="14"/>
      <c r="B45" s="15" t="s">
        <v>21</v>
      </c>
      <c r="C45" s="15"/>
      <c r="D45" s="15"/>
      <c r="E45" s="15"/>
      <c r="F45" s="15"/>
      <c r="G45" s="16">
        <f>SUM(G14+G21+G28+G35+G42)</f>
        <v>61</v>
      </c>
      <c r="H45" s="15"/>
      <c r="I45" s="15"/>
      <c r="J45" s="15"/>
      <c r="K45" s="15"/>
      <c r="L45" s="36"/>
    </row>
    <row r="46" spans="1:12">
      <c r="A46" s="14"/>
      <c r="B46" s="15" t="s">
        <v>22</v>
      </c>
      <c r="C46" s="15"/>
      <c r="D46" s="15"/>
      <c r="E46" s="15"/>
      <c r="F46" s="15"/>
      <c r="G46" s="16">
        <f>(C10+C11+C12)*4+(C17+C18+C19)*5+(C24+C25+C26)*4+(C31+C32+C33)*7+(C38+C39+C40)*5</f>
        <v>39</v>
      </c>
      <c r="H46" s="15"/>
      <c r="I46" s="15"/>
      <c r="J46" s="15"/>
      <c r="K46" s="15"/>
      <c r="L46" s="36"/>
    </row>
    <row r="47" spans="1:12">
      <c r="A47" s="14"/>
      <c r="B47" s="15" t="s">
        <v>23</v>
      </c>
      <c r="C47" s="15"/>
      <c r="D47" s="15"/>
      <c r="E47" s="15"/>
      <c r="F47" s="15"/>
      <c r="G47" s="16">
        <f>(C31+C32+C33)*35+(C38+C39+C40)*15</f>
        <v>105</v>
      </c>
      <c r="H47" s="15"/>
      <c r="I47" s="15"/>
      <c r="J47" s="15"/>
      <c r="K47" s="15"/>
      <c r="L47" s="36"/>
    </row>
    <row r="48" spans="1:12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36"/>
    </row>
    <row r="49" spans="1:12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36"/>
    </row>
    <row r="50" spans="1:12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36"/>
    </row>
    <row r="51" ht="15.75" spans="1:12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36"/>
    </row>
    <row r="52" spans="1:12">
      <c r="A52" s="20" t="s">
        <v>24</v>
      </c>
      <c r="B52" s="21"/>
      <c r="C52" s="21"/>
      <c r="D52" s="21"/>
      <c r="E52" s="21"/>
      <c r="F52" s="21"/>
      <c r="G52" s="22"/>
      <c r="H52" s="13"/>
      <c r="I52" s="13"/>
      <c r="J52" s="13"/>
      <c r="K52" s="13"/>
      <c r="L52" s="34"/>
    </row>
    <row r="53" spans="1:12">
      <c r="A53" s="23"/>
      <c r="B53" s="24"/>
      <c r="C53" s="24"/>
      <c r="D53" s="24"/>
      <c r="E53" s="24"/>
      <c r="F53" s="24"/>
      <c r="G53" s="25"/>
      <c r="H53" s="15"/>
      <c r="I53" s="15"/>
      <c r="J53" s="15"/>
      <c r="K53" s="15"/>
      <c r="L53" s="36"/>
    </row>
    <row r="54" spans="1:12">
      <c r="A54" s="26" t="s">
        <v>25</v>
      </c>
      <c r="B54" s="24"/>
      <c r="C54" s="24"/>
      <c r="D54" s="24"/>
      <c r="E54" s="27" t="s">
        <v>26</v>
      </c>
      <c r="F54" s="24"/>
      <c r="G54" s="25"/>
      <c r="H54" s="15"/>
      <c r="I54" s="15"/>
      <c r="J54" s="15"/>
      <c r="K54" s="15"/>
      <c r="L54" s="36"/>
    </row>
    <row r="55" spans="1:12">
      <c r="A55" s="23"/>
      <c r="B55" s="24"/>
      <c r="C55" s="24"/>
      <c r="D55" s="24"/>
      <c r="E55" s="24"/>
      <c r="F55" s="24"/>
      <c r="G55" s="25"/>
      <c r="H55" s="28"/>
      <c r="I55" s="28"/>
      <c r="J55" s="28"/>
      <c r="K55" s="44" t="s">
        <v>27</v>
      </c>
      <c r="L55" s="36"/>
    </row>
    <row r="56" spans="1:12">
      <c r="A56" s="23" t="s">
        <v>28</v>
      </c>
      <c r="B56" s="24"/>
      <c r="C56" s="24"/>
      <c r="D56" s="24"/>
      <c r="E56" s="29">
        <v>4</v>
      </c>
      <c r="F56" s="24"/>
      <c r="G56" s="25"/>
      <c r="H56" s="28"/>
      <c r="I56" s="28"/>
      <c r="J56" s="28"/>
      <c r="K56" s="45">
        <f>E73*G45</f>
        <v>61.61</v>
      </c>
      <c r="L56" s="36"/>
    </row>
    <row r="57" spans="1:12">
      <c r="A57" s="23" t="s">
        <v>29</v>
      </c>
      <c r="B57" s="24"/>
      <c r="C57" s="24"/>
      <c r="D57" s="24"/>
      <c r="E57" s="29">
        <v>1</v>
      </c>
      <c r="F57" s="24"/>
      <c r="G57" s="25"/>
      <c r="H57" s="28"/>
      <c r="I57" s="28"/>
      <c r="J57" s="28"/>
      <c r="K57" s="15"/>
      <c r="L57" s="36"/>
    </row>
    <row r="58" spans="1:12">
      <c r="A58" s="23" t="s">
        <v>30</v>
      </c>
      <c r="B58" s="24"/>
      <c r="C58" s="24"/>
      <c r="D58" s="24"/>
      <c r="E58" s="29">
        <v>3</v>
      </c>
      <c r="F58" s="24"/>
      <c r="G58" s="25"/>
      <c r="H58" s="28"/>
      <c r="I58" s="28"/>
      <c r="J58" s="28"/>
      <c r="K58" s="15"/>
      <c r="L58" s="36"/>
    </row>
    <row r="59" ht="16.5" spans="1:12">
      <c r="A59" s="23" t="s">
        <v>31</v>
      </c>
      <c r="B59" s="24"/>
      <c r="C59" s="24"/>
      <c r="D59" s="24"/>
      <c r="E59" s="29">
        <v>3</v>
      </c>
      <c r="F59" s="30"/>
      <c r="G59" s="25"/>
      <c r="H59" s="31"/>
      <c r="I59" s="31"/>
      <c r="J59" s="31"/>
      <c r="K59" s="46"/>
      <c r="L59" s="47"/>
    </row>
    <row r="60" spans="1:7">
      <c r="A60" s="23" t="s">
        <v>32</v>
      </c>
      <c r="B60" s="24"/>
      <c r="C60" s="24"/>
      <c r="D60" s="24"/>
      <c r="E60" s="29">
        <v>4</v>
      </c>
      <c r="F60" s="24"/>
      <c r="G60" s="25"/>
    </row>
    <row r="61" spans="1:7">
      <c r="A61" s="23" t="s">
        <v>33</v>
      </c>
      <c r="B61" s="24"/>
      <c r="C61" s="24"/>
      <c r="D61" s="24"/>
      <c r="E61" s="29">
        <v>0</v>
      </c>
      <c r="F61" s="24"/>
      <c r="G61" s="25"/>
    </row>
    <row r="62" spans="1:7">
      <c r="A62" s="23" t="s">
        <v>34</v>
      </c>
      <c r="B62" s="24"/>
      <c r="C62" s="24"/>
      <c r="D62" s="24"/>
      <c r="E62" s="29">
        <v>2</v>
      </c>
      <c r="F62" s="24"/>
      <c r="G62" s="25"/>
    </row>
    <row r="63" spans="1:7">
      <c r="A63" s="23" t="s">
        <v>35</v>
      </c>
      <c r="B63" s="24"/>
      <c r="C63" s="24"/>
      <c r="D63" s="24"/>
      <c r="E63" s="29">
        <v>0</v>
      </c>
      <c r="F63" s="24"/>
      <c r="G63" s="25"/>
    </row>
    <row r="64" spans="1:7">
      <c r="A64" s="23" t="s">
        <v>36</v>
      </c>
      <c r="B64" s="24"/>
      <c r="C64" s="24"/>
      <c r="D64" s="24"/>
      <c r="E64" s="29">
        <v>4</v>
      </c>
      <c r="F64" s="24"/>
      <c r="G64" s="25"/>
    </row>
    <row r="65" spans="1:7">
      <c r="A65" s="23" t="s">
        <v>37</v>
      </c>
      <c r="B65" s="24"/>
      <c r="C65" s="24"/>
      <c r="D65" s="24"/>
      <c r="E65" s="29">
        <v>5</v>
      </c>
      <c r="F65" s="24"/>
      <c r="G65" s="25"/>
    </row>
    <row r="66" spans="1:7">
      <c r="A66" s="23" t="s">
        <v>38</v>
      </c>
      <c r="B66" s="24"/>
      <c r="C66" s="24"/>
      <c r="D66" s="24"/>
      <c r="E66" s="29">
        <v>3</v>
      </c>
      <c r="F66" s="24"/>
      <c r="G66" s="25"/>
    </row>
    <row r="67" spans="1:7">
      <c r="A67" s="23" t="s">
        <v>39</v>
      </c>
      <c r="B67" s="24"/>
      <c r="C67" s="24"/>
      <c r="D67" s="24"/>
      <c r="E67" s="29">
        <v>5</v>
      </c>
      <c r="F67" s="24"/>
      <c r="G67" s="25"/>
    </row>
    <row r="68" spans="1:7">
      <c r="A68" s="23" t="s">
        <v>40</v>
      </c>
      <c r="B68" s="24"/>
      <c r="C68" s="24"/>
      <c r="D68" s="24"/>
      <c r="E68" s="29">
        <v>1</v>
      </c>
      <c r="F68" s="24"/>
      <c r="G68" s="25"/>
    </row>
    <row r="69" spans="1:7">
      <c r="A69" s="23" t="s">
        <v>41</v>
      </c>
      <c r="B69" s="24"/>
      <c r="C69" s="24"/>
      <c r="D69" s="24"/>
      <c r="E69" s="29">
        <v>1</v>
      </c>
      <c r="F69" s="24"/>
      <c r="G69" s="25"/>
    </row>
    <row r="70" spans="1:7">
      <c r="A70" s="23"/>
      <c r="B70" s="24"/>
      <c r="C70" s="24"/>
      <c r="D70" s="24"/>
      <c r="E70" s="24" t="s">
        <v>42</v>
      </c>
      <c r="F70" s="24"/>
      <c r="G70" s="25"/>
    </row>
    <row r="71" spans="1:7">
      <c r="A71" s="26" t="s">
        <v>43</v>
      </c>
      <c r="B71" s="24"/>
      <c r="C71" s="24"/>
      <c r="D71" s="24"/>
      <c r="E71" s="48">
        <f>SUM(E56:E70)</f>
        <v>36</v>
      </c>
      <c r="F71" s="24"/>
      <c r="G71" s="25"/>
    </row>
    <row r="72" spans="1:7">
      <c r="A72" s="23"/>
      <c r="B72" s="24"/>
      <c r="C72" s="24"/>
      <c r="D72" s="24"/>
      <c r="E72" s="49"/>
      <c r="F72" s="24"/>
      <c r="G72" s="25"/>
    </row>
    <row r="73" spans="1:7">
      <c r="A73" s="26" t="s">
        <v>44</v>
      </c>
      <c r="B73" s="24"/>
      <c r="C73" s="24"/>
      <c r="D73" s="24"/>
      <c r="E73" s="48">
        <f>(E71*0.01)+0.65</f>
        <v>1.01</v>
      </c>
      <c r="F73" s="24"/>
      <c r="G73" s="25"/>
    </row>
    <row r="74" spans="1:7">
      <c r="A74" s="23"/>
      <c r="B74" s="24"/>
      <c r="C74" s="24"/>
      <c r="D74" s="24"/>
      <c r="E74" s="24"/>
      <c r="F74" s="24"/>
      <c r="G74" s="25"/>
    </row>
    <row r="75" spans="1:7">
      <c r="A75" s="23"/>
      <c r="B75" s="24"/>
      <c r="C75" s="24"/>
      <c r="D75" s="24"/>
      <c r="E75" s="24"/>
      <c r="F75" s="24"/>
      <c r="G75" s="25"/>
    </row>
    <row r="76" ht="15.75" spans="1:7">
      <c r="A76" s="50"/>
      <c r="B76" s="51"/>
      <c r="C76" s="51"/>
      <c r="D76" s="51"/>
      <c r="E76" s="51"/>
      <c r="F76" s="51"/>
      <c r="G76" s="52"/>
    </row>
    <row r="81" spans="1:4">
      <c r="A81" t="s">
        <v>45</v>
      </c>
      <c r="D81" t="s">
        <v>46</v>
      </c>
    </row>
    <row r="82" spans="2:2">
      <c r="B82" t="s">
        <v>47</v>
      </c>
    </row>
    <row r="83" spans="2:2">
      <c r="B83" t="s">
        <v>48</v>
      </c>
    </row>
    <row r="85" spans="1:4">
      <c r="A85" t="s">
        <v>49</v>
      </c>
      <c r="D85" t="s">
        <v>50</v>
      </c>
    </row>
    <row r="86" spans="2:2">
      <c r="B86" t="s">
        <v>51</v>
      </c>
    </row>
    <row r="87" spans="2:2">
      <c r="B87" t="s">
        <v>52</v>
      </c>
    </row>
    <row r="89" spans="1:4">
      <c r="A89" t="s">
        <v>53</v>
      </c>
      <c r="D89" t="s">
        <v>54</v>
      </c>
    </row>
    <row r="90" spans="2:2">
      <c r="B90" t="s">
        <v>55</v>
      </c>
    </row>
    <row r="92" spans="1:4">
      <c r="A92" t="s">
        <v>56</v>
      </c>
      <c r="D92" t="s">
        <v>57</v>
      </c>
    </row>
    <row r="93" spans="2:2">
      <c r="B93" t="s">
        <v>48</v>
      </c>
    </row>
    <row r="94" spans="2:2">
      <c r="B94" t="s">
        <v>58</v>
      </c>
    </row>
    <row r="95" spans="2:2">
      <c r="B95" t="s">
        <v>59</v>
      </c>
    </row>
    <row r="97" spans="1:4">
      <c r="A97" t="s">
        <v>60</v>
      </c>
      <c r="D97" t="s">
        <v>61</v>
      </c>
    </row>
    <row r="98" spans="2:2">
      <c r="B98" t="s">
        <v>55</v>
      </c>
    </row>
  </sheetData>
  <mergeCells count="14">
    <mergeCell ref="A4:E4"/>
    <mergeCell ref="F4:L4"/>
    <mergeCell ref="A5:E5"/>
    <mergeCell ref="F5:L5"/>
    <mergeCell ref="F6:G6"/>
    <mergeCell ref="H6:J6"/>
    <mergeCell ref="K6:L6"/>
    <mergeCell ref="G7:G8"/>
    <mergeCell ref="H7:H8"/>
    <mergeCell ref="A1:L3"/>
    <mergeCell ref="A7:B8"/>
    <mergeCell ref="I7:J8"/>
    <mergeCell ref="K7:L8"/>
    <mergeCell ref="C7:F8"/>
  </mergeCell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2018-06-06T14:06:00Z</dcterms:created>
  <dcterms:modified xsi:type="dcterms:W3CDTF">2018-06-06T14:29:00Z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