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oli\ELEMENTOS FINITOS\Elementos finitos_1\Porticos 2D\P delta\"/>
    </mc:Choice>
  </mc:AlternateContent>
  <xr:revisionPtr revIDLastSave="0" documentId="13_ncr:1_{9B038EA2-BA6F-402A-A165-18222E0D0C56}" xr6:coauthVersionLast="47" xr6:coauthVersionMax="47" xr10:uidLastSave="{00000000-0000-0000-0000-000000000000}"/>
  <bookViews>
    <workbookView xWindow="0" yWindow="0" windowWidth="14400" windowHeight="15600" xr2:uid="{FB349FF0-057F-40C8-8EC0-ED68B3DC8CB9}"/>
  </bookViews>
  <sheets>
    <sheet name="Hoja1" sheetId="1" r:id="rId1"/>
  </sheets>
  <definedNames>
    <definedName name="Ac">Hoja1!$C$21</definedName>
    <definedName name="E">Hoja1!$C$17</definedName>
    <definedName name="EI">Hoja1!$C$20</definedName>
    <definedName name="G">Hoja1!$C$18</definedName>
    <definedName name="I">Hoja1!$C$19</definedName>
    <definedName name="L">Hoja1!$C$15</definedName>
    <definedName name="landa">Hoja1!$C$23</definedName>
    <definedName name="P">Hoja1!$C$16</definedName>
    <definedName name="X">Hoja1!$C$22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9" i="1"/>
  <c r="D27" i="1"/>
  <c r="D26" i="1"/>
  <c r="C19" i="1"/>
  <c r="C18" i="1"/>
  <c r="C21" i="1" s="1"/>
  <c r="B5" i="1"/>
  <c r="B6" i="1"/>
  <c r="C20" i="1" l="1"/>
  <c r="C22" i="1"/>
  <c r="C23" i="1" l="1"/>
  <c r="C24" i="1" l="1"/>
  <c r="C29" i="1" s="1"/>
  <c r="E29" i="1" s="1"/>
  <c r="C28" i="1" l="1"/>
  <c r="E28" i="1" s="1"/>
  <c r="C27" i="1"/>
  <c r="E27" i="1" s="1"/>
  <c r="C26" i="1"/>
  <c r="E26" i="1" s="1"/>
</calcChain>
</file>

<file path=xl/sharedStrings.xml><?xml version="1.0" encoding="utf-8"?>
<sst xmlns="http://schemas.openxmlformats.org/spreadsheetml/2006/main" count="19" uniqueCount="19">
  <si>
    <t>Pdelta</t>
  </si>
  <si>
    <t>elastico</t>
  </si>
  <si>
    <t>EI</t>
  </si>
  <si>
    <t>Ac</t>
  </si>
  <si>
    <t>X</t>
  </si>
  <si>
    <t>landa</t>
  </si>
  <si>
    <t>T</t>
  </si>
  <si>
    <t>Q</t>
  </si>
  <si>
    <t>S</t>
  </si>
  <si>
    <t>C</t>
  </si>
  <si>
    <t>phi</t>
  </si>
  <si>
    <t>%S/C</t>
  </si>
  <si>
    <t>sotwre sap 2000=S</t>
  </si>
  <si>
    <t>Caculado=C</t>
  </si>
  <si>
    <t>L(m)</t>
  </si>
  <si>
    <t>P(kN)</t>
  </si>
  <si>
    <t>E(KPa)</t>
  </si>
  <si>
    <t>G(KPa)</t>
  </si>
  <si>
    <t>I(m4)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</si>
</sst>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2" fillId="0" borderId="0" xfId="0" applyFont="1"/>
    <xf numFmtId="164" fontId="2" fillId="0" borderId="0" xfId="0" applyNumberFormat="1" applyFont="1"/>
    <xf numFmtId="0" fontId="1" fillId="0" borderId="1" xfId="0" applyFont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140677</xdr:colOff>
      <xdr:row>23</xdr:row>
      <xdr:rowOff>133607</xdr:rowOff>
    </xdr:from>
    <xdr:to>
      <xdr:col>14</xdr:col>
      <xdr:colOff>373583</xdr:colOff>
      <xdr:row>30</xdr:row>
      <xdr:rowOff>74042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DABE9B-287D-FCBE-5455-B104AB213E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381"/>
        <a:stretch>
          <a:fillRect/>
        </a:stretch>
      </xdr:blipFill>
      <xdr:spPr>
        <a:xfrm>
          <a:off x="4331677" y="4515107"/>
          <a:ext cx="6328906" cy="1273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A5FC-1B94-439C-BBBF-F7A8591BE350}">
  <dimension ref="B1:G55"/>
  <sheetViews>
    <sheetView tabSelected="1" topLeftCell="A13" zoomScale="130" zoomScaleNormal="130" workbookViewId="0">
      <selection activeCell="B40" sqref="B40:G45"/>
    </sheetView>
  </sheetViews>
  <sheetFormatPr baseColWidth="10" defaultRowHeight="15" x14ac:dyDescent="0.25"/>
  <cols>
    <col min="4" max="4" width="17.140625" bestFit="1" customWidth="1"/>
    <col min="5" max="5" width="13.140625" bestFit="1" customWidth="1"/>
    <col min="6" max="6" width="13.140625" customWidth="1"/>
  </cols>
  <sheetData>
    <row r="1" spans="2:3" x14ac:dyDescent="0.25">
      <c r="B1" s="6" t="s">
        <v>0</v>
      </c>
      <c r="C1" s="6"/>
    </row>
    <row r="2" spans="2:3" x14ac:dyDescent="0.25">
      <c r="B2" s="1">
        <v>9361.1470000000008</v>
      </c>
      <c r="C2" s="1">
        <v>19222.293399999999</v>
      </c>
    </row>
    <row r="3" spans="2:3" x14ac:dyDescent="0.25">
      <c r="B3" s="1">
        <v>19222.293399999999</v>
      </c>
      <c r="C3" s="1">
        <v>25513.8871</v>
      </c>
    </row>
    <row r="4" spans="2:3" x14ac:dyDescent="0.25">
      <c r="B4" s="1">
        <v>0</v>
      </c>
      <c r="C4" s="1"/>
    </row>
    <row r="5" spans="2:3" x14ac:dyDescent="0.25">
      <c r="B5" s="1">
        <f>+B2</f>
        <v>9361.1470000000008</v>
      </c>
      <c r="C5" s="1">
        <v>19222.293399999999</v>
      </c>
    </row>
    <row r="6" spans="2:3" x14ac:dyDescent="0.25">
      <c r="B6" s="1">
        <f>-B3</f>
        <v>-19222.293399999999</v>
      </c>
      <c r="C6" s="1">
        <v>51375.286599999999</v>
      </c>
    </row>
    <row r="8" spans="2:3" x14ac:dyDescent="0.25">
      <c r="B8" s="6" t="s">
        <v>1</v>
      </c>
      <c r="C8" s="6"/>
    </row>
    <row r="9" spans="2:3" x14ac:dyDescent="0.25">
      <c r="B9" s="1">
        <v>9658.277</v>
      </c>
      <c r="C9" s="1">
        <v>19316.553</v>
      </c>
    </row>
    <row r="10" spans="2:3" x14ac:dyDescent="0.25">
      <c r="B10" s="1">
        <v>19316.553</v>
      </c>
      <c r="C10" s="1">
        <v>25369.073</v>
      </c>
    </row>
    <row r="11" spans="2:3" x14ac:dyDescent="0.25">
      <c r="B11" s="1"/>
      <c r="C11" s="1"/>
    </row>
    <row r="12" spans="2:3" x14ac:dyDescent="0.25">
      <c r="B12" s="1">
        <v>9658.277</v>
      </c>
      <c r="C12" s="1">
        <v>19316.553</v>
      </c>
    </row>
    <row r="13" spans="2:3" x14ac:dyDescent="0.25">
      <c r="B13" s="1">
        <v>-19316.553</v>
      </c>
      <c r="C13" s="1">
        <v>51897.1391</v>
      </c>
    </row>
    <row r="15" spans="2:3" x14ac:dyDescent="0.25">
      <c r="B15" s="1" t="s">
        <v>14</v>
      </c>
      <c r="C15" s="1">
        <v>4</v>
      </c>
    </row>
    <row r="16" spans="2:3" x14ac:dyDescent="0.25">
      <c r="B16" s="1" t="s">
        <v>15</v>
      </c>
      <c r="C16" s="1">
        <v>1000</v>
      </c>
    </row>
    <row r="17" spans="2:6" x14ac:dyDescent="0.25">
      <c r="B17" s="1" t="s">
        <v>16</v>
      </c>
      <c r="C17" s="1">
        <v>24870062</v>
      </c>
    </row>
    <row r="18" spans="2:6" x14ac:dyDescent="0.25">
      <c r="B18" s="1" t="s">
        <v>17</v>
      </c>
      <c r="C18" s="1">
        <f>0.4*E</f>
        <v>9948024.8000000007</v>
      </c>
    </row>
    <row r="19" spans="2:6" x14ac:dyDescent="0.25">
      <c r="B19" s="1" t="s">
        <v>18</v>
      </c>
      <c r="C19" s="1">
        <f>0.4^4/12</f>
        <v>2.1333333333333343E-3</v>
      </c>
    </row>
    <row r="20" spans="2:6" x14ac:dyDescent="0.25">
      <c r="B20" s="1" t="s">
        <v>2</v>
      </c>
      <c r="C20" s="1">
        <f>+C19*C17</f>
        <v>53056.132266666689</v>
      </c>
    </row>
    <row r="21" spans="2:6" x14ac:dyDescent="0.25">
      <c r="B21" s="1" t="s">
        <v>3</v>
      </c>
      <c r="C21" s="1">
        <f>0.4^2*G*5/6</f>
        <v>1326403.3066666669</v>
      </c>
    </row>
    <row r="22" spans="2:6" x14ac:dyDescent="0.25">
      <c r="B22" s="1" t="s">
        <v>4</v>
      </c>
      <c r="C22" s="1">
        <f>1-P/Ac</f>
        <v>0.99924608149348404</v>
      </c>
    </row>
    <row r="23" spans="2:6" x14ac:dyDescent="0.25">
      <c r="B23" s="1" t="s">
        <v>5</v>
      </c>
      <c r="C23" s="1">
        <f>SQRT(P*L^2/(X*EI))</f>
        <v>0.54935865460584365</v>
      </c>
    </row>
    <row r="24" spans="2:6" x14ac:dyDescent="0.25">
      <c r="B24" s="1" t="s">
        <v>10</v>
      </c>
      <c r="C24" s="1">
        <f>2-2*COS(landa)-X*landa*SIN(landa)</f>
        <v>7.6547912108466121E-3</v>
      </c>
    </row>
    <row r="25" spans="2:6" x14ac:dyDescent="0.25">
      <c r="C25" t="s">
        <v>13</v>
      </c>
      <c r="D25" t="s">
        <v>12</v>
      </c>
      <c r="E25" s="4" t="s">
        <v>11</v>
      </c>
      <c r="F25" s="4"/>
    </row>
    <row r="26" spans="2:6" x14ac:dyDescent="0.25">
      <c r="B26" s="2" t="s">
        <v>6</v>
      </c>
      <c r="C26" s="3">
        <f>+X^2*landa^3*SIN(landa)/C24*EI/L^3</f>
        <v>9361.0021942844396</v>
      </c>
      <c r="D26">
        <f>+B2</f>
        <v>9361.1470000000008</v>
      </c>
      <c r="E26" s="5">
        <f>+D26/C26</f>
        <v>1.0000154690398053</v>
      </c>
      <c r="F26" s="5"/>
    </row>
    <row r="27" spans="2:6" x14ac:dyDescent="0.25">
      <c r="B27" s="2" t="s">
        <v>7</v>
      </c>
      <c r="C27" s="2">
        <f>+X*landa^2*(1-COS(landa))/C24*EI/L^2</f>
        <v>19222.004388568879</v>
      </c>
      <c r="D27">
        <f>+B3</f>
        <v>19222.293399999999</v>
      </c>
      <c r="E27" s="5">
        <f t="shared" ref="E27:E29" si="0">+D27/C27</f>
        <v>1.0000150354471509</v>
      </c>
      <c r="F27" s="5"/>
    </row>
    <row r="28" spans="2:6" x14ac:dyDescent="0.25">
      <c r="B28" s="2" t="s">
        <v>8</v>
      </c>
      <c r="C28" s="2">
        <f>landa*(SIN(landa)-X*landa*COS(landa))/C24*EI/L</f>
        <v>51372.766962786583</v>
      </c>
      <c r="D28">
        <f>+C6</f>
        <v>51375.286599999999</v>
      </c>
      <c r="E28" s="4">
        <f t="shared" si="0"/>
        <v>1.0000490461651645</v>
      </c>
      <c r="F28" s="4"/>
    </row>
    <row r="29" spans="2:6" x14ac:dyDescent="0.25">
      <c r="B29" s="2" t="s">
        <v>9</v>
      </c>
      <c r="C29" s="2">
        <f>landa*(X*landa-SIN(landa))/C24*EI/L</f>
        <v>25515.250591488886</v>
      </c>
      <c r="D29">
        <f>+C3</f>
        <v>25513.8871</v>
      </c>
      <c r="E29" s="4">
        <f t="shared" si="0"/>
        <v>0.99994656170496943</v>
      </c>
      <c r="F29" s="4"/>
    </row>
    <row r="33" spans="2:7" x14ac:dyDescent="0.25">
      <c r="B33">
        <v>994802.48</v>
      </c>
      <c r="C33">
        <v>0</v>
      </c>
      <c r="D33">
        <v>0</v>
      </c>
      <c r="E33">
        <v>-994802.48</v>
      </c>
      <c r="F33">
        <v>0</v>
      </c>
      <c r="G33">
        <v>0</v>
      </c>
    </row>
    <row r="34" spans="2:7" x14ac:dyDescent="0.25">
      <c r="B34">
        <v>0</v>
      </c>
      <c r="C34">
        <v>9361.0021942846106</v>
      </c>
      <c r="D34">
        <v>19222.004388569199</v>
      </c>
      <c r="E34">
        <v>0</v>
      </c>
      <c r="F34">
        <v>-9361.0021942846106</v>
      </c>
      <c r="G34">
        <v>19222.004388569199</v>
      </c>
    </row>
    <row r="35" spans="2:7" x14ac:dyDescent="0.25">
      <c r="B35">
        <v>0</v>
      </c>
      <c r="C35">
        <v>19222.004388569199</v>
      </c>
      <c r="D35">
        <v>51372.7669627875</v>
      </c>
      <c r="E35">
        <v>0</v>
      </c>
      <c r="F35">
        <v>-19222.004388569199</v>
      </c>
      <c r="G35">
        <v>25515.250591489301</v>
      </c>
    </row>
    <row r="36" spans="2:7" x14ac:dyDescent="0.25">
      <c r="B36">
        <v>-994802.48</v>
      </c>
      <c r="C36">
        <v>0</v>
      </c>
      <c r="D36">
        <v>0</v>
      </c>
      <c r="E36">
        <v>994802.48</v>
      </c>
      <c r="F36">
        <v>0</v>
      </c>
      <c r="G36">
        <v>0</v>
      </c>
    </row>
    <row r="37" spans="2:7" x14ac:dyDescent="0.25">
      <c r="B37">
        <v>0</v>
      </c>
      <c r="C37">
        <v>-9361.0021942846106</v>
      </c>
      <c r="D37">
        <v>-19222.004388569199</v>
      </c>
      <c r="E37">
        <v>0</v>
      </c>
      <c r="F37">
        <v>9361.0021942846106</v>
      </c>
      <c r="G37">
        <v>-19222.004388569199</v>
      </c>
    </row>
    <row r="38" spans="2:7" x14ac:dyDescent="0.25">
      <c r="B38">
        <v>0</v>
      </c>
      <c r="C38">
        <v>19222.004388569199</v>
      </c>
      <c r="D38">
        <v>25515.250591489301</v>
      </c>
      <c r="E38">
        <v>0</v>
      </c>
      <c r="F38">
        <v>-19222.004388569199</v>
      </c>
      <c r="G38">
        <v>51372.7669627875</v>
      </c>
    </row>
    <row r="55" spans="2:2" x14ac:dyDescent="0.25">
      <c r="B55" s="7"/>
    </row>
  </sheetData>
  <mergeCells count="2">
    <mergeCell ref="B1:C1"/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9</vt:i4>
      </vt:variant>
    </vt:vector>
  </HeadingPairs>
  <TitlesOfParts>
    <vt:vector size="10" baseType="lpstr">
      <vt:lpstr>Hoja1</vt:lpstr>
      <vt:lpstr>Ac</vt:lpstr>
      <vt:lpstr>E</vt:lpstr>
      <vt:lpstr>EI</vt:lpstr>
      <vt:lpstr>G</vt:lpstr>
      <vt:lpstr>I</vt:lpstr>
      <vt:lpstr>L</vt:lpstr>
      <vt:lpstr>landa</vt:lpstr>
      <vt:lpstr>P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arango</dc:creator>
  <cp:lastModifiedBy>carlos arango</cp:lastModifiedBy>
  <dcterms:created xsi:type="dcterms:W3CDTF">2025-07-02T12:12:55Z</dcterms:created>
  <dcterms:modified xsi:type="dcterms:W3CDTF">2025-07-07T22:08:50Z</dcterms:modified>
</cp:coreProperties>
</file>